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门店" sheetId="2" r:id="rId1"/>
    <sheet name="分人员任务" sheetId="5" r:id="rId2"/>
    <sheet name="分片区" sheetId="9" r:id="rId3"/>
    <sheet name="线上情况" sheetId="12" r:id="rId4"/>
  </sheets>
  <definedNames>
    <definedName name="_xlnm._FilterDatabase" localSheetId="0" hidden="1">门店!$A$1:$S$157</definedName>
    <definedName name="_xlnm._FilterDatabase" localSheetId="1" hidden="1">分人员任务!$A$1:$P$346</definedName>
    <definedName name="_xlnm._FilterDatabase" localSheetId="2" hidden="1">分片区!$A$1:$J$15</definedName>
    <definedName name="_xlnm._FilterDatabase" localSheetId="3" hidden="1">线上情况!$A$1:$Y$158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<sst xmlns="http://schemas.openxmlformats.org/spreadsheetml/2006/main" count="2870" uniqueCount="1426">
  <si>
    <t>门店ID</t>
  </si>
  <si>
    <t>片区</t>
  </si>
  <si>
    <t>门店名称</t>
  </si>
  <si>
    <t>片区主管</t>
  </si>
  <si>
    <t>正式员工在岗人数</t>
  </si>
  <si>
    <t>7月会员办卡任务</t>
  </si>
  <si>
    <t>实际完成</t>
  </si>
  <si>
    <t>办卡差额</t>
  </si>
  <si>
    <t>完成率</t>
  </si>
  <si>
    <t>会员消费占比任务</t>
  </si>
  <si>
    <t>完成差额</t>
  </si>
  <si>
    <t>6月消费占比</t>
  </si>
  <si>
    <t>数据对比</t>
  </si>
  <si>
    <t>会员笔数占比任务</t>
  </si>
  <si>
    <t>6月笔数占比</t>
  </si>
  <si>
    <t>南门片区</t>
  </si>
  <si>
    <t>温江区柳城镇凤溪大道药店</t>
  </si>
  <si>
    <t>陈冰雪</t>
  </si>
  <si>
    <t>72.3%</t>
  </si>
  <si>
    <t>76.52%</t>
  </si>
  <si>
    <t>36.47%</t>
  </si>
  <si>
    <t>40.3%</t>
  </si>
  <si>
    <t>旗舰片区</t>
  </si>
  <si>
    <t>武侯区倪家桥路药店</t>
  </si>
  <si>
    <t>谭庆娟</t>
  </si>
  <si>
    <t>55.98%</t>
  </si>
  <si>
    <t>61.6%</t>
  </si>
  <si>
    <t>31.29%</t>
  </si>
  <si>
    <t>36.28%</t>
  </si>
  <si>
    <t>新津片</t>
  </si>
  <si>
    <t>双流县西航港街道锦华路一段药店</t>
  </si>
  <si>
    <t>王燕丽</t>
  </si>
  <si>
    <t>68.33%</t>
  </si>
  <si>
    <t>67.91%</t>
  </si>
  <si>
    <t>48.17%</t>
  </si>
  <si>
    <t>51.93%</t>
  </si>
  <si>
    <t>高新区新园大道药店</t>
  </si>
  <si>
    <t>70.6%</t>
  </si>
  <si>
    <t>73.99%</t>
  </si>
  <si>
    <t>50.3%</t>
  </si>
  <si>
    <t>56.53%</t>
  </si>
  <si>
    <t>高新区新乐中街药店</t>
  </si>
  <si>
    <t>83.15%</t>
  </si>
  <si>
    <t>84.85%</t>
  </si>
  <si>
    <t>64.65%</t>
  </si>
  <si>
    <t>68.51%</t>
  </si>
  <si>
    <t>成都高新区成汉南路药店</t>
  </si>
  <si>
    <t>76.17%</t>
  </si>
  <si>
    <t>76.61%</t>
  </si>
  <si>
    <t>50.63%</t>
  </si>
  <si>
    <t>48.86%</t>
  </si>
  <si>
    <t>锦江区榕声路药店</t>
  </si>
  <si>
    <t>67.37%</t>
  </si>
  <si>
    <t>66.93%</t>
  </si>
  <si>
    <t>41.6%</t>
  </si>
  <si>
    <t>42.77%</t>
  </si>
  <si>
    <t>青羊区大石西路药店</t>
  </si>
  <si>
    <t>86.28%</t>
  </si>
  <si>
    <t>88.34%</t>
  </si>
  <si>
    <t>68.84%</t>
  </si>
  <si>
    <t>69.94%</t>
  </si>
  <si>
    <t>高新区锦城大道药店</t>
  </si>
  <si>
    <t>77.47%</t>
  </si>
  <si>
    <t>76.76%</t>
  </si>
  <si>
    <t>45.56%</t>
  </si>
  <si>
    <t>53.65%</t>
  </si>
  <si>
    <t>成华区万科路药店</t>
  </si>
  <si>
    <t>87.7%</t>
  </si>
  <si>
    <t>69.51%</t>
  </si>
  <si>
    <t>70.84%</t>
  </si>
  <si>
    <t>锦江区柳翠路药店</t>
  </si>
  <si>
    <t>85.59%</t>
  </si>
  <si>
    <t>86.1%</t>
  </si>
  <si>
    <t>72.06%</t>
  </si>
  <si>
    <t>71.23%</t>
  </si>
  <si>
    <t>高新区大源三期药店</t>
  </si>
  <si>
    <t>88.36%</t>
  </si>
  <si>
    <t>78.36%</t>
  </si>
  <si>
    <t>64.01%</t>
  </si>
  <si>
    <t>64.76%</t>
  </si>
  <si>
    <t>成华区万宇路药店</t>
  </si>
  <si>
    <t>82.27%</t>
  </si>
  <si>
    <t>84.31%</t>
  </si>
  <si>
    <t>67.17%</t>
  </si>
  <si>
    <t>66.09%</t>
  </si>
  <si>
    <t>温江区公平街道江安路药店</t>
  </si>
  <si>
    <t>70.47%</t>
  </si>
  <si>
    <t>71.52%</t>
  </si>
  <si>
    <t>48.51%</t>
  </si>
  <si>
    <t>51.85%</t>
  </si>
  <si>
    <t>成华区金马河路药店</t>
  </si>
  <si>
    <t>68.6%</t>
  </si>
  <si>
    <t>72.56%</t>
  </si>
  <si>
    <t>47.17%</t>
  </si>
  <si>
    <t>51.07%</t>
  </si>
  <si>
    <t>武侯区大华街药店</t>
  </si>
  <si>
    <t>80.91%</t>
  </si>
  <si>
    <t>78.75%</t>
  </si>
  <si>
    <t>62.97%</t>
  </si>
  <si>
    <t>64.2%</t>
  </si>
  <si>
    <t>高新区新下街药店</t>
  </si>
  <si>
    <t>58.01%</t>
  </si>
  <si>
    <t>63.81%</t>
  </si>
  <si>
    <t>32.01%</t>
  </si>
  <si>
    <t>38.72%</t>
  </si>
  <si>
    <t>青羊区蜀辉路药店</t>
  </si>
  <si>
    <t>83.13%</t>
  </si>
  <si>
    <t>83.76%</t>
  </si>
  <si>
    <t>63.71%</t>
  </si>
  <si>
    <t>66.17%</t>
  </si>
  <si>
    <t>高新区中和公济桥路药店</t>
  </si>
  <si>
    <t>69.74%</t>
  </si>
  <si>
    <t>77.29%</t>
  </si>
  <si>
    <t>56.79%</t>
  </si>
  <si>
    <t>59.71%</t>
  </si>
  <si>
    <t>青羊区蜀鑫路药店</t>
  </si>
  <si>
    <t>79.48%</t>
  </si>
  <si>
    <t>79.23%</t>
  </si>
  <si>
    <t>63.49%</t>
  </si>
  <si>
    <t>65.7%</t>
  </si>
  <si>
    <t>青羊区光华西一路药店</t>
  </si>
  <si>
    <t>76.9%</t>
  </si>
  <si>
    <t>76.83%</t>
  </si>
  <si>
    <t>53.38%</t>
  </si>
  <si>
    <t>53.76%</t>
  </si>
  <si>
    <t>青羊区光华北五路药店</t>
  </si>
  <si>
    <t>74.09%</t>
  </si>
  <si>
    <t>73.01%</t>
  </si>
  <si>
    <t>51.97%</t>
  </si>
  <si>
    <t>53.99%</t>
  </si>
  <si>
    <t>成都高新区吉瑞三路二药房</t>
  </si>
  <si>
    <t>44.34%</t>
  </si>
  <si>
    <t>52.32%</t>
  </si>
  <si>
    <t>19.96%</t>
  </si>
  <si>
    <t>25.24%</t>
  </si>
  <si>
    <t>成都高新区天顺路药店</t>
  </si>
  <si>
    <t>81.16%</t>
  </si>
  <si>
    <t>85.44%</t>
  </si>
  <si>
    <t>66.48%</t>
  </si>
  <si>
    <t>69.5%</t>
  </si>
  <si>
    <t>成都高新区泰和二街药店</t>
  </si>
  <si>
    <t>71.74%</t>
  </si>
  <si>
    <t>77.42%</t>
  </si>
  <si>
    <t>55.41%</t>
  </si>
  <si>
    <t>58.46%</t>
  </si>
  <si>
    <t>青羊区金祥路药店</t>
  </si>
  <si>
    <t>69.56%</t>
  </si>
  <si>
    <t>69.93%</t>
  </si>
  <si>
    <t>51.53%</t>
  </si>
  <si>
    <t>51.54%</t>
  </si>
  <si>
    <t>青羊区蜀源路药店</t>
  </si>
  <si>
    <t>93.02%</t>
  </si>
  <si>
    <t>92.59%</t>
  </si>
  <si>
    <t>82.65%</t>
  </si>
  <si>
    <t>81.7%</t>
  </si>
  <si>
    <t>雅安市太极智慧云医药科技有限公司</t>
  </si>
  <si>
    <t>65%</t>
  </si>
  <si>
    <t>66.39%</t>
  </si>
  <si>
    <t>41.31%</t>
  </si>
  <si>
    <t>44.26%</t>
  </si>
  <si>
    <t>成都高新区泰和二街三药店</t>
  </si>
  <si>
    <t>74.57%</t>
  </si>
  <si>
    <t>79.58%</t>
  </si>
  <si>
    <t>57.85%</t>
  </si>
  <si>
    <t>61.54%</t>
  </si>
  <si>
    <t>成都高新区天久南巷药店</t>
  </si>
  <si>
    <t>72.94%</t>
  </si>
  <si>
    <t>78.31%</t>
  </si>
  <si>
    <t>48.05%</t>
  </si>
  <si>
    <t>53.05%</t>
  </si>
  <si>
    <t>邛崃片区</t>
  </si>
  <si>
    <t>邛崃市中心药店</t>
  </si>
  <si>
    <t>何巍</t>
  </si>
  <si>
    <t>69.67%</t>
  </si>
  <si>
    <t>64.89%</t>
  </si>
  <si>
    <t>33.52%</t>
  </si>
  <si>
    <t>33.88%</t>
  </si>
  <si>
    <t>邛崃市临邛镇洪川小区药店</t>
  </si>
  <si>
    <t>91.82%</t>
  </si>
  <si>
    <t>88.71%</t>
  </si>
  <si>
    <t>81.6%</t>
  </si>
  <si>
    <t>79.85%</t>
  </si>
  <si>
    <t>邛崃市羊安镇永康大道药店</t>
  </si>
  <si>
    <t>63.43%</t>
  </si>
  <si>
    <t>70.78%</t>
  </si>
  <si>
    <t>55.76%</t>
  </si>
  <si>
    <t>59.06%</t>
  </si>
  <si>
    <t>邛崃市文君街道办翠荫街药店</t>
  </si>
  <si>
    <t>83.84%</t>
  </si>
  <si>
    <t>82.26%</t>
  </si>
  <si>
    <t>65.15%</t>
  </si>
  <si>
    <t>62.57%</t>
  </si>
  <si>
    <t>邛崃市文君街道杏林路药店</t>
  </si>
  <si>
    <t>80.71%</t>
  </si>
  <si>
    <t>81.31%</t>
  </si>
  <si>
    <t>42.14%</t>
  </si>
  <si>
    <t>42.71%</t>
  </si>
  <si>
    <t>崇州片区</t>
  </si>
  <si>
    <t>崇州市崇阳镇文化西街药店</t>
  </si>
  <si>
    <t>黄梅</t>
  </si>
  <si>
    <t>77.52%</t>
  </si>
  <si>
    <t>74.06%</t>
  </si>
  <si>
    <t>61.01%</t>
  </si>
  <si>
    <t>60.31%</t>
  </si>
  <si>
    <t>崇州市怀远镇新正东街药店</t>
  </si>
  <si>
    <t>91.29%</t>
  </si>
  <si>
    <t>88.98%</t>
  </si>
  <si>
    <t>81.84%</t>
  </si>
  <si>
    <t>80.49%</t>
  </si>
  <si>
    <t>崇州市三江镇崇新路药店</t>
  </si>
  <si>
    <t>81.66%</t>
  </si>
  <si>
    <t>89.86%</t>
  </si>
  <si>
    <t>64.78%</t>
  </si>
  <si>
    <t>66.7%</t>
  </si>
  <si>
    <t>崇州市崇阳镇金带街药店</t>
  </si>
  <si>
    <t>73.78%</t>
  </si>
  <si>
    <t>76.63%</t>
  </si>
  <si>
    <t>53.45%</t>
  </si>
  <si>
    <t>55.55%</t>
  </si>
  <si>
    <t>崇州市崇阳镇尚贤坊街药店</t>
  </si>
  <si>
    <t>64.57%</t>
  </si>
  <si>
    <t>71.04%</t>
  </si>
  <si>
    <t>36.9%</t>
  </si>
  <si>
    <t>43.5%</t>
  </si>
  <si>
    <t>崇州市崇阳镇永康东路药店</t>
  </si>
  <si>
    <t>66.14%</t>
  </si>
  <si>
    <t>69.37%</t>
  </si>
  <si>
    <t>40.68%</t>
  </si>
  <si>
    <t>40.8%</t>
  </si>
  <si>
    <t>崇州市崇阳镇蜀州中路药店</t>
  </si>
  <si>
    <t>72.4%</t>
  </si>
  <si>
    <t>77.76%</t>
  </si>
  <si>
    <t>57.71%</t>
  </si>
  <si>
    <t>59.57%</t>
  </si>
  <si>
    <t>大邑片区</t>
  </si>
  <si>
    <t>大邑县晋原镇子龙街药店</t>
  </si>
  <si>
    <t>刘美玲</t>
  </si>
  <si>
    <t>90.04%</t>
  </si>
  <si>
    <t>89.91%</t>
  </si>
  <si>
    <t>75.75%</t>
  </si>
  <si>
    <t>74.95%</t>
  </si>
  <si>
    <t>大邑县晋原镇东壕沟北段药店</t>
  </si>
  <si>
    <t>79.14%</t>
  </si>
  <si>
    <t>79.9%</t>
  </si>
  <si>
    <t>70.37%</t>
  </si>
  <si>
    <t>69.13%</t>
  </si>
  <si>
    <t>大邑县安仁镇千禧街药店</t>
  </si>
  <si>
    <t>79.18%</t>
  </si>
  <si>
    <t>64.56%</t>
  </si>
  <si>
    <t>60.88%</t>
  </si>
  <si>
    <t>37.58%</t>
  </si>
  <si>
    <t>大邑县沙渠镇利民街药店</t>
  </si>
  <si>
    <t>91.26%</t>
  </si>
  <si>
    <t>93%</t>
  </si>
  <si>
    <t>86.41%</t>
  </si>
  <si>
    <t>84.43%</t>
  </si>
  <si>
    <t>大邑县晋原镇通达东路五段药店</t>
  </si>
  <si>
    <t>80.22%</t>
  </si>
  <si>
    <t>65.46%</t>
  </si>
  <si>
    <t>65.98%</t>
  </si>
  <si>
    <t>大邑县新场镇文昌街药店</t>
  </si>
  <si>
    <t>84.1%</t>
  </si>
  <si>
    <t>84.7%</t>
  </si>
  <si>
    <t>72%</t>
  </si>
  <si>
    <t>73.13%</t>
  </si>
  <si>
    <t>大邑县晋原街道内蒙古大道桃源药店</t>
  </si>
  <si>
    <t>29.76%</t>
  </si>
  <si>
    <t>33.1%</t>
  </si>
  <si>
    <t>13.93%</t>
  </si>
  <si>
    <t>13.58%</t>
  </si>
  <si>
    <t>大邑县晋原镇东街药店</t>
  </si>
  <si>
    <t>85.92%</t>
  </si>
  <si>
    <t>82.14%</t>
  </si>
  <si>
    <t>73.74%</t>
  </si>
  <si>
    <t>74.08%</t>
  </si>
  <si>
    <t>大邑县晋原镇潘家街药店</t>
  </si>
  <si>
    <t>81.12%</t>
  </si>
  <si>
    <t>81.03%</t>
  </si>
  <si>
    <t>66.12%</t>
  </si>
  <si>
    <t>67.62%</t>
  </si>
  <si>
    <t>大邑县晋原镇北街药店</t>
  </si>
  <si>
    <t>73.96%</t>
  </si>
  <si>
    <t>83.93%</t>
  </si>
  <si>
    <t>65.87%</t>
  </si>
  <si>
    <t>74.54%</t>
  </si>
  <si>
    <t>大邑县晋原街道观音阁街西段药店</t>
  </si>
  <si>
    <t>84.54%</t>
  </si>
  <si>
    <t>82.69%</t>
  </si>
  <si>
    <t>75.07%</t>
  </si>
  <si>
    <t>73.32%</t>
  </si>
  <si>
    <t>大邑县青霞街道元通路南段药店</t>
  </si>
  <si>
    <t>87.23%</t>
  </si>
  <si>
    <t>86.96%</t>
  </si>
  <si>
    <t>63.82%</t>
  </si>
  <si>
    <t>69.95%</t>
  </si>
  <si>
    <t>大邑县金巷西街药店</t>
  </si>
  <si>
    <t>91.36%</t>
  </si>
  <si>
    <t>90.71%</t>
  </si>
  <si>
    <t>80.44%</t>
  </si>
  <si>
    <t>东门片区</t>
  </si>
  <si>
    <t>金牛区蓉北商贸大道药店</t>
  </si>
  <si>
    <t>毛静静</t>
  </si>
  <si>
    <t>87.54%</t>
  </si>
  <si>
    <t>49.38%</t>
  </si>
  <si>
    <t>34.28%</t>
  </si>
  <si>
    <t>23.94%</t>
  </si>
  <si>
    <t>金牛区沙河源药店</t>
  </si>
  <si>
    <t>84.94%</t>
  </si>
  <si>
    <t>96.51%</t>
  </si>
  <si>
    <t>35.85%</t>
  </si>
  <si>
    <t>40.91%</t>
  </si>
  <si>
    <t>青羊区光华药店</t>
  </si>
  <si>
    <t>91.91%</t>
  </si>
  <si>
    <t>90.17%</t>
  </si>
  <si>
    <t>78.2%</t>
  </si>
  <si>
    <t>青羊区清江东路药店</t>
  </si>
  <si>
    <t>83.52%</t>
  </si>
  <si>
    <t>87.04%</t>
  </si>
  <si>
    <t>55.75%</t>
  </si>
  <si>
    <t>62.31%</t>
  </si>
  <si>
    <t>金牛区枣子巷药店</t>
  </si>
  <si>
    <t>74.91%</t>
  </si>
  <si>
    <t>50.74%</t>
  </si>
  <si>
    <t>50.98%</t>
  </si>
  <si>
    <t>青羊区光华村街药店</t>
  </si>
  <si>
    <t>83.63%</t>
  </si>
  <si>
    <t>88.11%</t>
  </si>
  <si>
    <t>65.21%</t>
  </si>
  <si>
    <t>68.76%</t>
  </si>
  <si>
    <t>西门片区</t>
  </si>
  <si>
    <t>高新区土龙路药店</t>
  </si>
  <si>
    <t>梅茜</t>
  </si>
  <si>
    <t>73.86%</t>
  </si>
  <si>
    <t>83.72%</t>
  </si>
  <si>
    <t>58.25%</t>
  </si>
  <si>
    <t>61.94%</t>
  </si>
  <si>
    <t>青羊区金丝街药店</t>
  </si>
  <si>
    <t>55.52%</t>
  </si>
  <si>
    <t>58.69%</t>
  </si>
  <si>
    <t>30.03%</t>
  </si>
  <si>
    <t>33.77%</t>
  </si>
  <si>
    <t>武侯区顺和街药店</t>
  </si>
  <si>
    <t>85.12%</t>
  </si>
  <si>
    <t>85.63%</t>
  </si>
  <si>
    <t>74.32%</t>
  </si>
  <si>
    <t>73.48%</t>
  </si>
  <si>
    <t>青羊区北东街药店</t>
  </si>
  <si>
    <t>72.69%</t>
  </si>
  <si>
    <t>77.4%</t>
  </si>
  <si>
    <t>47.92%</t>
  </si>
  <si>
    <t>57.52%</t>
  </si>
  <si>
    <t>郫县郫筒镇东大街药店</t>
  </si>
  <si>
    <t>83.08%</t>
  </si>
  <si>
    <t>79.3%</t>
  </si>
  <si>
    <t>67.04%</t>
  </si>
  <si>
    <t>69.22%</t>
  </si>
  <si>
    <t>青羊区十二桥路药店</t>
  </si>
  <si>
    <t>75.36%</t>
  </si>
  <si>
    <t>71.34%</t>
  </si>
  <si>
    <t>37.32%</t>
  </si>
  <si>
    <t>43.48%</t>
  </si>
  <si>
    <t>金牛区交大路第三药店</t>
  </si>
  <si>
    <t>87.69%</t>
  </si>
  <si>
    <t>86.21%</t>
  </si>
  <si>
    <t>63.03%</t>
  </si>
  <si>
    <t>62.8%</t>
  </si>
  <si>
    <t>金牛区黄苑东街药店</t>
  </si>
  <si>
    <t>78.78%</t>
  </si>
  <si>
    <t>79.46%</t>
  </si>
  <si>
    <t>63.35%</t>
  </si>
  <si>
    <t>66.59%</t>
  </si>
  <si>
    <t>金牛区金沙路药店</t>
  </si>
  <si>
    <t>79.88%</t>
  </si>
  <si>
    <t>81.69%</t>
  </si>
  <si>
    <t>68.71%</t>
  </si>
  <si>
    <t>70.01%</t>
  </si>
  <si>
    <t>郫县郫筒镇一环路东南段药店</t>
  </si>
  <si>
    <t>80.08%</t>
  </si>
  <si>
    <t>80.16%</t>
  </si>
  <si>
    <t>62.07%</t>
  </si>
  <si>
    <t>56.67%</t>
  </si>
  <si>
    <t>武侯区佳灵路药店</t>
  </si>
  <si>
    <t>40.19%</t>
  </si>
  <si>
    <t>49.99%</t>
  </si>
  <si>
    <t>24.32%</t>
  </si>
  <si>
    <t>26.44%</t>
  </si>
  <si>
    <t>金牛区银河北街药店</t>
  </si>
  <si>
    <t>92.55%</t>
  </si>
  <si>
    <t>93.13%</t>
  </si>
  <si>
    <t>79.93%</t>
  </si>
  <si>
    <t>79.09%</t>
  </si>
  <si>
    <t>青羊区贝森北路药店</t>
  </si>
  <si>
    <t>65.26%</t>
  </si>
  <si>
    <t>69.11%</t>
  </si>
  <si>
    <t>42.52%</t>
  </si>
  <si>
    <t>44.11%</t>
  </si>
  <si>
    <t>金牛区蜀汉路药店</t>
  </si>
  <si>
    <t>46.53%</t>
  </si>
  <si>
    <t>28.71%</t>
  </si>
  <si>
    <t>32.86%</t>
  </si>
  <si>
    <t>武侯区大悦路药店</t>
  </si>
  <si>
    <t>66.76%</t>
  </si>
  <si>
    <t>75.19%</t>
  </si>
  <si>
    <t>42.33%</t>
  </si>
  <si>
    <t>52%</t>
  </si>
  <si>
    <t>金牛区银沙路药店</t>
  </si>
  <si>
    <t>89.27%</t>
  </si>
  <si>
    <t>89.42%</t>
  </si>
  <si>
    <t>77.78%</t>
  </si>
  <si>
    <t>79.24%</t>
  </si>
  <si>
    <t>金牛区花照壁药店</t>
  </si>
  <si>
    <t>43.16%</t>
  </si>
  <si>
    <t>49.82%</t>
  </si>
  <si>
    <t>21.01%</t>
  </si>
  <si>
    <t>23.28%</t>
  </si>
  <si>
    <t>金牛区五福桥东路药店</t>
  </si>
  <si>
    <t>73.61%</t>
  </si>
  <si>
    <t>72.41%</t>
  </si>
  <si>
    <t>51.49%</t>
  </si>
  <si>
    <t>52.09%</t>
  </si>
  <si>
    <t>成都高新区尚锦路药店</t>
  </si>
  <si>
    <t>45.7%</t>
  </si>
  <si>
    <t>53.02%</t>
  </si>
  <si>
    <t>24.81%</t>
  </si>
  <si>
    <t>25.56%</t>
  </si>
  <si>
    <t>金牛区花照壁中横街药店</t>
  </si>
  <si>
    <t>83.81%</t>
  </si>
  <si>
    <t>80.31%</t>
  </si>
  <si>
    <t>48.62%</t>
  </si>
  <si>
    <t>45.73%</t>
  </si>
  <si>
    <t>金牛区沙湾东一路药店</t>
  </si>
  <si>
    <t>76.87%</t>
  </si>
  <si>
    <t>79.1%</t>
  </si>
  <si>
    <t>61.19%</t>
  </si>
  <si>
    <t>61.75%</t>
  </si>
  <si>
    <t>青羊区文和路药店</t>
  </si>
  <si>
    <t>75.69%</t>
  </si>
  <si>
    <t>77.06%</t>
  </si>
  <si>
    <t>55.18%</t>
  </si>
  <si>
    <t>58.23%</t>
  </si>
  <si>
    <t>成华区双林路药店</t>
  </si>
  <si>
    <t>64.55%</t>
  </si>
  <si>
    <t>76.01%</t>
  </si>
  <si>
    <t>48.09%</t>
  </si>
  <si>
    <t>46.78%</t>
  </si>
  <si>
    <t>锦江区通盈街药店</t>
  </si>
  <si>
    <t>86.78%</t>
  </si>
  <si>
    <t>89.22%</t>
  </si>
  <si>
    <t>66.68%</t>
  </si>
  <si>
    <t>70.49%</t>
  </si>
  <si>
    <t>成华区杉板桥南一路药店</t>
  </si>
  <si>
    <t>88.29%</t>
  </si>
  <si>
    <t>86.24%</t>
  </si>
  <si>
    <t>79.41%</t>
  </si>
  <si>
    <t>80.58%</t>
  </si>
  <si>
    <t>成华区崔家店路药店</t>
  </si>
  <si>
    <t>70.36%</t>
  </si>
  <si>
    <t>74.4%</t>
  </si>
  <si>
    <t>46.09%</t>
  </si>
  <si>
    <t>54.97%</t>
  </si>
  <si>
    <t>成华区华油路药店</t>
  </si>
  <si>
    <t>79.4%</t>
  </si>
  <si>
    <t>83.09%</t>
  </si>
  <si>
    <t>65.9%</t>
  </si>
  <si>
    <t>成华区高车一路药店</t>
  </si>
  <si>
    <t>87.55%</t>
  </si>
  <si>
    <t>85.76%</t>
  </si>
  <si>
    <t>65.81%</t>
  </si>
  <si>
    <t>70.64%</t>
  </si>
  <si>
    <t>成华区羊子山西路药店</t>
  </si>
  <si>
    <t>83.44%</t>
  </si>
  <si>
    <t>85.54%</t>
  </si>
  <si>
    <t>67.33%</t>
  </si>
  <si>
    <t>67.26%</t>
  </si>
  <si>
    <t>锦江区水杉街药店</t>
  </si>
  <si>
    <t>76.78%</t>
  </si>
  <si>
    <t>74.53%</t>
  </si>
  <si>
    <t>53.83%</t>
  </si>
  <si>
    <t>55.72%</t>
  </si>
  <si>
    <t>新都区新都街道兴乐北路药店</t>
  </si>
  <si>
    <t>88.83%</t>
  </si>
  <si>
    <t>86.4%</t>
  </si>
  <si>
    <t>71.12%</t>
  </si>
  <si>
    <t>74.75%</t>
  </si>
  <si>
    <t>成华区华泰路药店</t>
  </si>
  <si>
    <t>77.12%</t>
  </si>
  <si>
    <t>61.18%</t>
  </si>
  <si>
    <t>锦江区观音桥街药店</t>
  </si>
  <si>
    <t>90.24%</t>
  </si>
  <si>
    <t>91.83%</t>
  </si>
  <si>
    <t>78.44%</t>
  </si>
  <si>
    <t>78.89%</t>
  </si>
  <si>
    <t>新都区新繁镇繁江北路药店</t>
  </si>
  <si>
    <t>81.65%</t>
  </si>
  <si>
    <t>82.86%</t>
  </si>
  <si>
    <t>59.95%</t>
  </si>
  <si>
    <t>62.69%</t>
  </si>
  <si>
    <t>成华区华康路药店</t>
  </si>
  <si>
    <t>76.64%</t>
  </si>
  <si>
    <t>60.69%</t>
  </si>
  <si>
    <t>58.68%</t>
  </si>
  <si>
    <t>锦江区劼人路药店</t>
  </si>
  <si>
    <t>64.63%</t>
  </si>
  <si>
    <t>66.49%</t>
  </si>
  <si>
    <t>42.16%</t>
  </si>
  <si>
    <t>43.73%</t>
  </si>
  <si>
    <t>成华区西林一街药店</t>
  </si>
  <si>
    <t>69.04%</t>
  </si>
  <si>
    <t>41.37%</t>
  </si>
  <si>
    <t>42.31%</t>
  </si>
  <si>
    <t>新都区新都街道万和北路药店</t>
  </si>
  <si>
    <t>80.32%</t>
  </si>
  <si>
    <t>84.08%</t>
  </si>
  <si>
    <t>61.27%</t>
  </si>
  <si>
    <t>68.17%</t>
  </si>
  <si>
    <t>成华区东昌路一药店</t>
  </si>
  <si>
    <t>74.59%</t>
  </si>
  <si>
    <t>74.15%</t>
  </si>
  <si>
    <t>54.37%</t>
  </si>
  <si>
    <t>58.2%</t>
  </si>
  <si>
    <t>成华区培华东路药店</t>
  </si>
  <si>
    <t>90.02%</t>
  </si>
  <si>
    <t>87.28%</t>
  </si>
  <si>
    <t>63.57%</t>
  </si>
  <si>
    <t>58.31%</t>
  </si>
  <si>
    <t>锦江区静沙南路药店</t>
  </si>
  <si>
    <t>77.24%</t>
  </si>
  <si>
    <t>78.38%</t>
  </si>
  <si>
    <t>54.54%</t>
  </si>
  <si>
    <t>57.12%</t>
  </si>
  <si>
    <t>成华区水碾河路药店</t>
  </si>
  <si>
    <t>76.57%</t>
  </si>
  <si>
    <t>68.57%</t>
  </si>
  <si>
    <t>59.36%</t>
  </si>
  <si>
    <t>57.25%</t>
  </si>
  <si>
    <t>成华区驷马桥三路药店</t>
  </si>
  <si>
    <t>68.88%</t>
  </si>
  <si>
    <t>75.44%</t>
  </si>
  <si>
    <t>60.06%</t>
  </si>
  <si>
    <t>60.57%</t>
  </si>
  <si>
    <t>彭州市致和镇南三环路药店</t>
  </si>
  <si>
    <t>62.05%</t>
  </si>
  <si>
    <t>29.02%</t>
  </si>
  <si>
    <t>30.18%</t>
  </si>
  <si>
    <t>成华区华泰路二药店</t>
  </si>
  <si>
    <t>70.61%</t>
  </si>
  <si>
    <t>59.85%</t>
  </si>
  <si>
    <t>49.67%</t>
  </si>
  <si>
    <t>42.78%</t>
  </si>
  <si>
    <t>新都区斑竹园街道医贸大道药店</t>
  </si>
  <si>
    <t>78.55%</t>
  </si>
  <si>
    <t>83.79%</t>
  </si>
  <si>
    <t>65.51%</t>
  </si>
  <si>
    <t>69.43%</t>
  </si>
  <si>
    <t>锦江区大田坎街药店</t>
  </si>
  <si>
    <t>84.9%</t>
  </si>
  <si>
    <t>86.27%</t>
  </si>
  <si>
    <t>57.21%</t>
  </si>
  <si>
    <t>70.29%</t>
  </si>
  <si>
    <t>新都区大丰街道华美东街药店</t>
  </si>
  <si>
    <t>52.89%</t>
  </si>
  <si>
    <t>52.46%</t>
  </si>
  <si>
    <t>34.33%</t>
  </si>
  <si>
    <t>34.24%</t>
  </si>
  <si>
    <t>锦江区东大街药店</t>
  </si>
  <si>
    <t>87.44%</t>
  </si>
  <si>
    <t>90.23%</t>
  </si>
  <si>
    <t>23.89%</t>
  </si>
  <si>
    <t>28.78%</t>
  </si>
  <si>
    <t>青羊区红星路药店</t>
  </si>
  <si>
    <t>72.86%</t>
  </si>
  <si>
    <t>52.58%</t>
  </si>
  <si>
    <t>53.13%</t>
  </si>
  <si>
    <t>武侯区浆洗街药店</t>
  </si>
  <si>
    <t>71.63%</t>
  </si>
  <si>
    <t>81.17%</t>
  </si>
  <si>
    <t>42.99%</t>
  </si>
  <si>
    <t>锦江区庆云南街药店</t>
  </si>
  <si>
    <t>70.91%</t>
  </si>
  <si>
    <t>69.17%</t>
  </si>
  <si>
    <t>32.81%</t>
  </si>
  <si>
    <t>33.9%</t>
  </si>
  <si>
    <t>武侯区科华街药店</t>
  </si>
  <si>
    <t>85.77%</t>
  </si>
  <si>
    <t>80.33%</t>
  </si>
  <si>
    <t>65.49%</t>
  </si>
  <si>
    <t>青羊区童子街药店</t>
  </si>
  <si>
    <t>81.78%</t>
  </si>
  <si>
    <t>83.94%</t>
  </si>
  <si>
    <t>66.96%</t>
  </si>
  <si>
    <t>68.24%</t>
  </si>
  <si>
    <t>高新区紫薇东路药店</t>
  </si>
  <si>
    <t>76.6%</t>
  </si>
  <si>
    <t>79.28%</t>
  </si>
  <si>
    <t>54.25%</t>
  </si>
  <si>
    <t>59.9%</t>
  </si>
  <si>
    <t>锦江区梨花街药店</t>
  </si>
  <si>
    <t>48.59%</t>
  </si>
  <si>
    <t>60.13%</t>
  </si>
  <si>
    <t>26.56%</t>
  </si>
  <si>
    <t>37.97%</t>
  </si>
  <si>
    <t>成都高新区元华二巷药店</t>
  </si>
  <si>
    <t>77.07%</t>
  </si>
  <si>
    <t>77.71%</t>
  </si>
  <si>
    <t>61.99%</t>
  </si>
  <si>
    <t>63.42%</t>
  </si>
  <si>
    <t>青羊区青龙街药店</t>
  </si>
  <si>
    <t>70.06%</t>
  </si>
  <si>
    <t>30.45%</t>
  </si>
  <si>
    <t>33.4%</t>
  </si>
  <si>
    <t>锦江区宏济中路药店</t>
  </si>
  <si>
    <t>58.97%</t>
  </si>
  <si>
    <t>60.2%</t>
  </si>
  <si>
    <t>35.62%</t>
  </si>
  <si>
    <t>36.56%</t>
  </si>
  <si>
    <t>成都高新区肖家河正街药店</t>
  </si>
  <si>
    <t>67.51%</t>
  </si>
  <si>
    <t>61.73%</t>
  </si>
  <si>
    <t>42.23%</t>
  </si>
  <si>
    <t>41.19%</t>
  </si>
  <si>
    <t>武侯区科华北路药店</t>
  </si>
  <si>
    <t>53.87%</t>
  </si>
  <si>
    <t>61.92%</t>
  </si>
  <si>
    <t>37.01%</t>
  </si>
  <si>
    <t>42.98%</t>
  </si>
  <si>
    <t>武侯区长寿路药店</t>
  </si>
  <si>
    <t>74.39%</t>
  </si>
  <si>
    <t>77.02%</t>
  </si>
  <si>
    <t>45.77%</t>
  </si>
  <si>
    <t>52.71%</t>
  </si>
  <si>
    <t>武侯区高攀西巷药店</t>
  </si>
  <si>
    <t>77.37%</t>
  </si>
  <si>
    <t>83.22%</t>
  </si>
  <si>
    <t>60.94%</t>
  </si>
  <si>
    <t>67.47%</t>
  </si>
  <si>
    <t>成华区建业路药店</t>
  </si>
  <si>
    <t>76.16%</t>
  </si>
  <si>
    <t>53.96%</t>
  </si>
  <si>
    <t>56.19%</t>
  </si>
  <si>
    <t>新津县兴义镇万兴路药店</t>
  </si>
  <si>
    <t>88.07%</t>
  </si>
  <si>
    <t>87.26%</t>
  </si>
  <si>
    <t>72.07%</t>
  </si>
  <si>
    <t>新津县五津镇五津西路药店</t>
  </si>
  <si>
    <t>93.92%</t>
  </si>
  <si>
    <t>94.88%</t>
  </si>
  <si>
    <t>70.43%</t>
  </si>
  <si>
    <t>77.33%</t>
  </si>
  <si>
    <t>新津县邓双镇飞雪路药店</t>
  </si>
  <si>
    <t>97.66%</t>
  </si>
  <si>
    <t>97.46%</t>
  </si>
  <si>
    <t>94.93%</t>
  </si>
  <si>
    <t>94.71%</t>
  </si>
  <si>
    <t>双流区东升街道三强西路药店</t>
  </si>
  <si>
    <t>54.89%</t>
  </si>
  <si>
    <t>63.23%</t>
  </si>
  <si>
    <t>38.26%</t>
  </si>
  <si>
    <t>40.11%</t>
  </si>
  <si>
    <t>新津县五津镇武阳西路药店</t>
  </si>
  <si>
    <t>88%</t>
  </si>
  <si>
    <t>84.11%</t>
  </si>
  <si>
    <t>71.35%</t>
  </si>
  <si>
    <t>69.61%</t>
  </si>
  <si>
    <t>新津县五津镇五津西路二药房</t>
  </si>
  <si>
    <t>84.61%</t>
  </si>
  <si>
    <t>56.7%</t>
  </si>
  <si>
    <t>58.84%</t>
  </si>
  <si>
    <t>都江堰片</t>
  </si>
  <si>
    <t>都江堰幸福镇景中路药店</t>
  </si>
  <si>
    <t>杨科</t>
  </si>
  <si>
    <t>82.48%</t>
  </si>
  <si>
    <t>84.01%</t>
  </si>
  <si>
    <t>59.34%</t>
  </si>
  <si>
    <t>66.2%</t>
  </si>
  <si>
    <t>都江堰市幸福镇奎光路药店</t>
  </si>
  <si>
    <t>79.64%</t>
  </si>
  <si>
    <t>83.47%</t>
  </si>
  <si>
    <t>60.41%</t>
  </si>
  <si>
    <t>66.3%</t>
  </si>
  <si>
    <t>都江堰市幸福镇翔凤路药店</t>
  </si>
  <si>
    <t>77.68%</t>
  </si>
  <si>
    <t>79.12%</t>
  </si>
  <si>
    <t>54.83%</t>
  </si>
  <si>
    <t>59.81%</t>
  </si>
  <si>
    <t>都江堰市蒲阳镇问道西路药店</t>
  </si>
  <si>
    <t>76.33%</t>
  </si>
  <si>
    <t>78.64%</t>
  </si>
  <si>
    <t>61.48%</t>
  </si>
  <si>
    <t>65.58%</t>
  </si>
  <si>
    <t>都江堰市聚源镇联建房药店</t>
  </si>
  <si>
    <t>86.93%</t>
  </si>
  <si>
    <t>92.38%</t>
  </si>
  <si>
    <t>79.02%</t>
  </si>
  <si>
    <t>82.85%</t>
  </si>
  <si>
    <t>都江堰市灌口镇蒲阳路药店</t>
  </si>
  <si>
    <t>39.09%</t>
  </si>
  <si>
    <t>42.21%</t>
  </si>
  <si>
    <t>17.71%</t>
  </si>
  <si>
    <t>16.87%</t>
  </si>
  <si>
    <t>都江堰市永丰街道宝莲路药店</t>
  </si>
  <si>
    <t>79.97%</t>
  </si>
  <si>
    <t>61.7%</t>
  </si>
  <si>
    <t>泸州片区</t>
  </si>
  <si>
    <t>泸州飞跃路直营店</t>
  </si>
  <si>
    <t>黄良梅</t>
  </si>
  <si>
    <t>63.86%</t>
  </si>
  <si>
    <t>54.73%</t>
  </si>
  <si>
    <t>67.08%</t>
  </si>
  <si>
    <t>泸州佳乐直营店</t>
  </si>
  <si>
    <t>48.28%</t>
  </si>
  <si>
    <t>36.82%</t>
  </si>
  <si>
    <t>44.13%</t>
  </si>
  <si>
    <t>泸州蓝田直营店</t>
  </si>
  <si>
    <t>62.43%</t>
  </si>
  <si>
    <t>55.01%</t>
  </si>
  <si>
    <t>53.27%</t>
  </si>
  <si>
    <t>47.88%</t>
  </si>
  <si>
    <t>泸州五直营店</t>
  </si>
  <si>
    <t>65.77%</t>
  </si>
  <si>
    <t>68.28%</t>
  </si>
  <si>
    <t>53.77%</t>
  </si>
  <si>
    <t>54.44%</t>
  </si>
  <si>
    <t>泸州六直营店</t>
  </si>
  <si>
    <t>51.06%</t>
  </si>
  <si>
    <t>56.97%</t>
  </si>
  <si>
    <t>43.15%</t>
  </si>
  <si>
    <t>41.18%</t>
  </si>
  <si>
    <t>泸州七直营店</t>
  </si>
  <si>
    <t>40.49%</t>
  </si>
  <si>
    <t>47.46%</t>
  </si>
  <si>
    <t>35.66%</t>
  </si>
  <si>
    <t>37.59%</t>
  </si>
  <si>
    <t>达州片区</t>
  </si>
  <si>
    <t>达州鸿福新村店</t>
  </si>
  <si>
    <t>王四维</t>
  </si>
  <si>
    <t>35.74%</t>
  </si>
  <si>
    <t>40.31%</t>
  </si>
  <si>
    <t>24.27%</t>
  </si>
  <si>
    <t>24.01%</t>
  </si>
  <si>
    <t>达州华蜀南路店</t>
  </si>
  <si>
    <t>42.3%</t>
  </si>
  <si>
    <t>40.06%</t>
  </si>
  <si>
    <t>31.82%</t>
  </si>
  <si>
    <t>28.96%</t>
  </si>
  <si>
    <t>达州通川北路店</t>
  </si>
  <si>
    <t>32.48%</t>
  </si>
  <si>
    <t>15.97%</t>
  </si>
  <si>
    <t>16.34%</t>
  </si>
  <si>
    <t>达州领域广场店</t>
  </si>
  <si>
    <t>41.82%</t>
  </si>
  <si>
    <t>44.6%</t>
  </si>
  <si>
    <t>31.74%</t>
  </si>
  <si>
    <t>34.8%</t>
  </si>
  <si>
    <t>南充片区</t>
  </si>
  <si>
    <t>南充16店</t>
  </si>
  <si>
    <t>陈丽</t>
  </si>
  <si>
    <t>66.73%</t>
  </si>
  <si>
    <t>70.8%</t>
  </si>
  <si>
    <t>60.52%</t>
  </si>
  <si>
    <t>69.48%</t>
  </si>
  <si>
    <t>南充7店</t>
  </si>
  <si>
    <t>35.49%</t>
  </si>
  <si>
    <t>50.24%</t>
  </si>
  <si>
    <t>38.02%</t>
  </si>
  <si>
    <t>39.75%</t>
  </si>
  <si>
    <t>南充8店</t>
  </si>
  <si>
    <t>54.39%</t>
  </si>
  <si>
    <t>55.4%</t>
  </si>
  <si>
    <t>51.59%</t>
  </si>
  <si>
    <t>南充5店</t>
  </si>
  <si>
    <t>43.57%</t>
  </si>
  <si>
    <t>49.79%</t>
  </si>
  <si>
    <t>37.26%</t>
  </si>
  <si>
    <t>南充3店</t>
  </si>
  <si>
    <t>33.94%</t>
  </si>
  <si>
    <t>53.67%</t>
  </si>
  <si>
    <t>45%</t>
  </si>
  <si>
    <t>54.46%</t>
  </si>
  <si>
    <t>南充11店</t>
  </si>
  <si>
    <t>42.79%</t>
  </si>
  <si>
    <t>63.87%</t>
  </si>
  <si>
    <t>64.44%</t>
  </si>
  <si>
    <t>65.29%</t>
  </si>
  <si>
    <t>泸州佳裕店</t>
  </si>
  <si>
    <t>72.22%</t>
  </si>
  <si>
    <t>53.39%</t>
  </si>
  <si>
    <t>55.71%</t>
  </si>
  <si>
    <t>45.6%</t>
  </si>
  <si>
    <t>泸州一店</t>
  </si>
  <si>
    <t>48.73%</t>
  </si>
  <si>
    <t>62.33%</t>
  </si>
  <si>
    <t>35.55%</t>
  </si>
  <si>
    <t>49.39%</t>
  </si>
  <si>
    <t>序号</t>
  </si>
  <si>
    <t>人员ID</t>
  </si>
  <si>
    <t>姓名</t>
  </si>
  <si>
    <t>7月办卡任务</t>
  </si>
  <si>
    <t>任务差额</t>
  </si>
  <si>
    <t>积分奖励（分）</t>
  </si>
  <si>
    <t>上缴成长金（单位：元)</t>
  </si>
  <si>
    <t>备注</t>
  </si>
  <si>
    <t>泰和二街三药店</t>
  </si>
  <si>
    <t>黄雅冰</t>
  </si>
  <si>
    <t>卫鸿羽</t>
  </si>
  <si>
    <t>锦城大道药店</t>
  </si>
  <si>
    <t>余欢</t>
  </si>
  <si>
    <t>于春莲</t>
  </si>
  <si>
    <t>杨秀娟</t>
  </si>
  <si>
    <t>吉瑞三路二药房</t>
  </si>
  <si>
    <t>谭凤旭</t>
  </si>
  <si>
    <t>何锦楠</t>
  </si>
  <si>
    <t>肖家河正街药店</t>
  </si>
  <si>
    <t>邱运丽</t>
  </si>
  <si>
    <t>唐丹</t>
  </si>
  <si>
    <t>天久南巷药店</t>
  </si>
  <si>
    <t>林铃</t>
  </si>
  <si>
    <t>张春苗</t>
  </si>
  <si>
    <t>建业路药店</t>
  </si>
  <si>
    <t>王芙蓉</t>
  </si>
  <si>
    <t>庞莉娜</t>
  </si>
  <si>
    <t>沙河源药店</t>
  </si>
  <si>
    <t>李静</t>
  </si>
  <si>
    <t>吴成芬</t>
  </si>
  <si>
    <t>黄苑东街药店</t>
  </si>
  <si>
    <t>马艺芮</t>
  </si>
  <si>
    <t>范海英</t>
  </si>
  <si>
    <t>常玲</t>
  </si>
  <si>
    <t>大石西路药店</t>
  </si>
  <si>
    <t>唐倩</t>
  </si>
  <si>
    <t>金沙路药店</t>
  </si>
  <si>
    <t>邓智</t>
  </si>
  <si>
    <t>枣子巷药店</t>
  </si>
  <si>
    <t>邓华芬</t>
  </si>
  <si>
    <t>刘秀琼</t>
  </si>
  <si>
    <t>土龙路药店</t>
  </si>
  <si>
    <t>刘新</t>
  </si>
  <si>
    <t>何英1</t>
  </si>
  <si>
    <t>交大路第三药店</t>
  </si>
  <si>
    <t>魏小琴</t>
  </si>
  <si>
    <t>高文棋</t>
  </si>
  <si>
    <t>高玉</t>
  </si>
  <si>
    <t>清江东路药店</t>
  </si>
  <si>
    <t>胡艳弘</t>
  </si>
  <si>
    <t>代曾莲</t>
  </si>
  <si>
    <t>顺和街药店</t>
  </si>
  <si>
    <t>曾蕾蕾</t>
  </si>
  <si>
    <t>张灿</t>
  </si>
  <si>
    <t>西部店</t>
  </si>
  <si>
    <t>杨素芬</t>
  </si>
  <si>
    <t>周娟</t>
  </si>
  <si>
    <t>兴乐北路药店</t>
  </si>
  <si>
    <t>舒海燕</t>
  </si>
  <si>
    <t>黄杨</t>
  </si>
  <si>
    <t>王雪萍</t>
  </si>
  <si>
    <t>羊子山西路药店</t>
  </si>
  <si>
    <t>杨琼</t>
  </si>
  <si>
    <t>王波</t>
  </si>
  <si>
    <t>高红华</t>
  </si>
  <si>
    <t>高车一路药店</t>
  </si>
  <si>
    <t>李可</t>
  </si>
  <si>
    <t>周燕</t>
  </si>
  <si>
    <t>蒋小琼</t>
  </si>
  <si>
    <t>新都新繁店</t>
  </si>
  <si>
    <t>贺丽</t>
  </si>
  <si>
    <t>蔡小丽</t>
  </si>
  <si>
    <t>朱朝霞</t>
  </si>
  <si>
    <t>光华村街药店</t>
  </si>
  <si>
    <t>张梅</t>
  </si>
  <si>
    <t>朱晓桃</t>
  </si>
  <si>
    <t>光华药店</t>
  </si>
  <si>
    <t>魏津</t>
  </si>
  <si>
    <t>彭蕾</t>
  </si>
  <si>
    <t>汤雪芹</t>
  </si>
  <si>
    <t>十二桥路药店</t>
  </si>
  <si>
    <t>冯莉</t>
  </si>
  <si>
    <t>辜瑞琪</t>
  </si>
  <si>
    <t>王珊</t>
  </si>
  <si>
    <t>羊玉梅</t>
  </si>
  <si>
    <t>旗舰店</t>
  </si>
  <si>
    <t>黄长菊</t>
  </si>
  <si>
    <t>文成燕</t>
  </si>
  <si>
    <t>廖桂英</t>
  </si>
  <si>
    <t>严善群</t>
  </si>
  <si>
    <t>余志彬</t>
  </si>
  <si>
    <t>马昕</t>
  </si>
  <si>
    <t>张娟娟</t>
  </si>
  <si>
    <t>阳玲</t>
  </si>
  <si>
    <t>三强西路药店</t>
  </si>
  <si>
    <t>李银萍</t>
  </si>
  <si>
    <t>王娅</t>
  </si>
  <si>
    <t>华康路药店</t>
  </si>
  <si>
    <t>陈丽梅</t>
  </si>
  <si>
    <t>刘春花</t>
  </si>
  <si>
    <t>锦华路店</t>
  </si>
  <si>
    <t>邹惠</t>
  </si>
  <si>
    <t>万宇路药店</t>
  </si>
  <si>
    <t>卢卫琴</t>
  </si>
  <si>
    <t>吴佩娟</t>
  </si>
  <si>
    <t>大源三期药店</t>
  </si>
  <si>
    <t>张昌永</t>
  </si>
  <si>
    <t>新园大道药店</t>
  </si>
  <si>
    <t>胡元</t>
  </si>
  <si>
    <t>吴新异</t>
  </si>
  <si>
    <t>唐敏</t>
  </si>
  <si>
    <t>唐冬芳</t>
  </si>
  <si>
    <t>龚晓清</t>
  </si>
  <si>
    <t>陈梦露</t>
  </si>
  <si>
    <t>吴茹雪</t>
  </si>
  <si>
    <t>袁咏梅</t>
  </si>
  <si>
    <t>成汉南路药店</t>
  </si>
  <si>
    <t>李桂芳</t>
  </si>
  <si>
    <t>蒋雪琴</t>
  </si>
  <si>
    <t>鄢珊珊</t>
  </si>
  <si>
    <t>王芳1</t>
  </si>
  <si>
    <t>李倩</t>
  </si>
  <si>
    <t>罗爱玲</t>
  </si>
  <si>
    <t>新乐中街药店</t>
  </si>
  <si>
    <t>黄兴中</t>
  </si>
  <si>
    <t>任远芳</t>
  </si>
  <si>
    <t>万科路药店</t>
  </si>
  <si>
    <t>黄禹秀</t>
  </si>
  <si>
    <t>张玉1</t>
  </si>
  <si>
    <t>马雪</t>
  </si>
  <si>
    <t>华泰路药店</t>
  </si>
  <si>
    <t>唐瑶</t>
  </si>
  <si>
    <t>吕彩霞</t>
  </si>
  <si>
    <t>董召英</t>
  </si>
  <si>
    <t>施雪</t>
  </si>
  <si>
    <t>李甜甜</t>
  </si>
  <si>
    <t>江月红</t>
  </si>
  <si>
    <t>李金蓉</t>
  </si>
  <si>
    <t>赵芳娟</t>
  </si>
  <si>
    <t>王晓雁</t>
  </si>
  <si>
    <t>范尹荭</t>
  </si>
  <si>
    <t>杉板桥南一路药店</t>
  </si>
  <si>
    <t>杨伟钰</t>
  </si>
  <si>
    <t>殷岱菊</t>
  </si>
  <si>
    <t>金丝街药店</t>
  </si>
  <si>
    <t>冯婧恩</t>
  </si>
  <si>
    <t>王海鑫</t>
  </si>
  <si>
    <t>邓红梅</t>
  </si>
  <si>
    <t>邹东梅</t>
  </si>
  <si>
    <t>崔家店路药店</t>
  </si>
  <si>
    <t>韩守玉</t>
  </si>
  <si>
    <t>李馨怡</t>
  </si>
  <si>
    <t>红星路药店</t>
  </si>
  <si>
    <t>罗豪</t>
  </si>
  <si>
    <t>张瑜</t>
  </si>
  <si>
    <t>双林路药店</t>
  </si>
  <si>
    <t>曾欣然</t>
  </si>
  <si>
    <t>张科英</t>
  </si>
  <si>
    <t>罗月月</t>
  </si>
  <si>
    <t>殷瑞雪</t>
  </si>
  <si>
    <t>汤益霞</t>
  </si>
  <si>
    <t>华油路药店</t>
  </si>
  <si>
    <t>毛玉</t>
  </si>
  <si>
    <t>谢玉涛</t>
  </si>
  <si>
    <t>尹萍</t>
  </si>
  <si>
    <t>阴静</t>
  </si>
  <si>
    <t>李铃</t>
  </si>
  <si>
    <t>北东街药店</t>
  </si>
  <si>
    <t>潘静</t>
  </si>
  <si>
    <t>向丽容</t>
  </si>
  <si>
    <t>林禹帅</t>
  </si>
  <si>
    <t>周金梅</t>
  </si>
  <si>
    <t>唐丽</t>
  </si>
  <si>
    <t>闵雪</t>
  </si>
  <si>
    <t>夏娇</t>
  </si>
  <si>
    <t>庄静</t>
  </si>
  <si>
    <t>高斯</t>
  </si>
  <si>
    <t>刘娟</t>
  </si>
  <si>
    <t>王茹</t>
  </si>
  <si>
    <t>张群</t>
  </si>
  <si>
    <t>已离职</t>
  </si>
  <si>
    <t>李沙</t>
  </si>
  <si>
    <t>熊小玲</t>
  </si>
  <si>
    <t>罗洁滟</t>
  </si>
  <si>
    <t>彭蓉</t>
  </si>
  <si>
    <t>李娟</t>
  </si>
  <si>
    <t>付曦</t>
  </si>
  <si>
    <t>唐礼萍</t>
  </si>
  <si>
    <t>马婷婷</t>
  </si>
  <si>
    <t>高星宇</t>
  </si>
  <si>
    <t>马香容</t>
  </si>
  <si>
    <t>李平</t>
  </si>
  <si>
    <t>彭亚丹</t>
  </si>
  <si>
    <t>刘秋菊</t>
  </si>
  <si>
    <t>大邑内蒙古桃源药店</t>
  </si>
  <si>
    <t>李秀辉</t>
  </si>
  <si>
    <t>郭益</t>
  </si>
  <si>
    <t>陈静仪</t>
  </si>
  <si>
    <t>张琴</t>
  </si>
  <si>
    <t>宋利鸿</t>
  </si>
  <si>
    <t>刘芬</t>
  </si>
  <si>
    <t>廖文莉</t>
  </si>
  <si>
    <t>古素琼</t>
  </si>
  <si>
    <t>金敏霜</t>
  </si>
  <si>
    <t>万义丽</t>
  </si>
  <si>
    <t>杨平</t>
  </si>
  <si>
    <t>何丽萍</t>
  </si>
  <si>
    <t>易月红</t>
  </si>
  <si>
    <t>杨文英</t>
  </si>
  <si>
    <t>乐良清</t>
  </si>
  <si>
    <t>吴志海</t>
  </si>
  <si>
    <t>代富群</t>
  </si>
  <si>
    <t>孙佳丽</t>
  </si>
  <si>
    <t>周有惠</t>
  </si>
  <si>
    <t>骆素花</t>
  </si>
  <si>
    <t>刘莹</t>
  </si>
  <si>
    <t>詹少洋</t>
  </si>
  <si>
    <t>韩启敏</t>
  </si>
  <si>
    <t>晏祥春</t>
  </si>
  <si>
    <t>卓敏</t>
  </si>
  <si>
    <t>母小琴</t>
  </si>
  <si>
    <t>夏彩红</t>
  </si>
  <si>
    <t>陈凤珍</t>
  </si>
  <si>
    <t>陈婷婷</t>
  </si>
  <si>
    <t>曹琼</t>
  </si>
  <si>
    <t>韩艳梅</t>
  </si>
  <si>
    <t>王佳美</t>
  </si>
  <si>
    <t>蒋润</t>
  </si>
  <si>
    <t>涂思佩</t>
  </si>
  <si>
    <t>郑越</t>
  </si>
  <si>
    <t>门店笔数占比同比上月有增长，不缴纳成长金</t>
  </si>
  <si>
    <t>程丽平</t>
  </si>
  <si>
    <t>甘甜</t>
  </si>
  <si>
    <t>王慧</t>
  </si>
  <si>
    <t>魏琼芳</t>
  </si>
  <si>
    <t>王芳2</t>
  </si>
  <si>
    <t>陈礼凤</t>
  </si>
  <si>
    <t>刘燕</t>
  </si>
  <si>
    <t>成旭</t>
  </si>
  <si>
    <t>何方喜</t>
  </si>
  <si>
    <t>李迎新</t>
  </si>
  <si>
    <t>祁荣</t>
  </si>
  <si>
    <t>银河北街药店</t>
  </si>
  <si>
    <t>黄思雨</t>
  </si>
  <si>
    <t>张玉2</t>
  </si>
  <si>
    <t>陈文芳</t>
  </si>
  <si>
    <t>童子街药店</t>
  </si>
  <si>
    <t>陈正连</t>
  </si>
  <si>
    <t>程霞芳</t>
  </si>
  <si>
    <t>贝森北路药店</t>
  </si>
  <si>
    <t>张阿几</t>
  </si>
  <si>
    <t>叶倪</t>
  </si>
  <si>
    <t>冯斯琪</t>
  </si>
  <si>
    <t>西林一街药店</t>
  </si>
  <si>
    <t>蒋友娟</t>
  </si>
  <si>
    <t>李艳</t>
  </si>
  <si>
    <t>金马河路药店</t>
  </si>
  <si>
    <t>易永红</t>
  </si>
  <si>
    <t>敬晓燕</t>
  </si>
  <si>
    <t xml:space="preserve">崇州市崇阳镇永康东路药店 </t>
  </si>
  <si>
    <t>胡建梅</t>
  </si>
  <si>
    <t>王莉</t>
  </si>
  <si>
    <t>黎丹</t>
  </si>
  <si>
    <t>陈雪</t>
  </si>
  <si>
    <t>黄梅2</t>
  </si>
  <si>
    <t>范阳</t>
  </si>
  <si>
    <t>付晓娟</t>
  </si>
  <si>
    <t>彭勤</t>
  </si>
  <si>
    <t>蜀汉路药店</t>
  </si>
  <si>
    <t>谢敏</t>
  </si>
  <si>
    <t>马芸</t>
  </si>
  <si>
    <t>梁娟</t>
  </si>
  <si>
    <t>新下街药店</t>
  </si>
  <si>
    <t>纪莉萍</t>
  </si>
  <si>
    <t>冯学勤</t>
  </si>
  <si>
    <t>紫薇东路药店</t>
  </si>
  <si>
    <t>魏存敏</t>
  </si>
  <si>
    <t>李秀丽</t>
  </si>
  <si>
    <t>唐文琼</t>
  </si>
  <si>
    <t>彭关敏</t>
  </si>
  <si>
    <t>蜀辉路药店</t>
  </si>
  <si>
    <t>向桂西</t>
  </si>
  <si>
    <t>李紫雯</t>
  </si>
  <si>
    <t>姜孝杨</t>
  </si>
  <si>
    <t>元华二巷药店</t>
  </si>
  <si>
    <t>何莹</t>
  </si>
  <si>
    <t>中和公济桥路药店</t>
  </si>
  <si>
    <t>李红梅</t>
  </si>
  <si>
    <t>田敏</t>
  </si>
  <si>
    <t>王萱</t>
  </si>
  <si>
    <t>廖红</t>
  </si>
  <si>
    <t>赖春梅</t>
  </si>
  <si>
    <t>欧玲</t>
  </si>
  <si>
    <t>许静</t>
  </si>
  <si>
    <t>黄霞</t>
  </si>
  <si>
    <t>米玲玲</t>
  </si>
  <si>
    <t>银沙路药店</t>
  </si>
  <si>
    <t>朱娟</t>
  </si>
  <si>
    <t>高敏</t>
  </si>
  <si>
    <t>曹娉</t>
  </si>
  <si>
    <t>朱春梅</t>
  </si>
  <si>
    <t>郑红艳</t>
  </si>
  <si>
    <t>吴阳</t>
  </si>
  <si>
    <t>冯开秀</t>
  </si>
  <si>
    <t>刘春梅</t>
  </si>
  <si>
    <t>贺玉兰</t>
  </si>
  <si>
    <t>熊代艳</t>
  </si>
  <si>
    <t>税越</t>
  </si>
  <si>
    <t>雷聪</t>
  </si>
  <si>
    <t>陈小兰</t>
  </si>
  <si>
    <t>李敏会</t>
  </si>
  <si>
    <t>王映</t>
  </si>
  <si>
    <t>潘杨</t>
  </si>
  <si>
    <t>陈小娟</t>
  </si>
  <si>
    <t>魏连</t>
  </si>
  <si>
    <t>宁玉清</t>
  </si>
  <si>
    <t>吕海露</t>
  </si>
  <si>
    <t>李树霞</t>
  </si>
  <si>
    <t>杜海江</t>
  </si>
  <si>
    <t>李小芳</t>
  </si>
  <si>
    <t>花照壁药店</t>
  </si>
  <si>
    <t>李丽</t>
  </si>
  <si>
    <t>代志斌</t>
  </si>
  <si>
    <t>李宋琴</t>
  </si>
  <si>
    <t>戚彩</t>
  </si>
  <si>
    <t>五福桥东路药店</t>
  </si>
  <si>
    <t>黄娟</t>
  </si>
  <si>
    <t>李雪梅</t>
  </si>
  <si>
    <t>尚锦路药店</t>
  </si>
  <si>
    <t>迪里拜尔·阿合买提</t>
  </si>
  <si>
    <t>吴萍</t>
  </si>
  <si>
    <t>蜀鑫路药店</t>
  </si>
  <si>
    <t>周春宏</t>
  </si>
  <si>
    <t>邹婷</t>
  </si>
  <si>
    <t>朱佑艳</t>
  </si>
  <si>
    <t>郭定秀</t>
  </si>
  <si>
    <t>光华西一路药店</t>
  </si>
  <si>
    <t>廖晓静</t>
  </si>
  <si>
    <t>宋小红</t>
  </si>
  <si>
    <t>光华北五路药店</t>
  </si>
  <si>
    <t>王丹</t>
  </si>
  <si>
    <t>陈晓蓉</t>
  </si>
  <si>
    <t>东昌路一药店</t>
  </si>
  <si>
    <t>张杰</t>
  </si>
  <si>
    <t>胡建兴</t>
  </si>
  <si>
    <t>周小芳</t>
  </si>
  <si>
    <t>青龙街药店</t>
  </si>
  <si>
    <t>曾娟</t>
  </si>
  <si>
    <t>申彩文</t>
  </si>
  <si>
    <t>向海英</t>
  </si>
  <si>
    <t>培华东路药店</t>
  </si>
  <si>
    <t>杨凤麟</t>
  </si>
  <si>
    <t>蔡红秀</t>
  </si>
  <si>
    <t>天顺路药店</t>
  </si>
  <si>
    <t>陈心雨</t>
  </si>
  <si>
    <t>敬长薇</t>
  </si>
  <si>
    <t>宋留艺</t>
  </si>
  <si>
    <t>廖洵媛</t>
  </si>
  <si>
    <t>已调店</t>
  </si>
  <si>
    <t>陈慧</t>
  </si>
  <si>
    <t>陈娇娇</t>
  </si>
  <si>
    <t>张密</t>
  </si>
  <si>
    <t>梅雅霜</t>
  </si>
  <si>
    <t>周德廷</t>
  </si>
  <si>
    <t>杨聪明</t>
  </si>
  <si>
    <t>晏玲</t>
  </si>
  <si>
    <t>花照壁中横街药店</t>
  </si>
  <si>
    <t>廖艳萍</t>
  </si>
  <si>
    <t>潘婷</t>
  </si>
  <si>
    <t>韩彬</t>
  </si>
  <si>
    <t>朱欢</t>
  </si>
  <si>
    <t>泰和二街药店</t>
  </si>
  <si>
    <t>侯玉肖</t>
  </si>
  <si>
    <t>贾兰</t>
  </si>
  <si>
    <t>沙湾东一路药店</t>
  </si>
  <si>
    <t>龚敏</t>
  </si>
  <si>
    <t>孙荣丽</t>
  </si>
  <si>
    <t>水碾河路药店</t>
  </si>
  <si>
    <t>黄文君</t>
  </si>
  <si>
    <t>郝丽秋</t>
  </si>
  <si>
    <t>金祥路药店</t>
  </si>
  <si>
    <t>程改</t>
  </si>
  <si>
    <t>卢苗</t>
  </si>
  <si>
    <t>驷马桥三路药店</t>
  </si>
  <si>
    <t>陈志勇</t>
  </si>
  <si>
    <t>雷宇佳</t>
  </si>
  <si>
    <t>蜀源路药店</t>
  </si>
  <si>
    <t>张蓉2</t>
  </si>
  <si>
    <t>李秀芳</t>
  </si>
  <si>
    <t>吴佩芸</t>
  </si>
  <si>
    <t>曾静</t>
  </si>
  <si>
    <t>黄雨</t>
  </si>
  <si>
    <t>席礼丹</t>
  </si>
  <si>
    <t>华泰路二药店</t>
  </si>
  <si>
    <t>黄艳</t>
  </si>
  <si>
    <t>李思宇</t>
  </si>
  <si>
    <t>简万婕</t>
  </si>
  <si>
    <t>刘英洁</t>
  </si>
  <si>
    <t>顾情</t>
  </si>
  <si>
    <t>李英</t>
  </si>
  <si>
    <t>田兰</t>
  </si>
  <si>
    <t>任丹</t>
  </si>
  <si>
    <t>杨潇</t>
  </si>
  <si>
    <t>张莉2</t>
  </si>
  <si>
    <t>李霞2</t>
  </si>
  <si>
    <t>谭秀琼</t>
  </si>
  <si>
    <t>陈艳燕</t>
  </si>
  <si>
    <t>蒲晓芬</t>
  </si>
  <si>
    <t>张燕2</t>
  </si>
  <si>
    <t>赵丽</t>
  </si>
  <si>
    <t>王春艳</t>
  </si>
  <si>
    <t>赵春艳</t>
  </si>
  <si>
    <t>龚艳</t>
  </si>
  <si>
    <t>敬海英</t>
  </si>
  <si>
    <t>陈芳</t>
  </si>
  <si>
    <t>张莉</t>
  </si>
  <si>
    <t>张春丽</t>
  </si>
  <si>
    <t>黄丽宇</t>
  </si>
  <si>
    <t>文和路药店</t>
  </si>
  <si>
    <t>王丽超</t>
  </si>
  <si>
    <t>龚正红</t>
  </si>
  <si>
    <t>刁乐</t>
  </si>
  <si>
    <t>罗丹</t>
  </si>
  <si>
    <t>韩国丽</t>
  </si>
  <si>
    <t>李红梅2</t>
  </si>
  <si>
    <t>谢心钥</t>
  </si>
  <si>
    <t>徐文敏</t>
  </si>
  <si>
    <t>7月开卡任务</t>
  </si>
  <si>
    <t>会员销售占比任务</t>
  </si>
  <si>
    <t>2025年7月总销售</t>
  </si>
  <si>
    <t>2025年7月会员销售</t>
  </si>
  <si>
    <t>2025年7月实际完成会员销售占比</t>
  </si>
  <si>
    <t>消费占比完成差额</t>
  </si>
  <si>
    <t>2025年7月总笔数</t>
  </si>
  <si>
    <t>2025年7月会员笔数</t>
  </si>
  <si>
    <t>2025年7月实际完成笔数占比</t>
  </si>
  <si>
    <t>笔数占比完成差额</t>
  </si>
  <si>
    <t>环比上月（全月）同期笔数占比</t>
  </si>
  <si>
    <t>环比上月（全月）同期销售占比</t>
  </si>
  <si>
    <t>2024年7月总笔数（全月）</t>
  </si>
  <si>
    <t>2024年7月会员笔数（全月）</t>
  </si>
  <si>
    <t>2024年7月笔数占比（全月）</t>
  </si>
  <si>
    <t>2024年7月总消费（全月）</t>
  </si>
  <si>
    <t>2024年7月会员消费（全月）</t>
  </si>
  <si>
    <t>2024年7月消费占比（全月）</t>
  </si>
  <si>
    <t>笔数占比同比去年（月）</t>
  </si>
  <si>
    <t>消费占比同比去年（月)</t>
  </si>
  <si>
    <t>笔数占比（环比）上月</t>
  </si>
  <si>
    <t>销售占比（环比）上月</t>
  </si>
  <si>
    <t>25年1-7月笔数占比</t>
  </si>
  <si>
    <t>25年1-7月销售占比</t>
  </si>
  <si>
    <t>24年1-7月（全月）笔数占比</t>
  </si>
  <si>
    <t>24年1-7月（全月）销售占比</t>
  </si>
  <si>
    <t>1-7月笔数占比对比</t>
  </si>
  <si>
    <t>1-7月销售占比对比</t>
  </si>
  <si>
    <t>合计</t>
  </si>
  <si>
    <t>7月任务</t>
  </si>
  <si>
    <t>6月任务</t>
  </si>
  <si>
    <t>6月完成办卡</t>
  </si>
  <si>
    <t>总笔数</t>
  </si>
  <si>
    <t>笔数占比任务</t>
  </si>
  <si>
    <t>7月会员笔数任务</t>
  </si>
  <si>
    <t>会员消费笔数</t>
  </si>
  <si>
    <t>非会员笔数</t>
  </si>
  <si>
    <t>7月线上笔数</t>
  </si>
  <si>
    <t>6月线上笔数</t>
  </si>
  <si>
    <t>5月线上笔数</t>
  </si>
  <si>
    <t>线上笔数对比</t>
  </si>
  <si>
    <t>会员笔数占比（剔除线上）</t>
  </si>
  <si>
    <t>会员消费笔数占比</t>
  </si>
  <si>
    <t>差额</t>
  </si>
  <si>
    <t>总销售</t>
  </si>
  <si>
    <t>销售占比任务</t>
  </si>
  <si>
    <t>7月会员销售任务</t>
  </si>
  <si>
    <t>会员消费</t>
  </si>
  <si>
    <t>线上销售</t>
  </si>
  <si>
    <t>会员销售占比（剔除线上）</t>
  </si>
  <si>
    <t>会员消费占比</t>
  </si>
  <si>
    <t>四川太极大药房连锁有限公司泸州飞跃路直营店</t>
  </si>
  <si>
    <t>四川太极大药房连锁有限公司成都高新区泰和二街三药店</t>
  </si>
  <si>
    <t>四川太极大药房连锁有限公司高新区锦城大道药店</t>
  </si>
  <si>
    <t>四川太极大药房连锁有限公司成都高新区吉瑞三路二药房</t>
  </si>
  <si>
    <t>四川太极大药房连锁有限公司成都高新区肖家河正街药店</t>
  </si>
  <si>
    <t>四川太极大药房连锁有限公司成都高新区天久南巷药店</t>
  </si>
  <si>
    <t>四川太极大药房连锁有限公司成华区建业路药店</t>
  </si>
  <si>
    <t>四川太极大药房连锁有限公司金牛区沙河源药店</t>
  </si>
  <si>
    <t>四川太极大药房连锁有限公司金牛区黄苑东街药店</t>
  </si>
  <si>
    <t>四川太极大药房连锁有限公司青羊区大石西路药店</t>
  </si>
  <si>
    <t>四川太极大药房连锁有限公司金牛区金沙路药店</t>
  </si>
  <si>
    <t>四川太极大药房连锁有限公司金牛区枣子巷药店</t>
  </si>
  <si>
    <t>四川太极大药房连锁有限公司高新区土龙路药店</t>
  </si>
  <si>
    <t>四川太极大药房连锁有限公司金牛区交大路第三药店</t>
  </si>
  <si>
    <t>四川太极大药房连锁有限公司青羊区清江东路药店</t>
  </si>
  <si>
    <t>四川太极大药房连锁有限公司武侯区顺和街药店</t>
  </si>
  <si>
    <t>四川太极大药房连锁有限公司金牛区蓉北商贸大道药店</t>
  </si>
  <si>
    <t>四川太极大药房连锁有限公司新都区新都街道兴乐北路药店</t>
  </si>
  <si>
    <t>四川太极大药房连锁有限公司成华区羊子山西路药店</t>
  </si>
  <si>
    <t>四川太极大药房连锁有限公司成华区高车一路药店</t>
  </si>
  <si>
    <t>四川太极大药房连锁有限公司新都区新繁镇繁江北路药店</t>
  </si>
  <si>
    <t>四川太极大药房连锁有限公司青羊区光华村街药店</t>
  </si>
  <si>
    <t>四川太极大药房连锁有限公司青羊区光华药店</t>
  </si>
  <si>
    <t>四川太极大药房连锁有限公司青羊区十二桥路药店</t>
  </si>
  <si>
    <t>四川太极大药房连锁有限公司锦江区东大街药店</t>
  </si>
  <si>
    <t>四川太极大药房连锁有限公司双流区东升街道三强西路药店</t>
  </si>
  <si>
    <t>四川太极大药房连锁有限公司成华区华康路药店</t>
  </si>
  <si>
    <t>四川太极大药房连锁有限公司双流县西航港街道锦华路一段药店</t>
  </si>
  <si>
    <t>四川太极大药房连锁有限公司成华区万宇路药店</t>
  </si>
  <si>
    <t>四川太极大药房连锁有限公司高新区大源三期药店</t>
  </si>
  <si>
    <t>四川太极大药房连锁有限公司高新区新园大道药店</t>
  </si>
  <si>
    <t>四川太极大药房连锁有限公司锦江区水杉街药店</t>
  </si>
  <si>
    <t>四川太极大药房连锁有限公司锦江区观音桥街药店</t>
  </si>
  <si>
    <t>四川太极大药房连锁有限公司成都高新区成汉南路药店</t>
  </si>
  <si>
    <t>四川太极大药房连锁有限公司锦江区榕声路药店</t>
  </si>
  <si>
    <t>四川太极大药房连锁有限公司高新区新乐中街药店</t>
  </si>
  <si>
    <t>四川太极大药房连锁有限公司成华区万科路药店</t>
  </si>
  <si>
    <t>四川太极大药房连锁有限公司成华区华泰路药店</t>
  </si>
  <si>
    <t>四川太极大药房连锁有限公司锦江区柳翠路药店</t>
  </si>
  <si>
    <t>四川太极大药房连锁有限公司郫县郫筒镇东大街药店</t>
  </si>
  <si>
    <t>四川太极大药房连锁有限公司锦江区庆云南街药店</t>
  </si>
  <si>
    <t>四川太极大药房连锁有限公司成华区杉板桥南一路药店</t>
  </si>
  <si>
    <t>四川太极大药房连锁有限公司青羊区金丝街药店</t>
  </si>
  <si>
    <t>四川太极大药房连锁有限公司郫县郫筒镇一环路东南段药店</t>
  </si>
  <si>
    <t>四川太极大药房连锁有限公司成华区崔家店路药店</t>
  </si>
  <si>
    <t>四川太极大药房连锁有限公司青羊区红星路药店</t>
  </si>
  <si>
    <t>四川太极大药房连锁有限公司成华区双林路药店</t>
  </si>
  <si>
    <t>四川太极大药房连锁有限公司锦江区通盈街药店</t>
  </si>
  <si>
    <t>四川太极大药房连锁有限公司成华区华油路药店</t>
  </si>
  <si>
    <t>四川太极大药房连锁有限公司武侯区科华街药店</t>
  </si>
  <si>
    <t>四川太极大药房连锁有限公司青羊区北东街药店</t>
  </si>
  <si>
    <t>四川太极大药房连锁有限公司武侯区浆洗街药店</t>
  </si>
  <si>
    <t>四川太极大药房连锁有限公司邛崃市羊安镇永康大道药店</t>
  </si>
  <si>
    <t>四川太极大药房连锁有限公司新津县兴义镇万兴路药店</t>
  </si>
  <si>
    <t>四川太极大药房连锁有限公司大邑县新场镇文昌街药店</t>
  </si>
  <si>
    <t>四川太极大药房连锁有限公司大邑县安仁镇千禧街药店</t>
  </si>
  <si>
    <t>四川太极大药房连锁有限公司大邑县晋原镇子龙街药店</t>
  </si>
  <si>
    <t>四川太极大药房连锁有限公司大邑县晋原镇东壕沟北段药店</t>
  </si>
  <si>
    <t>四川太极大药房连锁有限公司大邑县晋原镇通达东路五段药店</t>
  </si>
  <si>
    <t>四川太极大药房连锁有限公司邛崃市临邛镇洪川小区药店</t>
  </si>
  <si>
    <t>四川太极大药房连锁有限公司大邑县沙渠镇利民街药店</t>
  </si>
  <si>
    <t>四川太极大药房连锁有限公司大邑县晋原镇东街药店</t>
  </si>
  <si>
    <t>四川太极大药房连锁有限公司大邑县晋原街道内蒙古大道桃源药店</t>
  </si>
  <si>
    <t>四川太极大药房连锁有限公司新津县邓双镇飞雪路药店</t>
  </si>
  <si>
    <t>四川太极大药房连锁有限公司新津县五津镇五津西路药店</t>
  </si>
  <si>
    <t>四川太极大药房连锁有限公司邛崃市中心药店</t>
  </si>
  <si>
    <t>四川太极大药房连锁有限公司都江堰市聚源镇联建房药店</t>
  </si>
  <si>
    <t>四川太极大药房连锁有限公司都江堰市幸福镇翔凤路药店</t>
  </si>
  <si>
    <t>四川太极大药房连锁有限公司都江堰市蒲阳镇问道西路药店</t>
  </si>
  <si>
    <t>四川太极大药房连锁有限公司都江堰市灌口镇蒲阳路药店</t>
  </si>
  <si>
    <t>四川太极大药房连锁有限公司崇州市三江镇崇新路药店</t>
  </si>
  <si>
    <t>四川太极大药房连锁有限公司都江堰市奎光塔街道奎光路药店</t>
  </si>
  <si>
    <t>四川太极大药房连锁有限公司都江堰幸福镇景中路药店</t>
  </si>
  <si>
    <t>四川太极大药房连锁有限公司崇州市崇阳镇文化西街药店</t>
  </si>
  <si>
    <t>四川太极大药房连锁有限公司温江区柳城镇凤溪大道药店</t>
  </si>
  <si>
    <t>四川太极大药房连锁有限公司崇州市崇阳镇金带街药店</t>
  </si>
  <si>
    <t>四川太极大药房连锁有限公司崇州市怀远镇新正东街药店</t>
  </si>
  <si>
    <t>四川太极大药房连锁有限公司崇州市崇阳镇尚贤坊街药店</t>
  </si>
  <si>
    <t>四川太极大药房连锁有限公司温江区公平街道江安路药店</t>
  </si>
  <si>
    <t>四川太极大药房连锁有限公司锦江区劼人路药店</t>
  </si>
  <si>
    <t>四川太极大药房连锁有限公司邛崃市文君街道办翠荫街药店</t>
  </si>
  <si>
    <t>四川太极大药房连锁有限公司武侯区佳灵路药店</t>
  </si>
  <si>
    <t>四川太极大药房连锁有限公司新津县五津镇武阳西路药店</t>
  </si>
  <si>
    <t>四川太极大药房连锁有限公司金牛区银河北街药店</t>
  </si>
  <si>
    <t>四川太极大药房连锁有限公司青羊区童子街药店</t>
  </si>
  <si>
    <t>四川太极大药房连锁有限公司青羊区贝森北路药店</t>
  </si>
  <si>
    <t>四川太极大药房连锁有限公司成华区西林一街药店</t>
  </si>
  <si>
    <t>四川太极大药房连锁有限公司成华区金马河路药店</t>
  </si>
  <si>
    <t xml:space="preserve">四川太极大药房连锁有限公司崇州市崇阳镇永康东路药店 </t>
  </si>
  <si>
    <t>四川太极大药房连锁有限公司武侯区大华街药店</t>
  </si>
  <si>
    <t>四川太极大药房连锁有限公司大邑县晋原镇潘家街药店</t>
  </si>
  <si>
    <t>四川太极大药房连锁有限公司崇州市崇阳镇蜀州中路药店</t>
  </si>
  <si>
    <t>四川太极大药房连锁有限公司金牛区蜀汉路药店</t>
  </si>
  <si>
    <t>四川太极大药房连锁有限公司高新区新下街药店</t>
  </si>
  <si>
    <t>四川太极大药房连锁有限公司高新区紫薇东路药店</t>
  </si>
  <si>
    <t>四川太极大药房连锁有限公司锦江区梨花街药店</t>
  </si>
  <si>
    <t>四川太极大药房连锁有限公司青羊区蜀辉路药店</t>
  </si>
  <si>
    <t>四川太极大药房连锁有限公司成都高新区元华二巷药店</t>
  </si>
  <si>
    <t>四川太极大药房连锁有限公司高新区中和公济桥路药店</t>
  </si>
  <si>
    <t>四川太极大药房连锁有限公司武侯区大悦路药店</t>
  </si>
  <si>
    <t>四川太极大药房连锁有限公司新都区新都街道万和北路药店</t>
  </si>
  <si>
    <t>四川太极大药房连锁有限公司大邑县晋原镇北街药店</t>
  </si>
  <si>
    <t>四川太极大药房连锁有限公司金牛区银沙路药店</t>
  </si>
  <si>
    <t>四川太极大药房连锁有限公司新津县五津镇五津西路二药房</t>
  </si>
  <si>
    <t>四川太极大药房连锁有限公司都江堰市永丰街道宝莲路药店</t>
  </si>
  <si>
    <t>四川太极大药房连锁有限公司金牛区花照壁药店</t>
  </si>
  <si>
    <t>四川太极大药房连锁有限公司邛崃市文君街道杏林路药店</t>
  </si>
  <si>
    <t>四川太极大药房连锁有限公司金牛区五福桥东路药店</t>
  </si>
  <si>
    <t>四川太极大药房连锁有限公司成都高新区尚锦路药店</t>
  </si>
  <si>
    <t>四川太极大药房连锁有限公司青羊区蜀鑫路药店</t>
  </si>
  <si>
    <t>四川太极大药房连锁有限公司武侯区倪家桥路药店</t>
  </si>
  <si>
    <t>四川太极大药房连锁有限公司青羊区光华西一路药店</t>
  </si>
  <si>
    <t>四川太极大药房连锁有限公司青羊区光华北五路药店</t>
  </si>
  <si>
    <t>四川太极大药房连锁有限公司成华区东昌路一药店</t>
  </si>
  <si>
    <t>四川太极大药房连锁有限公司青羊区青龙街药店</t>
  </si>
  <si>
    <t>四川太极大药房连锁有限公司成华区培华东路药店</t>
  </si>
  <si>
    <t>四川太极大药房连锁有限公司成都高新区天顺路药店</t>
  </si>
  <si>
    <t>四川太极大药房连锁有限公司锦江区宏济中路药店</t>
  </si>
  <si>
    <t>四川太极大药房连锁有限公司武侯区科华北路药店</t>
  </si>
  <si>
    <t>四川太极大药房连锁有限公司锦江区静沙南路药店</t>
  </si>
  <si>
    <t>四川太极大药房连锁有限公司武侯区长寿路药店</t>
  </si>
  <si>
    <t>四川太极大药房连锁有限公司金牛区花照壁中横街药店</t>
  </si>
  <si>
    <t>四川太极大药房连锁有限公司大邑县晋原街道观音阁街西段药店</t>
  </si>
  <si>
    <t>四川太极大药房连锁有限公司成都高新区泰和二街药店</t>
  </si>
  <si>
    <t>四川太极大药房连锁有限公司金牛区沙湾东一路药店</t>
  </si>
  <si>
    <t>四川太极大药房连锁有限公司成华区水碾河路药店</t>
  </si>
  <si>
    <t>四川太极大药房连锁有限公司青羊区金祥路药店</t>
  </si>
  <si>
    <t>四川太极大药房连锁有限公司成华区驷马桥三路药店</t>
  </si>
  <si>
    <t>四川太极大药房连锁有限公司青羊区蜀源路药店</t>
  </si>
  <si>
    <t>四川太极大药房连锁有限公司武侯区高攀西巷药店</t>
  </si>
  <si>
    <t>四川太极大药房连锁有限公司彭州市致和镇南三环路药店</t>
  </si>
  <si>
    <t>四川太极大药房连锁有限公司成华区华泰路二药店</t>
  </si>
  <si>
    <t>四川太极大药房连锁有限公司新都区斑竹园街道医贸大道药店</t>
  </si>
  <si>
    <t>四川太极大药房连锁有限公司大邑县青霞街道元通路南段药店</t>
  </si>
  <si>
    <t>四川太极大药房连锁有限公司锦江区大田坎街药店</t>
  </si>
  <si>
    <t>四川太极大药房连锁有限公司青羊区文和路药店</t>
  </si>
  <si>
    <t>四川太极大药房连锁有限公司新都区大丰街道华美东街药店</t>
  </si>
  <si>
    <t>四川太极大药房连锁有限公司大邑县金巷西街药店</t>
  </si>
  <si>
    <t>四川太极大药房连锁有限公司泸州佳乐直营店</t>
  </si>
  <si>
    <t>四川太极大药房连锁有限公司泸州佳裕店</t>
  </si>
  <si>
    <t>四川太极大药房连锁有限公司泸州蓝田直营店</t>
  </si>
  <si>
    <t>四川太极大药房连锁有限公司泸州六直营店</t>
  </si>
  <si>
    <t>四川太极大药房连锁有限公司泸州一店</t>
  </si>
  <si>
    <t>四川太极大药房连锁有限公司泸州七直营店</t>
  </si>
  <si>
    <t>四川太极大药房连锁有限公司泸州五直营店</t>
  </si>
  <si>
    <t>四川太极大药房连锁有限公司南充3店</t>
  </si>
  <si>
    <t>四川太极大药房连锁有限公司南充5店</t>
  </si>
  <si>
    <t>四川太极大药房连锁有限公司南充7店</t>
  </si>
  <si>
    <t>四川太极大药房连锁有限公司南充8店</t>
  </si>
  <si>
    <t>四川太极大药房连锁有限公司南充11店</t>
  </si>
  <si>
    <t>四川太极大药房连锁有限公司南充16店</t>
  </si>
  <si>
    <t>四川太极大药房连锁有限公司达州通川北路店</t>
  </si>
  <si>
    <t>四川太极大药房连锁有限公司达州华蜀南路店</t>
  </si>
  <si>
    <t>四川太极大药房连锁有限公司达州领域广场店</t>
  </si>
  <si>
    <t>四川太极大药房连锁有限公司达州鸿福新村店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</si>
</sst>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3" borderId="0" xfId="0" applyFill="1">
      <alignment vertical="center"/>
    </xf>
    <xf numFmtId="9" fontId="0" fillId="0" borderId="0" xfId="3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9" fontId="2" fillId="2" borderId="1" xfId="3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6" fontId="2" fillId="2" borderId="1" xfId="3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9" fontId="2" fillId="4" borderId="1" xfId="3" applyFont="1" applyFill="1" applyBorder="1" applyAlignment="1">
      <alignment horizontal="center"/>
    </xf>
    <xf numFmtId="9" fontId="1" fillId="0" borderId="1" xfId="3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/>
    </xf>
    <xf numFmtId="9" fontId="2" fillId="2" borderId="1" xfId="3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3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9" fontId="5" fillId="6" borderId="1" xfId="3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77" fontId="7" fillId="7" borderId="1" xfId="0" applyNumberFormat="1" applyFont="1" applyFill="1" applyBorder="1" applyAlignment="1">
      <alignment horizontal="center" vertical="center" wrapText="1"/>
    </xf>
    <xf numFmtId="177" fontId="5" fillId="7" borderId="1" xfId="3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9" fontId="8" fillId="6" borderId="1" xfId="3" applyFont="1" applyFill="1" applyBorder="1" applyAlignment="1">
      <alignment horizontal="center" vertical="center"/>
    </xf>
    <xf numFmtId="9" fontId="0" fillId="7" borderId="1" xfId="3" applyFill="1" applyBorder="1" applyAlignment="1">
      <alignment horizontal="center" vertical="center"/>
    </xf>
    <xf numFmtId="177" fontId="0" fillId="7" borderId="1" xfId="3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9" fontId="0" fillId="7" borderId="1" xfId="3" applyNumberFormat="1" applyFill="1" applyBorder="1" applyAlignment="1">
      <alignment horizontal="center" vertical="center"/>
    </xf>
    <xf numFmtId="177" fontId="6" fillId="7" borderId="1" xfId="0" applyNumberFormat="1" applyFont="1" applyFill="1" applyBorder="1" applyAlignment="1">
      <alignment horizontal="center" vertical="center" wrapText="1"/>
    </xf>
    <xf numFmtId="9" fontId="6" fillId="2" borderId="1" xfId="3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9" fontId="4" fillId="8" borderId="1" xfId="3" applyFont="1" applyFill="1" applyBorder="1" applyAlignment="1">
      <alignment horizontal="center" vertical="center" wrapText="1"/>
    </xf>
    <xf numFmtId="9" fontId="0" fillId="2" borderId="1" xfId="3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9" fontId="0" fillId="8" borderId="1" xfId="3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7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9" fontId="0" fillId="5" borderId="1" xfId="3" applyFill="1" applyBorder="1" applyAlignment="1">
      <alignment horizontal="center" vertical="center"/>
    </xf>
    <xf numFmtId="9" fontId="0" fillId="5" borderId="1" xfId="3" applyNumberForma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9" fontId="0" fillId="0" borderId="1" xfId="3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9" fontId="0" fillId="0" borderId="1" xfId="3" applyBorder="1" applyAlignment="1">
      <alignment horizontal="center" vertical="center"/>
    </xf>
    <xf numFmtId="9" fontId="8" fillId="5" borderId="1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3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77" fontId="14" fillId="4" borderId="1" xfId="0" applyNumberFormat="1" applyFont="1" applyFill="1" applyBorder="1" applyAlignment="1">
      <alignment horizontal="center" vertical="center"/>
    </xf>
    <xf numFmtId="177" fontId="14" fillId="4" borderId="1" xfId="0" applyNumberFormat="1" applyFont="1" applyFill="1" applyBorder="1" applyAlignment="1">
      <alignment horizontal="center" vertical="center" wrapText="1"/>
    </xf>
    <xf numFmtId="9" fontId="11" fillId="0" borderId="1" xfId="3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76" fontId="8" fillId="4" borderId="0" xfId="0" applyNumberFormat="1" applyFont="1" applyFill="1" applyAlignment="1">
      <alignment horizontal="center" vertical="center"/>
    </xf>
    <xf numFmtId="0" fontId="8" fillId="7" borderId="0" xfId="0" applyFont="1" applyFill="1">
      <alignment vertical="center"/>
    </xf>
    <xf numFmtId="10" fontId="8" fillId="5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176" fontId="16" fillId="4" borderId="1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10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9" fontId="8" fillId="4" borderId="1" xfId="3" applyFont="1" applyFill="1" applyBorder="1" applyAlignment="1">
      <alignment horizontal="center" vertical="center" wrapText="1"/>
    </xf>
    <xf numFmtId="10" fontId="8" fillId="7" borderId="1" xfId="0" applyNumberFormat="1" applyFont="1" applyFill="1" applyBorder="1" applyAlignment="1">
      <alignment horizontal="center" vertical="center" wrapText="1"/>
    </xf>
    <xf numFmtId="10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8393E8DE-4338-43CE-AAF7-566D54FAD51B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938B802E-8B91-481E-B519-3B1ACB2F5BA0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1E69580C-518C-4036-BFB0-65698087AD7F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7A58EBFF-C748-4A20-8B38-A8D2924DF051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8B213D4C-7408-4E72-8547-26928BA13D1B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E369C720-7E6B-4BAC-9628-8EA4DD778170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164648C9-CC2A-40DE-9ADC-9054652A59C3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D36EB565-45A9-4412-BAE4-59E99EAE159F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9A976123-488C-4D77-B68A-61C180A47FA6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109D4DEA-ADE6-4123-AB00-5B1A9B123AD6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7"/>
  <sheetViews>
    <sheetView workbookViewId="0">
      <pane ySplit="1" topLeftCell="A2" activePane="bottomLeft" state="frozen"/>
      <selection/>
      <selection pane="bottomLeft" activeCell="D15" sqref="D15"/>
    </sheetView>
  </sheetViews>
  <sheetFormatPr defaultColWidth="9" defaultRowHeight="20" customHeight="1"/>
  <cols>
    <col min="1" max="1" width="7.875" customWidth="1"/>
    <col min="2" max="2" width="10" customWidth="1"/>
    <col min="3" max="3" width="23" style="90" customWidth="1"/>
    <col min="4" max="4" width="8.625" customWidth="1"/>
    <col min="5" max="5" width="7.75" customWidth="1"/>
    <col min="6" max="6" width="9.625" style="91" customWidth="1"/>
    <col min="7" max="7" width="12.5" style="91" customWidth="1"/>
    <col min="8" max="8" width="10.125" style="91" customWidth="1"/>
    <col min="9" max="9" width="9.625" style="91" customWidth="1"/>
    <col min="10" max="10" width="9" style="92" customWidth="1"/>
    <col min="11" max="11" width="12.125" style="92" customWidth="1"/>
    <col min="12" max="14" width="9" style="92" customWidth="1"/>
    <col min="15" max="15" width="13.125" style="93" customWidth="1"/>
    <col min="16" max="16" width="11.625" customWidth="1"/>
    <col min="17" max="17" width="13.75"/>
    <col min="19" max="19" width="9.25"/>
  </cols>
  <sheetData>
    <row r="1" s="90" customFormat="1" ht="47" customHeight="1" spans="1:19">
      <c r="A1" s="94" t="s">
        <v>0</v>
      </c>
      <c r="B1" s="94" t="s">
        <v>1</v>
      </c>
      <c r="C1" s="94" t="s">
        <v>2</v>
      </c>
      <c r="D1" s="94" t="s">
        <v>3</v>
      </c>
      <c r="E1" s="94" t="s">
        <v>4</v>
      </c>
      <c r="F1" s="95" t="s">
        <v>5</v>
      </c>
      <c r="G1" s="95" t="s">
        <v>6</v>
      </c>
      <c r="H1" s="95" t="s">
        <v>7</v>
      </c>
      <c r="I1" s="95" t="s">
        <v>8</v>
      </c>
      <c r="J1" s="98" t="s">
        <v>9</v>
      </c>
      <c r="K1" s="98" t="s">
        <v>6</v>
      </c>
      <c r="L1" s="98" t="s">
        <v>10</v>
      </c>
      <c r="M1" s="98" t="s">
        <v>11</v>
      </c>
      <c r="N1" s="98" t="s">
        <v>12</v>
      </c>
      <c r="O1" s="99" t="s">
        <v>13</v>
      </c>
      <c r="P1" s="100" t="s">
        <v>6</v>
      </c>
      <c r="Q1" s="100" t="s">
        <v>10</v>
      </c>
      <c r="R1" s="100" t="s">
        <v>14</v>
      </c>
      <c r="S1" s="105" t="s">
        <v>12</v>
      </c>
    </row>
    <row r="2" ht="22" customHeight="1" spans="1:19">
      <c r="A2" s="36">
        <v>2907</v>
      </c>
      <c r="B2" s="36" t="s">
        <v>15</v>
      </c>
      <c r="C2" s="36" t="s">
        <v>16</v>
      </c>
      <c r="D2" s="36" t="s">
        <v>17</v>
      </c>
      <c r="E2" s="36">
        <v>1</v>
      </c>
      <c r="F2" s="96">
        <v>90</v>
      </c>
      <c r="G2" s="96">
        <v>75</v>
      </c>
      <c r="H2" s="96">
        <f t="shared" ref="H2:H65" si="0">G2-F2</f>
        <v>-15</v>
      </c>
      <c r="I2" s="101">
        <f t="shared" ref="I2:I65" si="1">G2/F2</f>
        <v>0.833333333333333</v>
      </c>
      <c r="J2" s="102">
        <v>0.83</v>
      </c>
      <c r="K2" s="102" t="s">
        <v>18</v>
      </c>
      <c r="L2" s="102">
        <f t="shared" ref="L2:L65" si="2">K2-J2</f>
        <v>-0.107</v>
      </c>
      <c r="M2" s="102" t="s">
        <v>19</v>
      </c>
      <c r="N2" s="102">
        <f t="shared" ref="N2:N65" si="3">K2-M2</f>
        <v>-0.0422</v>
      </c>
      <c r="O2" s="103">
        <v>0.55</v>
      </c>
      <c r="P2" s="104" t="s">
        <v>20</v>
      </c>
      <c r="Q2" s="61">
        <f t="shared" ref="Q2:Q65" si="4">P2-O2</f>
        <v>-0.1853</v>
      </c>
      <c r="R2" s="104" t="s">
        <v>21</v>
      </c>
      <c r="S2" s="61">
        <f t="shared" ref="S2:S65" si="5">R2-P2</f>
        <v>0.0383</v>
      </c>
    </row>
    <row r="3" ht="24" customHeight="1" spans="1:19">
      <c r="A3" s="36">
        <v>113299</v>
      </c>
      <c r="B3" s="36" t="s">
        <v>22</v>
      </c>
      <c r="C3" s="36" t="s">
        <v>23</v>
      </c>
      <c r="D3" s="36" t="s">
        <v>24</v>
      </c>
      <c r="E3" s="36">
        <v>2</v>
      </c>
      <c r="F3" s="96">
        <v>120</v>
      </c>
      <c r="G3" s="96">
        <v>117</v>
      </c>
      <c r="H3" s="96">
        <f t="shared" si="0"/>
        <v>-3</v>
      </c>
      <c r="I3" s="101">
        <f t="shared" si="1"/>
        <v>0.975</v>
      </c>
      <c r="J3" s="102">
        <v>0.6</v>
      </c>
      <c r="K3" s="102" t="s">
        <v>25</v>
      </c>
      <c r="L3" s="102">
        <f t="shared" si="2"/>
        <v>-0.0402</v>
      </c>
      <c r="M3" s="102" t="s">
        <v>26</v>
      </c>
      <c r="N3" s="102">
        <f t="shared" si="3"/>
        <v>-0.0562</v>
      </c>
      <c r="O3" s="103">
        <v>0.55</v>
      </c>
      <c r="P3" s="104" t="s">
        <v>27</v>
      </c>
      <c r="Q3" s="61">
        <f t="shared" si="4"/>
        <v>-0.2371</v>
      </c>
      <c r="R3" s="104" t="s">
        <v>28</v>
      </c>
      <c r="S3" s="61">
        <f t="shared" si="5"/>
        <v>0.0499</v>
      </c>
    </row>
    <row r="4" customHeight="1" spans="1:19">
      <c r="A4" s="36">
        <v>2715</v>
      </c>
      <c r="B4" s="36" t="s">
        <v>29</v>
      </c>
      <c r="C4" s="36" t="s">
        <v>30</v>
      </c>
      <c r="D4" s="36" t="s">
        <v>31</v>
      </c>
      <c r="E4" s="36">
        <v>1</v>
      </c>
      <c r="F4" s="96">
        <v>60</v>
      </c>
      <c r="G4" s="96">
        <v>52</v>
      </c>
      <c r="H4" s="96">
        <f t="shared" si="0"/>
        <v>-8</v>
      </c>
      <c r="I4" s="101">
        <f t="shared" si="1"/>
        <v>0.866666666666667</v>
      </c>
      <c r="J4" s="102">
        <v>0.7983</v>
      </c>
      <c r="K4" s="102" t="s">
        <v>32</v>
      </c>
      <c r="L4" s="102">
        <f t="shared" si="2"/>
        <v>-0.115</v>
      </c>
      <c r="M4" s="102" t="s">
        <v>33</v>
      </c>
      <c r="N4" s="102">
        <f t="shared" si="3"/>
        <v>0.00420000000000009</v>
      </c>
      <c r="O4" s="103">
        <v>0.593078835408293</v>
      </c>
      <c r="P4" s="104" t="s">
        <v>34</v>
      </c>
      <c r="Q4" s="61">
        <f t="shared" si="4"/>
        <v>-0.111378835408293</v>
      </c>
      <c r="R4" s="104" t="s">
        <v>35</v>
      </c>
      <c r="S4" s="61">
        <f t="shared" si="5"/>
        <v>0.0376</v>
      </c>
    </row>
    <row r="5" customHeight="1" spans="1:19">
      <c r="A5" s="36">
        <v>2729</v>
      </c>
      <c r="B5" s="36" t="s">
        <v>15</v>
      </c>
      <c r="C5" s="36" t="s">
        <v>36</v>
      </c>
      <c r="D5" s="36" t="s">
        <v>17</v>
      </c>
      <c r="E5" s="36">
        <v>2</v>
      </c>
      <c r="F5" s="96">
        <v>120</v>
      </c>
      <c r="G5" s="96">
        <v>153</v>
      </c>
      <c r="H5" s="96">
        <f t="shared" si="0"/>
        <v>33</v>
      </c>
      <c r="I5" s="101">
        <f t="shared" si="1"/>
        <v>1.275</v>
      </c>
      <c r="J5" s="102">
        <v>0.8</v>
      </c>
      <c r="K5" s="102" t="s">
        <v>37</v>
      </c>
      <c r="L5" s="102">
        <f t="shared" si="2"/>
        <v>-0.0940000000000001</v>
      </c>
      <c r="M5" s="102" t="s">
        <v>38</v>
      </c>
      <c r="N5" s="102">
        <f t="shared" si="3"/>
        <v>-0.0339</v>
      </c>
      <c r="O5" s="103">
        <v>0.611862441789836</v>
      </c>
      <c r="P5" s="104" t="s">
        <v>39</v>
      </c>
      <c r="Q5" s="61">
        <f t="shared" si="4"/>
        <v>-0.108862441789836</v>
      </c>
      <c r="R5" s="104" t="s">
        <v>40</v>
      </c>
      <c r="S5" s="61">
        <f t="shared" si="5"/>
        <v>0.0623</v>
      </c>
    </row>
    <row r="6" customHeight="1" spans="1:19">
      <c r="A6" s="36">
        <v>2751</v>
      </c>
      <c r="B6" s="36" t="s">
        <v>15</v>
      </c>
      <c r="C6" s="36" t="s">
        <v>41</v>
      </c>
      <c r="D6" s="36" t="s">
        <v>17</v>
      </c>
      <c r="E6" s="36">
        <v>2</v>
      </c>
      <c r="F6" s="96">
        <v>90</v>
      </c>
      <c r="G6" s="96">
        <v>116</v>
      </c>
      <c r="H6" s="96">
        <f t="shared" si="0"/>
        <v>26</v>
      </c>
      <c r="I6" s="101">
        <f t="shared" si="1"/>
        <v>1.28888888888889</v>
      </c>
      <c r="J6" s="102">
        <v>0.8468</v>
      </c>
      <c r="K6" s="102" t="s">
        <v>42</v>
      </c>
      <c r="L6" s="102">
        <f t="shared" si="2"/>
        <v>-0.0153</v>
      </c>
      <c r="M6" s="102" t="s">
        <v>43</v>
      </c>
      <c r="N6" s="102">
        <f t="shared" si="3"/>
        <v>-0.0169999999999999</v>
      </c>
      <c r="O6" s="103">
        <v>0.687392329000639</v>
      </c>
      <c r="P6" s="104" t="s">
        <v>44</v>
      </c>
      <c r="Q6" s="61">
        <f t="shared" si="4"/>
        <v>-0.0408923290006389</v>
      </c>
      <c r="R6" s="104" t="s">
        <v>45</v>
      </c>
      <c r="S6" s="61">
        <f t="shared" si="5"/>
        <v>0.0386</v>
      </c>
    </row>
    <row r="7" customHeight="1" spans="1:19">
      <c r="A7" s="36">
        <v>2738</v>
      </c>
      <c r="B7" s="36" t="s">
        <v>15</v>
      </c>
      <c r="C7" s="36" t="s">
        <v>46</v>
      </c>
      <c r="D7" s="36" t="s">
        <v>17</v>
      </c>
      <c r="E7" s="36">
        <v>3</v>
      </c>
      <c r="F7" s="96">
        <v>180</v>
      </c>
      <c r="G7" s="96">
        <v>217</v>
      </c>
      <c r="H7" s="96">
        <f t="shared" si="0"/>
        <v>37</v>
      </c>
      <c r="I7" s="101">
        <f t="shared" si="1"/>
        <v>1.20555555555556</v>
      </c>
      <c r="J7" s="102">
        <v>0.8</v>
      </c>
      <c r="K7" s="102" t="s">
        <v>47</v>
      </c>
      <c r="L7" s="102">
        <f t="shared" si="2"/>
        <v>-0.0383</v>
      </c>
      <c r="M7" s="102" t="s">
        <v>48</v>
      </c>
      <c r="N7" s="102">
        <f t="shared" si="3"/>
        <v>-0.00439999999999996</v>
      </c>
      <c r="O7" s="103">
        <v>0.6</v>
      </c>
      <c r="P7" s="104" t="s">
        <v>49</v>
      </c>
      <c r="Q7" s="61">
        <f t="shared" si="4"/>
        <v>-0.0937</v>
      </c>
      <c r="R7" s="104" t="s">
        <v>50</v>
      </c>
      <c r="S7" s="61">
        <f t="shared" si="5"/>
        <v>-0.0177</v>
      </c>
    </row>
    <row r="8" customHeight="1" spans="1:19">
      <c r="A8" s="36">
        <v>2741</v>
      </c>
      <c r="B8" s="36" t="s">
        <v>15</v>
      </c>
      <c r="C8" s="36" t="s">
        <v>51</v>
      </c>
      <c r="D8" s="36" t="s">
        <v>17</v>
      </c>
      <c r="E8" s="36">
        <v>3</v>
      </c>
      <c r="F8" s="96">
        <v>195</v>
      </c>
      <c r="G8" s="96">
        <v>284</v>
      </c>
      <c r="H8" s="96">
        <f t="shared" si="0"/>
        <v>89</v>
      </c>
      <c r="I8" s="101">
        <f t="shared" si="1"/>
        <v>1.45641025641026</v>
      </c>
      <c r="J8" s="102">
        <v>0.72</v>
      </c>
      <c r="K8" s="102" t="s">
        <v>52</v>
      </c>
      <c r="L8" s="102">
        <f t="shared" si="2"/>
        <v>-0.0462999999999999</v>
      </c>
      <c r="M8" s="102" t="s">
        <v>53</v>
      </c>
      <c r="N8" s="102">
        <f t="shared" si="3"/>
        <v>0.00439999999999996</v>
      </c>
      <c r="O8" s="103">
        <v>0.55</v>
      </c>
      <c r="P8" s="104" t="s">
        <v>54</v>
      </c>
      <c r="Q8" s="61">
        <f t="shared" si="4"/>
        <v>-0.134</v>
      </c>
      <c r="R8" s="104" t="s">
        <v>55</v>
      </c>
      <c r="S8" s="61">
        <f t="shared" si="5"/>
        <v>0.0117</v>
      </c>
    </row>
    <row r="9" customHeight="1" spans="1:19">
      <c r="A9" s="36">
        <v>2414</v>
      </c>
      <c r="B9" s="36" t="s">
        <v>15</v>
      </c>
      <c r="C9" s="36" t="s">
        <v>56</v>
      </c>
      <c r="D9" s="36" t="s">
        <v>17</v>
      </c>
      <c r="E9" s="36">
        <v>1</v>
      </c>
      <c r="F9" s="96">
        <v>62</v>
      </c>
      <c r="G9" s="96">
        <v>82</v>
      </c>
      <c r="H9" s="96">
        <f t="shared" si="0"/>
        <v>20</v>
      </c>
      <c r="I9" s="101">
        <f t="shared" si="1"/>
        <v>1.32258064516129</v>
      </c>
      <c r="J9" s="102">
        <v>0.8</v>
      </c>
      <c r="K9" s="102" t="s">
        <v>57</v>
      </c>
      <c r="L9" s="102">
        <f t="shared" si="2"/>
        <v>0.0628</v>
      </c>
      <c r="M9" s="102" t="s">
        <v>58</v>
      </c>
      <c r="N9" s="102">
        <f t="shared" si="3"/>
        <v>-0.0206000000000001</v>
      </c>
      <c r="O9" s="103">
        <v>0.68</v>
      </c>
      <c r="P9" s="104" t="s">
        <v>59</v>
      </c>
      <c r="Q9" s="61">
        <f t="shared" si="4"/>
        <v>0.00839999999999996</v>
      </c>
      <c r="R9" s="104" t="s">
        <v>60</v>
      </c>
      <c r="S9" s="61">
        <f t="shared" si="5"/>
        <v>0.011</v>
      </c>
    </row>
    <row r="10" customHeight="1" spans="1:19">
      <c r="A10" s="36">
        <v>2113</v>
      </c>
      <c r="B10" s="36" t="s">
        <v>15</v>
      </c>
      <c r="C10" s="36" t="s">
        <v>61</v>
      </c>
      <c r="D10" s="36" t="s">
        <v>17</v>
      </c>
      <c r="E10" s="36">
        <v>3</v>
      </c>
      <c r="F10" s="96">
        <v>150</v>
      </c>
      <c r="G10" s="96">
        <v>132</v>
      </c>
      <c r="H10" s="96">
        <f t="shared" si="0"/>
        <v>-18</v>
      </c>
      <c r="I10" s="101">
        <f t="shared" si="1"/>
        <v>0.88</v>
      </c>
      <c r="J10" s="102">
        <v>0.8291</v>
      </c>
      <c r="K10" s="102" t="s">
        <v>62</v>
      </c>
      <c r="L10" s="102">
        <f t="shared" si="2"/>
        <v>-0.0544</v>
      </c>
      <c r="M10" s="102" t="s">
        <v>63</v>
      </c>
      <c r="N10" s="102">
        <f t="shared" si="3"/>
        <v>0.00709999999999988</v>
      </c>
      <c r="O10" s="103">
        <v>0.615860548184866</v>
      </c>
      <c r="P10" s="104" t="s">
        <v>64</v>
      </c>
      <c r="Q10" s="61">
        <f t="shared" si="4"/>
        <v>-0.160260548184866</v>
      </c>
      <c r="R10" s="104" t="s">
        <v>65</v>
      </c>
      <c r="S10" s="61">
        <f t="shared" si="5"/>
        <v>0.0809</v>
      </c>
    </row>
    <row r="11" customHeight="1" spans="1:19">
      <c r="A11" s="36">
        <v>2755</v>
      </c>
      <c r="B11" s="36" t="s">
        <v>15</v>
      </c>
      <c r="C11" s="36" t="s">
        <v>66</v>
      </c>
      <c r="D11" s="36" t="s">
        <v>17</v>
      </c>
      <c r="E11" s="36">
        <v>3</v>
      </c>
      <c r="F11" s="96">
        <v>141</v>
      </c>
      <c r="G11" s="96">
        <v>171</v>
      </c>
      <c r="H11" s="96">
        <f t="shared" si="0"/>
        <v>30</v>
      </c>
      <c r="I11" s="101">
        <f t="shared" si="1"/>
        <v>1.21276595744681</v>
      </c>
      <c r="J11" s="102">
        <v>0.8614</v>
      </c>
      <c r="K11" s="102" t="s">
        <v>57</v>
      </c>
      <c r="L11" s="102">
        <f t="shared" si="2"/>
        <v>0.00139999999999996</v>
      </c>
      <c r="M11" s="102" t="s">
        <v>67</v>
      </c>
      <c r="N11" s="102">
        <f t="shared" si="3"/>
        <v>-0.0142</v>
      </c>
      <c r="O11" s="103">
        <v>0.693752442159383</v>
      </c>
      <c r="P11" s="104" t="s">
        <v>68</v>
      </c>
      <c r="Q11" s="61">
        <f t="shared" si="4"/>
        <v>0.00134755784061702</v>
      </c>
      <c r="R11" s="104" t="s">
        <v>69</v>
      </c>
      <c r="S11" s="61">
        <f t="shared" si="5"/>
        <v>0.0133</v>
      </c>
    </row>
    <row r="12" customHeight="1" spans="1:19">
      <c r="A12" s="36">
        <v>2771</v>
      </c>
      <c r="B12" s="36" t="s">
        <v>15</v>
      </c>
      <c r="C12" s="36" t="s">
        <v>70</v>
      </c>
      <c r="D12" s="36" t="s">
        <v>17</v>
      </c>
      <c r="E12" s="36">
        <v>1</v>
      </c>
      <c r="F12" s="96">
        <v>80</v>
      </c>
      <c r="G12" s="96">
        <v>87</v>
      </c>
      <c r="H12" s="96">
        <f t="shared" si="0"/>
        <v>7</v>
      </c>
      <c r="I12" s="101">
        <f t="shared" si="1"/>
        <v>1.0875</v>
      </c>
      <c r="J12" s="102">
        <v>0.88</v>
      </c>
      <c r="K12" s="102" t="s">
        <v>71</v>
      </c>
      <c r="L12" s="102">
        <f t="shared" si="2"/>
        <v>-0.0241</v>
      </c>
      <c r="M12" s="102" t="s">
        <v>72</v>
      </c>
      <c r="N12" s="102">
        <f t="shared" si="3"/>
        <v>-0.00509999999999999</v>
      </c>
      <c r="O12" s="103">
        <v>0.8</v>
      </c>
      <c r="P12" s="104" t="s">
        <v>73</v>
      </c>
      <c r="Q12" s="61">
        <f t="shared" si="4"/>
        <v>-0.0794</v>
      </c>
      <c r="R12" s="104" t="s">
        <v>74</v>
      </c>
      <c r="S12" s="61">
        <f t="shared" si="5"/>
        <v>-0.00829999999999997</v>
      </c>
    </row>
    <row r="13" customHeight="1" spans="1:19">
      <c r="A13" s="36">
        <v>2722</v>
      </c>
      <c r="B13" s="36" t="s">
        <v>15</v>
      </c>
      <c r="C13" s="36" t="s">
        <v>75</v>
      </c>
      <c r="D13" s="36" t="s">
        <v>17</v>
      </c>
      <c r="E13" s="36">
        <v>1</v>
      </c>
      <c r="F13" s="96">
        <v>80</v>
      </c>
      <c r="G13" s="96">
        <v>160</v>
      </c>
      <c r="H13" s="96">
        <f t="shared" si="0"/>
        <v>80</v>
      </c>
      <c r="I13" s="101">
        <f t="shared" si="1"/>
        <v>2</v>
      </c>
      <c r="J13" s="102">
        <v>0.8</v>
      </c>
      <c r="K13" s="102" t="s">
        <v>76</v>
      </c>
      <c r="L13" s="102">
        <f t="shared" si="2"/>
        <v>0.0835999999999999</v>
      </c>
      <c r="M13" s="102" t="s">
        <v>77</v>
      </c>
      <c r="N13" s="102">
        <f t="shared" si="3"/>
        <v>0.1</v>
      </c>
      <c r="O13" s="103">
        <v>0.628873339544789</v>
      </c>
      <c r="P13" s="104" t="s">
        <v>78</v>
      </c>
      <c r="Q13" s="61">
        <f t="shared" si="4"/>
        <v>0.011226660455211</v>
      </c>
      <c r="R13" s="104" t="s">
        <v>79</v>
      </c>
      <c r="S13" s="61">
        <f t="shared" si="5"/>
        <v>0.00750000000000006</v>
      </c>
    </row>
    <row r="14" customHeight="1" spans="1:19">
      <c r="A14" s="36">
        <v>2717</v>
      </c>
      <c r="B14" s="36" t="s">
        <v>15</v>
      </c>
      <c r="C14" s="36" t="s">
        <v>80</v>
      </c>
      <c r="D14" s="36" t="s">
        <v>17</v>
      </c>
      <c r="E14" s="36">
        <v>2</v>
      </c>
      <c r="F14" s="96">
        <v>62</v>
      </c>
      <c r="G14" s="96">
        <v>122</v>
      </c>
      <c r="H14" s="96">
        <f t="shared" si="0"/>
        <v>60</v>
      </c>
      <c r="I14" s="101">
        <f t="shared" si="1"/>
        <v>1.96774193548387</v>
      </c>
      <c r="J14" s="102">
        <v>0.8354</v>
      </c>
      <c r="K14" s="102" t="s">
        <v>81</v>
      </c>
      <c r="L14" s="102">
        <f t="shared" si="2"/>
        <v>-0.0127</v>
      </c>
      <c r="M14" s="102" t="s">
        <v>82</v>
      </c>
      <c r="N14" s="102">
        <f t="shared" si="3"/>
        <v>-0.0204000000000001</v>
      </c>
      <c r="O14" s="103">
        <v>0.709095698924731</v>
      </c>
      <c r="P14" s="104" t="s">
        <v>83</v>
      </c>
      <c r="Q14" s="61">
        <f t="shared" si="4"/>
        <v>-0.037395698924731</v>
      </c>
      <c r="R14" s="104" t="s">
        <v>84</v>
      </c>
      <c r="S14" s="61">
        <f t="shared" si="5"/>
        <v>-0.0107999999999999</v>
      </c>
    </row>
    <row r="15" customHeight="1" spans="1:19">
      <c r="A15" s="36">
        <v>101453</v>
      </c>
      <c r="B15" s="36" t="s">
        <v>15</v>
      </c>
      <c r="C15" s="36" t="s">
        <v>85</v>
      </c>
      <c r="D15" s="36" t="s">
        <v>17</v>
      </c>
      <c r="E15" s="36">
        <v>2</v>
      </c>
      <c r="F15" s="96">
        <v>124</v>
      </c>
      <c r="G15" s="96">
        <v>107</v>
      </c>
      <c r="H15" s="96">
        <f t="shared" si="0"/>
        <v>-17</v>
      </c>
      <c r="I15" s="101">
        <f t="shared" si="1"/>
        <v>0.862903225806452</v>
      </c>
      <c r="J15" s="102">
        <v>0.8</v>
      </c>
      <c r="K15" s="102" t="s">
        <v>86</v>
      </c>
      <c r="L15" s="102">
        <f t="shared" si="2"/>
        <v>-0.0953000000000001</v>
      </c>
      <c r="M15" s="102" t="s">
        <v>87</v>
      </c>
      <c r="N15" s="102">
        <f t="shared" si="3"/>
        <v>-0.0105</v>
      </c>
      <c r="O15" s="103">
        <v>0.606410347710961</v>
      </c>
      <c r="P15" s="104" t="s">
        <v>88</v>
      </c>
      <c r="Q15" s="61">
        <f t="shared" si="4"/>
        <v>-0.121310347710961</v>
      </c>
      <c r="R15" s="104" t="s">
        <v>89</v>
      </c>
      <c r="S15" s="61">
        <f t="shared" si="5"/>
        <v>0.0334</v>
      </c>
    </row>
    <row r="16" customHeight="1" spans="1:19">
      <c r="A16" s="36">
        <v>103639</v>
      </c>
      <c r="B16" s="36" t="s">
        <v>15</v>
      </c>
      <c r="C16" s="36" t="s">
        <v>90</v>
      </c>
      <c r="D16" s="36" t="s">
        <v>17</v>
      </c>
      <c r="E16" s="36">
        <v>2</v>
      </c>
      <c r="F16" s="96">
        <v>130</v>
      </c>
      <c r="G16" s="96">
        <v>133</v>
      </c>
      <c r="H16" s="96">
        <f t="shared" si="0"/>
        <v>3</v>
      </c>
      <c r="I16" s="101">
        <f t="shared" si="1"/>
        <v>1.02307692307692</v>
      </c>
      <c r="J16" s="102">
        <v>0.8</v>
      </c>
      <c r="K16" s="102" t="s">
        <v>91</v>
      </c>
      <c r="L16" s="102">
        <f t="shared" si="2"/>
        <v>-0.114</v>
      </c>
      <c r="M16" s="102" t="s">
        <v>92</v>
      </c>
      <c r="N16" s="102">
        <f t="shared" si="3"/>
        <v>-0.0396000000000001</v>
      </c>
      <c r="O16" s="103">
        <v>0.628980749574106</v>
      </c>
      <c r="P16" s="104" t="s">
        <v>93</v>
      </c>
      <c r="Q16" s="61">
        <f t="shared" si="4"/>
        <v>-0.157280749574106</v>
      </c>
      <c r="R16" s="104" t="s">
        <v>94</v>
      </c>
      <c r="S16" s="61">
        <f t="shared" si="5"/>
        <v>0.039</v>
      </c>
    </row>
    <row r="17" customHeight="1" spans="1:19">
      <c r="A17" s="36">
        <v>104429</v>
      </c>
      <c r="B17" s="36" t="s">
        <v>15</v>
      </c>
      <c r="C17" s="36" t="s">
        <v>95</v>
      </c>
      <c r="D17" s="36" t="s">
        <v>17</v>
      </c>
      <c r="E17" s="36">
        <v>2</v>
      </c>
      <c r="F17" s="96">
        <v>62</v>
      </c>
      <c r="G17" s="96">
        <v>126</v>
      </c>
      <c r="H17" s="96">
        <f t="shared" si="0"/>
        <v>64</v>
      </c>
      <c r="I17" s="101">
        <f t="shared" si="1"/>
        <v>2.03225806451613</v>
      </c>
      <c r="J17" s="102">
        <v>0.8559</v>
      </c>
      <c r="K17" s="102" t="s">
        <v>96</v>
      </c>
      <c r="L17" s="102">
        <f t="shared" si="2"/>
        <v>-0.0468000000000001</v>
      </c>
      <c r="M17" s="102" t="s">
        <v>97</v>
      </c>
      <c r="N17" s="102">
        <f t="shared" si="3"/>
        <v>0.0216</v>
      </c>
      <c r="O17" s="103">
        <v>0.712093069423235</v>
      </c>
      <c r="P17" s="104" t="s">
        <v>98</v>
      </c>
      <c r="Q17" s="61">
        <f t="shared" si="4"/>
        <v>-0.082393069423235</v>
      </c>
      <c r="R17" s="104" t="s">
        <v>99</v>
      </c>
      <c r="S17" s="61">
        <f t="shared" si="5"/>
        <v>0.0123</v>
      </c>
    </row>
    <row r="18" customHeight="1" spans="1:19">
      <c r="A18" s="36">
        <v>105751</v>
      </c>
      <c r="B18" s="36" t="s">
        <v>15</v>
      </c>
      <c r="C18" s="36" t="s">
        <v>100</v>
      </c>
      <c r="D18" s="36" t="s">
        <v>17</v>
      </c>
      <c r="E18" s="36">
        <v>2</v>
      </c>
      <c r="F18" s="96">
        <v>100</v>
      </c>
      <c r="G18" s="96">
        <v>115</v>
      </c>
      <c r="H18" s="96">
        <f t="shared" si="0"/>
        <v>15</v>
      </c>
      <c r="I18" s="101">
        <f t="shared" si="1"/>
        <v>1.15</v>
      </c>
      <c r="J18" s="102">
        <v>0.7</v>
      </c>
      <c r="K18" s="102" t="s">
        <v>101</v>
      </c>
      <c r="L18" s="102">
        <f t="shared" si="2"/>
        <v>-0.1199</v>
      </c>
      <c r="M18" s="102" t="s">
        <v>102</v>
      </c>
      <c r="N18" s="102">
        <f t="shared" si="3"/>
        <v>-0.0580000000000001</v>
      </c>
      <c r="O18" s="103">
        <v>0.58</v>
      </c>
      <c r="P18" s="104" t="s">
        <v>103</v>
      </c>
      <c r="Q18" s="61">
        <f t="shared" si="4"/>
        <v>-0.2599</v>
      </c>
      <c r="R18" s="104" t="s">
        <v>104</v>
      </c>
      <c r="S18" s="61">
        <f t="shared" si="5"/>
        <v>0.0671</v>
      </c>
    </row>
    <row r="19" customHeight="1" spans="1:19">
      <c r="A19" s="36">
        <v>106399</v>
      </c>
      <c r="B19" s="36" t="s">
        <v>15</v>
      </c>
      <c r="C19" s="36" t="s">
        <v>105</v>
      </c>
      <c r="D19" s="36" t="s">
        <v>17</v>
      </c>
      <c r="E19" s="36">
        <v>3</v>
      </c>
      <c r="F19" s="96">
        <v>90</v>
      </c>
      <c r="G19" s="96">
        <v>68</v>
      </c>
      <c r="H19" s="96">
        <f t="shared" si="0"/>
        <v>-22</v>
      </c>
      <c r="I19" s="101">
        <f t="shared" si="1"/>
        <v>0.755555555555556</v>
      </c>
      <c r="J19" s="102">
        <v>0.863</v>
      </c>
      <c r="K19" s="102" t="s">
        <v>106</v>
      </c>
      <c r="L19" s="102">
        <f t="shared" si="2"/>
        <v>-0.0317000000000001</v>
      </c>
      <c r="M19" s="102" t="s">
        <v>107</v>
      </c>
      <c r="N19" s="102">
        <f t="shared" si="3"/>
        <v>-0.00630000000000008</v>
      </c>
      <c r="O19" s="103">
        <v>0.747652631578947</v>
      </c>
      <c r="P19" s="104" t="s">
        <v>108</v>
      </c>
      <c r="Q19" s="61">
        <f t="shared" si="4"/>
        <v>-0.110552631578947</v>
      </c>
      <c r="R19" s="104" t="s">
        <v>109</v>
      </c>
      <c r="S19" s="61">
        <f t="shared" si="5"/>
        <v>0.0246000000000001</v>
      </c>
    </row>
    <row r="20" customHeight="1" spans="1:19">
      <c r="A20" s="36">
        <v>106568</v>
      </c>
      <c r="B20" s="36" t="s">
        <v>15</v>
      </c>
      <c r="C20" s="36" t="s">
        <v>110</v>
      </c>
      <c r="D20" s="36" t="s">
        <v>17</v>
      </c>
      <c r="E20" s="36">
        <v>1</v>
      </c>
      <c r="F20" s="96">
        <v>80</v>
      </c>
      <c r="G20" s="96">
        <v>185</v>
      </c>
      <c r="H20" s="96">
        <f t="shared" si="0"/>
        <v>105</v>
      </c>
      <c r="I20" s="101">
        <f t="shared" si="1"/>
        <v>2.3125</v>
      </c>
      <c r="J20" s="102">
        <v>0.72</v>
      </c>
      <c r="K20" s="102" t="s">
        <v>111</v>
      </c>
      <c r="L20" s="102">
        <f t="shared" si="2"/>
        <v>-0.0226000000000001</v>
      </c>
      <c r="M20" s="102" t="s">
        <v>112</v>
      </c>
      <c r="N20" s="102">
        <f t="shared" si="3"/>
        <v>-0.0755000000000001</v>
      </c>
      <c r="O20" s="103">
        <v>0.55</v>
      </c>
      <c r="P20" s="104" t="s">
        <v>113</v>
      </c>
      <c r="Q20" s="61">
        <f t="shared" si="4"/>
        <v>0.0178999999999999</v>
      </c>
      <c r="R20" s="104" t="s">
        <v>114</v>
      </c>
      <c r="S20" s="61">
        <f t="shared" si="5"/>
        <v>0.0292</v>
      </c>
    </row>
    <row r="21" customHeight="1" spans="1:19">
      <c r="A21" s="36">
        <v>113025</v>
      </c>
      <c r="B21" s="36" t="s">
        <v>15</v>
      </c>
      <c r="C21" s="36" t="s">
        <v>115</v>
      </c>
      <c r="D21" s="36" t="s">
        <v>17</v>
      </c>
      <c r="E21" s="36">
        <v>2</v>
      </c>
      <c r="F21" s="96">
        <v>80</v>
      </c>
      <c r="G21" s="96">
        <v>102</v>
      </c>
      <c r="H21" s="96">
        <f t="shared" si="0"/>
        <v>22</v>
      </c>
      <c r="I21" s="101">
        <f t="shared" si="1"/>
        <v>1.275</v>
      </c>
      <c r="J21" s="102">
        <v>0.8396</v>
      </c>
      <c r="K21" s="102" t="s">
        <v>116</v>
      </c>
      <c r="L21" s="102">
        <f t="shared" si="2"/>
        <v>-0.0448</v>
      </c>
      <c r="M21" s="102" t="s">
        <v>117</v>
      </c>
      <c r="N21" s="102">
        <f t="shared" si="3"/>
        <v>0.00250000000000006</v>
      </c>
      <c r="O21" s="103">
        <v>0.668066490281876</v>
      </c>
      <c r="P21" s="104" t="s">
        <v>118</v>
      </c>
      <c r="Q21" s="61">
        <f t="shared" si="4"/>
        <v>-0.033166490281876</v>
      </c>
      <c r="R21" s="104" t="s">
        <v>119</v>
      </c>
      <c r="S21" s="61">
        <f t="shared" si="5"/>
        <v>0.0221</v>
      </c>
    </row>
    <row r="22" customHeight="1" spans="1:19">
      <c r="A22" s="36">
        <v>113833</v>
      </c>
      <c r="B22" s="36" t="s">
        <v>15</v>
      </c>
      <c r="C22" s="36" t="s">
        <v>120</v>
      </c>
      <c r="D22" s="36" t="s">
        <v>17</v>
      </c>
      <c r="E22" s="36">
        <v>2</v>
      </c>
      <c r="F22" s="96">
        <v>140</v>
      </c>
      <c r="G22" s="96">
        <v>203</v>
      </c>
      <c r="H22" s="96">
        <f t="shared" si="0"/>
        <v>63</v>
      </c>
      <c r="I22" s="101">
        <f t="shared" si="1"/>
        <v>1.45</v>
      </c>
      <c r="J22" s="102">
        <v>0.8</v>
      </c>
      <c r="K22" s="102" t="s">
        <v>121</v>
      </c>
      <c r="L22" s="102">
        <f t="shared" si="2"/>
        <v>-0.031</v>
      </c>
      <c r="M22" s="102" t="s">
        <v>122</v>
      </c>
      <c r="N22" s="102">
        <f t="shared" si="3"/>
        <v>0.000700000000000034</v>
      </c>
      <c r="O22" s="103">
        <v>0.6</v>
      </c>
      <c r="P22" s="104" t="s">
        <v>123</v>
      </c>
      <c r="Q22" s="61">
        <f t="shared" si="4"/>
        <v>-0.0661999999999999</v>
      </c>
      <c r="R22" s="104" t="s">
        <v>124</v>
      </c>
      <c r="S22" s="61">
        <f t="shared" si="5"/>
        <v>0.00379999999999991</v>
      </c>
    </row>
    <row r="23" customHeight="1" spans="1:19">
      <c r="A23" s="36">
        <v>114286</v>
      </c>
      <c r="B23" s="36" t="s">
        <v>15</v>
      </c>
      <c r="C23" s="36" t="s">
        <v>125</v>
      </c>
      <c r="D23" s="36" t="s">
        <v>17</v>
      </c>
      <c r="E23" s="36">
        <v>2</v>
      </c>
      <c r="F23" s="96">
        <v>150</v>
      </c>
      <c r="G23" s="96">
        <v>138</v>
      </c>
      <c r="H23" s="96">
        <f t="shared" si="0"/>
        <v>-12</v>
      </c>
      <c r="I23" s="101">
        <f t="shared" si="1"/>
        <v>0.92</v>
      </c>
      <c r="J23" s="102">
        <v>0.8</v>
      </c>
      <c r="K23" s="102" t="s">
        <v>126</v>
      </c>
      <c r="L23" s="102">
        <f t="shared" si="2"/>
        <v>-0.0591</v>
      </c>
      <c r="M23" s="102" t="s">
        <v>127</v>
      </c>
      <c r="N23" s="102">
        <f t="shared" si="3"/>
        <v>0.0107999999999999</v>
      </c>
      <c r="O23" s="103">
        <v>0.6</v>
      </c>
      <c r="P23" s="104" t="s">
        <v>128</v>
      </c>
      <c r="Q23" s="61">
        <f t="shared" si="4"/>
        <v>-0.0803</v>
      </c>
      <c r="R23" s="104" t="s">
        <v>129</v>
      </c>
      <c r="S23" s="61">
        <f t="shared" si="5"/>
        <v>0.0202000000000001</v>
      </c>
    </row>
    <row r="24" customHeight="1" spans="1:19">
      <c r="A24" s="36">
        <v>2153</v>
      </c>
      <c r="B24" s="36" t="s">
        <v>15</v>
      </c>
      <c r="C24" s="36" t="s">
        <v>130</v>
      </c>
      <c r="D24" s="36" t="s">
        <v>17</v>
      </c>
      <c r="E24" s="36">
        <v>2</v>
      </c>
      <c r="F24" s="96">
        <v>156</v>
      </c>
      <c r="G24" s="96">
        <v>128</v>
      </c>
      <c r="H24" s="96">
        <f t="shared" si="0"/>
        <v>-28</v>
      </c>
      <c r="I24" s="101">
        <f t="shared" si="1"/>
        <v>0.82051282051282</v>
      </c>
      <c r="J24" s="102">
        <v>0.6</v>
      </c>
      <c r="K24" s="102" t="s">
        <v>131</v>
      </c>
      <c r="L24" s="102">
        <f t="shared" si="2"/>
        <v>-0.1566</v>
      </c>
      <c r="M24" s="102" t="s">
        <v>132</v>
      </c>
      <c r="N24" s="102">
        <f t="shared" si="3"/>
        <v>-0.0798</v>
      </c>
      <c r="O24" s="103">
        <v>0.55</v>
      </c>
      <c r="P24" s="104" t="s">
        <v>133</v>
      </c>
      <c r="Q24" s="61">
        <f t="shared" si="4"/>
        <v>-0.3504</v>
      </c>
      <c r="R24" s="104" t="s">
        <v>134</v>
      </c>
      <c r="S24" s="61">
        <f t="shared" si="5"/>
        <v>0.0528</v>
      </c>
    </row>
    <row r="25" customHeight="1" spans="1:19">
      <c r="A25" s="36">
        <v>115971</v>
      </c>
      <c r="B25" s="36" t="s">
        <v>15</v>
      </c>
      <c r="C25" s="36" t="s">
        <v>135</v>
      </c>
      <c r="D25" s="36" t="s">
        <v>17</v>
      </c>
      <c r="E25" s="36">
        <v>2</v>
      </c>
      <c r="F25" s="96">
        <v>70</v>
      </c>
      <c r="G25" s="96">
        <v>92</v>
      </c>
      <c r="H25" s="96">
        <f t="shared" si="0"/>
        <v>22</v>
      </c>
      <c r="I25" s="101">
        <f t="shared" si="1"/>
        <v>1.31428571428571</v>
      </c>
      <c r="J25" s="102">
        <v>0.88</v>
      </c>
      <c r="K25" s="102" t="s">
        <v>136</v>
      </c>
      <c r="L25" s="102">
        <f t="shared" si="2"/>
        <v>-0.0684</v>
      </c>
      <c r="M25" s="102" t="s">
        <v>137</v>
      </c>
      <c r="N25" s="102">
        <f t="shared" si="3"/>
        <v>-0.0427999999999999</v>
      </c>
      <c r="O25" s="103">
        <v>0.72</v>
      </c>
      <c r="P25" s="104" t="s">
        <v>138</v>
      </c>
      <c r="Q25" s="61">
        <f t="shared" si="4"/>
        <v>-0.0551999999999999</v>
      </c>
      <c r="R25" s="104" t="s">
        <v>139</v>
      </c>
      <c r="S25" s="61">
        <f t="shared" si="5"/>
        <v>0.0301999999999999</v>
      </c>
    </row>
    <row r="26" customHeight="1" spans="1:19">
      <c r="A26" s="36">
        <v>118074</v>
      </c>
      <c r="B26" s="36" t="s">
        <v>15</v>
      </c>
      <c r="C26" s="36" t="s">
        <v>140</v>
      </c>
      <c r="D26" s="36" t="s">
        <v>17</v>
      </c>
      <c r="E26" s="36">
        <v>2</v>
      </c>
      <c r="F26" s="96">
        <v>100</v>
      </c>
      <c r="G26" s="96">
        <v>98</v>
      </c>
      <c r="H26" s="96">
        <f t="shared" si="0"/>
        <v>-2</v>
      </c>
      <c r="I26" s="101">
        <f t="shared" si="1"/>
        <v>0.98</v>
      </c>
      <c r="J26" s="102">
        <v>0.86</v>
      </c>
      <c r="K26" s="102" t="s">
        <v>141</v>
      </c>
      <c r="L26" s="102">
        <f t="shared" si="2"/>
        <v>-0.1426</v>
      </c>
      <c r="M26" s="102" t="s">
        <v>142</v>
      </c>
      <c r="N26" s="102">
        <f t="shared" si="3"/>
        <v>-0.0568000000000001</v>
      </c>
      <c r="O26" s="103">
        <v>0.683309395973154</v>
      </c>
      <c r="P26" s="104" t="s">
        <v>143</v>
      </c>
      <c r="Q26" s="61">
        <f t="shared" si="4"/>
        <v>-0.129209395973154</v>
      </c>
      <c r="R26" s="104" t="s">
        <v>144</v>
      </c>
      <c r="S26" s="61">
        <f t="shared" si="5"/>
        <v>0.0305000000000001</v>
      </c>
    </row>
    <row r="27" customHeight="1" spans="1:19">
      <c r="A27" s="36">
        <v>118951</v>
      </c>
      <c r="B27" s="36" t="s">
        <v>15</v>
      </c>
      <c r="C27" s="36" t="s">
        <v>145</v>
      </c>
      <c r="D27" s="36" t="s">
        <v>17</v>
      </c>
      <c r="E27" s="36">
        <v>2</v>
      </c>
      <c r="F27" s="96">
        <v>90</v>
      </c>
      <c r="G27" s="96">
        <v>94</v>
      </c>
      <c r="H27" s="96">
        <f t="shared" si="0"/>
        <v>4</v>
      </c>
      <c r="I27" s="101">
        <f t="shared" si="1"/>
        <v>1.04444444444444</v>
      </c>
      <c r="J27" s="102">
        <v>0.72</v>
      </c>
      <c r="K27" s="102" t="s">
        <v>146</v>
      </c>
      <c r="L27" s="102">
        <f t="shared" si="2"/>
        <v>-0.0244</v>
      </c>
      <c r="M27" s="102" t="s">
        <v>147</v>
      </c>
      <c r="N27" s="102">
        <f t="shared" si="3"/>
        <v>-0.00370000000000004</v>
      </c>
      <c r="O27" s="103">
        <v>0.6</v>
      </c>
      <c r="P27" s="104" t="s">
        <v>148</v>
      </c>
      <c r="Q27" s="61">
        <f t="shared" si="4"/>
        <v>-0.0847</v>
      </c>
      <c r="R27" s="104" t="s">
        <v>149</v>
      </c>
      <c r="S27" s="61">
        <f t="shared" si="5"/>
        <v>9.9999999999989e-5</v>
      </c>
    </row>
    <row r="28" customHeight="1" spans="1:19">
      <c r="A28" s="36">
        <v>119263</v>
      </c>
      <c r="B28" s="36" t="s">
        <v>15</v>
      </c>
      <c r="C28" s="36" t="s">
        <v>150</v>
      </c>
      <c r="D28" s="36" t="s">
        <v>17</v>
      </c>
      <c r="E28" s="36">
        <v>2</v>
      </c>
      <c r="F28" s="96">
        <v>62</v>
      </c>
      <c r="G28" s="96">
        <v>86</v>
      </c>
      <c r="H28" s="96">
        <f t="shared" si="0"/>
        <v>24</v>
      </c>
      <c r="I28" s="101">
        <f t="shared" si="1"/>
        <v>1.38709677419355</v>
      </c>
      <c r="J28" s="102">
        <v>0.88</v>
      </c>
      <c r="K28" s="102" t="s">
        <v>151</v>
      </c>
      <c r="L28" s="102">
        <f t="shared" si="2"/>
        <v>0.0501999999999999</v>
      </c>
      <c r="M28" s="102" t="s">
        <v>152</v>
      </c>
      <c r="N28" s="102">
        <f t="shared" si="3"/>
        <v>0.00429999999999986</v>
      </c>
      <c r="O28" s="103">
        <v>0.73</v>
      </c>
      <c r="P28" s="104" t="s">
        <v>153</v>
      </c>
      <c r="Q28" s="61">
        <f t="shared" si="4"/>
        <v>0.0965</v>
      </c>
      <c r="R28" s="104" t="s">
        <v>154</v>
      </c>
      <c r="S28" s="61">
        <f t="shared" si="5"/>
        <v>-0.00949999999999995</v>
      </c>
    </row>
    <row r="29" customHeight="1" spans="1:19">
      <c r="A29" s="36">
        <v>138202</v>
      </c>
      <c r="B29" s="36" t="s">
        <v>15</v>
      </c>
      <c r="C29" s="36" t="s">
        <v>155</v>
      </c>
      <c r="D29" s="36" t="s">
        <v>17</v>
      </c>
      <c r="E29" s="36">
        <v>1</v>
      </c>
      <c r="F29" s="96">
        <v>150</v>
      </c>
      <c r="G29" s="96">
        <v>241</v>
      </c>
      <c r="H29" s="96">
        <f t="shared" si="0"/>
        <v>91</v>
      </c>
      <c r="I29" s="101">
        <f t="shared" si="1"/>
        <v>1.60666666666667</v>
      </c>
      <c r="J29" s="102">
        <v>0.72</v>
      </c>
      <c r="K29" s="102" t="s">
        <v>156</v>
      </c>
      <c r="L29" s="102">
        <f t="shared" si="2"/>
        <v>-0.07</v>
      </c>
      <c r="M29" s="102" t="s">
        <v>157</v>
      </c>
      <c r="N29" s="102">
        <f t="shared" si="3"/>
        <v>-0.0139</v>
      </c>
      <c r="O29" s="103">
        <v>0.55</v>
      </c>
      <c r="P29" s="104" t="s">
        <v>158</v>
      </c>
      <c r="Q29" s="61">
        <f t="shared" si="4"/>
        <v>-0.1369</v>
      </c>
      <c r="R29" s="104" t="s">
        <v>159</v>
      </c>
      <c r="S29" s="61">
        <f t="shared" si="5"/>
        <v>0.0295</v>
      </c>
    </row>
    <row r="30" customHeight="1" spans="1:19">
      <c r="A30" s="36">
        <v>1950</v>
      </c>
      <c r="B30" s="36" t="s">
        <v>15</v>
      </c>
      <c r="C30" s="36" t="s">
        <v>160</v>
      </c>
      <c r="D30" s="36" t="s">
        <v>17</v>
      </c>
      <c r="E30" s="36">
        <v>2</v>
      </c>
      <c r="F30" s="96">
        <v>80</v>
      </c>
      <c r="G30" s="96">
        <v>75</v>
      </c>
      <c r="H30" s="96">
        <f t="shared" si="0"/>
        <v>-5</v>
      </c>
      <c r="I30" s="101">
        <f t="shared" si="1"/>
        <v>0.9375</v>
      </c>
      <c r="J30" s="102">
        <v>0.85</v>
      </c>
      <c r="K30" s="102" t="s">
        <v>161</v>
      </c>
      <c r="L30" s="102">
        <f t="shared" si="2"/>
        <v>-0.1043</v>
      </c>
      <c r="M30" s="102" t="s">
        <v>162</v>
      </c>
      <c r="N30" s="102">
        <f t="shared" si="3"/>
        <v>-0.0501</v>
      </c>
      <c r="O30" s="103">
        <v>0.7</v>
      </c>
      <c r="P30" s="104" t="s">
        <v>163</v>
      </c>
      <c r="Q30" s="61">
        <f t="shared" si="4"/>
        <v>-0.1215</v>
      </c>
      <c r="R30" s="104" t="s">
        <v>164</v>
      </c>
      <c r="S30" s="61">
        <f t="shared" si="5"/>
        <v>0.0368999999999999</v>
      </c>
    </row>
    <row r="31" s="66" customFormat="1" customHeight="1" spans="1:19">
      <c r="A31" s="97">
        <v>2304</v>
      </c>
      <c r="B31" s="36" t="s">
        <v>15</v>
      </c>
      <c r="C31" s="36" t="s">
        <v>165</v>
      </c>
      <c r="D31" s="36" t="s">
        <v>17</v>
      </c>
      <c r="E31" s="36">
        <v>2</v>
      </c>
      <c r="F31" s="96">
        <v>124</v>
      </c>
      <c r="G31" s="96">
        <v>160</v>
      </c>
      <c r="H31" s="96">
        <f t="shared" si="0"/>
        <v>36</v>
      </c>
      <c r="I31" s="101">
        <f t="shared" si="1"/>
        <v>1.29032258064516</v>
      </c>
      <c r="J31" s="102">
        <v>0.8</v>
      </c>
      <c r="K31" s="102" t="s">
        <v>166</v>
      </c>
      <c r="L31" s="102">
        <f t="shared" si="2"/>
        <v>-0.0706000000000001</v>
      </c>
      <c r="M31" s="102" t="s">
        <v>167</v>
      </c>
      <c r="N31" s="102">
        <f t="shared" si="3"/>
        <v>-0.0537000000000001</v>
      </c>
      <c r="O31" s="103">
        <v>0.6</v>
      </c>
      <c r="P31" s="104" t="s">
        <v>168</v>
      </c>
      <c r="Q31" s="61">
        <f t="shared" si="4"/>
        <v>-0.1195</v>
      </c>
      <c r="R31" s="104" t="s">
        <v>169</v>
      </c>
      <c r="S31" s="61">
        <f t="shared" si="5"/>
        <v>0.05</v>
      </c>
    </row>
    <row r="32" customHeight="1" spans="1:19">
      <c r="A32" s="36">
        <v>2881</v>
      </c>
      <c r="B32" s="36" t="s">
        <v>170</v>
      </c>
      <c r="C32" s="36" t="s">
        <v>171</v>
      </c>
      <c r="D32" s="36" t="s">
        <v>172</v>
      </c>
      <c r="E32" s="36">
        <v>4</v>
      </c>
      <c r="F32" s="96">
        <v>180</v>
      </c>
      <c r="G32" s="96">
        <v>211</v>
      </c>
      <c r="H32" s="96">
        <f t="shared" si="0"/>
        <v>31</v>
      </c>
      <c r="I32" s="101">
        <f t="shared" si="1"/>
        <v>1.17222222222222</v>
      </c>
      <c r="J32" s="102">
        <v>0.75</v>
      </c>
      <c r="K32" s="102" t="s">
        <v>173</v>
      </c>
      <c r="L32" s="102">
        <f t="shared" si="2"/>
        <v>-0.0533</v>
      </c>
      <c r="M32" s="102" t="s">
        <v>174</v>
      </c>
      <c r="N32" s="102">
        <f t="shared" si="3"/>
        <v>0.0478</v>
      </c>
      <c r="O32" s="103">
        <v>0.55</v>
      </c>
      <c r="P32" s="104" t="s">
        <v>175</v>
      </c>
      <c r="Q32" s="61">
        <f t="shared" si="4"/>
        <v>-0.2148</v>
      </c>
      <c r="R32" s="104" t="s">
        <v>176</v>
      </c>
      <c r="S32" s="61">
        <f t="shared" si="5"/>
        <v>0.00359999999999999</v>
      </c>
    </row>
    <row r="33" customHeight="1" spans="1:19">
      <c r="A33" s="36">
        <v>2865</v>
      </c>
      <c r="B33" s="36" t="s">
        <v>170</v>
      </c>
      <c r="C33" s="36" t="s">
        <v>177</v>
      </c>
      <c r="D33" s="36" t="s">
        <v>172</v>
      </c>
      <c r="E33" s="36">
        <v>2</v>
      </c>
      <c r="F33" s="96">
        <v>62</v>
      </c>
      <c r="G33" s="96">
        <v>69</v>
      </c>
      <c r="H33" s="96">
        <f t="shared" si="0"/>
        <v>7</v>
      </c>
      <c r="I33" s="101">
        <f t="shared" si="1"/>
        <v>1.11290322580645</v>
      </c>
      <c r="J33" s="102">
        <v>0.9</v>
      </c>
      <c r="K33" s="102" t="s">
        <v>178</v>
      </c>
      <c r="L33" s="102">
        <f t="shared" si="2"/>
        <v>0.0181999999999999</v>
      </c>
      <c r="M33" s="102" t="s">
        <v>179</v>
      </c>
      <c r="N33" s="102">
        <f t="shared" si="3"/>
        <v>0.0311</v>
      </c>
      <c r="O33" s="103">
        <v>0.82</v>
      </c>
      <c r="P33" s="104" t="s">
        <v>180</v>
      </c>
      <c r="Q33" s="61">
        <f t="shared" si="4"/>
        <v>-0.004</v>
      </c>
      <c r="R33" s="104" t="s">
        <v>181</v>
      </c>
      <c r="S33" s="61">
        <f t="shared" si="5"/>
        <v>-0.0175</v>
      </c>
    </row>
    <row r="34" customHeight="1" spans="1:19">
      <c r="A34" s="36">
        <v>2837</v>
      </c>
      <c r="B34" s="36" t="s">
        <v>170</v>
      </c>
      <c r="C34" s="36" t="s">
        <v>182</v>
      </c>
      <c r="D34" s="36" t="s">
        <v>172</v>
      </c>
      <c r="E34" s="36">
        <v>2</v>
      </c>
      <c r="F34" s="96">
        <v>90</v>
      </c>
      <c r="G34" s="96">
        <v>88</v>
      </c>
      <c r="H34" s="96">
        <f t="shared" si="0"/>
        <v>-2</v>
      </c>
      <c r="I34" s="101">
        <f t="shared" si="1"/>
        <v>0.977777777777778</v>
      </c>
      <c r="J34" s="102">
        <v>0.82</v>
      </c>
      <c r="K34" s="102" t="s">
        <v>183</v>
      </c>
      <c r="L34" s="102">
        <f t="shared" si="2"/>
        <v>-0.1857</v>
      </c>
      <c r="M34" s="102" t="s">
        <v>184</v>
      </c>
      <c r="N34" s="102">
        <f t="shared" si="3"/>
        <v>-0.0735</v>
      </c>
      <c r="O34" s="103">
        <v>0.6</v>
      </c>
      <c r="P34" s="104" t="s">
        <v>185</v>
      </c>
      <c r="Q34" s="61">
        <f t="shared" si="4"/>
        <v>-0.0424</v>
      </c>
      <c r="R34" s="104" t="s">
        <v>186</v>
      </c>
      <c r="S34" s="61">
        <f t="shared" si="5"/>
        <v>0.033</v>
      </c>
    </row>
    <row r="35" customHeight="1" spans="1:19">
      <c r="A35" s="36">
        <v>102564</v>
      </c>
      <c r="B35" s="36" t="s">
        <v>170</v>
      </c>
      <c r="C35" s="36" t="s">
        <v>187</v>
      </c>
      <c r="D35" s="36" t="s">
        <v>172</v>
      </c>
      <c r="E35" s="36">
        <v>2</v>
      </c>
      <c r="F35" s="96">
        <v>42</v>
      </c>
      <c r="G35" s="96">
        <v>44</v>
      </c>
      <c r="H35" s="96">
        <f t="shared" si="0"/>
        <v>2</v>
      </c>
      <c r="I35" s="101">
        <f t="shared" si="1"/>
        <v>1.04761904761905</v>
      </c>
      <c r="J35" s="102">
        <v>0.86</v>
      </c>
      <c r="K35" s="102" t="s">
        <v>188</v>
      </c>
      <c r="L35" s="102">
        <f t="shared" si="2"/>
        <v>-0.0216</v>
      </c>
      <c r="M35" s="102" t="s">
        <v>189</v>
      </c>
      <c r="N35" s="102">
        <f t="shared" si="3"/>
        <v>0.0158</v>
      </c>
      <c r="O35" s="103">
        <v>0.678699784017279</v>
      </c>
      <c r="P35" s="104" t="s">
        <v>190</v>
      </c>
      <c r="Q35" s="61">
        <f t="shared" si="4"/>
        <v>-0.027199784017279</v>
      </c>
      <c r="R35" s="104" t="s">
        <v>191</v>
      </c>
      <c r="S35" s="61">
        <f t="shared" si="5"/>
        <v>-0.0258</v>
      </c>
    </row>
    <row r="36" customHeight="1" spans="1:19">
      <c r="A36" s="36">
        <v>111400</v>
      </c>
      <c r="B36" s="36" t="s">
        <v>170</v>
      </c>
      <c r="C36" s="36" t="s">
        <v>192</v>
      </c>
      <c r="D36" s="36" t="s">
        <v>172</v>
      </c>
      <c r="E36" s="36">
        <v>2</v>
      </c>
      <c r="F36" s="96">
        <v>120</v>
      </c>
      <c r="G36" s="96">
        <v>148</v>
      </c>
      <c r="H36" s="96">
        <f t="shared" si="0"/>
        <v>28</v>
      </c>
      <c r="I36" s="101">
        <f t="shared" si="1"/>
        <v>1.23333333333333</v>
      </c>
      <c r="J36" s="102">
        <v>0.82</v>
      </c>
      <c r="K36" s="102" t="s">
        <v>193</v>
      </c>
      <c r="L36" s="102">
        <f t="shared" si="2"/>
        <v>-0.0129</v>
      </c>
      <c r="M36" s="102" t="s">
        <v>194</v>
      </c>
      <c r="N36" s="102">
        <f t="shared" si="3"/>
        <v>-0.00600000000000012</v>
      </c>
      <c r="O36" s="103">
        <v>0.6</v>
      </c>
      <c r="P36" s="104" t="s">
        <v>195</v>
      </c>
      <c r="Q36" s="61">
        <f t="shared" si="4"/>
        <v>-0.1786</v>
      </c>
      <c r="R36" s="104" t="s">
        <v>196</v>
      </c>
      <c r="S36" s="61">
        <f t="shared" si="5"/>
        <v>0.00570000000000004</v>
      </c>
    </row>
    <row r="37" customHeight="1" spans="1:19">
      <c r="A37" s="36">
        <v>2905</v>
      </c>
      <c r="B37" s="36" t="s">
        <v>197</v>
      </c>
      <c r="C37" s="36" t="s">
        <v>198</v>
      </c>
      <c r="D37" s="36" t="s">
        <v>199</v>
      </c>
      <c r="E37" s="36">
        <v>2</v>
      </c>
      <c r="F37" s="96">
        <v>80</v>
      </c>
      <c r="G37" s="96">
        <v>62</v>
      </c>
      <c r="H37" s="96">
        <f t="shared" si="0"/>
        <v>-18</v>
      </c>
      <c r="I37" s="101">
        <f t="shared" si="1"/>
        <v>0.775</v>
      </c>
      <c r="J37" s="102">
        <v>0.8</v>
      </c>
      <c r="K37" s="102" t="s">
        <v>200</v>
      </c>
      <c r="L37" s="102">
        <f t="shared" si="2"/>
        <v>-0.0248</v>
      </c>
      <c r="M37" s="102" t="s">
        <v>201</v>
      </c>
      <c r="N37" s="102">
        <f t="shared" si="3"/>
        <v>0.0346</v>
      </c>
      <c r="O37" s="103">
        <v>0.577177404667046</v>
      </c>
      <c r="P37" s="104" t="s">
        <v>202</v>
      </c>
      <c r="Q37" s="61">
        <f t="shared" si="4"/>
        <v>0.0329225953329539</v>
      </c>
      <c r="R37" s="104" t="s">
        <v>203</v>
      </c>
      <c r="S37" s="61">
        <f t="shared" si="5"/>
        <v>-0.00700000000000001</v>
      </c>
    </row>
    <row r="38" customHeight="1" spans="1:19">
      <c r="A38" s="36">
        <v>2914</v>
      </c>
      <c r="B38" s="36" t="s">
        <v>197</v>
      </c>
      <c r="C38" s="36" t="s">
        <v>204</v>
      </c>
      <c r="D38" s="36" t="s">
        <v>199</v>
      </c>
      <c r="E38" s="36">
        <v>3</v>
      </c>
      <c r="F38" s="96">
        <v>93</v>
      </c>
      <c r="G38" s="96">
        <v>109</v>
      </c>
      <c r="H38" s="96">
        <f t="shared" si="0"/>
        <v>16</v>
      </c>
      <c r="I38" s="101">
        <f t="shared" si="1"/>
        <v>1.17204301075269</v>
      </c>
      <c r="J38" s="102">
        <v>0.8844</v>
      </c>
      <c r="K38" s="102" t="s">
        <v>205</v>
      </c>
      <c r="L38" s="102">
        <f t="shared" si="2"/>
        <v>0.0285000000000001</v>
      </c>
      <c r="M38" s="102" t="s">
        <v>206</v>
      </c>
      <c r="N38" s="102">
        <f t="shared" si="3"/>
        <v>0.0231</v>
      </c>
      <c r="O38" s="103">
        <v>0.769335444699705</v>
      </c>
      <c r="P38" s="104" t="s">
        <v>207</v>
      </c>
      <c r="Q38" s="61">
        <f t="shared" si="4"/>
        <v>0.049064555300295</v>
      </c>
      <c r="R38" s="104" t="s">
        <v>208</v>
      </c>
      <c r="S38" s="61">
        <f t="shared" si="5"/>
        <v>-0.0135000000000001</v>
      </c>
    </row>
    <row r="39" customHeight="1" spans="1:19">
      <c r="A39" s="36">
        <v>2894</v>
      </c>
      <c r="B39" s="36" t="s">
        <v>197</v>
      </c>
      <c r="C39" s="36" t="s">
        <v>209</v>
      </c>
      <c r="D39" s="36" t="s">
        <v>199</v>
      </c>
      <c r="E39" s="36">
        <v>2</v>
      </c>
      <c r="F39" s="96">
        <v>60</v>
      </c>
      <c r="G39" s="96">
        <v>116</v>
      </c>
      <c r="H39" s="96">
        <f t="shared" si="0"/>
        <v>56</v>
      </c>
      <c r="I39" s="101">
        <f t="shared" si="1"/>
        <v>1.93333333333333</v>
      </c>
      <c r="J39" s="102">
        <v>0.8</v>
      </c>
      <c r="K39" s="102" t="s">
        <v>210</v>
      </c>
      <c r="L39" s="102">
        <f t="shared" si="2"/>
        <v>0.0165999999999999</v>
      </c>
      <c r="M39" s="102" t="s">
        <v>211</v>
      </c>
      <c r="N39" s="102">
        <f t="shared" si="3"/>
        <v>-0.082</v>
      </c>
      <c r="O39" s="103">
        <v>0.6</v>
      </c>
      <c r="P39" s="104" t="s">
        <v>212</v>
      </c>
      <c r="Q39" s="61">
        <f t="shared" si="4"/>
        <v>0.0478000000000001</v>
      </c>
      <c r="R39" s="104" t="s">
        <v>213</v>
      </c>
      <c r="S39" s="61">
        <f t="shared" si="5"/>
        <v>0.0192</v>
      </c>
    </row>
    <row r="40" customHeight="1" spans="1:19">
      <c r="A40" s="36">
        <v>2910</v>
      </c>
      <c r="B40" s="36" t="s">
        <v>197</v>
      </c>
      <c r="C40" s="36" t="s">
        <v>214</v>
      </c>
      <c r="D40" s="36" t="s">
        <v>199</v>
      </c>
      <c r="E40" s="36">
        <v>2</v>
      </c>
      <c r="F40" s="96">
        <v>90</v>
      </c>
      <c r="G40" s="96">
        <v>124</v>
      </c>
      <c r="H40" s="96">
        <f t="shared" si="0"/>
        <v>34</v>
      </c>
      <c r="I40" s="101">
        <f t="shared" si="1"/>
        <v>1.37777777777778</v>
      </c>
      <c r="J40" s="102">
        <v>0.7548</v>
      </c>
      <c r="K40" s="102" t="s">
        <v>215</v>
      </c>
      <c r="L40" s="102">
        <f t="shared" si="2"/>
        <v>-0.017</v>
      </c>
      <c r="M40" s="102" t="s">
        <v>216</v>
      </c>
      <c r="N40" s="102">
        <f t="shared" si="3"/>
        <v>-0.0285</v>
      </c>
      <c r="O40" s="103">
        <v>0.6</v>
      </c>
      <c r="P40" s="104" t="s">
        <v>217</v>
      </c>
      <c r="Q40" s="61">
        <f t="shared" si="4"/>
        <v>-0.0655</v>
      </c>
      <c r="R40" s="104" t="s">
        <v>218</v>
      </c>
      <c r="S40" s="61">
        <f t="shared" si="5"/>
        <v>0.021</v>
      </c>
    </row>
    <row r="41" customHeight="1" spans="1:19">
      <c r="A41" s="36">
        <v>2916</v>
      </c>
      <c r="B41" s="36" t="s">
        <v>197</v>
      </c>
      <c r="C41" s="36" t="s">
        <v>219</v>
      </c>
      <c r="D41" s="36" t="s">
        <v>199</v>
      </c>
      <c r="E41" s="36">
        <v>2</v>
      </c>
      <c r="F41" s="96">
        <v>90</v>
      </c>
      <c r="G41" s="96">
        <v>115</v>
      </c>
      <c r="H41" s="96">
        <f t="shared" si="0"/>
        <v>25</v>
      </c>
      <c r="I41" s="101">
        <f t="shared" si="1"/>
        <v>1.27777777777778</v>
      </c>
      <c r="J41" s="102">
        <v>0.72</v>
      </c>
      <c r="K41" s="102" t="s">
        <v>220</v>
      </c>
      <c r="L41" s="102">
        <f t="shared" si="2"/>
        <v>-0.0743</v>
      </c>
      <c r="M41" s="102" t="s">
        <v>221</v>
      </c>
      <c r="N41" s="102">
        <f t="shared" si="3"/>
        <v>-0.0647000000000001</v>
      </c>
      <c r="O41" s="103">
        <v>0.55</v>
      </c>
      <c r="P41" s="104" t="s">
        <v>222</v>
      </c>
      <c r="Q41" s="61">
        <f t="shared" si="4"/>
        <v>-0.181</v>
      </c>
      <c r="R41" s="104" t="s">
        <v>223</v>
      </c>
      <c r="S41" s="61">
        <f t="shared" si="5"/>
        <v>0.066</v>
      </c>
    </row>
    <row r="42" customHeight="1" spans="1:19">
      <c r="A42" s="36">
        <v>104428</v>
      </c>
      <c r="B42" s="36" t="s">
        <v>197</v>
      </c>
      <c r="C42" s="62" t="s">
        <v>224</v>
      </c>
      <c r="D42" s="36" t="s">
        <v>199</v>
      </c>
      <c r="E42" s="36">
        <v>2</v>
      </c>
      <c r="F42" s="96">
        <v>120</v>
      </c>
      <c r="G42" s="96">
        <v>119</v>
      </c>
      <c r="H42" s="96">
        <f t="shared" si="0"/>
        <v>-1</v>
      </c>
      <c r="I42" s="101">
        <f t="shared" si="1"/>
        <v>0.991666666666667</v>
      </c>
      <c r="J42" s="102">
        <v>0.75</v>
      </c>
      <c r="K42" s="102" t="s">
        <v>225</v>
      </c>
      <c r="L42" s="102">
        <f t="shared" si="2"/>
        <v>-0.0886</v>
      </c>
      <c r="M42" s="102" t="s">
        <v>226</v>
      </c>
      <c r="N42" s="102">
        <f t="shared" si="3"/>
        <v>-0.0323000000000001</v>
      </c>
      <c r="O42" s="103">
        <v>0.6</v>
      </c>
      <c r="P42" s="104" t="s">
        <v>227</v>
      </c>
      <c r="Q42" s="61">
        <f t="shared" si="4"/>
        <v>-0.1932</v>
      </c>
      <c r="R42" s="104" t="s">
        <v>228</v>
      </c>
      <c r="S42" s="61">
        <f t="shared" si="5"/>
        <v>0.00119999999999998</v>
      </c>
    </row>
    <row r="43" customHeight="1" spans="1:19">
      <c r="A43" s="36">
        <v>104838</v>
      </c>
      <c r="B43" s="36" t="s">
        <v>197</v>
      </c>
      <c r="C43" s="36" t="s">
        <v>229</v>
      </c>
      <c r="D43" s="36" t="s">
        <v>199</v>
      </c>
      <c r="E43" s="36">
        <v>2</v>
      </c>
      <c r="F43" s="96">
        <v>42</v>
      </c>
      <c r="G43" s="96">
        <v>48</v>
      </c>
      <c r="H43" s="96">
        <f t="shared" si="0"/>
        <v>6</v>
      </c>
      <c r="I43" s="101">
        <f t="shared" si="1"/>
        <v>1.14285714285714</v>
      </c>
      <c r="J43" s="102">
        <v>0.78</v>
      </c>
      <c r="K43" s="102" t="s">
        <v>230</v>
      </c>
      <c r="L43" s="102">
        <f t="shared" si="2"/>
        <v>-0.0559999999999999</v>
      </c>
      <c r="M43" s="102" t="s">
        <v>231</v>
      </c>
      <c r="N43" s="102">
        <f t="shared" si="3"/>
        <v>-0.0536</v>
      </c>
      <c r="O43" s="103">
        <v>0.6</v>
      </c>
      <c r="P43" s="104" t="s">
        <v>232</v>
      </c>
      <c r="Q43" s="61">
        <f t="shared" si="4"/>
        <v>-0.0228999999999999</v>
      </c>
      <c r="R43" s="104" t="s">
        <v>233</v>
      </c>
      <c r="S43" s="61">
        <f t="shared" si="5"/>
        <v>0.0185999999999999</v>
      </c>
    </row>
    <row r="44" customHeight="1" spans="1:19">
      <c r="A44" s="36">
        <v>2852</v>
      </c>
      <c r="B44" s="36" t="s">
        <v>234</v>
      </c>
      <c r="C44" s="36" t="s">
        <v>235</v>
      </c>
      <c r="D44" s="36" t="s">
        <v>236</v>
      </c>
      <c r="E44" s="36">
        <v>2</v>
      </c>
      <c r="F44" s="96">
        <v>62</v>
      </c>
      <c r="G44" s="96">
        <v>63</v>
      </c>
      <c r="H44" s="96">
        <f t="shared" si="0"/>
        <v>1</v>
      </c>
      <c r="I44" s="101">
        <f t="shared" si="1"/>
        <v>1.01612903225806</v>
      </c>
      <c r="J44" s="102">
        <v>0.8729</v>
      </c>
      <c r="K44" s="102" t="s">
        <v>237</v>
      </c>
      <c r="L44" s="102">
        <f t="shared" si="2"/>
        <v>0.0275000000000001</v>
      </c>
      <c r="M44" s="102" t="s">
        <v>238</v>
      </c>
      <c r="N44" s="102">
        <f t="shared" si="3"/>
        <v>0.00130000000000008</v>
      </c>
      <c r="O44" s="103">
        <v>0.769726060734314</v>
      </c>
      <c r="P44" s="104" t="s">
        <v>239</v>
      </c>
      <c r="Q44" s="61">
        <f t="shared" si="4"/>
        <v>-0.0122260607343141</v>
      </c>
      <c r="R44" s="104" t="s">
        <v>240</v>
      </c>
      <c r="S44" s="61">
        <f t="shared" si="5"/>
        <v>-0.0079999999999999</v>
      </c>
    </row>
    <row r="45" customHeight="1" spans="1:19">
      <c r="A45" s="36">
        <v>2853</v>
      </c>
      <c r="B45" s="36" t="s">
        <v>234</v>
      </c>
      <c r="C45" s="36" t="s">
        <v>241</v>
      </c>
      <c r="D45" s="36" t="s">
        <v>236</v>
      </c>
      <c r="E45" s="36">
        <v>2</v>
      </c>
      <c r="F45" s="96">
        <v>42</v>
      </c>
      <c r="G45" s="96">
        <v>22</v>
      </c>
      <c r="H45" s="96">
        <f t="shared" si="0"/>
        <v>-20</v>
      </c>
      <c r="I45" s="101">
        <f t="shared" si="1"/>
        <v>0.523809523809524</v>
      </c>
      <c r="J45" s="102">
        <v>0.8118</v>
      </c>
      <c r="K45" s="102" t="s">
        <v>242</v>
      </c>
      <c r="L45" s="102">
        <f t="shared" si="2"/>
        <v>-0.0204</v>
      </c>
      <c r="M45" s="102" t="s">
        <v>243</v>
      </c>
      <c r="N45" s="102">
        <f t="shared" si="3"/>
        <v>-0.00760000000000005</v>
      </c>
      <c r="O45" s="103">
        <v>0.713940422599908</v>
      </c>
      <c r="P45" s="104" t="s">
        <v>244</v>
      </c>
      <c r="Q45" s="61">
        <f t="shared" si="4"/>
        <v>-0.010240422599908</v>
      </c>
      <c r="R45" s="104" t="s">
        <v>245</v>
      </c>
      <c r="S45" s="61">
        <f t="shared" si="5"/>
        <v>-0.0124000000000001</v>
      </c>
    </row>
    <row r="46" customHeight="1" spans="1:19">
      <c r="A46" s="36">
        <v>2851</v>
      </c>
      <c r="B46" s="36" t="s">
        <v>234</v>
      </c>
      <c r="C46" s="36" t="s">
        <v>246</v>
      </c>
      <c r="D46" s="36" t="s">
        <v>236</v>
      </c>
      <c r="E46" s="36">
        <v>2</v>
      </c>
      <c r="F46" s="96">
        <v>100</v>
      </c>
      <c r="G46" s="96">
        <v>66</v>
      </c>
      <c r="H46" s="96">
        <f t="shared" si="0"/>
        <v>-34</v>
      </c>
      <c r="I46" s="101">
        <f t="shared" si="1"/>
        <v>0.66</v>
      </c>
      <c r="J46" s="102">
        <v>0.8196</v>
      </c>
      <c r="K46" s="102" t="s">
        <v>247</v>
      </c>
      <c r="L46" s="102">
        <f t="shared" si="2"/>
        <v>-0.0277999999999999</v>
      </c>
      <c r="M46" s="102" t="s">
        <v>248</v>
      </c>
      <c r="N46" s="102">
        <f t="shared" si="3"/>
        <v>0.1462</v>
      </c>
      <c r="O46" s="103">
        <v>0.599647625797307</v>
      </c>
      <c r="P46" s="104" t="s">
        <v>249</v>
      </c>
      <c r="Q46" s="61">
        <f t="shared" si="4"/>
        <v>0.00915237420269299</v>
      </c>
      <c r="R46" s="104" t="s">
        <v>250</v>
      </c>
      <c r="S46" s="61">
        <f t="shared" si="5"/>
        <v>-0.233</v>
      </c>
    </row>
    <row r="47" customHeight="1" spans="1:19">
      <c r="A47" s="36">
        <v>2873</v>
      </c>
      <c r="B47" s="36" t="s">
        <v>234</v>
      </c>
      <c r="C47" s="36" t="s">
        <v>251</v>
      </c>
      <c r="D47" s="36" t="s">
        <v>236</v>
      </c>
      <c r="E47" s="36">
        <v>2</v>
      </c>
      <c r="F47" s="96">
        <v>30</v>
      </c>
      <c r="G47" s="96">
        <v>24</v>
      </c>
      <c r="H47" s="96">
        <f t="shared" si="0"/>
        <v>-6</v>
      </c>
      <c r="I47" s="101">
        <f t="shared" si="1"/>
        <v>0.8</v>
      </c>
      <c r="J47" s="102">
        <v>0.8882</v>
      </c>
      <c r="K47" s="102" t="s">
        <v>252</v>
      </c>
      <c r="L47" s="102">
        <f t="shared" si="2"/>
        <v>0.0244000000000001</v>
      </c>
      <c r="M47" s="102" t="s">
        <v>253</v>
      </c>
      <c r="N47" s="102">
        <f t="shared" si="3"/>
        <v>-0.0174</v>
      </c>
      <c r="O47" s="103">
        <v>0.8</v>
      </c>
      <c r="P47" s="104" t="s">
        <v>254</v>
      </c>
      <c r="Q47" s="61">
        <f t="shared" si="4"/>
        <v>0.0640999999999999</v>
      </c>
      <c r="R47" s="104" t="s">
        <v>255</v>
      </c>
      <c r="S47" s="61">
        <f t="shared" si="5"/>
        <v>-0.0197999999999999</v>
      </c>
    </row>
    <row r="48" customHeight="1" spans="1:19">
      <c r="A48" s="36">
        <v>2854</v>
      </c>
      <c r="B48" s="36" t="s">
        <v>234</v>
      </c>
      <c r="C48" s="36" t="s">
        <v>256</v>
      </c>
      <c r="D48" s="36" t="s">
        <v>236</v>
      </c>
      <c r="E48" s="36">
        <v>2</v>
      </c>
      <c r="F48" s="96">
        <v>80</v>
      </c>
      <c r="G48" s="96">
        <v>89</v>
      </c>
      <c r="H48" s="96">
        <f t="shared" si="0"/>
        <v>9</v>
      </c>
      <c r="I48" s="101">
        <f t="shared" si="1"/>
        <v>1.1125</v>
      </c>
      <c r="J48" s="102">
        <v>0.8378</v>
      </c>
      <c r="K48" s="102" t="s">
        <v>257</v>
      </c>
      <c r="L48" s="102">
        <f t="shared" si="2"/>
        <v>-0.0356</v>
      </c>
      <c r="M48" s="102" t="s">
        <v>231</v>
      </c>
      <c r="N48" s="102">
        <f t="shared" si="3"/>
        <v>0.0246</v>
      </c>
      <c r="O48" s="103">
        <v>0.684284083044983</v>
      </c>
      <c r="P48" s="104" t="s">
        <v>258</v>
      </c>
      <c r="Q48" s="61">
        <f t="shared" si="4"/>
        <v>-0.029684083044983</v>
      </c>
      <c r="R48" s="104" t="s">
        <v>259</v>
      </c>
      <c r="S48" s="61">
        <f t="shared" si="5"/>
        <v>0.00520000000000009</v>
      </c>
    </row>
    <row r="49" customHeight="1" spans="1:19">
      <c r="A49" s="36">
        <v>2844</v>
      </c>
      <c r="B49" s="36" t="s">
        <v>234</v>
      </c>
      <c r="C49" s="36" t="s">
        <v>260</v>
      </c>
      <c r="D49" s="36" t="s">
        <v>236</v>
      </c>
      <c r="E49" s="36">
        <v>2</v>
      </c>
      <c r="F49" s="96">
        <v>40</v>
      </c>
      <c r="G49" s="96">
        <v>43</v>
      </c>
      <c r="H49" s="96">
        <f t="shared" si="0"/>
        <v>3</v>
      </c>
      <c r="I49" s="101">
        <f t="shared" si="1"/>
        <v>1.075</v>
      </c>
      <c r="J49" s="102">
        <v>0.8558</v>
      </c>
      <c r="K49" s="102" t="s">
        <v>261</v>
      </c>
      <c r="L49" s="102">
        <f t="shared" si="2"/>
        <v>-0.0148</v>
      </c>
      <c r="M49" s="102" t="s">
        <v>262</v>
      </c>
      <c r="N49" s="102">
        <f t="shared" si="3"/>
        <v>-0.00600000000000001</v>
      </c>
      <c r="O49" s="103">
        <v>0.695295357833656</v>
      </c>
      <c r="P49" s="104" t="s">
        <v>263</v>
      </c>
      <c r="Q49" s="61">
        <f t="shared" si="4"/>
        <v>0.0247046421663439</v>
      </c>
      <c r="R49" s="104" t="s">
        <v>264</v>
      </c>
      <c r="S49" s="61">
        <f t="shared" si="5"/>
        <v>0.0113</v>
      </c>
    </row>
    <row r="50" customHeight="1" spans="1:19">
      <c r="A50" s="36">
        <v>2875</v>
      </c>
      <c r="B50" s="36" t="s">
        <v>234</v>
      </c>
      <c r="C50" s="36" t="s">
        <v>265</v>
      </c>
      <c r="D50" s="36" t="s">
        <v>236</v>
      </c>
      <c r="E50" s="36">
        <v>3</v>
      </c>
      <c r="F50" s="96">
        <v>60</v>
      </c>
      <c r="G50" s="96">
        <v>61</v>
      </c>
      <c r="H50" s="96">
        <f t="shared" si="0"/>
        <v>1</v>
      </c>
      <c r="I50" s="101">
        <f t="shared" si="1"/>
        <v>1.01666666666667</v>
      </c>
      <c r="J50" s="102">
        <v>0.6</v>
      </c>
      <c r="K50" s="102" t="s">
        <v>266</v>
      </c>
      <c r="L50" s="102">
        <f t="shared" si="2"/>
        <v>-0.3024</v>
      </c>
      <c r="M50" s="102" t="s">
        <v>267</v>
      </c>
      <c r="N50" s="102">
        <f t="shared" si="3"/>
        <v>-0.0334</v>
      </c>
      <c r="O50" s="103">
        <v>0.55</v>
      </c>
      <c r="P50" s="104" t="s">
        <v>268</v>
      </c>
      <c r="Q50" s="61">
        <f t="shared" si="4"/>
        <v>-0.4107</v>
      </c>
      <c r="R50" s="104" t="s">
        <v>269</v>
      </c>
      <c r="S50" s="61">
        <f t="shared" si="5"/>
        <v>-0.0035</v>
      </c>
    </row>
    <row r="51" customHeight="1" spans="1:19">
      <c r="A51" s="36">
        <v>2874</v>
      </c>
      <c r="B51" s="36" t="s">
        <v>234</v>
      </c>
      <c r="C51" s="36" t="s">
        <v>270</v>
      </c>
      <c r="D51" s="36" t="s">
        <v>236</v>
      </c>
      <c r="E51" s="36">
        <v>2</v>
      </c>
      <c r="F51" s="96">
        <v>62</v>
      </c>
      <c r="G51" s="96">
        <v>73</v>
      </c>
      <c r="H51" s="96">
        <f t="shared" si="0"/>
        <v>11</v>
      </c>
      <c r="I51" s="101">
        <f t="shared" si="1"/>
        <v>1.17741935483871</v>
      </c>
      <c r="J51" s="102">
        <v>0.8608</v>
      </c>
      <c r="K51" s="102" t="s">
        <v>271</v>
      </c>
      <c r="L51" s="102">
        <f t="shared" si="2"/>
        <v>-0.00160000000000005</v>
      </c>
      <c r="M51" s="102" t="s">
        <v>272</v>
      </c>
      <c r="N51" s="102">
        <f t="shared" si="3"/>
        <v>0.0377999999999999</v>
      </c>
      <c r="O51" s="103">
        <v>0.733756719005876</v>
      </c>
      <c r="P51" s="104" t="s">
        <v>273</v>
      </c>
      <c r="Q51" s="61">
        <f t="shared" si="4"/>
        <v>0.00364328099412392</v>
      </c>
      <c r="R51" s="104" t="s">
        <v>274</v>
      </c>
      <c r="S51" s="61">
        <f t="shared" si="5"/>
        <v>0.00340000000000007</v>
      </c>
    </row>
    <row r="52" customHeight="1" spans="1:19">
      <c r="A52" s="36">
        <v>104533</v>
      </c>
      <c r="B52" s="36" t="s">
        <v>234</v>
      </c>
      <c r="C52" s="36" t="s">
        <v>275</v>
      </c>
      <c r="D52" s="36" t="s">
        <v>236</v>
      </c>
      <c r="E52" s="36">
        <v>2</v>
      </c>
      <c r="F52" s="96">
        <v>60</v>
      </c>
      <c r="G52" s="96">
        <v>75</v>
      </c>
      <c r="H52" s="96">
        <f t="shared" si="0"/>
        <v>15</v>
      </c>
      <c r="I52" s="101">
        <f t="shared" si="1"/>
        <v>1.25</v>
      </c>
      <c r="J52" s="102">
        <v>0.8272</v>
      </c>
      <c r="K52" s="102" t="s">
        <v>276</v>
      </c>
      <c r="L52" s="102">
        <f t="shared" si="2"/>
        <v>-0.016</v>
      </c>
      <c r="M52" s="102" t="s">
        <v>277</v>
      </c>
      <c r="N52" s="102">
        <f t="shared" si="3"/>
        <v>0.000900000000000012</v>
      </c>
      <c r="O52" s="103">
        <v>0.662722558340536</v>
      </c>
      <c r="P52" s="104" t="s">
        <v>278</v>
      </c>
      <c r="Q52" s="61">
        <f t="shared" si="4"/>
        <v>-0.00152255834053594</v>
      </c>
      <c r="R52" s="104" t="s">
        <v>279</v>
      </c>
      <c r="S52" s="61">
        <f t="shared" si="5"/>
        <v>0.015</v>
      </c>
    </row>
    <row r="53" customHeight="1" spans="1:19">
      <c r="A53" s="36">
        <v>107728</v>
      </c>
      <c r="B53" s="36" t="s">
        <v>234</v>
      </c>
      <c r="C53" s="36" t="s">
        <v>280</v>
      </c>
      <c r="D53" s="36" t="s">
        <v>236</v>
      </c>
      <c r="E53" s="36">
        <v>3</v>
      </c>
      <c r="F53" s="96">
        <v>63</v>
      </c>
      <c r="G53" s="96">
        <v>101</v>
      </c>
      <c r="H53" s="96">
        <f t="shared" si="0"/>
        <v>38</v>
      </c>
      <c r="I53" s="101">
        <f t="shared" si="1"/>
        <v>1.6031746031746</v>
      </c>
      <c r="J53" s="102">
        <v>0.8336</v>
      </c>
      <c r="K53" s="102" t="s">
        <v>281</v>
      </c>
      <c r="L53" s="102">
        <f t="shared" si="2"/>
        <v>-0.0940000000000001</v>
      </c>
      <c r="M53" s="102" t="s">
        <v>282</v>
      </c>
      <c r="N53" s="102">
        <f t="shared" si="3"/>
        <v>-0.0997000000000001</v>
      </c>
      <c r="O53" s="103">
        <v>0.711071410679722</v>
      </c>
      <c r="P53" s="104" t="s">
        <v>283</v>
      </c>
      <c r="Q53" s="61">
        <f t="shared" si="4"/>
        <v>-0.052371410679722</v>
      </c>
      <c r="R53" s="104" t="s">
        <v>284</v>
      </c>
      <c r="S53" s="61">
        <f t="shared" si="5"/>
        <v>0.0867</v>
      </c>
    </row>
    <row r="54" customHeight="1" spans="1:19">
      <c r="A54" s="36">
        <v>117923</v>
      </c>
      <c r="B54" s="36" t="s">
        <v>234</v>
      </c>
      <c r="C54" s="36" t="s">
        <v>285</v>
      </c>
      <c r="D54" s="36" t="s">
        <v>236</v>
      </c>
      <c r="E54" s="36">
        <v>2</v>
      </c>
      <c r="F54" s="96">
        <v>40</v>
      </c>
      <c r="G54" s="96">
        <v>40</v>
      </c>
      <c r="H54" s="96">
        <f t="shared" si="0"/>
        <v>0</v>
      </c>
      <c r="I54" s="101">
        <f t="shared" si="1"/>
        <v>1</v>
      </c>
      <c r="J54" s="102">
        <v>0.8668</v>
      </c>
      <c r="K54" s="102" t="s">
        <v>286</v>
      </c>
      <c r="L54" s="102">
        <f t="shared" si="2"/>
        <v>-0.0214</v>
      </c>
      <c r="M54" s="102" t="s">
        <v>287</v>
      </c>
      <c r="N54" s="102">
        <f t="shared" si="3"/>
        <v>0.0185000000000001</v>
      </c>
      <c r="O54" s="103">
        <v>0.729247123994536</v>
      </c>
      <c r="P54" s="104" t="s">
        <v>288</v>
      </c>
      <c r="Q54" s="61">
        <f t="shared" si="4"/>
        <v>0.021452876005464</v>
      </c>
      <c r="R54" s="104" t="s">
        <v>289</v>
      </c>
      <c r="S54" s="61">
        <f t="shared" si="5"/>
        <v>-0.0175</v>
      </c>
    </row>
    <row r="55" customHeight="1" spans="1:19">
      <c r="A55" s="36">
        <v>123007</v>
      </c>
      <c r="B55" s="36" t="s">
        <v>234</v>
      </c>
      <c r="C55" s="36" t="s">
        <v>290</v>
      </c>
      <c r="D55" s="36" t="s">
        <v>236</v>
      </c>
      <c r="E55" s="36">
        <v>2</v>
      </c>
      <c r="F55" s="96">
        <v>60</v>
      </c>
      <c r="G55" s="96">
        <v>82</v>
      </c>
      <c r="H55" s="96">
        <f t="shared" si="0"/>
        <v>22</v>
      </c>
      <c r="I55" s="101">
        <f t="shared" si="1"/>
        <v>1.36666666666667</v>
      </c>
      <c r="J55" s="102">
        <v>0.8279</v>
      </c>
      <c r="K55" s="102" t="s">
        <v>291</v>
      </c>
      <c r="L55" s="102">
        <f t="shared" si="2"/>
        <v>0.0444000000000001</v>
      </c>
      <c r="M55" s="102" t="s">
        <v>292</v>
      </c>
      <c r="N55" s="102">
        <f t="shared" si="3"/>
        <v>0.00270000000000015</v>
      </c>
      <c r="O55" s="103">
        <v>0.688919686104722</v>
      </c>
      <c r="P55" s="104" t="s">
        <v>293</v>
      </c>
      <c r="Q55" s="61">
        <f t="shared" si="4"/>
        <v>-0.050719686104722</v>
      </c>
      <c r="R55" s="104" t="s">
        <v>294</v>
      </c>
      <c r="S55" s="61">
        <f t="shared" si="5"/>
        <v>0.0613</v>
      </c>
    </row>
    <row r="56" customHeight="1" spans="1:19">
      <c r="A56" s="36">
        <v>122718</v>
      </c>
      <c r="B56" s="36" t="s">
        <v>234</v>
      </c>
      <c r="C56" s="36" t="s">
        <v>295</v>
      </c>
      <c r="D56" s="36" t="s">
        <v>236</v>
      </c>
      <c r="E56" s="36">
        <v>2</v>
      </c>
      <c r="F56" s="96">
        <v>60</v>
      </c>
      <c r="G56" s="96">
        <v>95</v>
      </c>
      <c r="H56" s="96">
        <f t="shared" si="0"/>
        <v>35</v>
      </c>
      <c r="I56" s="101">
        <f t="shared" si="1"/>
        <v>1.58333333333333</v>
      </c>
      <c r="J56" s="102">
        <v>0.83</v>
      </c>
      <c r="K56" s="102" t="s">
        <v>296</v>
      </c>
      <c r="L56" s="102">
        <f t="shared" si="2"/>
        <v>0.0836</v>
      </c>
      <c r="M56" s="102" t="s">
        <v>297</v>
      </c>
      <c r="N56" s="102">
        <f t="shared" si="3"/>
        <v>0.00650000000000006</v>
      </c>
      <c r="O56" s="103">
        <v>0.65</v>
      </c>
      <c r="P56" s="104" t="s">
        <v>298</v>
      </c>
      <c r="Q56" s="61">
        <f t="shared" si="4"/>
        <v>0.1544</v>
      </c>
      <c r="R56" s="104" t="s">
        <v>162</v>
      </c>
      <c r="S56" s="61">
        <f t="shared" si="5"/>
        <v>-0.00860000000000005</v>
      </c>
    </row>
    <row r="57" customHeight="1" spans="1:19">
      <c r="A57" s="36">
        <v>2483</v>
      </c>
      <c r="B57" s="36" t="s">
        <v>299</v>
      </c>
      <c r="C57" s="36" t="s">
        <v>300</v>
      </c>
      <c r="D57" s="36" t="s">
        <v>301</v>
      </c>
      <c r="E57" s="36">
        <v>2</v>
      </c>
      <c r="F57" s="96">
        <v>60</v>
      </c>
      <c r="G57" s="96">
        <v>81</v>
      </c>
      <c r="H57" s="96">
        <f t="shared" si="0"/>
        <v>21</v>
      </c>
      <c r="I57" s="101">
        <f t="shared" si="1"/>
        <v>1.35</v>
      </c>
      <c r="J57" s="102">
        <v>0.8</v>
      </c>
      <c r="K57" s="102" t="s">
        <v>302</v>
      </c>
      <c r="L57" s="102">
        <f t="shared" si="2"/>
        <v>0.0754</v>
      </c>
      <c r="M57" s="102" t="s">
        <v>303</v>
      </c>
      <c r="N57" s="102">
        <f t="shared" si="3"/>
        <v>0.3816</v>
      </c>
      <c r="O57" s="103">
        <v>0.55</v>
      </c>
      <c r="P57" s="104" t="s">
        <v>304</v>
      </c>
      <c r="Q57" s="61">
        <f t="shared" si="4"/>
        <v>-0.2072</v>
      </c>
      <c r="R57" s="104" t="s">
        <v>305</v>
      </c>
      <c r="S57" s="61">
        <f t="shared" si="5"/>
        <v>-0.1034</v>
      </c>
    </row>
    <row r="58" customHeight="1" spans="1:19">
      <c r="A58" s="36">
        <v>2408</v>
      </c>
      <c r="B58" s="36" t="s">
        <v>299</v>
      </c>
      <c r="C58" s="36" t="s">
        <v>306</v>
      </c>
      <c r="D58" s="36" t="s">
        <v>301</v>
      </c>
      <c r="E58" s="36">
        <v>2</v>
      </c>
      <c r="F58" s="96">
        <v>60</v>
      </c>
      <c r="G58" s="96">
        <v>51</v>
      </c>
      <c r="H58" s="96">
        <f t="shared" si="0"/>
        <v>-9</v>
      </c>
      <c r="I58" s="101">
        <f t="shared" si="1"/>
        <v>0.85</v>
      </c>
      <c r="J58" s="102">
        <v>0.86</v>
      </c>
      <c r="K58" s="102" t="s">
        <v>307</v>
      </c>
      <c r="L58" s="102">
        <f t="shared" si="2"/>
        <v>-0.0106000000000001</v>
      </c>
      <c r="M58" s="102" t="s">
        <v>308</v>
      </c>
      <c r="N58" s="102">
        <f t="shared" si="3"/>
        <v>-0.1157</v>
      </c>
      <c r="O58" s="103">
        <v>0.7</v>
      </c>
      <c r="P58" s="104" t="s">
        <v>309</v>
      </c>
      <c r="Q58" s="61">
        <f t="shared" si="4"/>
        <v>-0.3415</v>
      </c>
      <c r="R58" s="104" t="s">
        <v>310</v>
      </c>
      <c r="S58" s="61">
        <f t="shared" si="5"/>
        <v>0.0505999999999999</v>
      </c>
    </row>
    <row r="59" customHeight="1" spans="1:19">
      <c r="A59" s="36">
        <v>2559</v>
      </c>
      <c r="B59" s="36" t="s">
        <v>299</v>
      </c>
      <c r="C59" s="36" t="s">
        <v>311</v>
      </c>
      <c r="D59" s="36" t="s">
        <v>301</v>
      </c>
      <c r="E59" s="36">
        <v>3</v>
      </c>
      <c r="F59" s="96">
        <v>93</v>
      </c>
      <c r="G59" s="96">
        <v>113</v>
      </c>
      <c r="H59" s="96">
        <f t="shared" si="0"/>
        <v>20</v>
      </c>
      <c r="I59" s="101">
        <f t="shared" si="1"/>
        <v>1.21505376344086</v>
      </c>
      <c r="J59" s="102">
        <v>0.88</v>
      </c>
      <c r="K59" s="102" t="s">
        <v>312</v>
      </c>
      <c r="L59" s="102">
        <f t="shared" si="2"/>
        <v>0.0390999999999999</v>
      </c>
      <c r="M59" s="102" t="s">
        <v>313</v>
      </c>
      <c r="N59" s="102">
        <f t="shared" si="3"/>
        <v>0.0173999999999999</v>
      </c>
      <c r="O59" s="103">
        <v>0.76</v>
      </c>
      <c r="P59" s="104" t="s">
        <v>112</v>
      </c>
      <c r="Q59" s="61">
        <f t="shared" si="4"/>
        <v>0.0129</v>
      </c>
      <c r="R59" s="104" t="s">
        <v>314</v>
      </c>
      <c r="S59" s="61">
        <f t="shared" si="5"/>
        <v>0.0091</v>
      </c>
    </row>
    <row r="60" customHeight="1" spans="1:19">
      <c r="A60" s="36">
        <v>2471</v>
      </c>
      <c r="B60" s="36" t="s">
        <v>299</v>
      </c>
      <c r="C60" s="36" t="s">
        <v>315</v>
      </c>
      <c r="D60" s="36" t="s">
        <v>301</v>
      </c>
      <c r="E60" s="36">
        <v>2</v>
      </c>
      <c r="F60" s="96">
        <v>90</v>
      </c>
      <c r="G60" s="96">
        <v>113</v>
      </c>
      <c r="H60" s="96">
        <f t="shared" si="0"/>
        <v>23</v>
      </c>
      <c r="I60" s="101">
        <f t="shared" si="1"/>
        <v>1.25555555555556</v>
      </c>
      <c r="J60" s="102">
        <v>0.8568</v>
      </c>
      <c r="K60" s="102" t="s">
        <v>316</v>
      </c>
      <c r="L60" s="102">
        <f t="shared" si="2"/>
        <v>-0.0216000000000001</v>
      </c>
      <c r="M60" s="102" t="s">
        <v>317</v>
      </c>
      <c r="N60" s="102">
        <f t="shared" si="3"/>
        <v>-0.0352000000000001</v>
      </c>
      <c r="O60" s="103">
        <v>0.665235974643423</v>
      </c>
      <c r="P60" s="104" t="s">
        <v>318</v>
      </c>
      <c r="Q60" s="61">
        <f t="shared" si="4"/>
        <v>-0.107735974643423</v>
      </c>
      <c r="R60" s="104" t="s">
        <v>319</v>
      </c>
      <c r="S60" s="61">
        <f t="shared" si="5"/>
        <v>0.0656</v>
      </c>
    </row>
    <row r="61" customHeight="1" spans="1:19">
      <c r="A61" s="36">
        <v>2443</v>
      </c>
      <c r="B61" s="36" t="s">
        <v>299</v>
      </c>
      <c r="C61" s="36" t="s">
        <v>320</v>
      </c>
      <c r="D61" s="36" t="s">
        <v>301</v>
      </c>
      <c r="E61" s="36">
        <v>2</v>
      </c>
      <c r="F61" s="96">
        <v>150</v>
      </c>
      <c r="G61" s="96">
        <v>162</v>
      </c>
      <c r="H61" s="96">
        <f t="shared" si="0"/>
        <v>12</v>
      </c>
      <c r="I61" s="101">
        <f t="shared" si="1"/>
        <v>1.08</v>
      </c>
      <c r="J61" s="102">
        <v>0.8</v>
      </c>
      <c r="K61" s="102" t="s">
        <v>321</v>
      </c>
      <c r="L61" s="102">
        <f t="shared" si="2"/>
        <v>-0.0509000000000001</v>
      </c>
      <c r="M61" s="102" t="s">
        <v>240</v>
      </c>
      <c r="N61" s="102">
        <f t="shared" si="3"/>
        <v>-0.000400000000000067</v>
      </c>
      <c r="O61" s="103">
        <v>0.6</v>
      </c>
      <c r="P61" s="104" t="s">
        <v>322</v>
      </c>
      <c r="Q61" s="61">
        <f t="shared" si="4"/>
        <v>-0.0925999999999999</v>
      </c>
      <c r="R61" s="104" t="s">
        <v>323</v>
      </c>
      <c r="S61" s="61">
        <f t="shared" si="5"/>
        <v>0.00239999999999985</v>
      </c>
    </row>
    <row r="62" customHeight="1" spans="1:19">
      <c r="A62" s="36">
        <v>2527</v>
      </c>
      <c r="B62" s="36" t="s">
        <v>299</v>
      </c>
      <c r="C62" s="36" t="s">
        <v>324</v>
      </c>
      <c r="D62" s="36" t="s">
        <v>301</v>
      </c>
      <c r="E62" s="36">
        <v>2</v>
      </c>
      <c r="F62" s="96">
        <v>120</v>
      </c>
      <c r="G62" s="96">
        <v>205</v>
      </c>
      <c r="H62" s="96">
        <f t="shared" si="0"/>
        <v>85</v>
      </c>
      <c r="I62" s="101">
        <f t="shared" si="1"/>
        <v>1.70833333333333</v>
      </c>
      <c r="J62" s="102">
        <v>0.8748</v>
      </c>
      <c r="K62" s="102" t="s">
        <v>325</v>
      </c>
      <c r="L62" s="102">
        <f t="shared" si="2"/>
        <v>-0.0385000000000001</v>
      </c>
      <c r="M62" s="102" t="s">
        <v>326</v>
      </c>
      <c r="N62" s="102">
        <f t="shared" si="3"/>
        <v>-0.0448000000000001</v>
      </c>
      <c r="O62" s="103">
        <v>0.661286971283881</v>
      </c>
      <c r="P62" s="104" t="s">
        <v>327</v>
      </c>
      <c r="Q62" s="61">
        <f t="shared" si="4"/>
        <v>-0.00918697128388113</v>
      </c>
      <c r="R62" s="104" t="s">
        <v>328</v>
      </c>
      <c r="S62" s="61">
        <f t="shared" si="5"/>
        <v>0.0355000000000002</v>
      </c>
    </row>
    <row r="63" customHeight="1" spans="1:19">
      <c r="A63" s="36">
        <v>2451</v>
      </c>
      <c r="B63" s="36" t="s">
        <v>329</v>
      </c>
      <c r="C63" s="36" t="s">
        <v>330</v>
      </c>
      <c r="D63" s="36" t="s">
        <v>331</v>
      </c>
      <c r="E63" s="36">
        <v>2</v>
      </c>
      <c r="F63" s="96">
        <v>90</v>
      </c>
      <c r="G63" s="96">
        <v>77</v>
      </c>
      <c r="H63" s="96">
        <f t="shared" si="0"/>
        <v>-13</v>
      </c>
      <c r="I63" s="101">
        <f t="shared" si="1"/>
        <v>0.855555555555556</v>
      </c>
      <c r="J63" s="102">
        <v>0.8544</v>
      </c>
      <c r="K63" s="102" t="s">
        <v>332</v>
      </c>
      <c r="L63" s="102">
        <f t="shared" si="2"/>
        <v>-0.1158</v>
      </c>
      <c r="M63" s="102" t="s">
        <v>333</v>
      </c>
      <c r="N63" s="102">
        <f t="shared" si="3"/>
        <v>-0.0985999999999999</v>
      </c>
      <c r="O63" s="103">
        <v>0.666544354605833</v>
      </c>
      <c r="P63" s="104" t="s">
        <v>334</v>
      </c>
      <c r="Q63" s="61">
        <f t="shared" si="4"/>
        <v>-0.0840443546058329</v>
      </c>
      <c r="R63" s="104" t="s">
        <v>335</v>
      </c>
      <c r="S63" s="61">
        <f t="shared" si="5"/>
        <v>0.0368999999999999</v>
      </c>
    </row>
    <row r="64" customHeight="1" spans="1:19">
      <c r="A64" s="36">
        <v>2802</v>
      </c>
      <c r="B64" s="36" t="s">
        <v>329</v>
      </c>
      <c r="C64" s="36" t="s">
        <v>336</v>
      </c>
      <c r="D64" s="36" t="s">
        <v>331</v>
      </c>
      <c r="E64" s="36">
        <v>2</v>
      </c>
      <c r="F64" s="96">
        <v>150</v>
      </c>
      <c r="G64" s="96">
        <v>202</v>
      </c>
      <c r="H64" s="96">
        <f t="shared" si="0"/>
        <v>52</v>
      </c>
      <c r="I64" s="101">
        <f t="shared" si="1"/>
        <v>1.34666666666667</v>
      </c>
      <c r="J64" s="102">
        <v>0.8</v>
      </c>
      <c r="K64" s="102" t="s">
        <v>337</v>
      </c>
      <c r="L64" s="102">
        <f t="shared" si="2"/>
        <v>-0.2448</v>
      </c>
      <c r="M64" s="102" t="s">
        <v>338</v>
      </c>
      <c r="N64" s="102">
        <f t="shared" si="3"/>
        <v>-0.0317</v>
      </c>
      <c r="O64" s="103">
        <v>0.55</v>
      </c>
      <c r="P64" s="104" t="s">
        <v>339</v>
      </c>
      <c r="Q64" s="61">
        <f t="shared" si="4"/>
        <v>-0.2497</v>
      </c>
      <c r="R64" s="104" t="s">
        <v>340</v>
      </c>
      <c r="S64" s="61">
        <f t="shared" si="5"/>
        <v>0.0374</v>
      </c>
    </row>
    <row r="65" customHeight="1" spans="1:19">
      <c r="A65" s="36">
        <v>2479</v>
      </c>
      <c r="B65" s="36" t="s">
        <v>299</v>
      </c>
      <c r="C65" s="36" t="s">
        <v>341</v>
      </c>
      <c r="D65" s="36" t="s">
        <v>301</v>
      </c>
      <c r="E65" s="36">
        <v>2</v>
      </c>
      <c r="F65" s="96">
        <v>94</v>
      </c>
      <c r="G65" s="96">
        <v>155</v>
      </c>
      <c r="H65" s="96">
        <f t="shared" si="0"/>
        <v>61</v>
      </c>
      <c r="I65" s="101">
        <f t="shared" si="1"/>
        <v>1.64893617021277</v>
      </c>
      <c r="J65" s="102">
        <v>0.8671</v>
      </c>
      <c r="K65" s="102" t="s">
        <v>342</v>
      </c>
      <c r="L65" s="102">
        <f t="shared" si="2"/>
        <v>-0.0158999999999999</v>
      </c>
      <c r="M65" s="102" t="s">
        <v>343</v>
      </c>
      <c r="N65" s="102">
        <f t="shared" si="3"/>
        <v>-0.00509999999999988</v>
      </c>
      <c r="O65" s="103">
        <v>0.78</v>
      </c>
      <c r="P65" s="104" t="s">
        <v>344</v>
      </c>
      <c r="Q65" s="61">
        <f t="shared" si="4"/>
        <v>-0.0368000000000001</v>
      </c>
      <c r="R65" s="104" t="s">
        <v>345</v>
      </c>
      <c r="S65" s="61">
        <f t="shared" si="5"/>
        <v>-0.00839999999999996</v>
      </c>
    </row>
    <row r="66" customHeight="1" spans="1:19">
      <c r="A66" s="36">
        <v>2826</v>
      </c>
      <c r="B66" s="36" t="s">
        <v>329</v>
      </c>
      <c r="C66" s="36" t="s">
        <v>346</v>
      </c>
      <c r="D66" s="36" t="s">
        <v>331</v>
      </c>
      <c r="E66" s="36">
        <v>2</v>
      </c>
      <c r="F66" s="96">
        <v>124</v>
      </c>
      <c r="G66" s="96">
        <v>125</v>
      </c>
      <c r="H66" s="96">
        <f t="shared" ref="H66:H129" si="6">G66-F66</f>
        <v>1</v>
      </c>
      <c r="I66" s="101">
        <f t="shared" ref="I66:I129" si="7">G66/F66</f>
        <v>1.00806451612903</v>
      </c>
      <c r="J66" s="102">
        <v>0.8</v>
      </c>
      <c r="K66" s="102" t="s">
        <v>347</v>
      </c>
      <c r="L66" s="102">
        <f t="shared" ref="L66:L129" si="8">K66-J66</f>
        <v>-0.0731000000000001</v>
      </c>
      <c r="M66" s="102" t="s">
        <v>348</v>
      </c>
      <c r="N66" s="102">
        <f t="shared" ref="N66:N129" si="9">K66-M66</f>
        <v>-0.0471</v>
      </c>
      <c r="O66" s="103">
        <v>0.62</v>
      </c>
      <c r="P66" s="104" t="s">
        <v>349</v>
      </c>
      <c r="Q66" s="61">
        <f t="shared" ref="Q66:Q129" si="10">P66-O66</f>
        <v>-0.1408</v>
      </c>
      <c r="R66" s="104" t="s">
        <v>350</v>
      </c>
      <c r="S66" s="61">
        <f t="shared" ref="S66:S129" si="11">R66-P66</f>
        <v>0.096</v>
      </c>
    </row>
    <row r="67" customHeight="1" spans="1:19">
      <c r="A67" s="36">
        <v>2778</v>
      </c>
      <c r="B67" s="36" t="s">
        <v>329</v>
      </c>
      <c r="C67" s="36" t="s">
        <v>351</v>
      </c>
      <c r="D67" s="36" t="s">
        <v>331</v>
      </c>
      <c r="E67" s="36">
        <v>3</v>
      </c>
      <c r="F67" s="96">
        <v>123</v>
      </c>
      <c r="G67" s="96">
        <v>121</v>
      </c>
      <c r="H67" s="96">
        <f t="shared" si="6"/>
        <v>-2</v>
      </c>
      <c r="I67" s="101">
        <f t="shared" si="7"/>
        <v>0.983739837398374</v>
      </c>
      <c r="J67" s="102">
        <v>0.8628</v>
      </c>
      <c r="K67" s="102" t="s">
        <v>352</v>
      </c>
      <c r="L67" s="102">
        <f t="shared" si="8"/>
        <v>-0.032</v>
      </c>
      <c r="M67" s="102" t="s">
        <v>353</v>
      </c>
      <c r="N67" s="102">
        <f t="shared" si="9"/>
        <v>0.0378000000000001</v>
      </c>
      <c r="O67" s="103">
        <v>0.685188083675756</v>
      </c>
      <c r="P67" s="104" t="s">
        <v>354</v>
      </c>
      <c r="Q67" s="61">
        <f t="shared" si="10"/>
        <v>-0.0147880836757559</v>
      </c>
      <c r="R67" s="104" t="s">
        <v>355</v>
      </c>
      <c r="S67" s="61">
        <f t="shared" si="11"/>
        <v>0.0217999999999999</v>
      </c>
    </row>
    <row r="68" customHeight="1" spans="1:19">
      <c r="A68" s="36">
        <v>2573</v>
      </c>
      <c r="B68" s="36" t="s">
        <v>299</v>
      </c>
      <c r="C68" s="36" t="s">
        <v>356</v>
      </c>
      <c r="D68" s="36" t="s">
        <v>301</v>
      </c>
      <c r="E68" s="36">
        <v>4</v>
      </c>
      <c r="F68" s="96">
        <v>268</v>
      </c>
      <c r="G68" s="96">
        <v>260</v>
      </c>
      <c r="H68" s="96">
        <f t="shared" si="6"/>
        <v>-8</v>
      </c>
      <c r="I68" s="101">
        <f t="shared" si="7"/>
        <v>0.970149253731343</v>
      </c>
      <c r="J68" s="102">
        <v>0.75</v>
      </c>
      <c r="K68" s="102" t="s">
        <v>357</v>
      </c>
      <c r="L68" s="102">
        <f t="shared" si="8"/>
        <v>0.00360000000000005</v>
      </c>
      <c r="M68" s="102" t="s">
        <v>358</v>
      </c>
      <c r="N68" s="102">
        <f t="shared" si="9"/>
        <v>0.0402</v>
      </c>
      <c r="O68" s="103">
        <v>0.5</v>
      </c>
      <c r="P68" s="104" t="s">
        <v>359</v>
      </c>
      <c r="Q68" s="61">
        <f t="shared" si="10"/>
        <v>-0.1268</v>
      </c>
      <c r="R68" s="104" t="s">
        <v>360</v>
      </c>
      <c r="S68" s="61">
        <f t="shared" si="11"/>
        <v>0.0616</v>
      </c>
    </row>
    <row r="69" customHeight="1" spans="1:19">
      <c r="A69" s="36">
        <v>2466</v>
      </c>
      <c r="B69" s="36" t="s">
        <v>329</v>
      </c>
      <c r="C69" s="36" t="s">
        <v>361</v>
      </c>
      <c r="D69" s="36" t="s">
        <v>331</v>
      </c>
      <c r="E69" s="36">
        <v>3</v>
      </c>
      <c r="F69" s="96">
        <v>150</v>
      </c>
      <c r="G69" s="96">
        <v>196</v>
      </c>
      <c r="H69" s="96">
        <f t="shared" si="6"/>
        <v>46</v>
      </c>
      <c r="I69" s="101">
        <f t="shared" si="7"/>
        <v>1.30666666666667</v>
      </c>
      <c r="J69" s="102">
        <v>0.83</v>
      </c>
      <c r="K69" s="102" t="s">
        <v>362</v>
      </c>
      <c r="L69" s="102">
        <f t="shared" si="8"/>
        <v>0.0469000000000001</v>
      </c>
      <c r="M69" s="102" t="s">
        <v>363</v>
      </c>
      <c r="N69" s="102">
        <f t="shared" si="9"/>
        <v>0.0148</v>
      </c>
      <c r="O69" s="103">
        <v>0.6</v>
      </c>
      <c r="P69" s="104" t="s">
        <v>364</v>
      </c>
      <c r="Q69" s="61">
        <f t="shared" si="10"/>
        <v>0.0303</v>
      </c>
      <c r="R69" s="104" t="s">
        <v>365</v>
      </c>
      <c r="S69" s="61">
        <f t="shared" si="11"/>
        <v>-0.00229999999999997</v>
      </c>
    </row>
    <row r="70" customHeight="1" spans="1:19">
      <c r="A70" s="36">
        <v>2409</v>
      </c>
      <c r="B70" s="36" t="s">
        <v>329</v>
      </c>
      <c r="C70" s="36" t="s">
        <v>366</v>
      </c>
      <c r="D70" s="36" t="s">
        <v>331</v>
      </c>
      <c r="E70" s="36">
        <v>3</v>
      </c>
      <c r="F70" s="96">
        <v>90</v>
      </c>
      <c r="G70" s="96">
        <v>164</v>
      </c>
      <c r="H70" s="96">
        <f t="shared" si="6"/>
        <v>74</v>
      </c>
      <c r="I70" s="101">
        <f t="shared" si="7"/>
        <v>1.82222222222222</v>
      </c>
      <c r="J70" s="102">
        <v>0.82</v>
      </c>
      <c r="K70" s="102" t="s">
        <v>367</v>
      </c>
      <c r="L70" s="102">
        <f t="shared" si="8"/>
        <v>-0.0321999999999999</v>
      </c>
      <c r="M70" s="102" t="s">
        <v>368</v>
      </c>
      <c r="N70" s="102">
        <f t="shared" si="9"/>
        <v>-0.00679999999999992</v>
      </c>
      <c r="O70" s="103">
        <v>0.72</v>
      </c>
      <c r="P70" s="104" t="s">
        <v>369</v>
      </c>
      <c r="Q70" s="61">
        <f t="shared" si="10"/>
        <v>-0.0864999999999999</v>
      </c>
      <c r="R70" s="104" t="s">
        <v>370</v>
      </c>
      <c r="S70" s="61">
        <f t="shared" si="11"/>
        <v>0.0324</v>
      </c>
    </row>
    <row r="71" customHeight="1" spans="1:19">
      <c r="A71" s="36">
        <v>2422</v>
      </c>
      <c r="B71" s="36" t="s">
        <v>329</v>
      </c>
      <c r="C71" s="36" t="s">
        <v>371</v>
      </c>
      <c r="D71" s="36" t="s">
        <v>331</v>
      </c>
      <c r="E71" s="36">
        <v>1</v>
      </c>
      <c r="F71" s="96">
        <v>60</v>
      </c>
      <c r="G71" s="96">
        <v>100</v>
      </c>
      <c r="H71" s="96">
        <f t="shared" si="6"/>
        <v>40</v>
      </c>
      <c r="I71" s="101">
        <f t="shared" si="7"/>
        <v>1.66666666666667</v>
      </c>
      <c r="J71" s="102">
        <v>0.85</v>
      </c>
      <c r="K71" s="102" t="s">
        <v>372</v>
      </c>
      <c r="L71" s="102">
        <f t="shared" si="8"/>
        <v>-0.0512</v>
      </c>
      <c r="M71" s="102" t="s">
        <v>373</v>
      </c>
      <c r="N71" s="102">
        <f t="shared" si="9"/>
        <v>-0.0181</v>
      </c>
      <c r="O71" s="103">
        <v>0.684563512862511</v>
      </c>
      <c r="P71" s="104" t="s">
        <v>374</v>
      </c>
      <c r="Q71" s="61">
        <f t="shared" si="10"/>
        <v>0.00253648713748889</v>
      </c>
      <c r="R71" s="104" t="s">
        <v>375</v>
      </c>
      <c r="S71" s="61">
        <f t="shared" si="11"/>
        <v>0.0130000000000001</v>
      </c>
    </row>
    <row r="72" customHeight="1" spans="1:19">
      <c r="A72" s="36">
        <v>2804</v>
      </c>
      <c r="B72" s="36" t="s">
        <v>329</v>
      </c>
      <c r="C72" s="36" t="s">
        <v>376</v>
      </c>
      <c r="D72" s="36" t="s">
        <v>331</v>
      </c>
      <c r="E72" s="36">
        <v>2</v>
      </c>
      <c r="F72" s="96">
        <v>90</v>
      </c>
      <c r="G72" s="96">
        <v>127</v>
      </c>
      <c r="H72" s="96">
        <f t="shared" si="6"/>
        <v>37</v>
      </c>
      <c r="I72" s="101">
        <f t="shared" si="7"/>
        <v>1.41111111111111</v>
      </c>
      <c r="J72" s="102">
        <v>0.82</v>
      </c>
      <c r="K72" s="102" t="s">
        <v>377</v>
      </c>
      <c r="L72" s="102">
        <f t="shared" si="8"/>
        <v>-0.0192</v>
      </c>
      <c r="M72" s="102" t="s">
        <v>378</v>
      </c>
      <c r="N72" s="102">
        <f t="shared" si="9"/>
        <v>-0.000800000000000023</v>
      </c>
      <c r="O72" s="103">
        <v>0.626277734375</v>
      </c>
      <c r="P72" s="104" t="s">
        <v>379</v>
      </c>
      <c r="Q72" s="61">
        <f t="shared" si="10"/>
        <v>-0.00557773437499998</v>
      </c>
      <c r="R72" s="104" t="s">
        <v>380</v>
      </c>
      <c r="S72" s="61">
        <f t="shared" si="11"/>
        <v>-0.054</v>
      </c>
    </row>
    <row r="73" customHeight="1" spans="1:19">
      <c r="A73" s="36">
        <v>102565</v>
      </c>
      <c r="B73" s="36" t="s">
        <v>299</v>
      </c>
      <c r="C73" s="36" t="s">
        <v>381</v>
      </c>
      <c r="D73" s="36" t="s">
        <v>301</v>
      </c>
      <c r="E73" s="36">
        <v>2</v>
      </c>
      <c r="F73" s="96">
        <v>120</v>
      </c>
      <c r="G73" s="96">
        <v>108</v>
      </c>
      <c r="H73" s="96">
        <f t="shared" si="6"/>
        <v>-12</v>
      </c>
      <c r="I73" s="101">
        <f t="shared" si="7"/>
        <v>0.9</v>
      </c>
      <c r="J73" s="102">
        <v>0.8</v>
      </c>
      <c r="K73" s="102" t="s">
        <v>382</v>
      </c>
      <c r="L73" s="102">
        <f t="shared" si="8"/>
        <v>-0.3981</v>
      </c>
      <c r="M73" s="102" t="s">
        <v>383</v>
      </c>
      <c r="N73" s="102">
        <f t="shared" si="9"/>
        <v>-0.098</v>
      </c>
      <c r="O73" s="103">
        <v>0.55</v>
      </c>
      <c r="P73" s="104" t="s">
        <v>384</v>
      </c>
      <c r="Q73" s="61">
        <f t="shared" si="10"/>
        <v>-0.3068</v>
      </c>
      <c r="R73" s="104" t="s">
        <v>385</v>
      </c>
      <c r="S73" s="61">
        <f t="shared" si="11"/>
        <v>0.0212</v>
      </c>
    </row>
    <row r="74" customHeight="1" spans="1:19">
      <c r="A74" s="36">
        <v>102934</v>
      </c>
      <c r="B74" s="36" t="s">
        <v>329</v>
      </c>
      <c r="C74" s="36" t="s">
        <v>386</v>
      </c>
      <c r="D74" s="36" t="s">
        <v>331</v>
      </c>
      <c r="E74" s="36">
        <v>3</v>
      </c>
      <c r="F74" s="96">
        <v>72</v>
      </c>
      <c r="G74" s="96">
        <v>165</v>
      </c>
      <c r="H74" s="96">
        <f t="shared" si="6"/>
        <v>93</v>
      </c>
      <c r="I74" s="101">
        <f t="shared" si="7"/>
        <v>2.29166666666667</v>
      </c>
      <c r="J74" s="102">
        <v>0.88</v>
      </c>
      <c r="K74" s="102" t="s">
        <v>387</v>
      </c>
      <c r="L74" s="102">
        <f t="shared" si="8"/>
        <v>0.0455</v>
      </c>
      <c r="M74" s="102" t="s">
        <v>388</v>
      </c>
      <c r="N74" s="102">
        <f t="shared" si="9"/>
        <v>-0.00579999999999992</v>
      </c>
      <c r="O74" s="103">
        <v>0.78</v>
      </c>
      <c r="P74" s="104" t="s">
        <v>389</v>
      </c>
      <c r="Q74" s="61">
        <f t="shared" si="10"/>
        <v>0.0193000000000001</v>
      </c>
      <c r="R74" s="104" t="s">
        <v>390</v>
      </c>
      <c r="S74" s="61">
        <f t="shared" si="11"/>
        <v>-0.00840000000000007</v>
      </c>
    </row>
    <row r="75" customHeight="1" spans="1:19">
      <c r="A75" s="36">
        <v>103198</v>
      </c>
      <c r="B75" s="36" t="s">
        <v>299</v>
      </c>
      <c r="C75" s="36" t="s">
        <v>391</v>
      </c>
      <c r="D75" s="36" t="s">
        <v>301</v>
      </c>
      <c r="E75" s="36">
        <v>3</v>
      </c>
      <c r="F75" s="96">
        <v>150</v>
      </c>
      <c r="G75" s="96">
        <v>93</v>
      </c>
      <c r="H75" s="96">
        <f t="shared" si="6"/>
        <v>-57</v>
      </c>
      <c r="I75" s="101">
        <f t="shared" si="7"/>
        <v>0.62</v>
      </c>
      <c r="J75" s="102">
        <v>0.8</v>
      </c>
      <c r="K75" s="102" t="s">
        <v>392</v>
      </c>
      <c r="L75" s="102">
        <f t="shared" si="8"/>
        <v>-0.1474</v>
      </c>
      <c r="M75" s="102" t="s">
        <v>393</v>
      </c>
      <c r="N75" s="102">
        <f t="shared" si="9"/>
        <v>-0.0385</v>
      </c>
      <c r="O75" s="103">
        <v>0.6</v>
      </c>
      <c r="P75" s="104" t="s">
        <v>394</v>
      </c>
      <c r="Q75" s="61">
        <f t="shared" si="10"/>
        <v>-0.1748</v>
      </c>
      <c r="R75" s="104" t="s">
        <v>395</v>
      </c>
      <c r="S75" s="61">
        <f t="shared" si="11"/>
        <v>0.0159</v>
      </c>
    </row>
    <row r="76" customHeight="1" spans="1:19">
      <c r="A76" s="36">
        <v>105267</v>
      </c>
      <c r="B76" s="36" t="s">
        <v>329</v>
      </c>
      <c r="C76" s="36" t="s">
        <v>396</v>
      </c>
      <c r="D76" s="36" t="s">
        <v>331</v>
      </c>
      <c r="E76" s="36">
        <v>3</v>
      </c>
      <c r="F76" s="96">
        <v>150</v>
      </c>
      <c r="G76" s="96">
        <v>130</v>
      </c>
      <c r="H76" s="96">
        <f t="shared" si="6"/>
        <v>-20</v>
      </c>
      <c r="I76" s="101">
        <f t="shared" si="7"/>
        <v>0.866666666666667</v>
      </c>
      <c r="J76" s="102">
        <v>0.8</v>
      </c>
      <c r="K76" s="102" t="s">
        <v>323</v>
      </c>
      <c r="L76" s="102">
        <f t="shared" si="8"/>
        <v>-0.2902</v>
      </c>
      <c r="M76" s="102" t="s">
        <v>397</v>
      </c>
      <c r="N76" s="102">
        <f t="shared" si="9"/>
        <v>0.0444999999999999</v>
      </c>
      <c r="O76" s="103">
        <v>0.55</v>
      </c>
      <c r="P76" s="104" t="s">
        <v>398</v>
      </c>
      <c r="Q76" s="61">
        <f t="shared" si="10"/>
        <v>-0.2629</v>
      </c>
      <c r="R76" s="104" t="s">
        <v>399</v>
      </c>
      <c r="S76" s="61">
        <f t="shared" si="11"/>
        <v>0.0415</v>
      </c>
    </row>
    <row r="77" customHeight="1" spans="1:19">
      <c r="A77" s="36">
        <v>106569</v>
      </c>
      <c r="B77" s="36" t="s">
        <v>299</v>
      </c>
      <c r="C77" s="36" t="s">
        <v>400</v>
      </c>
      <c r="D77" s="36" t="s">
        <v>301</v>
      </c>
      <c r="E77" s="36">
        <v>1</v>
      </c>
      <c r="F77" s="96">
        <v>90</v>
      </c>
      <c r="G77" s="96">
        <v>61</v>
      </c>
      <c r="H77" s="96">
        <f t="shared" si="6"/>
        <v>-29</v>
      </c>
      <c r="I77" s="101">
        <f t="shared" si="7"/>
        <v>0.677777777777778</v>
      </c>
      <c r="J77" s="102">
        <v>0.8</v>
      </c>
      <c r="K77" s="102" t="s">
        <v>401</v>
      </c>
      <c r="L77" s="102">
        <f t="shared" si="8"/>
        <v>-0.1324</v>
      </c>
      <c r="M77" s="102" t="s">
        <v>402</v>
      </c>
      <c r="N77" s="102">
        <f t="shared" si="9"/>
        <v>-0.0842999999999999</v>
      </c>
      <c r="O77" s="103">
        <v>0.55</v>
      </c>
      <c r="P77" s="104" t="s">
        <v>403</v>
      </c>
      <c r="Q77" s="61">
        <f t="shared" si="10"/>
        <v>-0.1267</v>
      </c>
      <c r="R77" s="104" t="s">
        <v>404</v>
      </c>
      <c r="S77" s="61">
        <f t="shared" si="11"/>
        <v>0.0967</v>
      </c>
    </row>
    <row r="78" customHeight="1" spans="1:19">
      <c r="A78" s="36">
        <v>108277</v>
      </c>
      <c r="B78" s="36" t="s">
        <v>329</v>
      </c>
      <c r="C78" s="36" t="s">
        <v>405</v>
      </c>
      <c r="D78" s="36" t="s">
        <v>331</v>
      </c>
      <c r="E78" s="36">
        <v>3</v>
      </c>
      <c r="F78" s="96">
        <v>90</v>
      </c>
      <c r="G78" s="96">
        <v>245</v>
      </c>
      <c r="H78" s="96">
        <f t="shared" si="6"/>
        <v>155</v>
      </c>
      <c r="I78" s="101">
        <f t="shared" si="7"/>
        <v>2.72222222222222</v>
      </c>
      <c r="J78" s="102">
        <v>0.88</v>
      </c>
      <c r="K78" s="102" t="s">
        <v>406</v>
      </c>
      <c r="L78" s="102">
        <f t="shared" si="8"/>
        <v>0.0126999999999999</v>
      </c>
      <c r="M78" s="102" t="s">
        <v>407</v>
      </c>
      <c r="N78" s="102">
        <f t="shared" si="9"/>
        <v>-0.00150000000000006</v>
      </c>
      <c r="O78" s="103">
        <v>0.78</v>
      </c>
      <c r="P78" s="104" t="s">
        <v>408</v>
      </c>
      <c r="Q78" s="61">
        <f t="shared" si="10"/>
        <v>-0.00219999999999998</v>
      </c>
      <c r="R78" s="104" t="s">
        <v>409</v>
      </c>
      <c r="S78" s="61">
        <f t="shared" si="11"/>
        <v>0.0145999999999999</v>
      </c>
    </row>
    <row r="79" customHeight="1" spans="1:19">
      <c r="A79" s="36">
        <v>111219</v>
      </c>
      <c r="B79" s="36" t="s">
        <v>329</v>
      </c>
      <c r="C79" s="36" t="s">
        <v>410</v>
      </c>
      <c r="D79" s="36" t="s">
        <v>331</v>
      </c>
      <c r="E79" s="36">
        <v>2</v>
      </c>
      <c r="F79" s="96">
        <v>150</v>
      </c>
      <c r="G79" s="96">
        <v>182</v>
      </c>
      <c r="H79" s="96">
        <f t="shared" si="6"/>
        <v>32</v>
      </c>
      <c r="I79" s="101">
        <f t="shared" si="7"/>
        <v>1.21333333333333</v>
      </c>
      <c r="J79" s="102">
        <v>0.8</v>
      </c>
      <c r="K79" s="102" t="s">
        <v>411</v>
      </c>
      <c r="L79" s="102">
        <f t="shared" si="8"/>
        <v>-0.3684</v>
      </c>
      <c r="M79" s="102" t="s">
        <v>412</v>
      </c>
      <c r="N79" s="102">
        <f t="shared" si="9"/>
        <v>-0.0666</v>
      </c>
      <c r="O79" s="103">
        <v>0.55</v>
      </c>
      <c r="P79" s="104" t="s">
        <v>413</v>
      </c>
      <c r="Q79" s="61">
        <f t="shared" si="10"/>
        <v>-0.3399</v>
      </c>
      <c r="R79" s="104" t="s">
        <v>414</v>
      </c>
      <c r="S79" s="61">
        <f t="shared" si="11"/>
        <v>0.0227</v>
      </c>
    </row>
    <row r="80" customHeight="1" spans="1:19">
      <c r="A80" s="36">
        <v>112415</v>
      </c>
      <c r="B80" s="36" t="s">
        <v>299</v>
      </c>
      <c r="C80" s="36" t="s">
        <v>415</v>
      </c>
      <c r="D80" s="36" t="s">
        <v>301</v>
      </c>
      <c r="E80" s="36">
        <v>2</v>
      </c>
      <c r="F80" s="96">
        <v>90</v>
      </c>
      <c r="G80" s="96">
        <v>90</v>
      </c>
      <c r="H80" s="96">
        <f t="shared" si="6"/>
        <v>0</v>
      </c>
      <c r="I80" s="101">
        <f t="shared" si="7"/>
        <v>1</v>
      </c>
      <c r="J80" s="102">
        <v>0.82</v>
      </c>
      <c r="K80" s="102" t="s">
        <v>416</v>
      </c>
      <c r="L80" s="102">
        <f t="shared" si="8"/>
        <v>-0.0839</v>
      </c>
      <c r="M80" s="102" t="s">
        <v>417</v>
      </c>
      <c r="N80" s="102">
        <f t="shared" si="9"/>
        <v>0.012</v>
      </c>
      <c r="O80" s="103">
        <v>0.641316010776484</v>
      </c>
      <c r="P80" s="104" t="s">
        <v>418</v>
      </c>
      <c r="Q80" s="61">
        <f t="shared" si="10"/>
        <v>-0.126416010776484</v>
      </c>
      <c r="R80" s="104" t="s">
        <v>419</v>
      </c>
      <c r="S80" s="61">
        <f t="shared" si="11"/>
        <v>0.00600000000000001</v>
      </c>
    </row>
    <row r="81" customHeight="1" spans="1:19">
      <c r="A81" s="36">
        <v>113008</v>
      </c>
      <c r="B81" s="36" t="s">
        <v>329</v>
      </c>
      <c r="C81" s="36" t="s">
        <v>420</v>
      </c>
      <c r="D81" s="36" t="s">
        <v>331</v>
      </c>
      <c r="E81" s="36">
        <v>2</v>
      </c>
      <c r="F81" s="96">
        <v>120</v>
      </c>
      <c r="G81" s="96">
        <v>124</v>
      </c>
      <c r="H81" s="96">
        <f t="shared" si="6"/>
        <v>4</v>
      </c>
      <c r="I81" s="101">
        <f t="shared" si="7"/>
        <v>1.03333333333333</v>
      </c>
      <c r="J81" s="102">
        <v>0.78</v>
      </c>
      <c r="K81" s="102" t="s">
        <v>421</v>
      </c>
      <c r="L81" s="102">
        <f t="shared" si="8"/>
        <v>-0.323</v>
      </c>
      <c r="M81" s="102" t="s">
        <v>422</v>
      </c>
      <c r="N81" s="102">
        <f t="shared" si="9"/>
        <v>-0.0732</v>
      </c>
      <c r="O81" s="103">
        <v>0.55</v>
      </c>
      <c r="P81" s="104" t="s">
        <v>423</v>
      </c>
      <c r="Q81" s="61">
        <f t="shared" si="10"/>
        <v>-0.3019</v>
      </c>
      <c r="R81" s="104" t="s">
        <v>424</v>
      </c>
      <c r="S81" s="61">
        <f t="shared" si="11"/>
        <v>0.00750000000000001</v>
      </c>
    </row>
    <row r="82" customHeight="1" spans="1:19">
      <c r="A82" s="36">
        <v>117491</v>
      </c>
      <c r="B82" s="36" t="s">
        <v>329</v>
      </c>
      <c r="C82" s="36" t="s">
        <v>425</v>
      </c>
      <c r="D82" s="36" t="s">
        <v>331</v>
      </c>
      <c r="E82" s="36">
        <v>2</v>
      </c>
      <c r="F82" s="96">
        <v>180</v>
      </c>
      <c r="G82" s="96">
        <v>290</v>
      </c>
      <c r="H82" s="96">
        <f t="shared" si="6"/>
        <v>110</v>
      </c>
      <c r="I82" s="101">
        <f t="shared" si="7"/>
        <v>1.61111111111111</v>
      </c>
      <c r="J82" s="102">
        <v>0.85</v>
      </c>
      <c r="K82" s="102" t="s">
        <v>426</v>
      </c>
      <c r="L82" s="102">
        <f t="shared" si="8"/>
        <v>-0.0118999999999999</v>
      </c>
      <c r="M82" s="102" t="s">
        <v>427</v>
      </c>
      <c r="N82" s="102">
        <f t="shared" si="9"/>
        <v>0.035</v>
      </c>
      <c r="O82" s="103">
        <v>0.55</v>
      </c>
      <c r="P82" s="104" t="s">
        <v>428</v>
      </c>
      <c r="Q82" s="61">
        <f t="shared" si="10"/>
        <v>-0.0638000000000001</v>
      </c>
      <c r="R82" s="104" t="s">
        <v>429</v>
      </c>
      <c r="S82" s="61">
        <f t="shared" si="11"/>
        <v>-0.0289</v>
      </c>
    </row>
    <row r="83" customHeight="1" spans="1:19">
      <c r="A83" s="36">
        <v>118151</v>
      </c>
      <c r="B83" s="36" t="s">
        <v>329</v>
      </c>
      <c r="C83" s="36" t="s">
        <v>430</v>
      </c>
      <c r="D83" s="36" t="s">
        <v>331</v>
      </c>
      <c r="E83" s="36">
        <v>2</v>
      </c>
      <c r="F83" s="96">
        <v>120</v>
      </c>
      <c r="G83" s="96">
        <v>194</v>
      </c>
      <c r="H83" s="96">
        <f t="shared" si="6"/>
        <v>74</v>
      </c>
      <c r="I83" s="101">
        <f t="shared" si="7"/>
        <v>1.61666666666667</v>
      </c>
      <c r="J83" s="102">
        <v>0.8</v>
      </c>
      <c r="K83" s="102" t="s">
        <v>431</v>
      </c>
      <c r="L83" s="102">
        <f t="shared" si="8"/>
        <v>-0.0313</v>
      </c>
      <c r="M83" s="102" t="s">
        <v>432</v>
      </c>
      <c r="N83" s="102">
        <f t="shared" si="9"/>
        <v>-0.0222999999999999</v>
      </c>
      <c r="O83" s="103">
        <v>0.62</v>
      </c>
      <c r="P83" s="104" t="s">
        <v>433</v>
      </c>
      <c r="Q83" s="61">
        <f t="shared" si="10"/>
        <v>-0.0081</v>
      </c>
      <c r="R83" s="104" t="s">
        <v>434</v>
      </c>
      <c r="S83" s="61">
        <f t="shared" si="11"/>
        <v>0.00560000000000005</v>
      </c>
    </row>
    <row r="84" customHeight="1" spans="1:19">
      <c r="A84" s="36">
        <v>298747</v>
      </c>
      <c r="B84" s="36" t="s">
        <v>299</v>
      </c>
      <c r="C84" s="36" t="s">
        <v>435</v>
      </c>
      <c r="D84" s="36" t="s">
        <v>301</v>
      </c>
      <c r="E84" s="36">
        <v>2</v>
      </c>
      <c r="F84" s="96">
        <v>90</v>
      </c>
      <c r="G84" s="96">
        <v>140</v>
      </c>
      <c r="H84" s="96">
        <f t="shared" si="6"/>
        <v>50</v>
      </c>
      <c r="I84" s="101">
        <f t="shared" si="7"/>
        <v>1.55555555555556</v>
      </c>
      <c r="J84" s="102">
        <v>0.8</v>
      </c>
      <c r="K84" s="102" t="s">
        <v>436</v>
      </c>
      <c r="L84" s="102">
        <f t="shared" si="8"/>
        <v>-0.0431</v>
      </c>
      <c r="M84" s="102" t="s">
        <v>437</v>
      </c>
      <c r="N84" s="102">
        <f t="shared" si="9"/>
        <v>-0.0137</v>
      </c>
      <c r="O84" s="103">
        <v>0.6</v>
      </c>
      <c r="P84" s="104" t="s">
        <v>438</v>
      </c>
      <c r="Q84" s="61">
        <f t="shared" si="10"/>
        <v>-0.0482</v>
      </c>
      <c r="R84" s="104" t="s">
        <v>439</v>
      </c>
      <c r="S84" s="61">
        <f t="shared" si="11"/>
        <v>0.0305</v>
      </c>
    </row>
    <row r="85" customHeight="1" spans="1:19">
      <c r="A85" s="36">
        <v>2816</v>
      </c>
      <c r="B85" s="36" t="s">
        <v>329</v>
      </c>
      <c r="C85" s="36" t="s">
        <v>440</v>
      </c>
      <c r="D85" s="36" t="s">
        <v>331</v>
      </c>
      <c r="E85" s="36">
        <v>2</v>
      </c>
      <c r="F85" s="96">
        <v>90</v>
      </c>
      <c r="G85" s="96">
        <v>75</v>
      </c>
      <c r="H85" s="96">
        <f t="shared" si="6"/>
        <v>-15</v>
      </c>
      <c r="I85" s="101">
        <f t="shared" si="7"/>
        <v>0.833333333333333</v>
      </c>
      <c r="J85" s="102">
        <v>0.7</v>
      </c>
      <c r="K85" s="102" t="s">
        <v>441</v>
      </c>
      <c r="L85" s="102">
        <f t="shared" si="8"/>
        <v>-0.0545</v>
      </c>
      <c r="M85" s="102" t="s">
        <v>442</v>
      </c>
      <c r="N85" s="102">
        <f t="shared" si="9"/>
        <v>-0.1146</v>
      </c>
      <c r="O85" s="103">
        <v>0.6</v>
      </c>
      <c r="P85" s="104" t="s">
        <v>443</v>
      </c>
      <c r="Q85" s="61">
        <f t="shared" si="10"/>
        <v>-0.1191</v>
      </c>
      <c r="R85" s="104" t="s">
        <v>444</v>
      </c>
      <c r="S85" s="61">
        <f t="shared" si="11"/>
        <v>-0.0131000000000001</v>
      </c>
    </row>
    <row r="86" customHeight="1" spans="1:19">
      <c r="A86" s="36">
        <v>2817</v>
      </c>
      <c r="B86" s="36" t="s">
        <v>299</v>
      </c>
      <c r="C86" s="36" t="s">
        <v>445</v>
      </c>
      <c r="D86" s="36" t="s">
        <v>301</v>
      </c>
      <c r="E86" s="36">
        <v>3</v>
      </c>
      <c r="F86" s="96">
        <v>120</v>
      </c>
      <c r="G86" s="96">
        <v>127</v>
      </c>
      <c r="H86" s="96">
        <f t="shared" si="6"/>
        <v>7</v>
      </c>
      <c r="I86" s="101">
        <f t="shared" si="7"/>
        <v>1.05833333333333</v>
      </c>
      <c r="J86" s="102">
        <v>0.8672</v>
      </c>
      <c r="K86" s="102" t="s">
        <v>446</v>
      </c>
      <c r="L86" s="102">
        <f t="shared" si="8"/>
        <v>0.000600000000000045</v>
      </c>
      <c r="M86" s="102" t="s">
        <v>447</v>
      </c>
      <c r="N86" s="102">
        <f t="shared" si="9"/>
        <v>-0.0244</v>
      </c>
      <c r="O86" s="103">
        <v>0.756732394366197</v>
      </c>
      <c r="P86" s="104" t="s">
        <v>448</v>
      </c>
      <c r="Q86" s="61">
        <f t="shared" si="10"/>
        <v>-0.0899323943661969</v>
      </c>
      <c r="R86" s="104" t="s">
        <v>449</v>
      </c>
      <c r="S86" s="61">
        <f t="shared" si="11"/>
        <v>0.0380999999999999</v>
      </c>
    </row>
    <row r="87" customHeight="1" spans="1:19">
      <c r="A87" s="36">
        <v>2797</v>
      </c>
      <c r="B87" s="36" t="s">
        <v>329</v>
      </c>
      <c r="C87" s="36" t="s">
        <v>450</v>
      </c>
      <c r="D87" s="36" t="s">
        <v>331</v>
      </c>
      <c r="E87" s="36">
        <v>2</v>
      </c>
      <c r="F87" s="96">
        <v>90</v>
      </c>
      <c r="G87" s="96">
        <v>107</v>
      </c>
      <c r="H87" s="96">
        <f t="shared" si="6"/>
        <v>17</v>
      </c>
      <c r="I87" s="101">
        <f t="shared" si="7"/>
        <v>1.18888888888889</v>
      </c>
      <c r="J87" s="102">
        <v>0.8</v>
      </c>
      <c r="K87" s="102" t="s">
        <v>451</v>
      </c>
      <c r="L87" s="102">
        <f t="shared" si="8"/>
        <v>0.0829</v>
      </c>
      <c r="M87" s="102" t="s">
        <v>452</v>
      </c>
      <c r="N87" s="102">
        <f t="shared" si="9"/>
        <v>0.0205000000000001</v>
      </c>
      <c r="O87" s="103">
        <v>0.72</v>
      </c>
      <c r="P87" s="104" t="s">
        <v>453</v>
      </c>
      <c r="Q87" s="61">
        <f t="shared" si="10"/>
        <v>0.0740999999999999</v>
      </c>
      <c r="R87" s="104" t="s">
        <v>454</v>
      </c>
      <c r="S87" s="61">
        <f t="shared" si="11"/>
        <v>0.0117</v>
      </c>
    </row>
    <row r="88" customHeight="1" spans="1:19">
      <c r="A88" s="36">
        <v>2808</v>
      </c>
      <c r="B88" s="36" t="s">
        <v>329</v>
      </c>
      <c r="C88" s="36" t="s">
        <v>455</v>
      </c>
      <c r="D88" s="36" t="s">
        <v>331</v>
      </c>
      <c r="E88" s="36">
        <v>2</v>
      </c>
      <c r="F88" s="96">
        <v>120</v>
      </c>
      <c r="G88" s="96">
        <v>111</v>
      </c>
      <c r="H88" s="96">
        <f t="shared" si="6"/>
        <v>-9</v>
      </c>
      <c r="I88" s="101">
        <f t="shared" si="7"/>
        <v>0.925</v>
      </c>
      <c r="J88" s="102">
        <v>0.8717</v>
      </c>
      <c r="K88" s="102" t="s">
        <v>456</v>
      </c>
      <c r="L88" s="102">
        <f t="shared" si="8"/>
        <v>-0.1681</v>
      </c>
      <c r="M88" s="102" t="s">
        <v>457</v>
      </c>
      <c r="N88" s="102">
        <f t="shared" si="9"/>
        <v>-0.0404000000000001</v>
      </c>
      <c r="O88" s="103">
        <v>0.72318210180624</v>
      </c>
      <c r="P88" s="104" t="s">
        <v>458</v>
      </c>
      <c r="Q88" s="61">
        <f t="shared" si="10"/>
        <v>-0.26228210180624</v>
      </c>
      <c r="R88" s="104" t="s">
        <v>459</v>
      </c>
      <c r="S88" s="61">
        <f t="shared" si="11"/>
        <v>0.0887999999999999</v>
      </c>
    </row>
    <row r="89" customHeight="1" spans="1:19">
      <c r="A89" s="36">
        <v>2819</v>
      </c>
      <c r="B89" s="36" t="s">
        <v>329</v>
      </c>
      <c r="C89" s="36" t="s">
        <v>460</v>
      </c>
      <c r="D89" s="36" t="s">
        <v>331</v>
      </c>
      <c r="E89" s="36">
        <v>2</v>
      </c>
      <c r="F89" s="96">
        <v>90</v>
      </c>
      <c r="G89" s="96">
        <v>104</v>
      </c>
      <c r="H89" s="96">
        <f t="shared" si="6"/>
        <v>14</v>
      </c>
      <c r="I89" s="101">
        <f t="shared" si="7"/>
        <v>1.15555555555556</v>
      </c>
      <c r="J89" s="102">
        <v>0.8678</v>
      </c>
      <c r="K89" s="102" t="s">
        <v>461</v>
      </c>
      <c r="L89" s="102">
        <f t="shared" si="8"/>
        <v>-0.0738</v>
      </c>
      <c r="M89" s="102" t="s">
        <v>462</v>
      </c>
      <c r="N89" s="102">
        <f t="shared" si="9"/>
        <v>-0.0369</v>
      </c>
      <c r="O89" s="103">
        <v>0.750114310645724</v>
      </c>
      <c r="P89" s="104" t="s">
        <v>44</v>
      </c>
      <c r="Q89" s="61">
        <f t="shared" si="10"/>
        <v>-0.103614310645724</v>
      </c>
      <c r="R89" s="104" t="s">
        <v>463</v>
      </c>
      <c r="S89" s="61">
        <f t="shared" si="11"/>
        <v>0.0125</v>
      </c>
    </row>
    <row r="90" customHeight="1" spans="1:19">
      <c r="A90" s="36">
        <v>2520</v>
      </c>
      <c r="B90" s="36" t="s">
        <v>299</v>
      </c>
      <c r="C90" s="36" t="s">
        <v>464</v>
      </c>
      <c r="D90" s="36" t="s">
        <v>301</v>
      </c>
      <c r="E90" s="36">
        <v>3</v>
      </c>
      <c r="F90" s="96">
        <v>120</v>
      </c>
      <c r="G90" s="96">
        <v>172</v>
      </c>
      <c r="H90" s="96">
        <f t="shared" si="6"/>
        <v>52</v>
      </c>
      <c r="I90" s="101">
        <f t="shared" si="7"/>
        <v>1.43333333333333</v>
      </c>
      <c r="J90" s="102">
        <v>0.8645</v>
      </c>
      <c r="K90" s="102" t="s">
        <v>465</v>
      </c>
      <c r="L90" s="102">
        <f t="shared" si="8"/>
        <v>0.0109999999999999</v>
      </c>
      <c r="M90" s="102" t="s">
        <v>466</v>
      </c>
      <c r="N90" s="102">
        <f t="shared" si="9"/>
        <v>0.0178999999999999</v>
      </c>
      <c r="O90" s="103">
        <v>0.723391276524082</v>
      </c>
      <c r="P90" s="104" t="s">
        <v>467</v>
      </c>
      <c r="Q90" s="61">
        <f t="shared" si="10"/>
        <v>-0.065291276524082</v>
      </c>
      <c r="R90" s="104" t="s">
        <v>468</v>
      </c>
      <c r="S90" s="61">
        <f t="shared" si="11"/>
        <v>0.0483</v>
      </c>
    </row>
    <row r="91" customHeight="1" spans="1:19">
      <c r="A91" s="36">
        <v>2512</v>
      </c>
      <c r="B91" s="36" t="s">
        <v>299</v>
      </c>
      <c r="C91" s="36" t="s">
        <v>469</v>
      </c>
      <c r="D91" s="36" t="s">
        <v>301</v>
      </c>
      <c r="E91" s="36">
        <v>3</v>
      </c>
      <c r="F91" s="96">
        <v>150</v>
      </c>
      <c r="G91" s="96">
        <v>165</v>
      </c>
      <c r="H91" s="96">
        <f t="shared" si="6"/>
        <v>15</v>
      </c>
      <c r="I91" s="101">
        <f t="shared" si="7"/>
        <v>1.1</v>
      </c>
      <c r="J91" s="102">
        <v>0.8464</v>
      </c>
      <c r="K91" s="102" t="s">
        <v>470</v>
      </c>
      <c r="L91" s="102">
        <f t="shared" si="8"/>
        <v>-0.012</v>
      </c>
      <c r="M91" s="102" t="s">
        <v>471</v>
      </c>
      <c r="N91" s="102">
        <f t="shared" si="9"/>
        <v>-0.021</v>
      </c>
      <c r="O91" s="103">
        <v>0.71301949937693</v>
      </c>
      <c r="P91" s="104" t="s">
        <v>472</v>
      </c>
      <c r="Q91" s="61">
        <f t="shared" si="10"/>
        <v>-0.03971949937693</v>
      </c>
      <c r="R91" s="104" t="s">
        <v>473</v>
      </c>
      <c r="S91" s="61">
        <f t="shared" si="11"/>
        <v>-0.000699999999999923</v>
      </c>
    </row>
    <row r="92" customHeight="1" spans="1:19">
      <c r="A92" s="36">
        <v>2730</v>
      </c>
      <c r="B92" s="36" t="s">
        <v>299</v>
      </c>
      <c r="C92" s="36" t="s">
        <v>474</v>
      </c>
      <c r="D92" s="36" t="s">
        <v>301</v>
      </c>
      <c r="E92" s="36">
        <v>3</v>
      </c>
      <c r="F92" s="96">
        <v>150</v>
      </c>
      <c r="G92" s="96">
        <v>184</v>
      </c>
      <c r="H92" s="96">
        <f t="shared" si="6"/>
        <v>34</v>
      </c>
      <c r="I92" s="101">
        <f t="shared" si="7"/>
        <v>1.22666666666667</v>
      </c>
      <c r="J92" s="102">
        <v>0.78</v>
      </c>
      <c r="K92" s="102" t="s">
        <v>475</v>
      </c>
      <c r="L92" s="102">
        <f t="shared" si="8"/>
        <v>-0.0122</v>
      </c>
      <c r="M92" s="102" t="s">
        <v>476</v>
      </c>
      <c r="N92" s="102">
        <f t="shared" si="9"/>
        <v>0.0225000000000001</v>
      </c>
      <c r="O92" s="103">
        <v>0.598460612043435</v>
      </c>
      <c r="P92" s="104" t="s">
        <v>477</v>
      </c>
      <c r="Q92" s="61">
        <f t="shared" si="10"/>
        <v>-0.060160612043435</v>
      </c>
      <c r="R92" s="104" t="s">
        <v>478</v>
      </c>
      <c r="S92" s="61">
        <f t="shared" si="11"/>
        <v>0.0189</v>
      </c>
    </row>
    <row r="93" customHeight="1" spans="1:19">
      <c r="A93" s="36">
        <v>2497</v>
      </c>
      <c r="B93" s="36" t="s">
        <v>299</v>
      </c>
      <c r="C93" s="36" t="s">
        <v>479</v>
      </c>
      <c r="D93" s="36" t="s">
        <v>301</v>
      </c>
      <c r="E93" s="36">
        <v>3</v>
      </c>
      <c r="F93" s="96">
        <v>60</v>
      </c>
      <c r="G93" s="96">
        <v>81</v>
      </c>
      <c r="H93" s="96">
        <f t="shared" si="6"/>
        <v>21</v>
      </c>
      <c r="I93" s="101">
        <f t="shared" si="7"/>
        <v>1.35</v>
      </c>
      <c r="J93" s="102">
        <v>0.8783</v>
      </c>
      <c r="K93" s="102" t="s">
        <v>480</v>
      </c>
      <c r="L93" s="102">
        <f t="shared" si="8"/>
        <v>0.01</v>
      </c>
      <c r="M93" s="102" t="s">
        <v>481</v>
      </c>
      <c r="N93" s="102">
        <f t="shared" si="9"/>
        <v>0.0242999999999999</v>
      </c>
      <c r="O93" s="103">
        <v>0.754805132285657</v>
      </c>
      <c r="P93" s="104" t="s">
        <v>482</v>
      </c>
      <c r="Q93" s="61">
        <f t="shared" si="10"/>
        <v>-0.043605132285657</v>
      </c>
      <c r="R93" s="104" t="s">
        <v>483</v>
      </c>
      <c r="S93" s="61">
        <f t="shared" si="11"/>
        <v>0.0363</v>
      </c>
    </row>
    <row r="94" customHeight="1" spans="1:19">
      <c r="A94" s="36">
        <v>2757</v>
      </c>
      <c r="B94" s="36" t="s">
        <v>329</v>
      </c>
      <c r="C94" s="36" t="s">
        <v>484</v>
      </c>
      <c r="D94" s="36" t="s">
        <v>331</v>
      </c>
      <c r="E94" s="36">
        <v>3</v>
      </c>
      <c r="F94" s="96">
        <v>210</v>
      </c>
      <c r="G94" s="96">
        <v>299</v>
      </c>
      <c r="H94" s="96">
        <f t="shared" si="6"/>
        <v>89</v>
      </c>
      <c r="I94" s="101">
        <f t="shared" si="7"/>
        <v>1.42380952380952</v>
      </c>
      <c r="J94" s="102">
        <v>0.7889</v>
      </c>
      <c r="K94" s="102" t="s">
        <v>485</v>
      </c>
      <c r="L94" s="102">
        <f t="shared" si="8"/>
        <v>-0.0177</v>
      </c>
      <c r="M94" s="102" t="s">
        <v>377</v>
      </c>
      <c r="N94" s="102">
        <f t="shared" si="9"/>
        <v>-0.0296</v>
      </c>
      <c r="O94" s="103">
        <v>0.640404078131187</v>
      </c>
      <c r="P94" s="104" t="s">
        <v>486</v>
      </c>
      <c r="Q94" s="61">
        <f t="shared" si="10"/>
        <v>-0.028604078131187</v>
      </c>
      <c r="R94" s="104" t="s">
        <v>108</v>
      </c>
      <c r="S94" s="61">
        <f t="shared" si="11"/>
        <v>0.0253</v>
      </c>
    </row>
    <row r="95" customHeight="1" spans="1:19">
      <c r="A95" s="36">
        <v>2735</v>
      </c>
      <c r="B95" s="36" t="s">
        <v>299</v>
      </c>
      <c r="C95" s="36" t="s">
        <v>487</v>
      </c>
      <c r="D95" s="36" t="s">
        <v>301</v>
      </c>
      <c r="E95" s="36">
        <v>3</v>
      </c>
      <c r="F95" s="96">
        <v>90</v>
      </c>
      <c r="G95" s="96">
        <v>122</v>
      </c>
      <c r="H95" s="96">
        <f t="shared" si="6"/>
        <v>32</v>
      </c>
      <c r="I95" s="101">
        <f t="shared" si="7"/>
        <v>1.35555555555556</v>
      </c>
      <c r="J95" s="102">
        <v>0.88</v>
      </c>
      <c r="K95" s="102" t="s">
        <v>488</v>
      </c>
      <c r="L95" s="102">
        <f t="shared" si="8"/>
        <v>0.0224</v>
      </c>
      <c r="M95" s="102" t="s">
        <v>489</v>
      </c>
      <c r="N95" s="102">
        <f t="shared" si="9"/>
        <v>-0.0159</v>
      </c>
      <c r="O95" s="103">
        <v>0.78</v>
      </c>
      <c r="P95" s="104" t="s">
        <v>490</v>
      </c>
      <c r="Q95" s="61">
        <f t="shared" si="10"/>
        <v>0.00439999999999996</v>
      </c>
      <c r="R95" s="104" t="s">
        <v>491</v>
      </c>
      <c r="S95" s="61">
        <f t="shared" si="11"/>
        <v>0.00450000000000006</v>
      </c>
    </row>
    <row r="96" customHeight="1" spans="1:19">
      <c r="A96" s="36">
        <v>2526</v>
      </c>
      <c r="B96" s="36" t="s">
        <v>299</v>
      </c>
      <c r="C96" s="36" t="s">
        <v>492</v>
      </c>
      <c r="D96" s="36" t="s">
        <v>301</v>
      </c>
      <c r="E96" s="36">
        <v>3</v>
      </c>
      <c r="F96" s="96">
        <v>141</v>
      </c>
      <c r="G96" s="96">
        <v>199</v>
      </c>
      <c r="H96" s="96">
        <f t="shared" si="6"/>
        <v>58</v>
      </c>
      <c r="I96" s="101">
        <f t="shared" si="7"/>
        <v>1.4113475177305</v>
      </c>
      <c r="J96" s="102">
        <v>0.8049</v>
      </c>
      <c r="K96" s="102" t="s">
        <v>493</v>
      </c>
      <c r="L96" s="102">
        <f t="shared" si="8"/>
        <v>0.0116000000000001</v>
      </c>
      <c r="M96" s="102" t="s">
        <v>494</v>
      </c>
      <c r="N96" s="102">
        <f t="shared" si="9"/>
        <v>-0.0121</v>
      </c>
      <c r="O96" s="103">
        <v>0.614739703153989</v>
      </c>
      <c r="P96" s="104" t="s">
        <v>495</v>
      </c>
      <c r="Q96" s="61">
        <f t="shared" si="10"/>
        <v>-0.0152397031539889</v>
      </c>
      <c r="R96" s="104" t="s">
        <v>496</v>
      </c>
      <c r="S96" s="61">
        <f t="shared" si="11"/>
        <v>0.0274</v>
      </c>
    </row>
    <row r="97" customHeight="1" spans="1:19">
      <c r="A97" s="36">
        <v>2714</v>
      </c>
      <c r="B97" s="36" t="s">
        <v>329</v>
      </c>
      <c r="C97" s="36" t="s">
        <v>497</v>
      </c>
      <c r="D97" s="36" t="s">
        <v>331</v>
      </c>
      <c r="E97" s="36">
        <v>2</v>
      </c>
      <c r="F97" s="96">
        <v>90</v>
      </c>
      <c r="G97" s="96">
        <v>77</v>
      </c>
      <c r="H97" s="96">
        <f t="shared" si="6"/>
        <v>-13</v>
      </c>
      <c r="I97" s="101">
        <f t="shared" si="7"/>
        <v>0.855555555555556</v>
      </c>
      <c r="J97" s="102">
        <v>0.8</v>
      </c>
      <c r="K97" s="102" t="s">
        <v>321</v>
      </c>
      <c r="L97" s="102">
        <f t="shared" si="8"/>
        <v>-0.0509000000000001</v>
      </c>
      <c r="M97" s="102" t="s">
        <v>498</v>
      </c>
      <c r="N97" s="102">
        <f t="shared" si="9"/>
        <v>-0.0173</v>
      </c>
      <c r="O97" s="103">
        <v>0.65</v>
      </c>
      <c r="P97" s="104" t="s">
        <v>499</v>
      </c>
      <c r="Q97" s="61">
        <f t="shared" si="10"/>
        <v>-0.0431</v>
      </c>
      <c r="R97" s="104" t="s">
        <v>500</v>
      </c>
      <c r="S97" s="61">
        <f t="shared" si="11"/>
        <v>-0.0201</v>
      </c>
    </row>
    <row r="98" customHeight="1" spans="1:19">
      <c r="A98" s="36">
        <v>102479</v>
      </c>
      <c r="B98" s="36" t="s">
        <v>299</v>
      </c>
      <c r="C98" s="36" t="s">
        <v>501</v>
      </c>
      <c r="D98" s="36" t="s">
        <v>301</v>
      </c>
      <c r="E98" s="36">
        <v>2</v>
      </c>
      <c r="F98" s="96">
        <v>136</v>
      </c>
      <c r="G98" s="96">
        <v>157</v>
      </c>
      <c r="H98" s="96">
        <f t="shared" si="6"/>
        <v>21</v>
      </c>
      <c r="I98" s="101">
        <f t="shared" si="7"/>
        <v>1.15441176470588</v>
      </c>
      <c r="J98" s="102">
        <v>0.8</v>
      </c>
      <c r="K98" s="102" t="s">
        <v>502</v>
      </c>
      <c r="L98" s="102">
        <f t="shared" si="8"/>
        <v>-0.1537</v>
      </c>
      <c r="M98" s="102" t="s">
        <v>503</v>
      </c>
      <c r="N98" s="102">
        <f t="shared" si="9"/>
        <v>-0.0185999999999999</v>
      </c>
      <c r="O98" s="103">
        <v>0.6</v>
      </c>
      <c r="P98" s="104" t="s">
        <v>504</v>
      </c>
      <c r="Q98" s="61">
        <f t="shared" si="10"/>
        <v>-0.1784</v>
      </c>
      <c r="R98" s="104" t="s">
        <v>505</v>
      </c>
      <c r="S98" s="61">
        <f t="shared" si="11"/>
        <v>0.0157</v>
      </c>
    </row>
    <row r="99" customHeight="1" spans="1:19">
      <c r="A99" s="36">
        <v>103199</v>
      </c>
      <c r="B99" s="36" t="s">
        <v>299</v>
      </c>
      <c r="C99" s="36" t="s">
        <v>506</v>
      </c>
      <c r="D99" s="36" t="s">
        <v>301</v>
      </c>
      <c r="E99" s="36">
        <v>2</v>
      </c>
      <c r="F99" s="96">
        <v>120</v>
      </c>
      <c r="G99" s="96">
        <v>125</v>
      </c>
      <c r="H99" s="96">
        <f t="shared" si="6"/>
        <v>5</v>
      </c>
      <c r="I99" s="101">
        <f t="shared" si="7"/>
        <v>1.04166666666667</v>
      </c>
      <c r="J99" s="102">
        <v>0.7</v>
      </c>
      <c r="K99" s="102" t="s">
        <v>472</v>
      </c>
      <c r="L99" s="102">
        <f t="shared" si="8"/>
        <v>-0.0266999999999999</v>
      </c>
      <c r="M99" s="102" t="s">
        <v>507</v>
      </c>
      <c r="N99" s="102">
        <f t="shared" si="9"/>
        <v>-0.0171</v>
      </c>
      <c r="O99" s="103">
        <v>0.6</v>
      </c>
      <c r="P99" s="104" t="s">
        <v>508</v>
      </c>
      <c r="Q99" s="61">
        <f t="shared" si="10"/>
        <v>-0.1863</v>
      </c>
      <c r="R99" s="104" t="s">
        <v>509</v>
      </c>
      <c r="S99" s="61">
        <f t="shared" si="11"/>
        <v>0.00940000000000007</v>
      </c>
    </row>
    <row r="100" customHeight="1" spans="1:19">
      <c r="A100" s="36">
        <v>107658</v>
      </c>
      <c r="B100" s="36" t="s">
        <v>299</v>
      </c>
      <c r="C100" s="36" t="s">
        <v>510</v>
      </c>
      <c r="D100" s="36" t="s">
        <v>301</v>
      </c>
      <c r="E100" s="36">
        <v>3</v>
      </c>
      <c r="F100" s="96">
        <v>120</v>
      </c>
      <c r="G100" s="96">
        <v>138</v>
      </c>
      <c r="H100" s="96">
        <f t="shared" si="6"/>
        <v>18</v>
      </c>
      <c r="I100" s="101">
        <f t="shared" si="7"/>
        <v>1.15</v>
      </c>
      <c r="J100" s="102">
        <v>0.8681</v>
      </c>
      <c r="K100" s="102" t="s">
        <v>511</v>
      </c>
      <c r="L100" s="102">
        <f t="shared" si="8"/>
        <v>-0.0649000000000001</v>
      </c>
      <c r="M100" s="102" t="s">
        <v>512</v>
      </c>
      <c r="N100" s="102">
        <f t="shared" si="9"/>
        <v>-0.0376000000000001</v>
      </c>
      <c r="O100" s="103">
        <v>0.782066801619433</v>
      </c>
      <c r="P100" s="104" t="s">
        <v>513</v>
      </c>
      <c r="Q100" s="61">
        <f t="shared" si="10"/>
        <v>-0.169366801619433</v>
      </c>
      <c r="R100" s="104" t="s">
        <v>514</v>
      </c>
      <c r="S100" s="61">
        <f t="shared" si="11"/>
        <v>0.0689999999999999</v>
      </c>
    </row>
    <row r="101" customHeight="1" spans="1:19">
      <c r="A101" s="36">
        <v>114622</v>
      </c>
      <c r="B101" s="36" t="s">
        <v>299</v>
      </c>
      <c r="C101" s="36" t="s">
        <v>515</v>
      </c>
      <c r="D101" s="36" t="s">
        <v>301</v>
      </c>
      <c r="E101" s="36">
        <v>3</v>
      </c>
      <c r="F101" s="96">
        <v>180</v>
      </c>
      <c r="G101" s="96">
        <v>311</v>
      </c>
      <c r="H101" s="96">
        <f t="shared" si="6"/>
        <v>131</v>
      </c>
      <c r="I101" s="101">
        <f t="shared" si="7"/>
        <v>1.72777777777778</v>
      </c>
      <c r="J101" s="102">
        <v>0.75</v>
      </c>
      <c r="K101" s="102" t="s">
        <v>516</v>
      </c>
      <c r="L101" s="102">
        <f t="shared" si="8"/>
        <v>-0.00409999999999999</v>
      </c>
      <c r="M101" s="102" t="s">
        <v>517</v>
      </c>
      <c r="N101" s="102">
        <f t="shared" si="9"/>
        <v>0.00439999999999996</v>
      </c>
      <c r="O101" s="103">
        <v>0.6</v>
      </c>
      <c r="P101" s="104" t="s">
        <v>518</v>
      </c>
      <c r="Q101" s="61">
        <f t="shared" si="10"/>
        <v>-0.0563</v>
      </c>
      <c r="R101" s="104" t="s">
        <v>519</v>
      </c>
      <c r="S101" s="61">
        <f t="shared" si="11"/>
        <v>0.0383000000000001</v>
      </c>
    </row>
    <row r="102" customHeight="1" spans="1:19">
      <c r="A102" s="36">
        <v>114844</v>
      </c>
      <c r="B102" s="36" t="s">
        <v>329</v>
      </c>
      <c r="C102" s="36" t="s">
        <v>520</v>
      </c>
      <c r="D102" s="36" t="s">
        <v>331</v>
      </c>
      <c r="E102" s="36">
        <v>2</v>
      </c>
      <c r="F102" s="96">
        <v>100</v>
      </c>
      <c r="G102" s="96">
        <v>251</v>
      </c>
      <c r="H102" s="96">
        <f t="shared" si="6"/>
        <v>151</v>
      </c>
      <c r="I102" s="101">
        <f t="shared" si="7"/>
        <v>2.51</v>
      </c>
      <c r="J102" s="102">
        <v>0.8689</v>
      </c>
      <c r="K102" s="102" t="s">
        <v>521</v>
      </c>
      <c r="L102" s="102">
        <f t="shared" si="8"/>
        <v>0.0313</v>
      </c>
      <c r="M102" s="102" t="s">
        <v>522</v>
      </c>
      <c r="N102" s="102">
        <f t="shared" si="9"/>
        <v>0.0274</v>
      </c>
      <c r="O102" s="103">
        <v>0.591175156890637</v>
      </c>
      <c r="P102" s="104" t="s">
        <v>523</v>
      </c>
      <c r="Q102" s="61">
        <f t="shared" si="10"/>
        <v>0.044524843109363</v>
      </c>
      <c r="R102" s="104" t="s">
        <v>524</v>
      </c>
      <c r="S102" s="61">
        <f t="shared" si="11"/>
        <v>-0.0526</v>
      </c>
    </row>
    <row r="103" customHeight="1" spans="1:19">
      <c r="A103" s="36">
        <v>117184</v>
      </c>
      <c r="B103" s="36" t="s">
        <v>299</v>
      </c>
      <c r="C103" s="36" t="s">
        <v>525</v>
      </c>
      <c r="D103" s="36" t="s">
        <v>301</v>
      </c>
      <c r="E103" s="36">
        <v>3</v>
      </c>
      <c r="F103" s="96">
        <v>90</v>
      </c>
      <c r="G103" s="96">
        <v>106</v>
      </c>
      <c r="H103" s="96">
        <f t="shared" si="6"/>
        <v>16</v>
      </c>
      <c r="I103" s="101">
        <f t="shared" si="7"/>
        <v>1.17777777777778</v>
      </c>
      <c r="J103" s="102">
        <v>0.8</v>
      </c>
      <c r="K103" s="102" t="s">
        <v>526</v>
      </c>
      <c r="L103" s="102">
        <f t="shared" si="8"/>
        <v>-0.0276000000000001</v>
      </c>
      <c r="M103" s="102" t="s">
        <v>527</v>
      </c>
      <c r="N103" s="102">
        <f t="shared" si="9"/>
        <v>-0.0114</v>
      </c>
      <c r="O103" s="103">
        <v>0.63</v>
      </c>
      <c r="P103" s="104" t="s">
        <v>528</v>
      </c>
      <c r="Q103" s="61">
        <f t="shared" si="10"/>
        <v>-0.0846</v>
      </c>
      <c r="R103" s="104" t="s">
        <v>529</v>
      </c>
      <c r="S103" s="61">
        <f t="shared" si="11"/>
        <v>0.0257999999999999</v>
      </c>
    </row>
    <row r="104" customHeight="1" spans="1:19">
      <c r="A104" s="36">
        <v>118758</v>
      </c>
      <c r="B104" s="36" t="s">
        <v>329</v>
      </c>
      <c r="C104" s="36" t="s">
        <v>530</v>
      </c>
      <c r="D104" s="36" t="s">
        <v>331</v>
      </c>
      <c r="E104" s="36">
        <v>2</v>
      </c>
      <c r="F104" s="96">
        <v>90</v>
      </c>
      <c r="G104" s="96">
        <v>145</v>
      </c>
      <c r="H104" s="96">
        <f t="shared" si="6"/>
        <v>55</v>
      </c>
      <c r="I104" s="101">
        <f t="shared" si="7"/>
        <v>1.61111111111111</v>
      </c>
      <c r="J104" s="102">
        <v>0.65</v>
      </c>
      <c r="K104" s="102" t="s">
        <v>531</v>
      </c>
      <c r="L104" s="102">
        <f t="shared" si="8"/>
        <v>0.1157</v>
      </c>
      <c r="M104" s="102" t="s">
        <v>532</v>
      </c>
      <c r="N104" s="102">
        <f t="shared" si="9"/>
        <v>0.08</v>
      </c>
      <c r="O104" s="103">
        <v>0.58</v>
      </c>
      <c r="P104" s="104" t="s">
        <v>533</v>
      </c>
      <c r="Q104" s="61">
        <f t="shared" si="10"/>
        <v>0.0136000000000001</v>
      </c>
      <c r="R104" s="104" t="s">
        <v>534</v>
      </c>
      <c r="S104" s="61">
        <f t="shared" si="11"/>
        <v>-0.0211</v>
      </c>
    </row>
    <row r="105" customHeight="1" spans="1:19">
      <c r="A105" s="36">
        <v>119262</v>
      </c>
      <c r="B105" s="36" t="s">
        <v>299</v>
      </c>
      <c r="C105" s="36" t="s">
        <v>535</v>
      </c>
      <c r="D105" s="36" t="s">
        <v>301</v>
      </c>
      <c r="E105" s="36">
        <v>2</v>
      </c>
      <c r="F105" s="96">
        <v>90</v>
      </c>
      <c r="G105" s="96">
        <v>105</v>
      </c>
      <c r="H105" s="96">
        <f t="shared" si="6"/>
        <v>15</v>
      </c>
      <c r="I105" s="101">
        <f t="shared" si="7"/>
        <v>1.16666666666667</v>
      </c>
      <c r="J105" s="102">
        <v>0.78</v>
      </c>
      <c r="K105" s="102" t="s">
        <v>536</v>
      </c>
      <c r="L105" s="102">
        <f t="shared" si="8"/>
        <v>-0.0912000000000001</v>
      </c>
      <c r="M105" s="102" t="s">
        <v>537</v>
      </c>
      <c r="N105" s="102">
        <f t="shared" si="9"/>
        <v>-0.0656</v>
      </c>
      <c r="O105" s="103">
        <v>0.572793095445315</v>
      </c>
      <c r="P105" s="104" t="s">
        <v>538</v>
      </c>
      <c r="Q105" s="61">
        <f t="shared" si="10"/>
        <v>0.027806904554685</v>
      </c>
      <c r="R105" s="104" t="s">
        <v>539</v>
      </c>
      <c r="S105" s="61">
        <f t="shared" si="11"/>
        <v>0.00509999999999999</v>
      </c>
    </row>
    <row r="106" customHeight="1" spans="1:19">
      <c r="A106" s="36">
        <v>120844</v>
      </c>
      <c r="B106" s="36" t="s">
        <v>329</v>
      </c>
      <c r="C106" s="36" t="s">
        <v>540</v>
      </c>
      <c r="D106" s="36" t="s">
        <v>331</v>
      </c>
      <c r="E106" s="36">
        <v>3</v>
      </c>
      <c r="F106" s="96">
        <v>210</v>
      </c>
      <c r="G106" s="96">
        <v>355</v>
      </c>
      <c r="H106" s="96">
        <f t="shared" si="6"/>
        <v>145</v>
      </c>
      <c r="I106" s="101">
        <f t="shared" si="7"/>
        <v>1.69047619047619</v>
      </c>
      <c r="J106" s="102">
        <v>0.6</v>
      </c>
      <c r="K106" s="102" t="s">
        <v>538</v>
      </c>
      <c r="L106" s="102">
        <f t="shared" si="8"/>
        <v>0.000600000000000045</v>
      </c>
      <c r="M106" s="102" t="s">
        <v>541</v>
      </c>
      <c r="N106" s="102">
        <f t="shared" si="9"/>
        <v>-0.0198999999999999</v>
      </c>
      <c r="O106" s="103">
        <v>0.55</v>
      </c>
      <c r="P106" s="104" t="s">
        <v>542</v>
      </c>
      <c r="Q106" s="61">
        <f t="shared" si="10"/>
        <v>-0.2598</v>
      </c>
      <c r="R106" s="104" t="s">
        <v>543</v>
      </c>
      <c r="S106" s="61">
        <f t="shared" si="11"/>
        <v>0.0116</v>
      </c>
    </row>
    <row r="107" customHeight="1" spans="1:19">
      <c r="A107" s="36">
        <v>122198</v>
      </c>
      <c r="B107" s="36" t="s">
        <v>329</v>
      </c>
      <c r="C107" s="36" t="s">
        <v>544</v>
      </c>
      <c r="D107" s="36" t="s">
        <v>331</v>
      </c>
      <c r="E107" s="36">
        <v>2</v>
      </c>
      <c r="F107" s="96">
        <v>90</v>
      </c>
      <c r="G107" s="96">
        <v>47</v>
      </c>
      <c r="H107" s="96">
        <f t="shared" si="6"/>
        <v>-43</v>
      </c>
      <c r="I107" s="101">
        <f t="shared" si="7"/>
        <v>0.522222222222222</v>
      </c>
      <c r="J107" s="102">
        <v>0.7</v>
      </c>
      <c r="K107" s="102" t="s">
        <v>545</v>
      </c>
      <c r="L107" s="102">
        <f t="shared" si="8"/>
        <v>0.00609999999999999</v>
      </c>
      <c r="M107" s="102" t="s">
        <v>546</v>
      </c>
      <c r="N107" s="102">
        <f t="shared" si="9"/>
        <v>0.1076</v>
      </c>
      <c r="O107" s="103">
        <v>0.55</v>
      </c>
      <c r="P107" s="104" t="s">
        <v>547</v>
      </c>
      <c r="Q107" s="61">
        <f t="shared" si="10"/>
        <v>-0.0533</v>
      </c>
      <c r="R107" s="104" t="s">
        <v>548</v>
      </c>
      <c r="S107" s="61">
        <f t="shared" si="11"/>
        <v>-0.0689</v>
      </c>
    </row>
    <row r="108" customHeight="1" spans="1:19">
      <c r="A108" s="36">
        <v>122906</v>
      </c>
      <c r="B108" s="36" t="s">
        <v>299</v>
      </c>
      <c r="C108" s="36" t="s">
        <v>549</v>
      </c>
      <c r="D108" s="36" t="s">
        <v>301</v>
      </c>
      <c r="E108" s="36">
        <v>2</v>
      </c>
      <c r="F108" s="96">
        <v>120</v>
      </c>
      <c r="G108" s="96">
        <v>133</v>
      </c>
      <c r="H108" s="96">
        <f t="shared" si="6"/>
        <v>13</v>
      </c>
      <c r="I108" s="101">
        <f t="shared" si="7"/>
        <v>1.10833333333333</v>
      </c>
      <c r="J108" s="102">
        <v>0.8426</v>
      </c>
      <c r="K108" s="102" t="s">
        <v>550</v>
      </c>
      <c r="L108" s="102">
        <f t="shared" si="8"/>
        <v>-0.0571</v>
      </c>
      <c r="M108" s="102" t="s">
        <v>551</v>
      </c>
      <c r="N108" s="102">
        <f t="shared" si="9"/>
        <v>-0.0524000000000001</v>
      </c>
      <c r="O108" s="103">
        <v>0.68</v>
      </c>
      <c r="P108" s="104" t="s">
        <v>552</v>
      </c>
      <c r="Q108" s="61">
        <f t="shared" si="10"/>
        <v>-0.0249</v>
      </c>
      <c r="R108" s="104" t="s">
        <v>553</v>
      </c>
      <c r="S108" s="61">
        <f t="shared" si="11"/>
        <v>0.0392</v>
      </c>
    </row>
    <row r="109" customHeight="1" spans="1:19">
      <c r="A109" s="36">
        <v>297863</v>
      </c>
      <c r="B109" s="36" t="s">
        <v>329</v>
      </c>
      <c r="C109" s="36" t="s">
        <v>554</v>
      </c>
      <c r="D109" s="36" t="s">
        <v>331</v>
      </c>
      <c r="E109" s="36">
        <v>2</v>
      </c>
      <c r="F109" s="96">
        <v>150</v>
      </c>
      <c r="G109" s="96">
        <v>152</v>
      </c>
      <c r="H109" s="96">
        <f t="shared" si="6"/>
        <v>2</v>
      </c>
      <c r="I109" s="101">
        <f t="shared" si="7"/>
        <v>1.01333333333333</v>
      </c>
      <c r="J109" s="102">
        <v>0.8412</v>
      </c>
      <c r="K109" s="102" t="s">
        <v>555</v>
      </c>
      <c r="L109" s="102">
        <f t="shared" si="8"/>
        <v>0.00780000000000014</v>
      </c>
      <c r="M109" s="102" t="s">
        <v>556</v>
      </c>
      <c r="N109" s="102">
        <f t="shared" si="9"/>
        <v>-0.0136999999999998</v>
      </c>
      <c r="O109" s="103">
        <v>0.72843175861018</v>
      </c>
      <c r="P109" s="104" t="s">
        <v>557</v>
      </c>
      <c r="Q109" s="61">
        <f t="shared" si="10"/>
        <v>-0.15633175861018</v>
      </c>
      <c r="R109" s="104" t="s">
        <v>558</v>
      </c>
      <c r="S109" s="61">
        <f t="shared" si="11"/>
        <v>0.1308</v>
      </c>
    </row>
    <row r="110" customHeight="1" spans="1:19">
      <c r="A110" s="36">
        <v>302867</v>
      </c>
      <c r="B110" s="36" t="s">
        <v>299</v>
      </c>
      <c r="C110" s="36" t="s">
        <v>559</v>
      </c>
      <c r="D110" s="36" t="s">
        <v>301</v>
      </c>
      <c r="E110" s="36">
        <v>2</v>
      </c>
      <c r="F110" s="96">
        <v>120</v>
      </c>
      <c r="G110" s="96">
        <v>134</v>
      </c>
      <c r="H110" s="96">
        <f t="shared" si="6"/>
        <v>14</v>
      </c>
      <c r="I110" s="101">
        <f t="shared" si="7"/>
        <v>1.11666666666667</v>
      </c>
      <c r="J110" s="102">
        <v>0.7</v>
      </c>
      <c r="K110" s="102" t="s">
        <v>560</v>
      </c>
      <c r="L110" s="102">
        <f t="shared" si="8"/>
        <v>-0.1711</v>
      </c>
      <c r="M110" s="102" t="s">
        <v>561</v>
      </c>
      <c r="N110" s="102">
        <f t="shared" si="9"/>
        <v>0.00430000000000008</v>
      </c>
      <c r="O110" s="103">
        <v>0.55</v>
      </c>
      <c r="P110" s="104" t="s">
        <v>562</v>
      </c>
      <c r="Q110" s="61">
        <f t="shared" si="10"/>
        <v>-0.2067</v>
      </c>
      <c r="R110" s="104" t="s">
        <v>563</v>
      </c>
      <c r="S110" s="61">
        <f t="shared" si="11"/>
        <v>-0.000899999999999956</v>
      </c>
    </row>
    <row r="111" customHeight="1" spans="1:19">
      <c r="A111" s="36">
        <v>2595</v>
      </c>
      <c r="B111" s="36" t="s">
        <v>22</v>
      </c>
      <c r="C111" s="36" t="s">
        <v>564</v>
      </c>
      <c r="D111" s="36" t="s">
        <v>24</v>
      </c>
      <c r="E111" s="36">
        <v>8</v>
      </c>
      <c r="F111" s="96">
        <v>360</v>
      </c>
      <c r="G111" s="96">
        <v>197</v>
      </c>
      <c r="H111" s="96">
        <f t="shared" si="6"/>
        <v>-163</v>
      </c>
      <c r="I111" s="101">
        <f t="shared" si="7"/>
        <v>0.547222222222222</v>
      </c>
      <c r="J111" s="102">
        <v>0.9</v>
      </c>
      <c r="K111" s="102" t="s">
        <v>565</v>
      </c>
      <c r="L111" s="102">
        <f t="shared" si="8"/>
        <v>-0.0256000000000001</v>
      </c>
      <c r="M111" s="102" t="s">
        <v>566</v>
      </c>
      <c r="N111" s="102">
        <f t="shared" si="9"/>
        <v>-0.0279</v>
      </c>
      <c r="O111" s="103">
        <v>0.55</v>
      </c>
      <c r="P111" s="104" t="s">
        <v>567</v>
      </c>
      <c r="Q111" s="61">
        <f t="shared" si="10"/>
        <v>-0.3111</v>
      </c>
      <c r="R111" s="104" t="s">
        <v>568</v>
      </c>
      <c r="S111" s="61">
        <f t="shared" si="11"/>
        <v>0.0489</v>
      </c>
    </row>
    <row r="112" customHeight="1" spans="1:19">
      <c r="A112" s="36">
        <v>2813</v>
      </c>
      <c r="B112" s="36" t="s">
        <v>22</v>
      </c>
      <c r="C112" s="36" t="s">
        <v>569</v>
      </c>
      <c r="D112" s="36" t="s">
        <v>24</v>
      </c>
      <c r="E112" s="36">
        <v>2</v>
      </c>
      <c r="F112" s="96">
        <v>90</v>
      </c>
      <c r="G112" s="96">
        <v>106</v>
      </c>
      <c r="H112" s="96">
        <f t="shared" si="6"/>
        <v>16</v>
      </c>
      <c r="I112" s="101">
        <f t="shared" si="7"/>
        <v>1.17777777777778</v>
      </c>
      <c r="J112" s="102">
        <v>0.78</v>
      </c>
      <c r="K112" s="102" t="s">
        <v>416</v>
      </c>
      <c r="L112" s="102">
        <f t="shared" si="8"/>
        <v>-0.0439000000000001</v>
      </c>
      <c r="M112" s="102" t="s">
        <v>570</v>
      </c>
      <c r="N112" s="102">
        <f t="shared" si="9"/>
        <v>0.00749999999999995</v>
      </c>
      <c r="O112" s="103">
        <v>0.561142931937173</v>
      </c>
      <c r="P112" s="104" t="s">
        <v>571</v>
      </c>
      <c r="Q112" s="61">
        <f t="shared" si="10"/>
        <v>-0.0353429319371731</v>
      </c>
      <c r="R112" s="104" t="s">
        <v>572</v>
      </c>
      <c r="S112" s="61">
        <f t="shared" si="11"/>
        <v>0.00550000000000006</v>
      </c>
    </row>
    <row r="113" customHeight="1" spans="1:19">
      <c r="A113" s="36">
        <v>2834</v>
      </c>
      <c r="B113" s="36" t="s">
        <v>22</v>
      </c>
      <c r="C113" s="36" t="s">
        <v>573</v>
      </c>
      <c r="D113" s="36" t="s">
        <v>24</v>
      </c>
      <c r="E113" s="36">
        <v>3</v>
      </c>
      <c r="F113" s="96">
        <v>240</v>
      </c>
      <c r="G113" s="96">
        <v>250</v>
      </c>
      <c r="H113" s="96">
        <f t="shared" si="6"/>
        <v>10</v>
      </c>
      <c r="I113" s="101">
        <f t="shared" si="7"/>
        <v>1.04166666666667</v>
      </c>
      <c r="J113" s="102">
        <v>0.8</v>
      </c>
      <c r="K113" s="102" t="s">
        <v>574</v>
      </c>
      <c r="L113" s="102">
        <f t="shared" si="8"/>
        <v>-0.0837000000000001</v>
      </c>
      <c r="M113" s="102" t="s">
        <v>575</v>
      </c>
      <c r="N113" s="102">
        <f t="shared" si="9"/>
        <v>-0.0954</v>
      </c>
      <c r="O113" s="103">
        <v>0.62</v>
      </c>
      <c r="P113" s="104" t="s">
        <v>576</v>
      </c>
      <c r="Q113" s="61">
        <f t="shared" si="10"/>
        <v>-0.1901</v>
      </c>
      <c r="R113" s="104" t="s">
        <v>196</v>
      </c>
      <c r="S113" s="61">
        <f t="shared" si="11"/>
        <v>-0.00279999999999997</v>
      </c>
    </row>
    <row r="114" customHeight="1" spans="1:19">
      <c r="A114" s="36">
        <v>2791</v>
      </c>
      <c r="B114" s="36" t="s">
        <v>22</v>
      </c>
      <c r="C114" s="36" t="s">
        <v>577</v>
      </c>
      <c r="D114" s="36" t="s">
        <v>24</v>
      </c>
      <c r="E114" s="36">
        <v>3</v>
      </c>
      <c r="F114" s="96">
        <v>180</v>
      </c>
      <c r="G114" s="96">
        <v>215</v>
      </c>
      <c r="H114" s="96">
        <f t="shared" si="6"/>
        <v>35</v>
      </c>
      <c r="I114" s="101">
        <f t="shared" si="7"/>
        <v>1.19444444444444</v>
      </c>
      <c r="J114" s="102">
        <v>0.7</v>
      </c>
      <c r="K114" s="102" t="s">
        <v>578</v>
      </c>
      <c r="L114" s="102">
        <f t="shared" si="8"/>
        <v>0.0091</v>
      </c>
      <c r="M114" s="102" t="s">
        <v>579</v>
      </c>
      <c r="N114" s="102">
        <f t="shared" si="9"/>
        <v>0.0174</v>
      </c>
      <c r="O114" s="103">
        <v>0.55</v>
      </c>
      <c r="P114" s="104" t="s">
        <v>580</v>
      </c>
      <c r="Q114" s="61">
        <f t="shared" si="10"/>
        <v>-0.2219</v>
      </c>
      <c r="R114" s="104" t="s">
        <v>581</v>
      </c>
      <c r="S114" s="61">
        <f t="shared" si="11"/>
        <v>0.0109</v>
      </c>
    </row>
    <row r="115" customHeight="1" spans="1:19">
      <c r="A115" s="36">
        <v>2820</v>
      </c>
      <c r="B115" s="36" t="s">
        <v>22</v>
      </c>
      <c r="C115" s="36" t="s">
        <v>582</v>
      </c>
      <c r="D115" s="36" t="s">
        <v>24</v>
      </c>
      <c r="E115" s="36">
        <v>3</v>
      </c>
      <c r="F115" s="96">
        <v>90</v>
      </c>
      <c r="G115" s="96">
        <v>170</v>
      </c>
      <c r="H115" s="96">
        <f t="shared" si="6"/>
        <v>80</v>
      </c>
      <c r="I115" s="101">
        <f t="shared" si="7"/>
        <v>1.88888888888889</v>
      </c>
      <c r="J115" s="102">
        <v>0.8</v>
      </c>
      <c r="K115" s="102" t="s">
        <v>583</v>
      </c>
      <c r="L115" s="102">
        <f t="shared" si="8"/>
        <v>0.0576999999999999</v>
      </c>
      <c r="M115" s="102" t="s">
        <v>584</v>
      </c>
      <c r="N115" s="102">
        <f t="shared" si="9"/>
        <v>0.0543999999999999</v>
      </c>
      <c r="O115" s="103">
        <v>0.68</v>
      </c>
      <c r="P115" s="104" t="s">
        <v>263</v>
      </c>
      <c r="Q115" s="61">
        <f t="shared" si="10"/>
        <v>0.0399999999999999</v>
      </c>
      <c r="R115" s="104" t="s">
        <v>585</v>
      </c>
      <c r="S115" s="61">
        <f t="shared" si="11"/>
        <v>-0.0651</v>
      </c>
    </row>
    <row r="116" customHeight="1" spans="1:19">
      <c r="A116" s="36">
        <v>102935</v>
      </c>
      <c r="B116" s="36" t="s">
        <v>22</v>
      </c>
      <c r="C116" s="36" t="s">
        <v>586</v>
      </c>
      <c r="D116" s="36" t="s">
        <v>24</v>
      </c>
      <c r="E116" s="36">
        <v>2</v>
      </c>
      <c r="F116" s="96">
        <v>90</v>
      </c>
      <c r="G116" s="96">
        <v>122</v>
      </c>
      <c r="H116" s="96">
        <f t="shared" si="6"/>
        <v>32</v>
      </c>
      <c r="I116" s="101">
        <f t="shared" si="7"/>
        <v>1.35555555555556</v>
      </c>
      <c r="J116" s="102">
        <v>0.78</v>
      </c>
      <c r="K116" s="102" t="s">
        <v>587</v>
      </c>
      <c r="L116" s="102">
        <f t="shared" si="8"/>
        <v>0.0377999999999999</v>
      </c>
      <c r="M116" s="102" t="s">
        <v>588</v>
      </c>
      <c r="N116" s="102">
        <f t="shared" si="9"/>
        <v>-0.0216</v>
      </c>
      <c r="O116" s="103">
        <v>0.65</v>
      </c>
      <c r="P116" s="104" t="s">
        <v>589</v>
      </c>
      <c r="Q116" s="61">
        <f t="shared" si="10"/>
        <v>0.0196</v>
      </c>
      <c r="R116" s="104" t="s">
        <v>590</v>
      </c>
      <c r="S116" s="61">
        <f t="shared" si="11"/>
        <v>0.0127999999999999</v>
      </c>
    </row>
    <row r="117" customHeight="1" spans="1:19">
      <c r="A117" s="36">
        <v>105910</v>
      </c>
      <c r="B117" s="36" t="s">
        <v>22</v>
      </c>
      <c r="C117" s="36" t="s">
        <v>591</v>
      </c>
      <c r="D117" s="36" t="s">
        <v>24</v>
      </c>
      <c r="E117" s="36">
        <v>2</v>
      </c>
      <c r="F117" s="96">
        <v>130</v>
      </c>
      <c r="G117" s="96">
        <v>136</v>
      </c>
      <c r="H117" s="96">
        <f t="shared" si="6"/>
        <v>6</v>
      </c>
      <c r="I117" s="101">
        <f t="shared" si="7"/>
        <v>1.04615384615385</v>
      </c>
      <c r="J117" s="102">
        <v>0.816</v>
      </c>
      <c r="K117" s="102" t="s">
        <v>592</v>
      </c>
      <c r="L117" s="102">
        <f t="shared" si="8"/>
        <v>-0.05</v>
      </c>
      <c r="M117" s="102" t="s">
        <v>593</v>
      </c>
      <c r="N117" s="102">
        <f t="shared" si="9"/>
        <v>-0.0268000000000002</v>
      </c>
      <c r="O117" s="103">
        <v>0.669026757704373</v>
      </c>
      <c r="P117" s="104" t="s">
        <v>594</v>
      </c>
      <c r="Q117" s="61">
        <f t="shared" si="10"/>
        <v>-0.126526757704373</v>
      </c>
      <c r="R117" s="104" t="s">
        <v>595</v>
      </c>
      <c r="S117" s="61">
        <f t="shared" si="11"/>
        <v>0.0565</v>
      </c>
    </row>
    <row r="118" customHeight="1" spans="1:19">
      <c r="A118" s="36">
        <v>106066</v>
      </c>
      <c r="B118" s="36" t="s">
        <v>22</v>
      </c>
      <c r="C118" s="36" t="s">
        <v>596</v>
      </c>
      <c r="D118" s="36" t="s">
        <v>24</v>
      </c>
      <c r="E118" s="36">
        <v>2</v>
      </c>
      <c r="F118" s="96">
        <v>120</v>
      </c>
      <c r="G118" s="96">
        <v>83</v>
      </c>
      <c r="H118" s="96">
        <f t="shared" si="6"/>
        <v>-37</v>
      </c>
      <c r="I118" s="101">
        <f t="shared" si="7"/>
        <v>0.691666666666667</v>
      </c>
      <c r="J118" s="102">
        <v>0.6</v>
      </c>
      <c r="K118" s="102" t="s">
        <v>597</v>
      </c>
      <c r="L118" s="102">
        <f t="shared" si="8"/>
        <v>-0.1141</v>
      </c>
      <c r="M118" s="102" t="s">
        <v>598</v>
      </c>
      <c r="N118" s="102">
        <f t="shared" si="9"/>
        <v>-0.1154</v>
      </c>
      <c r="O118" s="103">
        <v>0.55</v>
      </c>
      <c r="P118" s="104" t="s">
        <v>599</v>
      </c>
      <c r="Q118" s="61">
        <f t="shared" si="10"/>
        <v>-0.2844</v>
      </c>
      <c r="R118" s="104" t="s">
        <v>600</v>
      </c>
      <c r="S118" s="61">
        <f t="shared" si="11"/>
        <v>0.1141</v>
      </c>
    </row>
    <row r="119" customHeight="1" spans="1:19">
      <c r="A119" s="36">
        <v>106485</v>
      </c>
      <c r="B119" s="36" t="s">
        <v>22</v>
      </c>
      <c r="C119" s="36" t="s">
        <v>601</v>
      </c>
      <c r="D119" s="36" t="s">
        <v>24</v>
      </c>
      <c r="E119" s="36">
        <v>1</v>
      </c>
      <c r="F119" s="96">
        <v>90</v>
      </c>
      <c r="G119" s="96">
        <v>69</v>
      </c>
      <c r="H119" s="96">
        <f t="shared" si="6"/>
        <v>-21</v>
      </c>
      <c r="I119" s="101">
        <f t="shared" si="7"/>
        <v>0.766666666666667</v>
      </c>
      <c r="J119" s="102">
        <v>0.8</v>
      </c>
      <c r="K119" s="102" t="s">
        <v>602</v>
      </c>
      <c r="L119" s="102">
        <f t="shared" si="8"/>
        <v>-0.0293000000000001</v>
      </c>
      <c r="M119" s="102" t="s">
        <v>603</v>
      </c>
      <c r="N119" s="102">
        <f t="shared" si="9"/>
        <v>-0.00639999999999996</v>
      </c>
      <c r="O119" s="103">
        <v>0.62</v>
      </c>
      <c r="P119" s="104" t="s">
        <v>604</v>
      </c>
      <c r="Q119" s="61">
        <f t="shared" si="10"/>
        <v>-9.9999999999989e-5</v>
      </c>
      <c r="R119" s="104" t="s">
        <v>605</v>
      </c>
      <c r="S119" s="61">
        <f t="shared" si="11"/>
        <v>0.0143</v>
      </c>
    </row>
    <row r="120" customHeight="1" spans="1:19">
      <c r="A120" s="36">
        <v>114685</v>
      </c>
      <c r="B120" s="36" t="s">
        <v>22</v>
      </c>
      <c r="C120" s="36" t="s">
        <v>606</v>
      </c>
      <c r="D120" s="36" t="s">
        <v>24</v>
      </c>
      <c r="E120" s="36">
        <v>3</v>
      </c>
      <c r="F120" s="96">
        <v>270</v>
      </c>
      <c r="G120" s="96">
        <v>386</v>
      </c>
      <c r="H120" s="96">
        <f t="shared" si="6"/>
        <v>116</v>
      </c>
      <c r="I120" s="101">
        <f t="shared" si="7"/>
        <v>1.42962962962963</v>
      </c>
      <c r="J120" s="102">
        <v>0.6</v>
      </c>
      <c r="K120" s="102" t="s">
        <v>607</v>
      </c>
      <c r="L120" s="102">
        <f t="shared" si="8"/>
        <v>0.1006</v>
      </c>
      <c r="M120" s="102" t="s">
        <v>73</v>
      </c>
      <c r="N120" s="102">
        <f t="shared" si="9"/>
        <v>-0.02</v>
      </c>
      <c r="O120" s="103">
        <v>0.55</v>
      </c>
      <c r="P120" s="104" t="s">
        <v>608</v>
      </c>
      <c r="Q120" s="61">
        <f t="shared" si="10"/>
        <v>-0.2455</v>
      </c>
      <c r="R120" s="104" t="s">
        <v>609</v>
      </c>
      <c r="S120" s="61">
        <f t="shared" si="11"/>
        <v>0.0295</v>
      </c>
    </row>
    <row r="121" customHeight="1" spans="1:19">
      <c r="A121" s="36">
        <v>116482</v>
      </c>
      <c r="B121" s="36" t="s">
        <v>22</v>
      </c>
      <c r="C121" s="36" t="s">
        <v>610</v>
      </c>
      <c r="D121" s="36" t="s">
        <v>24</v>
      </c>
      <c r="E121" s="36">
        <v>2</v>
      </c>
      <c r="F121" s="96">
        <v>136</v>
      </c>
      <c r="G121" s="96">
        <v>114</v>
      </c>
      <c r="H121" s="96">
        <f t="shared" si="6"/>
        <v>-22</v>
      </c>
      <c r="I121" s="101">
        <f t="shared" si="7"/>
        <v>0.838235294117647</v>
      </c>
      <c r="J121" s="102">
        <v>0.7</v>
      </c>
      <c r="K121" s="102" t="s">
        <v>611</v>
      </c>
      <c r="L121" s="102">
        <f t="shared" si="8"/>
        <v>-0.1103</v>
      </c>
      <c r="M121" s="102" t="s">
        <v>612</v>
      </c>
      <c r="N121" s="102">
        <f t="shared" si="9"/>
        <v>-0.0123</v>
      </c>
      <c r="O121" s="103">
        <v>0.55</v>
      </c>
      <c r="P121" s="104" t="s">
        <v>613</v>
      </c>
      <c r="Q121" s="61">
        <f t="shared" si="10"/>
        <v>-0.1938</v>
      </c>
      <c r="R121" s="104" t="s">
        <v>614</v>
      </c>
      <c r="S121" s="61">
        <f t="shared" si="11"/>
        <v>0.00940000000000007</v>
      </c>
    </row>
    <row r="122" customHeight="1" spans="1:19">
      <c r="A122" s="36">
        <v>2274</v>
      </c>
      <c r="B122" s="36" t="s">
        <v>22</v>
      </c>
      <c r="C122" s="36" t="s">
        <v>615</v>
      </c>
      <c r="D122" s="36" t="s">
        <v>24</v>
      </c>
      <c r="E122" s="36">
        <v>2</v>
      </c>
      <c r="F122" s="96">
        <v>90</v>
      </c>
      <c r="G122" s="96">
        <v>112</v>
      </c>
      <c r="H122" s="96">
        <f t="shared" si="6"/>
        <v>22</v>
      </c>
      <c r="I122" s="101">
        <f t="shared" si="7"/>
        <v>1.24444444444444</v>
      </c>
      <c r="J122" s="102">
        <v>0.7</v>
      </c>
      <c r="K122" s="102" t="s">
        <v>616</v>
      </c>
      <c r="L122" s="102">
        <f t="shared" si="8"/>
        <v>-0.0248999999999999</v>
      </c>
      <c r="M122" s="102" t="s">
        <v>617</v>
      </c>
      <c r="N122" s="102">
        <f t="shared" si="9"/>
        <v>0.0578000000000001</v>
      </c>
      <c r="O122" s="103">
        <v>0.6</v>
      </c>
      <c r="P122" s="104" t="s">
        <v>618</v>
      </c>
      <c r="Q122" s="61">
        <f t="shared" si="10"/>
        <v>-0.1777</v>
      </c>
      <c r="R122" s="104" t="s">
        <v>619</v>
      </c>
      <c r="S122" s="61">
        <f t="shared" si="11"/>
        <v>-0.0104</v>
      </c>
    </row>
    <row r="123" customHeight="1" spans="1:19">
      <c r="A123" s="36">
        <v>116919</v>
      </c>
      <c r="B123" s="36" t="s">
        <v>22</v>
      </c>
      <c r="C123" s="36" t="s">
        <v>620</v>
      </c>
      <c r="D123" s="36" t="s">
        <v>24</v>
      </c>
      <c r="E123" s="36">
        <v>2</v>
      </c>
      <c r="F123" s="96">
        <v>136</v>
      </c>
      <c r="G123" s="96">
        <v>213</v>
      </c>
      <c r="H123" s="96">
        <f t="shared" si="6"/>
        <v>77</v>
      </c>
      <c r="I123" s="101">
        <f t="shared" si="7"/>
        <v>1.56617647058824</v>
      </c>
      <c r="J123" s="102">
        <v>0.6</v>
      </c>
      <c r="K123" s="102" t="s">
        <v>621</v>
      </c>
      <c r="L123" s="102">
        <f t="shared" si="8"/>
        <v>-0.0613</v>
      </c>
      <c r="M123" s="102" t="s">
        <v>622</v>
      </c>
      <c r="N123" s="102">
        <f t="shared" si="9"/>
        <v>-0.0805</v>
      </c>
      <c r="O123" s="103">
        <v>0.55</v>
      </c>
      <c r="P123" s="104" t="s">
        <v>623</v>
      </c>
      <c r="Q123" s="61">
        <f t="shared" si="10"/>
        <v>-0.1799</v>
      </c>
      <c r="R123" s="104" t="s">
        <v>624</v>
      </c>
      <c r="S123" s="61">
        <f t="shared" si="11"/>
        <v>0.0597</v>
      </c>
    </row>
    <row r="124" customHeight="1" spans="1:19">
      <c r="A124" s="36">
        <v>117310</v>
      </c>
      <c r="B124" s="36" t="s">
        <v>22</v>
      </c>
      <c r="C124" s="36" t="s">
        <v>625</v>
      </c>
      <c r="D124" s="36" t="s">
        <v>24</v>
      </c>
      <c r="E124" s="36">
        <v>2</v>
      </c>
      <c r="F124" s="96">
        <v>80</v>
      </c>
      <c r="G124" s="96">
        <v>76</v>
      </c>
      <c r="H124" s="96">
        <f t="shared" si="6"/>
        <v>-4</v>
      </c>
      <c r="I124" s="101">
        <f t="shared" si="7"/>
        <v>0.95</v>
      </c>
      <c r="J124" s="102">
        <v>0.8</v>
      </c>
      <c r="K124" s="102" t="s">
        <v>626</v>
      </c>
      <c r="L124" s="102">
        <f t="shared" si="8"/>
        <v>-0.0561</v>
      </c>
      <c r="M124" s="102" t="s">
        <v>627</v>
      </c>
      <c r="N124" s="102">
        <f t="shared" si="9"/>
        <v>-0.0263</v>
      </c>
      <c r="O124" s="103">
        <v>0.65</v>
      </c>
      <c r="P124" s="104" t="s">
        <v>628</v>
      </c>
      <c r="Q124" s="61">
        <f t="shared" si="10"/>
        <v>-0.1923</v>
      </c>
      <c r="R124" s="104" t="s">
        <v>629</v>
      </c>
      <c r="S124" s="61">
        <f t="shared" si="11"/>
        <v>0.0694</v>
      </c>
    </row>
    <row r="125" customHeight="1" spans="1:19">
      <c r="A125" s="36">
        <v>119622</v>
      </c>
      <c r="B125" s="36" t="s">
        <v>22</v>
      </c>
      <c r="C125" s="36" t="s">
        <v>630</v>
      </c>
      <c r="D125" s="36" t="s">
        <v>24</v>
      </c>
      <c r="E125" s="36">
        <v>1</v>
      </c>
      <c r="F125" s="96">
        <v>60</v>
      </c>
      <c r="G125" s="96">
        <v>69</v>
      </c>
      <c r="H125" s="96">
        <f t="shared" si="6"/>
        <v>9</v>
      </c>
      <c r="I125" s="101">
        <f t="shared" si="7"/>
        <v>1.15</v>
      </c>
      <c r="J125" s="102">
        <v>0.83</v>
      </c>
      <c r="K125" s="102" t="s">
        <v>631</v>
      </c>
      <c r="L125" s="102">
        <f t="shared" si="8"/>
        <v>-0.0562999999999999</v>
      </c>
      <c r="M125" s="102" t="s">
        <v>632</v>
      </c>
      <c r="N125" s="102">
        <f t="shared" si="9"/>
        <v>-0.0584999999999999</v>
      </c>
      <c r="O125" s="103">
        <v>0.7</v>
      </c>
      <c r="P125" s="104" t="s">
        <v>633</v>
      </c>
      <c r="Q125" s="61">
        <f t="shared" si="10"/>
        <v>-0.0906</v>
      </c>
      <c r="R125" s="104" t="s">
        <v>634</v>
      </c>
      <c r="S125" s="61">
        <f t="shared" si="11"/>
        <v>0.0653</v>
      </c>
    </row>
    <row r="126" customHeight="1" spans="1:19">
      <c r="A126" s="36">
        <v>2326</v>
      </c>
      <c r="B126" s="36" t="s">
        <v>329</v>
      </c>
      <c r="C126" s="36" t="s">
        <v>635</v>
      </c>
      <c r="D126" s="36" t="s">
        <v>331</v>
      </c>
      <c r="E126" s="36">
        <v>2</v>
      </c>
      <c r="F126" s="96">
        <v>120</v>
      </c>
      <c r="G126" s="96">
        <v>164</v>
      </c>
      <c r="H126" s="96">
        <f t="shared" si="6"/>
        <v>44</v>
      </c>
      <c r="I126" s="101">
        <f t="shared" si="7"/>
        <v>1.36666666666667</v>
      </c>
      <c r="J126" s="102">
        <v>0.7866</v>
      </c>
      <c r="K126" s="102" t="s">
        <v>636</v>
      </c>
      <c r="L126" s="102">
        <f t="shared" si="8"/>
        <v>-0.025</v>
      </c>
      <c r="M126" s="102" t="s">
        <v>380</v>
      </c>
      <c r="N126" s="102">
        <f t="shared" si="9"/>
        <v>0.1949</v>
      </c>
      <c r="O126" s="103">
        <v>0.604193157482371</v>
      </c>
      <c r="P126" s="104" t="s">
        <v>637</v>
      </c>
      <c r="Q126" s="61">
        <f t="shared" si="10"/>
        <v>-0.064593157482371</v>
      </c>
      <c r="R126" s="104" t="s">
        <v>638</v>
      </c>
      <c r="S126" s="61">
        <f t="shared" si="11"/>
        <v>0.0223</v>
      </c>
    </row>
    <row r="127" customHeight="1" spans="1:19">
      <c r="A127" s="36">
        <v>2839</v>
      </c>
      <c r="B127" s="36" t="s">
        <v>29</v>
      </c>
      <c r="C127" s="36" t="s">
        <v>639</v>
      </c>
      <c r="D127" s="36" t="s">
        <v>31</v>
      </c>
      <c r="E127" s="36">
        <v>2</v>
      </c>
      <c r="F127" s="96">
        <v>44</v>
      </c>
      <c r="G127" s="96">
        <v>51</v>
      </c>
      <c r="H127" s="96">
        <f t="shared" si="6"/>
        <v>7</v>
      </c>
      <c r="I127" s="101">
        <f t="shared" si="7"/>
        <v>1.15909090909091</v>
      </c>
      <c r="J127" s="102">
        <v>0.8653</v>
      </c>
      <c r="K127" s="102" t="s">
        <v>640</v>
      </c>
      <c r="L127" s="102">
        <f t="shared" si="8"/>
        <v>0.0154</v>
      </c>
      <c r="M127" s="102" t="s">
        <v>641</v>
      </c>
      <c r="N127" s="102">
        <f t="shared" si="9"/>
        <v>0.00809999999999989</v>
      </c>
      <c r="O127" s="103">
        <v>0.727972482372085</v>
      </c>
      <c r="P127" s="104" t="s">
        <v>92</v>
      </c>
      <c r="Q127" s="61">
        <f t="shared" si="10"/>
        <v>-0.00237248237208498</v>
      </c>
      <c r="R127" s="104" t="s">
        <v>642</v>
      </c>
      <c r="S127" s="61">
        <f t="shared" si="11"/>
        <v>-0.00490000000000013</v>
      </c>
    </row>
    <row r="128" customHeight="1" spans="1:19">
      <c r="A128" s="36">
        <v>2877</v>
      </c>
      <c r="B128" s="36" t="s">
        <v>29</v>
      </c>
      <c r="C128" s="36" t="s">
        <v>643</v>
      </c>
      <c r="D128" s="36" t="s">
        <v>31</v>
      </c>
      <c r="E128" s="36">
        <v>3</v>
      </c>
      <c r="F128" s="96">
        <v>90</v>
      </c>
      <c r="G128" s="96">
        <v>105</v>
      </c>
      <c r="H128" s="96">
        <f t="shared" si="6"/>
        <v>15</v>
      </c>
      <c r="I128" s="101">
        <f t="shared" si="7"/>
        <v>1.16666666666667</v>
      </c>
      <c r="J128" s="102">
        <v>0.88</v>
      </c>
      <c r="K128" s="102" t="s">
        <v>644</v>
      </c>
      <c r="L128" s="102">
        <f t="shared" si="8"/>
        <v>0.0592</v>
      </c>
      <c r="M128" s="102" t="s">
        <v>645</v>
      </c>
      <c r="N128" s="102">
        <f t="shared" si="9"/>
        <v>-0.00959999999999994</v>
      </c>
      <c r="O128" s="103">
        <v>0.7</v>
      </c>
      <c r="P128" s="104" t="s">
        <v>646</v>
      </c>
      <c r="Q128" s="61">
        <f t="shared" si="10"/>
        <v>0.00430000000000008</v>
      </c>
      <c r="R128" s="104" t="s">
        <v>647</v>
      </c>
      <c r="S128" s="61">
        <f t="shared" si="11"/>
        <v>0.0689999999999999</v>
      </c>
    </row>
    <row r="129" customHeight="1" spans="1:19">
      <c r="A129" s="36">
        <v>2876</v>
      </c>
      <c r="B129" s="36" t="s">
        <v>29</v>
      </c>
      <c r="C129" s="36" t="s">
        <v>648</v>
      </c>
      <c r="D129" s="36" t="s">
        <v>31</v>
      </c>
      <c r="E129" s="36">
        <v>2</v>
      </c>
      <c r="F129" s="96">
        <v>30</v>
      </c>
      <c r="G129" s="96">
        <v>85</v>
      </c>
      <c r="H129" s="96">
        <f t="shared" si="6"/>
        <v>55</v>
      </c>
      <c r="I129" s="101">
        <f t="shared" si="7"/>
        <v>2.83333333333333</v>
      </c>
      <c r="J129" s="102">
        <v>0.93</v>
      </c>
      <c r="K129" s="102" t="s">
        <v>649</v>
      </c>
      <c r="L129" s="102">
        <f t="shared" si="8"/>
        <v>0.0465999999999999</v>
      </c>
      <c r="M129" s="102" t="s">
        <v>650</v>
      </c>
      <c r="N129" s="102">
        <f t="shared" si="9"/>
        <v>0.002</v>
      </c>
      <c r="O129" s="103">
        <v>0.92</v>
      </c>
      <c r="P129" s="104" t="s">
        <v>651</v>
      </c>
      <c r="Q129" s="61">
        <f t="shared" si="10"/>
        <v>0.0293</v>
      </c>
      <c r="R129" s="104" t="s">
        <v>652</v>
      </c>
      <c r="S129" s="61">
        <f t="shared" si="11"/>
        <v>-0.00220000000000009</v>
      </c>
    </row>
    <row r="130" customHeight="1" spans="1:19">
      <c r="A130" s="36">
        <v>2713</v>
      </c>
      <c r="B130" s="36" t="s">
        <v>29</v>
      </c>
      <c r="C130" s="36" t="s">
        <v>653</v>
      </c>
      <c r="D130" s="36" t="s">
        <v>31</v>
      </c>
      <c r="E130" s="36">
        <v>2</v>
      </c>
      <c r="F130" s="96">
        <v>120</v>
      </c>
      <c r="G130" s="96">
        <v>104</v>
      </c>
      <c r="H130" s="96">
        <f t="shared" ref="H130:H157" si="12">G130-F130</f>
        <v>-16</v>
      </c>
      <c r="I130" s="101">
        <f t="shared" ref="I130:I157" si="13">G130/F130</f>
        <v>0.866666666666667</v>
      </c>
      <c r="J130" s="102">
        <v>0.6</v>
      </c>
      <c r="K130" s="102" t="s">
        <v>654</v>
      </c>
      <c r="L130" s="102">
        <f t="shared" ref="L130:L157" si="14">K130-J130</f>
        <v>-0.0510999999999999</v>
      </c>
      <c r="M130" s="102" t="s">
        <v>655</v>
      </c>
      <c r="N130" s="102">
        <f t="shared" ref="N130:N157" si="15">K130-M130</f>
        <v>-0.0833999999999999</v>
      </c>
      <c r="O130" s="103">
        <v>0.55</v>
      </c>
      <c r="P130" s="104" t="s">
        <v>656</v>
      </c>
      <c r="Q130" s="61">
        <f t="shared" ref="Q130:Q157" si="16">P130-O130</f>
        <v>-0.1674</v>
      </c>
      <c r="R130" s="104" t="s">
        <v>657</v>
      </c>
      <c r="S130" s="61">
        <f t="shared" ref="S130:S157" si="17">R130-P130</f>
        <v>0.0185</v>
      </c>
    </row>
    <row r="131" customHeight="1" spans="1:19">
      <c r="A131" s="36">
        <v>102567</v>
      </c>
      <c r="B131" s="36" t="s">
        <v>29</v>
      </c>
      <c r="C131" s="36" t="s">
        <v>658</v>
      </c>
      <c r="D131" s="36" t="s">
        <v>31</v>
      </c>
      <c r="E131" s="36">
        <v>2</v>
      </c>
      <c r="F131" s="96">
        <v>60</v>
      </c>
      <c r="G131" s="96">
        <v>69</v>
      </c>
      <c r="H131" s="96">
        <f t="shared" si="12"/>
        <v>9</v>
      </c>
      <c r="I131" s="101">
        <f t="shared" si="13"/>
        <v>1.15</v>
      </c>
      <c r="J131" s="102">
        <v>0.85</v>
      </c>
      <c r="K131" s="102" t="s">
        <v>659</v>
      </c>
      <c r="L131" s="102">
        <f t="shared" si="14"/>
        <v>0.03</v>
      </c>
      <c r="M131" s="102" t="s">
        <v>660</v>
      </c>
      <c r="N131" s="102">
        <f t="shared" si="15"/>
        <v>0.0389</v>
      </c>
      <c r="O131" s="103">
        <v>0.634414480991029</v>
      </c>
      <c r="P131" s="104" t="s">
        <v>661</v>
      </c>
      <c r="Q131" s="61">
        <f t="shared" si="16"/>
        <v>0.0790855190089709</v>
      </c>
      <c r="R131" s="104" t="s">
        <v>662</v>
      </c>
      <c r="S131" s="61">
        <f t="shared" si="17"/>
        <v>-0.0174</v>
      </c>
    </row>
    <row r="132" customHeight="1" spans="1:19">
      <c r="A132" s="36">
        <v>108656</v>
      </c>
      <c r="B132" s="36" t="s">
        <v>29</v>
      </c>
      <c r="C132" s="36" t="s">
        <v>663</v>
      </c>
      <c r="D132" s="36" t="s">
        <v>31</v>
      </c>
      <c r="E132" s="36">
        <v>2</v>
      </c>
      <c r="F132" s="96">
        <v>120</v>
      </c>
      <c r="G132" s="96">
        <v>116</v>
      </c>
      <c r="H132" s="96">
        <f t="shared" si="12"/>
        <v>-4</v>
      </c>
      <c r="I132" s="101">
        <f t="shared" si="13"/>
        <v>0.966666666666667</v>
      </c>
      <c r="J132" s="102">
        <v>0.8</v>
      </c>
      <c r="K132" s="102" t="s">
        <v>286</v>
      </c>
      <c r="L132" s="102">
        <f t="shared" si="14"/>
        <v>0.0454</v>
      </c>
      <c r="M132" s="102" t="s">
        <v>664</v>
      </c>
      <c r="N132" s="102">
        <f t="shared" si="15"/>
        <v>-0.000699999999999923</v>
      </c>
      <c r="O132" s="103">
        <v>0.65</v>
      </c>
      <c r="P132" s="104" t="s">
        <v>665</v>
      </c>
      <c r="Q132" s="61">
        <f t="shared" si="16"/>
        <v>-0.083</v>
      </c>
      <c r="R132" s="104" t="s">
        <v>666</v>
      </c>
      <c r="S132" s="61">
        <f t="shared" si="17"/>
        <v>0.0214</v>
      </c>
    </row>
    <row r="133" customHeight="1" spans="1:19">
      <c r="A133" s="36">
        <v>2904</v>
      </c>
      <c r="B133" s="36" t="s">
        <v>667</v>
      </c>
      <c r="C133" s="36" t="s">
        <v>668</v>
      </c>
      <c r="D133" s="36" t="s">
        <v>669</v>
      </c>
      <c r="E133" s="36">
        <v>2</v>
      </c>
      <c r="F133" s="96">
        <v>60</v>
      </c>
      <c r="G133" s="96">
        <v>62</v>
      </c>
      <c r="H133" s="96">
        <f t="shared" si="12"/>
        <v>2</v>
      </c>
      <c r="I133" s="101">
        <f t="shared" si="13"/>
        <v>1.03333333333333</v>
      </c>
      <c r="J133" s="102">
        <v>0.9</v>
      </c>
      <c r="K133" s="102" t="s">
        <v>670</v>
      </c>
      <c r="L133" s="102">
        <f t="shared" si="14"/>
        <v>-0.0751999999999999</v>
      </c>
      <c r="M133" s="102" t="s">
        <v>671</v>
      </c>
      <c r="N133" s="102">
        <f t="shared" si="15"/>
        <v>-0.0153</v>
      </c>
      <c r="O133" s="103">
        <v>0.8</v>
      </c>
      <c r="P133" s="104" t="s">
        <v>672</v>
      </c>
      <c r="Q133" s="61">
        <f t="shared" si="16"/>
        <v>-0.2066</v>
      </c>
      <c r="R133" s="104" t="s">
        <v>673</v>
      </c>
      <c r="S133" s="61">
        <f t="shared" si="17"/>
        <v>0.0686</v>
      </c>
    </row>
    <row r="134" customHeight="1" spans="1:19">
      <c r="A134" s="36">
        <v>2901</v>
      </c>
      <c r="B134" s="36" t="s">
        <v>667</v>
      </c>
      <c r="C134" s="36" t="s">
        <v>674</v>
      </c>
      <c r="D134" s="36" t="s">
        <v>669</v>
      </c>
      <c r="E134" s="36">
        <v>2</v>
      </c>
      <c r="F134" s="96">
        <v>60</v>
      </c>
      <c r="G134" s="96">
        <v>68</v>
      </c>
      <c r="H134" s="96">
        <f t="shared" si="12"/>
        <v>8</v>
      </c>
      <c r="I134" s="101">
        <f t="shared" si="13"/>
        <v>1.13333333333333</v>
      </c>
      <c r="J134" s="102">
        <v>0.82</v>
      </c>
      <c r="K134" s="102" t="s">
        <v>675</v>
      </c>
      <c r="L134" s="102">
        <f t="shared" si="14"/>
        <v>-0.0236</v>
      </c>
      <c r="M134" s="102" t="s">
        <v>676</v>
      </c>
      <c r="N134" s="102">
        <f t="shared" si="15"/>
        <v>-0.0383</v>
      </c>
      <c r="O134" s="103">
        <v>0.634715395381386</v>
      </c>
      <c r="P134" s="104" t="s">
        <v>677</v>
      </c>
      <c r="Q134" s="61">
        <f t="shared" si="16"/>
        <v>-0.030615395381386</v>
      </c>
      <c r="R134" s="104" t="s">
        <v>678</v>
      </c>
      <c r="S134" s="61">
        <f t="shared" si="17"/>
        <v>0.0589</v>
      </c>
    </row>
    <row r="135" customHeight="1" spans="1:19">
      <c r="A135" s="36">
        <v>2886</v>
      </c>
      <c r="B135" s="36" t="s">
        <v>667</v>
      </c>
      <c r="C135" s="36" t="s">
        <v>679</v>
      </c>
      <c r="D135" s="36" t="s">
        <v>669</v>
      </c>
      <c r="E135" s="36">
        <v>2</v>
      </c>
      <c r="F135" s="96">
        <v>60</v>
      </c>
      <c r="G135" s="96">
        <v>61</v>
      </c>
      <c r="H135" s="96">
        <f t="shared" si="12"/>
        <v>1</v>
      </c>
      <c r="I135" s="101">
        <f t="shared" si="13"/>
        <v>1.01666666666667</v>
      </c>
      <c r="J135" s="102">
        <v>0.8</v>
      </c>
      <c r="K135" s="102" t="s">
        <v>680</v>
      </c>
      <c r="L135" s="102">
        <f t="shared" si="14"/>
        <v>-0.0232</v>
      </c>
      <c r="M135" s="102" t="s">
        <v>681</v>
      </c>
      <c r="N135" s="102">
        <f t="shared" si="15"/>
        <v>-0.0144</v>
      </c>
      <c r="O135" s="103">
        <v>0.597067434831885</v>
      </c>
      <c r="P135" s="104" t="s">
        <v>682</v>
      </c>
      <c r="Q135" s="61">
        <f t="shared" si="16"/>
        <v>-0.0487674348318849</v>
      </c>
      <c r="R135" s="104" t="s">
        <v>683</v>
      </c>
      <c r="S135" s="61">
        <f t="shared" si="17"/>
        <v>0.0498000000000001</v>
      </c>
    </row>
    <row r="136" customHeight="1" spans="1:19">
      <c r="A136" s="36">
        <v>2888</v>
      </c>
      <c r="B136" s="36" t="s">
        <v>667</v>
      </c>
      <c r="C136" s="36" t="s">
        <v>684</v>
      </c>
      <c r="D136" s="36" t="s">
        <v>669</v>
      </c>
      <c r="E136" s="36">
        <v>2</v>
      </c>
      <c r="F136" s="96">
        <v>60</v>
      </c>
      <c r="G136" s="96">
        <v>102</v>
      </c>
      <c r="H136" s="96">
        <f t="shared" si="12"/>
        <v>42</v>
      </c>
      <c r="I136" s="101">
        <f t="shared" si="13"/>
        <v>1.7</v>
      </c>
      <c r="J136" s="102">
        <v>0.82</v>
      </c>
      <c r="K136" s="102" t="s">
        <v>685</v>
      </c>
      <c r="L136" s="102">
        <f t="shared" si="14"/>
        <v>-0.0567</v>
      </c>
      <c r="M136" s="102" t="s">
        <v>686</v>
      </c>
      <c r="N136" s="102">
        <f t="shared" si="15"/>
        <v>-0.0231</v>
      </c>
      <c r="O136" s="103">
        <v>0.8</v>
      </c>
      <c r="P136" s="104" t="s">
        <v>687</v>
      </c>
      <c r="Q136" s="61">
        <f t="shared" si="16"/>
        <v>-0.1852</v>
      </c>
      <c r="R136" s="104" t="s">
        <v>688</v>
      </c>
      <c r="S136" s="61">
        <f t="shared" si="17"/>
        <v>0.0409999999999999</v>
      </c>
    </row>
    <row r="137" customHeight="1" spans="1:19">
      <c r="A137" s="36">
        <v>2883</v>
      </c>
      <c r="B137" s="36" t="s">
        <v>667</v>
      </c>
      <c r="C137" s="36" t="s">
        <v>689</v>
      </c>
      <c r="D137" s="36" t="s">
        <v>669</v>
      </c>
      <c r="E137" s="36">
        <v>2</v>
      </c>
      <c r="F137" s="96">
        <v>30</v>
      </c>
      <c r="G137" s="96">
        <v>65</v>
      </c>
      <c r="H137" s="96">
        <f t="shared" si="12"/>
        <v>35</v>
      </c>
      <c r="I137" s="101">
        <f t="shared" si="13"/>
        <v>2.16666666666667</v>
      </c>
      <c r="J137" s="102">
        <v>0.92</v>
      </c>
      <c r="K137" s="102" t="s">
        <v>690</v>
      </c>
      <c r="L137" s="102">
        <f t="shared" si="14"/>
        <v>-0.0507</v>
      </c>
      <c r="M137" s="102" t="s">
        <v>691</v>
      </c>
      <c r="N137" s="102">
        <f t="shared" si="15"/>
        <v>-0.0544999999999999</v>
      </c>
      <c r="O137" s="103">
        <v>0.82</v>
      </c>
      <c r="P137" s="104" t="s">
        <v>692</v>
      </c>
      <c r="Q137" s="61">
        <f t="shared" si="16"/>
        <v>-0.0297999999999999</v>
      </c>
      <c r="R137" s="104" t="s">
        <v>693</v>
      </c>
      <c r="S137" s="61">
        <f t="shared" si="17"/>
        <v>0.0382999999999999</v>
      </c>
    </row>
    <row r="138" customHeight="1" spans="1:19">
      <c r="A138" s="36">
        <v>2893</v>
      </c>
      <c r="B138" s="36" t="s">
        <v>667</v>
      </c>
      <c r="C138" s="36" t="s">
        <v>694</v>
      </c>
      <c r="D138" s="36" t="s">
        <v>669</v>
      </c>
      <c r="E138" s="36">
        <v>2</v>
      </c>
      <c r="F138" s="96">
        <v>60</v>
      </c>
      <c r="G138" s="96">
        <v>89</v>
      </c>
      <c r="H138" s="96">
        <f t="shared" si="12"/>
        <v>29</v>
      </c>
      <c r="I138" s="101">
        <f t="shared" si="13"/>
        <v>1.48333333333333</v>
      </c>
      <c r="J138" s="102">
        <v>0.6</v>
      </c>
      <c r="K138" s="102" t="s">
        <v>695</v>
      </c>
      <c r="L138" s="102">
        <f t="shared" si="14"/>
        <v>-0.2091</v>
      </c>
      <c r="M138" s="102" t="s">
        <v>696</v>
      </c>
      <c r="N138" s="102">
        <f t="shared" si="15"/>
        <v>-0.0312</v>
      </c>
      <c r="O138" s="103">
        <v>0.55</v>
      </c>
      <c r="P138" s="104" t="s">
        <v>697</v>
      </c>
      <c r="Q138" s="61">
        <f t="shared" si="16"/>
        <v>-0.3729</v>
      </c>
      <c r="R138" s="104" t="s">
        <v>698</v>
      </c>
      <c r="S138" s="61">
        <f t="shared" si="17"/>
        <v>-0.00839999999999999</v>
      </c>
    </row>
    <row r="139" customHeight="1" spans="1:19">
      <c r="A139" s="36">
        <v>110378</v>
      </c>
      <c r="B139" s="36" t="s">
        <v>667</v>
      </c>
      <c r="C139" s="36" t="s">
        <v>699</v>
      </c>
      <c r="D139" s="36" t="s">
        <v>669</v>
      </c>
      <c r="E139" s="36">
        <v>2</v>
      </c>
      <c r="F139" s="96">
        <v>60</v>
      </c>
      <c r="G139" s="96">
        <v>104</v>
      </c>
      <c r="H139" s="96">
        <f t="shared" si="12"/>
        <v>44</v>
      </c>
      <c r="I139" s="101">
        <f t="shared" si="13"/>
        <v>1.73333333333333</v>
      </c>
      <c r="J139" s="102">
        <v>0.82</v>
      </c>
      <c r="K139" s="102" t="s">
        <v>700</v>
      </c>
      <c r="L139" s="102">
        <f t="shared" si="14"/>
        <v>-0.0203</v>
      </c>
      <c r="M139" s="102" t="s">
        <v>493</v>
      </c>
      <c r="N139" s="102">
        <f t="shared" si="15"/>
        <v>-0.0168</v>
      </c>
      <c r="O139" s="103">
        <v>0.626633890214797</v>
      </c>
      <c r="P139" s="104" t="s">
        <v>433</v>
      </c>
      <c r="Q139" s="61">
        <f t="shared" si="16"/>
        <v>-0.014733890214797</v>
      </c>
      <c r="R139" s="104" t="s">
        <v>701</v>
      </c>
      <c r="S139" s="61">
        <f t="shared" si="17"/>
        <v>0.00509999999999999</v>
      </c>
    </row>
    <row r="140" customHeight="1" spans="1:19">
      <c r="A140" s="37">
        <v>17948</v>
      </c>
      <c r="B140" s="36" t="s">
        <v>702</v>
      </c>
      <c r="C140" s="36" t="s">
        <v>703</v>
      </c>
      <c r="D140" s="36" t="s">
        <v>704</v>
      </c>
      <c r="E140" s="36">
        <v>2</v>
      </c>
      <c r="F140" s="96">
        <v>30</v>
      </c>
      <c r="G140" s="96">
        <v>19</v>
      </c>
      <c r="H140" s="96">
        <f t="shared" si="12"/>
        <v>-11</v>
      </c>
      <c r="I140" s="101">
        <f t="shared" si="13"/>
        <v>0.633333333333333</v>
      </c>
      <c r="J140" s="102">
        <v>0.8</v>
      </c>
      <c r="K140" s="102" t="s">
        <v>705</v>
      </c>
      <c r="L140" s="102">
        <f t="shared" si="14"/>
        <v>-0.1614</v>
      </c>
      <c r="M140" s="102" t="s">
        <v>432</v>
      </c>
      <c r="N140" s="102">
        <f t="shared" si="15"/>
        <v>-0.1524</v>
      </c>
      <c r="O140" s="103">
        <v>0.650401482396541</v>
      </c>
      <c r="P140" s="104" t="s">
        <v>706</v>
      </c>
      <c r="Q140" s="61">
        <f t="shared" si="16"/>
        <v>-0.103101482396541</v>
      </c>
      <c r="R140" s="104" t="s">
        <v>707</v>
      </c>
      <c r="S140" s="61">
        <f t="shared" si="17"/>
        <v>0.1235</v>
      </c>
    </row>
    <row r="141" customHeight="1" spans="1:19">
      <c r="A141" s="37">
        <v>110896</v>
      </c>
      <c r="B141" s="36" t="s">
        <v>702</v>
      </c>
      <c r="C141" s="36" t="s">
        <v>708</v>
      </c>
      <c r="D141" s="36" t="s">
        <v>704</v>
      </c>
      <c r="E141" s="36">
        <v>2</v>
      </c>
      <c r="F141" s="96">
        <v>90</v>
      </c>
      <c r="G141" s="96">
        <v>97</v>
      </c>
      <c r="H141" s="96">
        <f t="shared" si="12"/>
        <v>7</v>
      </c>
      <c r="I141" s="101">
        <f t="shared" si="13"/>
        <v>1.07777777777778</v>
      </c>
      <c r="J141" s="102">
        <v>0.65</v>
      </c>
      <c r="K141" s="102" t="s">
        <v>709</v>
      </c>
      <c r="L141" s="102">
        <f t="shared" si="14"/>
        <v>-0.1672</v>
      </c>
      <c r="M141" s="102" t="s">
        <v>232</v>
      </c>
      <c r="N141" s="102">
        <f t="shared" si="15"/>
        <v>-0.0943000000000001</v>
      </c>
      <c r="O141" s="103">
        <v>0.431603773584906</v>
      </c>
      <c r="P141" s="104" t="s">
        <v>710</v>
      </c>
      <c r="Q141" s="61">
        <f t="shared" si="16"/>
        <v>-0.063403773584906</v>
      </c>
      <c r="R141" s="104" t="s">
        <v>711</v>
      </c>
      <c r="S141" s="61">
        <f t="shared" si="17"/>
        <v>0.0731</v>
      </c>
    </row>
    <row r="142" customHeight="1" spans="1:19">
      <c r="A142" s="37">
        <v>110900</v>
      </c>
      <c r="B142" s="36" t="s">
        <v>702</v>
      </c>
      <c r="C142" s="36" t="s">
        <v>712</v>
      </c>
      <c r="D142" s="36" t="s">
        <v>704</v>
      </c>
      <c r="E142" s="36">
        <v>1</v>
      </c>
      <c r="F142" s="96">
        <v>90</v>
      </c>
      <c r="G142" s="96">
        <v>31</v>
      </c>
      <c r="H142" s="96">
        <f t="shared" si="12"/>
        <v>-59</v>
      </c>
      <c r="I142" s="101">
        <f t="shared" si="13"/>
        <v>0.344444444444444</v>
      </c>
      <c r="J142" s="102">
        <v>0.7</v>
      </c>
      <c r="K142" s="102" t="s">
        <v>713</v>
      </c>
      <c r="L142" s="102">
        <f t="shared" si="14"/>
        <v>-0.0757</v>
      </c>
      <c r="M142" s="102" t="s">
        <v>714</v>
      </c>
      <c r="N142" s="102">
        <f t="shared" si="15"/>
        <v>0.0741999999999999</v>
      </c>
      <c r="O142" s="103">
        <v>0.604983510443386</v>
      </c>
      <c r="P142" s="104" t="s">
        <v>715</v>
      </c>
      <c r="Q142" s="61">
        <f t="shared" si="16"/>
        <v>-0.072283510443386</v>
      </c>
      <c r="R142" s="104" t="s">
        <v>716</v>
      </c>
      <c r="S142" s="61">
        <f t="shared" si="17"/>
        <v>-0.0539000000000001</v>
      </c>
    </row>
    <row r="143" customHeight="1" spans="1:19">
      <c r="A143" s="37">
        <v>110905</v>
      </c>
      <c r="B143" s="36" t="s">
        <v>702</v>
      </c>
      <c r="C143" s="36" t="s">
        <v>717</v>
      </c>
      <c r="D143" s="36" t="s">
        <v>704</v>
      </c>
      <c r="E143" s="36">
        <v>2</v>
      </c>
      <c r="F143" s="96">
        <v>60</v>
      </c>
      <c r="G143" s="96">
        <v>57</v>
      </c>
      <c r="H143" s="96">
        <f t="shared" si="12"/>
        <v>-3</v>
      </c>
      <c r="I143" s="101">
        <f t="shared" si="13"/>
        <v>0.95</v>
      </c>
      <c r="J143" s="102">
        <v>0.8</v>
      </c>
      <c r="K143" s="102" t="s">
        <v>718</v>
      </c>
      <c r="L143" s="102">
        <f t="shared" si="14"/>
        <v>-0.1423</v>
      </c>
      <c r="M143" s="102" t="s">
        <v>719</v>
      </c>
      <c r="N143" s="102">
        <f t="shared" si="15"/>
        <v>-0.0251</v>
      </c>
      <c r="O143" s="103">
        <v>0.680399878824599</v>
      </c>
      <c r="P143" s="104" t="s">
        <v>720</v>
      </c>
      <c r="Q143" s="61">
        <f t="shared" si="16"/>
        <v>-0.142699878824599</v>
      </c>
      <c r="R143" s="104" t="s">
        <v>721</v>
      </c>
      <c r="S143" s="61">
        <f t="shared" si="17"/>
        <v>0.00669999999999993</v>
      </c>
    </row>
    <row r="144" customHeight="1" spans="1:19">
      <c r="A144" s="37">
        <v>110906</v>
      </c>
      <c r="B144" s="36" t="s">
        <v>702</v>
      </c>
      <c r="C144" s="36" t="s">
        <v>722</v>
      </c>
      <c r="D144" s="36" t="s">
        <v>704</v>
      </c>
      <c r="E144" s="36">
        <v>2</v>
      </c>
      <c r="F144" s="96">
        <v>120</v>
      </c>
      <c r="G144" s="96">
        <v>58</v>
      </c>
      <c r="H144" s="96">
        <f t="shared" si="12"/>
        <v>-62</v>
      </c>
      <c r="I144" s="101">
        <f t="shared" si="13"/>
        <v>0.483333333333333</v>
      </c>
      <c r="J144" s="102">
        <v>0.65</v>
      </c>
      <c r="K144" s="102" t="s">
        <v>723</v>
      </c>
      <c r="L144" s="102">
        <f t="shared" si="14"/>
        <v>-0.1394</v>
      </c>
      <c r="M144" s="102" t="s">
        <v>724</v>
      </c>
      <c r="N144" s="102">
        <f t="shared" si="15"/>
        <v>-0.0590999999999999</v>
      </c>
      <c r="O144" s="103">
        <v>0.551113649343232</v>
      </c>
      <c r="P144" s="104" t="s">
        <v>725</v>
      </c>
      <c r="Q144" s="61">
        <f t="shared" si="16"/>
        <v>-0.119613649343232</v>
      </c>
      <c r="R144" s="104" t="s">
        <v>726</v>
      </c>
      <c r="S144" s="61">
        <f t="shared" si="17"/>
        <v>-0.0197</v>
      </c>
    </row>
    <row r="145" customHeight="1" spans="1:19">
      <c r="A145" s="37">
        <v>110907</v>
      </c>
      <c r="B145" s="36" t="s">
        <v>702</v>
      </c>
      <c r="C145" s="36" t="s">
        <v>727</v>
      </c>
      <c r="D145" s="36" t="s">
        <v>704</v>
      </c>
      <c r="E145" s="36">
        <v>1</v>
      </c>
      <c r="F145" s="96">
        <v>60</v>
      </c>
      <c r="G145" s="96">
        <v>22</v>
      </c>
      <c r="H145" s="96">
        <f t="shared" si="12"/>
        <v>-38</v>
      </c>
      <c r="I145" s="101">
        <f t="shared" si="13"/>
        <v>0.366666666666667</v>
      </c>
      <c r="J145" s="102">
        <v>0.52</v>
      </c>
      <c r="K145" s="102" t="s">
        <v>728</v>
      </c>
      <c r="L145" s="102">
        <f t="shared" si="14"/>
        <v>-0.1151</v>
      </c>
      <c r="M145" s="102" t="s">
        <v>729</v>
      </c>
      <c r="N145" s="102">
        <f t="shared" si="15"/>
        <v>-0.0697</v>
      </c>
      <c r="O145" s="103">
        <v>0.425934065934066</v>
      </c>
      <c r="P145" s="104" t="s">
        <v>730</v>
      </c>
      <c r="Q145" s="61">
        <f t="shared" si="16"/>
        <v>-0.069334065934066</v>
      </c>
      <c r="R145" s="104" t="s">
        <v>731</v>
      </c>
      <c r="S145" s="61">
        <f t="shared" si="17"/>
        <v>0.0193</v>
      </c>
    </row>
    <row r="146" customHeight="1" spans="1:19">
      <c r="A146" s="37">
        <v>111119</v>
      </c>
      <c r="B146" s="36" t="s">
        <v>732</v>
      </c>
      <c r="C146" s="36" t="s">
        <v>733</v>
      </c>
      <c r="D146" s="36" t="s">
        <v>734</v>
      </c>
      <c r="E146" s="36">
        <v>2</v>
      </c>
      <c r="F146" s="96">
        <v>120</v>
      </c>
      <c r="G146" s="96">
        <v>15</v>
      </c>
      <c r="H146" s="96">
        <f t="shared" si="12"/>
        <v>-105</v>
      </c>
      <c r="I146" s="101">
        <f t="shared" si="13"/>
        <v>0.125</v>
      </c>
      <c r="J146" s="102">
        <v>0.5</v>
      </c>
      <c r="K146" s="102" t="s">
        <v>735</v>
      </c>
      <c r="L146" s="102">
        <f t="shared" si="14"/>
        <v>-0.1426</v>
      </c>
      <c r="M146" s="102" t="s">
        <v>736</v>
      </c>
      <c r="N146" s="102">
        <f t="shared" si="15"/>
        <v>-0.0457</v>
      </c>
      <c r="O146" s="103">
        <v>0.424810530514559</v>
      </c>
      <c r="P146" s="104" t="s">
        <v>737</v>
      </c>
      <c r="Q146" s="61">
        <f t="shared" si="16"/>
        <v>-0.182110530514559</v>
      </c>
      <c r="R146" s="104" t="s">
        <v>738</v>
      </c>
      <c r="S146" s="61">
        <f t="shared" si="17"/>
        <v>-0.00259999999999999</v>
      </c>
    </row>
    <row r="147" customHeight="1" spans="1:19">
      <c r="A147" s="37">
        <v>111121</v>
      </c>
      <c r="B147" s="36" t="s">
        <v>732</v>
      </c>
      <c r="C147" s="36" t="s">
        <v>739</v>
      </c>
      <c r="D147" s="36" t="s">
        <v>734</v>
      </c>
      <c r="E147" s="36">
        <v>2</v>
      </c>
      <c r="F147" s="96">
        <v>90</v>
      </c>
      <c r="G147" s="96">
        <v>31</v>
      </c>
      <c r="H147" s="96">
        <f t="shared" si="12"/>
        <v>-59</v>
      </c>
      <c r="I147" s="101">
        <f t="shared" si="13"/>
        <v>0.344444444444444</v>
      </c>
      <c r="J147" s="102">
        <v>0.55</v>
      </c>
      <c r="K147" s="102" t="s">
        <v>740</v>
      </c>
      <c r="L147" s="102">
        <f t="shared" si="14"/>
        <v>-0.127</v>
      </c>
      <c r="M147" s="102" t="s">
        <v>741</v>
      </c>
      <c r="N147" s="102">
        <f t="shared" si="15"/>
        <v>0.0224</v>
      </c>
      <c r="O147" s="103">
        <v>0.404905335628227</v>
      </c>
      <c r="P147" s="104" t="s">
        <v>742</v>
      </c>
      <c r="Q147" s="61">
        <f t="shared" si="16"/>
        <v>-0.086705335628227</v>
      </c>
      <c r="R147" s="104" t="s">
        <v>743</v>
      </c>
      <c r="S147" s="61">
        <f t="shared" si="17"/>
        <v>-0.0286</v>
      </c>
    </row>
    <row r="148" customHeight="1" spans="1:19">
      <c r="A148" s="37">
        <v>111124</v>
      </c>
      <c r="B148" s="36" t="s">
        <v>732</v>
      </c>
      <c r="C148" s="36" t="s">
        <v>744</v>
      </c>
      <c r="D148" s="36" t="s">
        <v>734</v>
      </c>
      <c r="E148" s="36">
        <v>2</v>
      </c>
      <c r="F148" s="96">
        <v>90</v>
      </c>
      <c r="G148" s="96">
        <v>4</v>
      </c>
      <c r="H148" s="96">
        <f t="shared" si="12"/>
        <v>-86</v>
      </c>
      <c r="I148" s="101">
        <f t="shared" si="13"/>
        <v>0.0444444444444444</v>
      </c>
      <c r="J148" s="102">
        <v>0.5</v>
      </c>
      <c r="K148" s="102" t="s">
        <v>423</v>
      </c>
      <c r="L148" s="102">
        <f t="shared" si="14"/>
        <v>-0.2519</v>
      </c>
      <c r="M148" s="102" t="s">
        <v>745</v>
      </c>
      <c r="N148" s="102">
        <f t="shared" si="15"/>
        <v>-0.0767</v>
      </c>
      <c r="O148" s="103">
        <v>0.4</v>
      </c>
      <c r="P148" s="104" t="s">
        <v>746</v>
      </c>
      <c r="Q148" s="61">
        <f t="shared" si="16"/>
        <v>-0.2403</v>
      </c>
      <c r="R148" s="104" t="s">
        <v>747</v>
      </c>
      <c r="S148" s="61">
        <f t="shared" si="17"/>
        <v>0.00369999999999998</v>
      </c>
    </row>
    <row r="149" customHeight="1" spans="1:19">
      <c r="A149" s="37">
        <v>111158</v>
      </c>
      <c r="B149" s="36" t="s">
        <v>732</v>
      </c>
      <c r="C149" s="36" t="s">
        <v>748</v>
      </c>
      <c r="D149" s="36" t="s">
        <v>734</v>
      </c>
      <c r="E149" s="36">
        <v>2</v>
      </c>
      <c r="F149" s="96">
        <v>120</v>
      </c>
      <c r="G149" s="96">
        <v>25</v>
      </c>
      <c r="H149" s="96">
        <f t="shared" si="12"/>
        <v>-95</v>
      </c>
      <c r="I149" s="101">
        <f t="shared" si="13"/>
        <v>0.208333333333333</v>
      </c>
      <c r="J149" s="102">
        <v>0.5</v>
      </c>
      <c r="K149" s="102" t="s">
        <v>749</v>
      </c>
      <c r="L149" s="102">
        <f t="shared" si="14"/>
        <v>-0.0818</v>
      </c>
      <c r="M149" s="102" t="s">
        <v>750</v>
      </c>
      <c r="N149" s="102">
        <f t="shared" si="15"/>
        <v>-0.0278</v>
      </c>
      <c r="O149" s="103">
        <v>0.4</v>
      </c>
      <c r="P149" s="104" t="s">
        <v>751</v>
      </c>
      <c r="Q149" s="61">
        <f t="shared" si="16"/>
        <v>-0.0826000000000001</v>
      </c>
      <c r="R149" s="104" t="s">
        <v>752</v>
      </c>
      <c r="S149" s="61">
        <f t="shared" si="17"/>
        <v>0.0306</v>
      </c>
    </row>
    <row r="150" customHeight="1" spans="1:19">
      <c r="A150" s="37">
        <v>126918</v>
      </c>
      <c r="B150" s="36" t="s">
        <v>753</v>
      </c>
      <c r="C150" s="36" t="s">
        <v>754</v>
      </c>
      <c r="D150" s="36" t="s">
        <v>755</v>
      </c>
      <c r="E150" s="36">
        <v>2</v>
      </c>
      <c r="F150" s="96">
        <v>30</v>
      </c>
      <c r="G150" s="96">
        <v>48</v>
      </c>
      <c r="H150" s="96">
        <f t="shared" si="12"/>
        <v>18</v>
      </c>
      <c r="I150" s="101">
        <f t="shared" si="13"/>
        <v>1.6</v>
      </c>
      <c r="J150" s="102">
        <v>0.75</v>
      </c>
      <c r="K150" s="102" t="s">
        <v>756</v>
      </c>
      <c r="L150" s="102">
        <f t="shared" si="14"/>
        <v>-0.0827</v>
      </c>
      <c r="M150" s="102" t="s">
        <v>757</v>
      </c>
      <c r="N150" s="102">
        <f t="shared" si="15"/>
        <v>-0.0407</v>
      </c>
      <c r="O150" s="103">
        <v>0.638573108584869</v>
      </c>
      <c r="P150" s="104" t="s">
        <v>758</v>
      </c>
      <c r="Q150" s="61">
        <f t="shared" si="16"/>
        <v>-0.033373108584869</v>
      </c>
      <c r="R150" s="104" t="s">
        <v>759</v>
      </c>
      <c r="S150" s="61">
        <f t="shared" si="17"/>
        <v>0.0896</v>
      </c>
    </row>
    <row r="151" customHeight="1" spans="1:19">
      <c r="A151" s="37">
        <v>126920</v>
      </c>
      <c r="B151" s="36" t="s">
        <v>753</v>
      </c>
      <c r="C151" s="36" t="s">
        <v>760</v>
      </c>
      <c r="D151" s="36" t="s">
        <v>755</v>
      </c>
      <c r="E151" s="36">
        <v>2</v>
      </c>
      <c r="F151" s="96">
        <v>120</v>
      </c>
      <c r="G151" s="96">
        <v>134</v>
      </c>
      <c r="H151" s="96">
        <f t="shared" si="12"/>
        <v>14</v>
      </c>
      <c r="I151" s="101">
        <f t="shared" si="13"/>
        <v>1.11666666666667</v>
      </c>
      <c r="J151" s="102">
        <v>0.55</v>
      </c>
      <c r="K151" s="102" t="s">
        <v>761</v>
      </c>
      <c r="L151" s="102">
        <f t="shared" si="14"/>
        <v>-0.1951</v>
      </c>
      <c r="M151" s="102" t="s">
        <v>762</v>
      </c>
      <c r="N151" s="102">
        <f t="shared" si="15"/>
        <v>-0.1475</v>
      </c>
      <c r="O151" s="103">
        <v>0.3695</v>
      </c>
      <c r="P151" s="104" t="s">
        <v>763</v>
      </c>
      <c r="Q151" s="61">
        <f t="shared" si="16"/>
        <v>0.0107</v>
      </c>
      <c r="R151" s="104" t="s">
        <v>764</v>
      </c>
      <c r="S151" s="61">
        <f t="shared" si="17"/>
        <v>0.0173</v>
      </c>
    </row>
    <row r="152" customHeight="1" spans="1:19">
      <c r="A152" s="37">
        <v>126923</v>
      </c>
      <c r="B152" s="36" t="s">
        <v>753</v>
      </c>
      <c r="C152" s="36" t="s">
        <v>765</v>
      </c>
      <c r="D152" s="36" t="s">
        <v>755</v>
      </c>
      <c r="E152" s="36">
        <v>2</v>
      </c>
      <c r="F152" s="96">
        <v>90</v>
      </c>
      <c r="G152" s="96">
        <v>101</v>
      </c>
      <c r="H152" s="96">
        <f t="shared" si="12"/>
        <v>11</v>
      </c>
      <c r="I152" s="101">
        <f t="shared" si="13"/>
        <v>1.12222222222222</v>
      </c>
      <c r="J152" s="102">
        <v>0.5</v>
      </c>
      <c r="K152" s="102" t="s">
        <v>766</v>
      </c>
      <c r="L152" s="102">
        <f t="shared" si="14"/>
        <v>0.0439000000000001</v>
      </c>
      <c r="M152" s="102" t="s">
        <v>767</v>
      </c>
      <c r="N152" s="102">
        <f t="shared" si="15"/>
        <v>-0.0100999999999999</v>
      </c>
      <c r="O152" s="103">
        <v>0.4</v>
      </c>
      <c r="P152" s="104" t="s">
        <v>762</v>
      </c>
      <c r="Q152" s="61">
        <f t="shared" si="16"/>
        <v>0.1024</v>
      </c>
      <c r="R152" s="104" t="s">
        <v>768</v>
      </c>
      <c r="S152" s="61">
        <f t="shared" si="17"/>
        <v>0.0135</v>
      </c>
    </row>
    <row r="153" customHeight="1" spans="1:19">
      <c r="A153" s="37">
        <v>126924</v>
      </c>
      <c r="B153" s="36" t="s">
        <v>753</v>
      </c>
      <c r="C153" s="36" t="s">
        <v>769</v>
      </c>
      <c r="D153" s="36" t="s">
        <v>755</v>
      </c>
      <c r="E153" s="36">
        <v>2</v>
      </c>
      <c r="F153" s="96">
        <v>90</v>
      </c>
      <c r="G153" s="96">
        <v>57</v>
      </c>
      <c r="H153" s="96">
        <f t="shared" si="12"/>
        <v>-33</v>
      </c>
      <c r="I153" s="101">
        <f t="shared" si="13"/>
        <v>0.633333333333333</v>
      </c>
      <c r="J153" s="102">
        <v>0.55</v>
      </c>
      <c r="K153" s="102" t="s">
        <v>770</v>
      </c>
      <c r="L153" s="102">
        <f t="shared" si="14"/>
        <v>-0.1143</v>
      </c>
      <c r="M153" s="102" t="s">
        <v>771</v>
      </c>
      <c r="N153" s="102">
        <f t="shared" si="15"/>
        <v>-0.0622</v>
      </c>
      <c r="O153" s="103">
        <v>0.4</v>
      </c>
      <c r="P153" s="104" t="s">
        <v>772</v>
      </c>
      <c r="Q153" s="61">
        <f t="shared" si="16"/>
        <v>-0.0274</v>
      </c>
      <c r="R153" s="104" t="s">
        <v>763</v>
      </c>
      <c r="S153" s="61">
        <f t="shared" si="17"/>
        <v>0.00760000000000005</v>
      </c>
    </row>
    <row r="154" customHeight="1" spans="1:19">
      <c r="A154" s="37">
        <v>126925</v>
      </c>
      <c r="B154" s="36" t="s">
        <v>753</v>
      </c>
      <c r="C154" s="36" t="s">
        <v>773</v>
      </c>
      <c r="D154" s="36" t="s">
        <v>755</v>
      </c>
      <c r="E154" s="36">
        <v>3</v>
      </c>
      <c r="F154" s="96">
        <v>90</v>
      </c>
      <c r="G154" s="96">
        <v>66</v>
      </c>
      <c r="H154" s="96">
        <f t="shared" si="12"/>
        <v>-24</v>
      </c>
      <c r="I154" s="101">
        <f t="shared" si="13"/>
        <v>0.733333333333333</v>
      </c>
      <c r="J154" s="102">
        <v>0.55</v>
      </c>
      <c r="K154" s="102" t="s">
        <v>774</v>
      </c>
      <c r="L154" s="102">
        <f t="shared" si="14"/>
        <v>-0.2106</v>
      </c>
      <c r="M154" s="102" t="s">
        <v>775</v>
      </c>
      <c r="N154" s="102">
        <f t="shared" si="15"/>
        <v>-0.1973</v>
      </c>
      <c r="O154" s="103">
        <v>0.426118391323995</v>
      </c>
      <c r="P154" s="104" t="s">
        <v>776</v>
      </c>
      <c r="Q154" s="61">
        <f t="shared" si="16"/>
        <v>0.023881608676005</v>
      </c>
      <c r="R154" s="104" t="s">
        <v>777</v>
      </c>
      <c r="S154" s="61">
        <f t="shared" si="17"/>
        <v>0.0946</v>
      </c>
    </row>
    <row r="155" customHeight="1" spans="1:19">
      <c r="A155" s="37">
        <v>126926</v>
      </c>
      <c r="B155" s="36" t="s">
        <v>753</v>
      </c>
      <c r="C155" s="36" t="s">
        <v>778</v>
      </c>
      <c r="D155" s="36" t="s">
        <v>755</v>
      </c>
      <c r="E155" s="36">
        <v>2</v>
      </c>
      <c r="F155" s="96">
        <v>60</v>
      </c>
      <c r="G155" s="96">
        <v>72</v>
      </c>
      <c r="H155" s="96">
        <f t="shared" si="12"/>
        <v>12</v>
      </c>
      <c r="I155" s="101">
        <f t="shared" si="13"/>
        <v>1.2</v>
      </c>
      <c r="J155" s="102">
        <v>0.6</v>
      </c>
      <c r="K155" s="102" t="s">
        <v>779</v>
      </c>
      <c r="L155" s="102">
        <f t="shared" si="14"/>
        <v>-0.1721</v>
      </c>
      <c r="M155" s="102" t="s">
        <v>780</v>
      </c>
      <c r="N155" s="102">
        <f t="shared" si="15"/>
        <v>-0.2108</v>
      </c>
      <c r="O155" s="103">
        <v>0.44938704028021</v>
      </c>
      <c r="P155" s="104" t="s">
        <v>781</v>
      </c>
      <c r="Q155" s="61">
        <f t="shared" si="16"/>
        <v>0.19501295971979</v>
      </c>
      <c r="R155" s="104" t="s">
        <v>782</v>
      </c>
      <c r="S155" s="61">
        <f t="shared" si="17"/>
        <v>0.00850000000000006</v>
      </c>
    </row>
    <row r="156" ht="26" customHeight="1" spans="1:19">
      <c r="A156" s="37">
        <v>303881</v>
      </c>
      <c r="B156" s="36" t="s">
        <v>702</v>
      </c>
      <c r="C156" s="36" t="s">
        <v>783</v>
      </c>
      <c r="D156" s="36" t="s">
        <v>704</v>
      </c>
      <c r="E156" s="36">
        <v>2</v>
      </c>
      <c r="F156" s="96">
        <v>90</v>
      </c>
      <c r="G156" s="96">
        <v>74</v>
      </c>
      <c r="H156" s="96">
        <f t="shared" si="12"/>
        <v>-16</v>
      </c>
      <c r="I156" s="101">
        <f t="shared" si="13"/>
        <v>0.822222222222222</v>
      </c>
      <c r="J156" s="102">
        <v>0.8</v>
      </c>
      <c r="K156" s="102" t="s">
        <v>784</v>
      </c>
      <c r="L156" s="102">
        <f t="shared" si="14"/>
        <v>-0.0778000000000001</v>
      </c>
      <c r="M156" s="102" t="s">
        <v>785</v>
      </c>
      <c r="N156" s="102">
        <f t="shared" si="15"/>
        <v>0.1883</v>
      </c>
      <c r="O156" s="103">
        <v>0.665135699373695</v>
      </c>
      <c r="P156" s="104" t="s">
        <v>786</v>
      </c>
      <c r="Q156" s="61">
        <f t="shared" si="16"/>
        <v>-0.108035699373695</v>
      </c>
      <c r="R156" s="104" t="s">
        <v>787</v>
      </c>
      <c r="S156" s="61">
        <f t="shared" si="17"/>
        <v>-0.1011</v>
      </c>
    </row>
    <row r="157" ht="24" customHeight="1" spans="1:19">
      <c r="A157" s="37">
        <v>303882</v>
      </c>
      <c r="B157" s="36" t="s">
        <v>702</v>
      </c>
      <c r="C157" s="36" t="s">
        <v>788</v>
      </c>
      <c r="D157" s="36" t="s">
        <v>704</v>
      </c>
      <c r="E157" s="36">
        <v>2</v>
      </c>
      <c r="F157" s="96">
        <v>120</v>
      </c>
      <c r="G157" s="96">
        <v>63</v>
      </c>
      <c r="H157" s="96">
        <f t="shared" si="12"/>
        <v>-57</v>
      </c>
      <c r="I157" s="101">
        <f t="shared" si="13"/>
        <v>0.525</v>
      </c>
      <c r="J157" s="102">
        <v>0.55</v>
      </c>
      <c r="K157" s="102" t="s">
        <v>789</v>
      </c>
      <c r="L157" s="102">
        <f t="shared" si="14"/>
        <v>-0.0627000000000001</v>
      </c>
      <c r="M157" s="102" t="s">
        <v>790</v>
      </c>
      <c r="N157" s="102">
        <f t="shared" si="15"/>
        <v>-0.136</v>
      </c>
      <c r="O157" s="103">
        <v>0.475192725835145</v>
      </c>
      <c r="P157" s="104" t="s">
        <v>791</v>
      </c>
      <c r="Q157" s="61">
        <f t="shared" si="16"/>
        <v>-0.119692725835145</v>
      </c>
      <c r="R157" s="104" t="s">
        <v>792</v>
      </c>
      <c r="S157" s="61">
        <f t="shared" si="17"/>
        <v>0.1384</v>
      </c>
    </row>
  </sheetData>
  <autoFilter xmlns:etc="http://www.wps.cn/officeDocument/2017/etCustomData" ref="A1:S157" etc:filterBottomFollowUsedRange="0">
    <extLst/>
  </autoFilter>
  <sortState ref="A2:BB141">
    <sortCondition ref="D2:D14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6"/>
  <sheetViews>
    <sheetView tabSelected="1" workbookViewId="0">
      <pane ySplit="1" topLeftCell="A2" activePane="bottomLeft" state="frozen"/>
      <selection/>
      <selection pane="bottomLeft" activeCell="M12" sqref="M12"/>
    </sheetView>
  </sheetViews>
  <sheetFormatPr defaultColWidth="9" defaultRowHeight="13.5"/>
  <cols>
    <col min="1" max="1" width="7.375" style="66" customWidth="1"/>
    <col min="2" max="2" width="16.375" style="66" customWidth="1"/>
    <col min="3" max="3" width="12.75" style="66" customWidth="1"/>
    <col min="4" max="4" width="21.625" style="66" customWidth="1"/>
    <col min="5" max="5" width="10" style="66" customWidth="1"/>
    <col min="6" max="6" width="13.25" style="66" customWidth="1"/>
    <col min="7" max="7" width="16.5" style="66" customWidth="1"/>
    <col min="8" max="8" width="9" style="66"/>
    <col min="9" max="9" width="12.625" style="66"/>
    <col min="10" max="10" width="9" style="68"/>
    <col min="11" max="11" width="15.5" style="69" customWidth="1"/>
    <col min="12" max="12" width="9" style="69"/>
    <col min="13" max="13" width="47" style="66" customWidth="1"/>
    <col min="14" max="16384" width="9" style="66"/>
  </cols>
  <sheetData>
    <row r="1" s="65" customFormat="1" ht="45" customHeight="1" spans="1:13">
      <c r="A1" s="70" t="s">
        <v>793</v>
      </c>
      <c r="B1" s="70" t="s">
        <v>0</v>
      </c>
      <c r="C1" s="70" t="s">
        <v>1</v>
      </c>
      <c r="D1" s="70" t="s">
        <v>2</v>
      </c>
      <c r="E1" s="70" t="s">
        <v>794</v>
      </c>
      <c r="F1" s="70" t="s">
        <v>795</v>
      </c>
      <c r="G1" s="70" t="s">
        <v>796</v>
      </c>
      <c r="H1" s="71" t="s">
        <v>6</v>
      </c>
      <c r="I1" s="71" t="s">
        <v>8</v>
      </c>
      <c r="J1" s="76" t="s">
        <v>797</v>
      </c>
      <c r="K1" s="77" t="s">
        <v>798</v>
      </c>
      <c r="L1" s="78" t="s">
        <v>799</v>
      </c>
      <c r="M1" s="12" t="s">
        <v>800</v>
      </c>
    </row>
    <row r="2" ht="18" customHeight="1" spans="1:13">
      <c r="A2" s="70">
        <v>1</v>
      </c>
      <c r="B2" s="70">
        <v>1950</v>
      </c>
      <c r="C2" s="70" t="s">
        <v>15</v>
      </c>
      <c r="D2" s="70" t="s">
        <v>801</v>
      </c>
      <c r="E2" s="72">
        <v>12216</v>
      </c>
      <c r="F2" s="72" t="s">
        <v>802</v>
      </c>
      <c r="G2" s="72">
        <v>40</v>
      </c>
      <c r="H2" s="73">
        <v>48</v>
      </c>
      <c r="I2" s="79">
        <f t="shared" ref="I2:I65" si="0">H2/G2</f>
        <v>1.2</v>
      </c>
      <c r="J2" s="80">
        <f t="shared" ref="J2:J65" si="1">H2-G2</f>
        <v>8</v>
      </c>
      <c r="K2" s="81">
        <f>J2*0.5</f>
        <v>4</v>
      </c>
      <c r="L2" s="81"/>
      <c r="M2" s="73"/>
    </row>
    <row r="3" ht="18" customHeight="1" spans="1:13">
      <c r="A3" s="70">
        <v>2</v>
      </c>
      <c r="B3" s="70">
        <v>1950</v>
      </c>
      <c r="C3" s="70" t="s">
        <v>15</v>
      </c>
      <c r="D3" s="70" t="s">
        <v>801</v>
      </c>
      <c r="E3" s="70">
        <v>15847</v>
      </c>
      <c r="F3" s="70" t="s">
        <v>803</v>
      </c>
      <c r="G3" s="72">
        <v>40</v>
      </c>
      <c r="H3" s="73">
        <v>27</v>
      </c>
      <c r="I3" s="79">
        <f t="shared" si="0"/>
        <v>0.675</v>
      </c>
      <c r="J3" s="80">
        <f t="shared" si="1"/>
        <v>-13</v>
      </c>
      <c r="K3" s="81"/>
      <c r="L3" s="81">
        <f>J3*-1</f>
        <v>13</v>
      </c>
      <c r="M3" s="73"/>
    </row>
    <row r="4" ht="18" customHeight="1" spans="1:13">
      <c r="A4" s="70">
        <v>3</v>
      </c>
      <c r="B4" s="70">
        <v>2113</v>
      </c>
      <c r="C4" s="70" t="s">
        <v>15</v>
      </c>
      <c r="D4" s="70" t="s">
        <v>804</v>
      </c>
      <c r="E4" s="70">
        <v>15292</v>
      </c>
      <c r="F4" s="70" t="s">
        <v>805</v>
      </c>
      <c r="G4" s="72">
        <v>50</v>
      </c>
      <c r="H4" s="73">
        <v>38</v>
      </c>
      <c r="I4" s="79">
        <f t="shared" si="0"/>
        <v>0.76</v>
      </c>
      <c r="J4" s="80">
        <f t="shared" si="1"/>
        <v>-12</v>
      </c>
      <c r="K4" s="81"/>
      <c r="L4" s="81">
        <f>J4*-1</f>
        <v>12</v>
      </c>
      <c r="M4" s="73"/>
    </row>
    <row r="5" ht="18" customHeight="1" spans="1:13">
      <c r="A5" s="70">
        <v>4</v>
      </c>
      <c r="B5" s="70">
        <v>2113</v>
      </c>
      <c r="C5" s="70" t="s">
        <v>15</v>
      </c>
      <c r="D5" s="70" t="s">
        <v>804</v>
      </c>
      <c r="E5" s="70">
        <v>5471</v>
      </c>
      <c r="F5" s="70" t="s">
        <v>806</v>
      </c>
      <c r="G5" s="72">
        <v>50</v>
      </c>
      <c r="H5" s="73">
        <v>32</v>
      </c>
      <c r="I5" s="79">
        <f t="shared" si="0"/>
        <v>0.64</v>
      </c>
      <c r="J5" s="80">
        <f t="shared" si="1"/>
        <v>-18</v>
      </c>
      <c r="K5" s="81"/>
      <c r="L5" s="81">
        <f>J5*-1</f>
        <v>18</v>
      </c>
      <c r="M5" s="73"/>
    </row>
    <row r="6" ht="18" customHeight="1" spans="1:13">
      <c r="A6" s="70">
        <v>5</v>
      </c>
      <c r="B6" s="70">
        <v>2113</v>
      </c>
      <c r="C6" s="70" t="s">
        <v>15</v>
      </c>
      <c r="D6" s="70" t="s">
        <v>804</v>
      </c>
      <c r="E6" s="70">
        <v>6454</v>
      </c>
      <c r="F6" s="70" t="s">
        <v>807</v>
      </c>
      <c r="G6" s="72">
        <v>50</v>
      </c>
      <c r="H6" s="73">
        <v>62</v>
      </c>
      <c r="I6" s="79">
        <f t="shared" si="0"/>
        <v>1.24</v>
      </c>
      <c r="J6" s="80">
        <f t="shared" si="1"/>
        <v>12</v>
      </c>
      <c r="K6" s="81">
        <f>J6*0.5</f>
        <v>6</v>
      </c>
      <c r="L6" s="81"/>
      <c r="M6" s="73"/>
    </row>
    <row r="7" ht="18" customHeight="1" spans="1:13">
      <c r="A7" s="70">
        <v>6</v>
      </c>
      <c r="B7" s="70">
        <v>2153</v>
      </c>
      <c r="C7" s="70" t="s">
        <v>15</v>
      </c>
      <c r="D7" s="70" t="s">
        <v>808</v>
      </c>
      <c r="E7" s="70">
        <v>8763</v>
      </c>
      <c r="F7" s="70" t="s">
        <v>809</v>
      </c>
      <c r="G7" s="72">
        <v>78</v>
      </c>
      <c r="H7" s="73">
        <v>51</v>
      </c>
      <c r="I7" s="79">
        <f t="shared" si="0"/>
        <v>0.653846153846154</v>
      </c>
      <c r="J7" s="80">
        <f t="shared" si="1"/>
        <v>-27</v>
      </c>
      <c r="K7" s="81"/>
      <c r="L7" s="81">
        <f>J7*-1</f>
        <v>27</v>
      </c>
      <c r="M7" s="73"/>
    </row>
    <row r="8" ht="18" customHeight="1" spans="1:13">
      <c r="A8" s="70">
        <v>7</v>
      </c>
      <c r="B8" s="70">
        <v>2153</v>
      </c>
      <c r="C8" s="70" t="s">
        <v>15</v>
      </c>
      <c r="D8" s="70" t="s">
        <v>808</v>
      </c>
      <c r="E8" s="70">
        <v>15848</v>
      </c>
      <c r="F8" s="70" t="s">
        <v>810</v>
      </c>
      <c r="G8" s="72">
        <v>78</v>
      </c>
      <c r="H8" s="73">
        <v>77</v>
      </c>
      <c r="I8" s="79">
        <f t="shared" si="0"/>
        <v>0.987179487179487</v>
      </c>
      <c r="J8" s="80">
        <f t="shared" si="1"/>
        <v>-1</v>
      </c>
      <c r="K8" s="81"/>
      <c r="L8" s="81">
        <f>J8*-1</f>
        <v>1</v>
      </c>
      <c r="M8" s="73"/>
    </row>
    <row r="9" ht="18" customHeight="1" spans="1:13">
      <c r="A9" s="70">
        <v>8</v>
      </c>
      <c r="B9" s="72">
        <v>2274</v>
      </c>
      <c r="C9" s="70" t="s">
        <v>22</v>
      </c>
      <c r="D9" s="70" t="s">
        <v>811</v>
      </c>
      <c r="E9" s="70">
        <v>12937</v>
      </c>
      <c r="F9" s="70" t="s">
        <v>812</v>
      </c>
      <c r="G9" s="72">
        <v>45</v>
      </c>
      <c r="H9" s="73">
        <v>54</v>
      </c>
      <c r="I9" s="79">
        <f t="shared" si="0"/>
        <v>1.2</v>
      </c>
      <c r="J9" s="80">
        <f t="shared" si="1"/>
        <v>9</v>
      </c>
      <c r="K9" s="81">
        <f t="shared" ref="K9:K14" si="2">J9*0.5</f>
        <v>4.5</v>
      </c>
      <c r="L9" s="81"/>
      <c r="M9" s="73"/>
    </row>
    <row r="10" ht="18" customHeight="1" spans="1:13">
      <c r="A10" s="70">
        <v>9</v>
      </c>
      <c r="B10" s="70">
        <v>2274</v>
      </c>
      <c r="C10" s="70" t="s">
        <v>22</v>
      </c>
      <c r="D10" s="70" t="s">
        <v>811</v>
      </c>
      <c r="E10" s="70">
        <v>9308</v>
      </c>
      <c r="F10" s="70" t="s">
        <v>813</v>
      </c>
      <c r="G10" s="72">
        <v>45</v>
      </c>
      <c r="H10" s="73">
        <v>58</v>
      </c>
      <c r="I10" s="79">
        <f t="shared" si="0"/>
        <v>1.28888888888889</v>
      </c>
      <c r="J10" s="80">
        <f t="shared" si="1"/>
        <v>13</v>
      </c>
      <c r="K10" s="81">
        <f t="shared" si="2"/>
        <v>6.5</v>
      </c>
      <c r="L10" s="81"/>
      <c r="M10" s="73"/>
    </row>
    <row r="11" ht="18" customHeight="1" spans="1:13">
      <c r="A11" s="70">
        <v>10</v>
      </c>
      <c r="B11" s="70">
        <v>2304</v>
      </c>
      <c r="C11" s="70" t="s">
        <v>15</v>
      </c>
      <c r="D11" s="70" t="s">
        <v>814</v>
      </c>
      <c r="E11" s="70">
        <v>7707</v>
      </c>
      <c r="F11" s="70" t="s">
        <v>815</v>
      </c>
      <c r="G11" s="72">
        <v>62</v>
      </c>
      <c r="H11" s="73">
        <v>86</v>
      </c>
      <c r="I11" s="79">
        <f t="shared" si="0"/>
        <v>1.38709677419355</v>
      </c>
      <c r="J11" s="80">
        <f t="shared" si="1"/>
        <v>24</v>
      </c>
      <c r="K11" s="81">
        <f t="shared" si="2"/>
        <v>12</v>
      </c>
      <c r="L11" s="81"/>
      <c r="M11" s="73"/>
    </row>
    <row r="12" ht="18" customHeight="1" spans="1:13">
      <c r="A12" s="70">
        <v>11</v>
      </c>
      <c r="B12" s="70">
        <v>2304</v>
      </c>
      <c r="C12" s="70" t="s">
        <v>15</v>
      </c>
      <c r="D12" s="70" t="s">
        <v>814</v>
      </c>
      <c r="E12" s="70">
        <v>13000</v>
      </c>
      <c r="F12" s="70" t="s">
        <v>816</v>
      </c>
      <c r="G12" s="72">
        <v>62</v>
      </c>
      <c r="H12" s="73">
        <v>74</v>
      </c>
      <c r="I12" s="79">
        <f t="shared" si="0"/>
        <v>1.19354838709677</v>
      </c>
      <c r="J12" s="80">
        <f t="shared" si="1"/>
        <v>12</v>
      </c>
      <c r="K12" s="81">
        <f t="shared" si="2"/>
        <v>6</v>
      </c>
      <c r="L12" s="81"/>
      <c r="M12" s="73"/>
    </row>
    <row r="13" ht="18" customHeight="1" spans="1:13">
      <c r="A13" s="70">
        <v>12</v>
      </c>
      <c r="B13" s="70">
        <v>2326</v>
      </c>
      <c r="C13" s="70" t="s">
        <v>329</v>
      </c>
      <c r="D13" s="70" t="s">
        <v>817</v>
      </c>
      <c r="E13" s="70">
        <v>27822</v>
      </c>
      <c r="F13" s="72" t="s">
        <v>818</v>
      </c>
      <c r="G13" s="72">
        <v>60</v>
      </c>
      <c r="H13" s="73">
        <v>90</v>
      </c>
      <c r="I13" s="79">
        <f t="shared" si="0"/>
        <v>1.5</v>
      </c>
      <c r="J13" s="80">
        <f t="shared" si="1"/>
        <v>30</v>
      </c>
      <c r="K13" s="81">
        <f t="shared" si="2"/>
        <v>15</v>
      </c>
      <c r="L13" s="81"/>
      <c r="M13" s="73"/>
    </row>
    <row r="14" ht="18" customHeight="1" spans="1:13">
      <c r="A14" s="70">
        <v>13</v>
      </c>
      <c r="B14" s="70">
        <v>2326</v>
      </c>
      <c r="C14" s="70" t="s">
        <v>329</v>
      </c>
      <c r="D14" s="70" t="s">
        <v>817</v>
      </c>
      <c r="E14" s="70">
        <v>15726</v>
      </c>
      <c r="F14" s="70" t="s">
        <v>819</v>
      </c>
      <c r="G14" s="72">
        <v>60</v>
      </c>
      <c r="H14" s="73">
        <v>74</v>
      </c>
      <c r="I14" s="79">
        <f t="shared" si="0"/>
        <v>1.23333333333333</v>
      </c>
      <c r="J14" s="80">
        <f t="shared" si="1"/>
        <v>14</v>
      </c>
      <c r="K14" s="81">
        <f t="shared" si="2"/>
        <v>7</v>
      </c>
      <c r="L14" s="81"/>
      <c r="M14" s="73"/>
    </row>
    <row r="15" ht="18" customHeight="1" spans="1:13">
      <c r="A15" s="70">
        <v>14</v>
      </c>
      <c r="B15" s="72">
        <v>2408</v>
      </c>
      <c r="C15" s="70" t="s">
        <v>299</v>
      </c>
      <c r="D15" s="70" t="s">
        <v>820</v>
      </c>
      <c r="E15" s="70">
        <v>15043</v>
      </c>
      <c r="F15" s="70" t="s">
        <v>821</v>
      </c>
      <c r="G15" s="72">
        <v>30</v>
      </c>
      <c r="H15" s="73">
        <v>13</v>
      </c>
      <c r="I15" s="79">
        <f t="shared" si="0"/>
        <v>0.433333333333333</v>
      </c>
      <c r="J15" s="80">
        <f t="shared" si="1"/>
        <v>-17</v>
      </c>
      <c r="K15" s="81"/>
      <c r="L15" s="81">
        <f>J15*-1</f>
        <v>17</v>
      </c>
      <c r="M15" s="73"/>
    </row>
    <row r="16" ht="18" customHeight="1" spans="1:13">
      <c r="A16" s="70">
        <v>15</v>
      </c>
      <c r="B16" s="70">
        <v>2408</v>
      </c>
      <c r="C16" s="70" t="s">
        <v>299</v>
      </c>
      <c r="D16" s="70" t="s">
        <v>820</v>
      </c>
      <c r="E16" s="70">
        <v>14339</v>
      </c>
      <c r="F16" s="70" t="s">
        <v>822</v>
      </c>
      <c r="G16" s="72">
        <v>30</v>
      </c>
      <c r="H16" s="73">
        <v>38</v>
      </c>
      <c r="I16" s="79">
        <f t="shared" si="0"/>
        <v>1.26666666666667</v>
      </c>
      <c r="J16" s="80">
        <f t="shared" si="1"/>
        <v>8</v>
      </c>
      <c r="K16" s="81">
        <f>J16*0.5</f>
        <v>4</v>
      </c>
      <c r="L16" s="81"/>
      <c r="M16" s="73"/>
    </row>
    <row r="17" ht="18" customHeight="1" spans="1:13">
      <c r="A17" s="70">
        <v>16</v>
      </c>
      <c r="B17" s="70">
        <v>2409</v>
      </c>
      <c r="C17" s="70" t="s">
        <v>329</v>
      </c>
      <c r="D17" s="70" t="s">
        <v>823</v>
      </c>
      <c r="E17" s="70">
        <v>12332</v>
      </c>
      <c r="F17" s="70" t="s">
        <v>824</v>
      </c>
      <c r="G17" s="72">
        <v>30</v>
      </c>
      <c r="H17" s="73">
        <v>34</v>
      </c>
      <c r="I17" s="79">
        <f t="shared" si="0"/>
        <v>1.13333333333333</v>
      </c>
      <c r="J17" s="80">
        <f t="shared" si="1"/>
        <v>4</v>
      </c>
      <c r="K17" s="81">
        <f>J17*0.5</f>
        <v>2</v>
      </c>
      <c r="L17" s="81"/>
      <c r="M17" s="73"/>
    </row>
    <row r="18" ht="18" customHeight="1" spans="1:13">
      <c r="A18" s="70">
        <v>17</v>
      </c>
      <c r="B18" s="70">
        <v>2409</v>
      </c>
      <c r="C18" s="70" t="s">
        <v>329</v>
      </c>
      <c r="D18" s="70" t="s">
        <v>823</v>
      </c>
      <c r="E18" s="70">
        <v>15092</v>
      </c>
      <c r="F18" s="70" t="s">
        <v>825</v>
      </c>
      <c r="G18" s="72">
        <v>30</v>
      </c>
      <c r="H18" s="73">
        <v>85</v>
      </c>
      <c r="I18" s="79">
        <f t="shared" si="0"/>
        <v>2.83333333333333</v>
      </c>
      <c r="J18" s="80">
        <f t="shared" si="1"/>
        <v>55</v>
      </c>
      <c r="K18" s="81">
        <v>20</v>
      </c>
      <c r="L18" s="81"/>
      <c r="M18" s="73"/>
    </row>
    <row r="19" ht="18" customHeight="1" spans="1:13">
      <c r="A19" s="70">
        <v>18</v>
      </c>
      <c r="B19" s="74">
        <v>2409</v>
      </c>
      <c r="C19" s="70" t="s">
        <v>329</v>
      </c>
      <c r="D19" s="70" t="s">
        <v>823</v>
      </c>
      <c r="E19" s="70">
        <v>16203</v>
      </c>
      <c r="F19" s="70" t="s">
        <v>826</v>
      </c>
      <c r="G19" s="72">
        <v>30</v>
      </c>
      <c r="H19" s="73">
        <v>45</v>
      </c>
      <c r="I19" s="79">
        <f t="shared" si="0"/>
        <v>1.5</v>
      </c>
      <c r="J19" s="80">
        <f t="shared" si="1"/>
        <v>15</v>
      </c>
      <c r="K19" s="81">
        <f>J19*0.5</f>
        <v>7.5</v>
      </c>
      <c r="L19" s="81"/>
      <c r="M19" s="73"/>
    </row>
    <row r="20" ht="18" customHeight="1" spans="1:13">
      <c r="A20" s="70">
        <v>19</v>
      </c>
      <c r="B20" s="70">
        <v>2414</v>
      </c>
      <c r="C20" s="70" t="s">
        <v>15</v>
      </c>
      <c r="D20" s="70" t="s">
        <v>827</v>
      </c>
      <c r="E20" s="70">
        <v>16101</v>
      </c>
      <c r="F20" s="70" t="s">
        <v>828</v>
      </c>
      <c r="G20" s="72">
        <v>62</v>
      </c>
      <c r="H20" s="73">
        <v>82</v>
      </c>
      <c r="I20" s="79">
        <f t="shared" si="0"/>
        <v>1.32258064516129</v>
      </c>
      <c r="J20" s="80">
        <f t="shared" si="1"/>
        <v>20</v>
      </c>
      <c r="K20" s="81">
        <f>J20*0.5</f>
        <v>10</v>
      </c>
      <c r="L20" s="81"/>
      <c r="M20" s="73"/>
    </row>
    <row r="21" ht="19" customHeight="1" spans="1:13">
      <c r="A21" s="70">
        <v>20</v>
      </c>
      <c r="B21" s="70">
        <v>2422</v>
      </c>
      <c r="C21" s="70" t="s">
        <v>329</v>
      </c>
      <c r="D21" s="70" t="s">
        <v>829</v>
      </c>
      <c r="E21" s="70">
        <v>14404</v>
      </c>
      <c r="F21" s="70" t="s">
        <v>830</v>
      </c>
      <c r="G21" s="72">
        <v>60</v>
      </c>
      <c r="H21" s="73">
        <v>100</v>
      </c>
      <c r="I21" s="79">
        <f t="shared" si="0"/>
        <v>1.66666666666667</v>
      </c>
      <c r="J21" s="80">
        <f t="shared" si="1"/>
        <v>40</v>
      </c>
      <c r="K21" s="81">
        <f>J21*0.5</f>
        <v>20</v>
      </c>
      <c r="L21" s="81"/>
      <c r="M21" s="73"/>
    </row>
    <row r="22" ht="18" customHeight="1" spans="1:13">
      <c r="A22" s="70">
        <v>21</v>
      </c>
      <c r="B22" s="70">
        <v>2443</v>
      </c>
      <c r="C22" s="70" t="s">
        <v>299</v>
      </c>
      <c r="D22" s="70" t="s">
        <v>831</v>
      </c>
      <c r="E22" s="70">
        <v>14747</v>
      </c>
      <c r="F22" s="70" t="s">
        <v>832</v>
      </c>
      <c r="G22" s="72">
        <v>75</v>
      </c>
      <c r="H22" s="73">
        <v>74</v>
      </c>
      <c r="I22" s="79">
        <f t="shared" si="0"/>
        <v>0.986666666666667</v>
      </c>
      <c r="J22" s="80">
        <f t="shared" si="1"/>
        <v>-1</v>
      </c>
      <c r="K22" s="81"/>
      <c r="L22" s="81">
        <f>J22*-1</f>
        <v>1</v>
      </c>
      <c r="M22" s="73"/>
    </row>
    <row r="23" ht="18" customHeight="1" spans="1:13">
      <c r="A23" s="70">
        <v>22</v>
      </c>
      <c r="B23" s="70">
        <v>2443</v>
      </c>
      <c r="C23" s="70" t="s">
        <v>299</v>
      </c>
      <c r="D23" s="70" t="s">
        <v>831</v>
      </c>
      <c r="E23" s="70">
        <v>11504</v>
      </c>
      <c r="F23" s="70" t="s">
        <v>833</v>
      </c>
      <c r="G23" s="72">
        <v>75</v>
      </c>
      <c r="H23" s="73">
        <v>88</v>
      </c>
      <c r="I23" s="79">
        <f t="shared" si="0"/>
        <v>1.17333333333333</v>
      </c>
      <c r="J23" s="80">
        <f t="shared" si="1"/>
        <v>13</v>
      </c>
      <c r="K23" s="81">
        <f>J23*0.5</f>
        <v>6.5</v>
      </c>
      <c r="L23" s="81"/>
      <c r="M23" s="73"/>
    </row>
    <row r="24" ht="18" customHeight="1" spans="1:13">
      <c r="A24" s="70">
        <v>23</v>
      </c>
      <c r="B24" s="70">
        <v>2451</v>
      </c>
      <c r="C24" s="70" t="s">
        <v>329</v>
      </c>
      <c r="D24" s="70" t="s">
        <v>834</v>
      </c>
      <c r="E24" s="70">
        <v>6830</v>
      </c>
      <c r="F24" s="70" t="s">
        <v>835</v>
      </c>
      <c r="G24" s="72">
        <v>45</v>
      </c>
      <c r="H24" s="73">
        <v>32</v>
      </c>
      <c r="I24" s="79">
        <f t="shared" si="0"/>
        <v>0.711111111111111</v>
      </c>
      <c r="J24" s="80">
        <f t="shared" si="1"/>
        <v>-13</v>
      </c>
      <c r="K24" s="81"/>
      <c r="L24" s="81">
        <f>J24*-1</f>
        <v>13</v>
      </c>
      <c r="M24" s="73"/>
    </row>
    <row r="25" ht="18" customHeight="1" spans="1:13">
      <c r="A25" s="70">
        <v>24</v>
      </c>
      <c r="B25" s="70">
        <v>2451</v>
      </c>
      <c r="C25" s="70" t="s">
        <v>329</v>
      </c>
      <c r="D25" s="70" t="s">
        <v>834</v>
      </c>
      <c r="E25" s="70">
        <v>6831</v>
      </c>
      <c r="F25" s="70" t="s">
        <v>836</v>
      </c>
      <c r="G25" s="72">
        <v>45</v>
      </c>
      <c r="H25" s="73">
        <v>45</v>
      </c>
      <c r="I25" s="79">
        <f t="shared" si="0"/>
        <v>1</v>
      </c>
      <c r="J25" s="80">
        <f t="shared" si="1"/>
        <v>0</v>
      </c>
      <c r="K25" s="81"/>
      <c r="L25" s="81"/>
      <c r="M25" s="73"/>
    </row>
    <row r="26" ht="18" customHeight="1" spans="1:13">
      <c r="A26" s="70">
        <v>25</v>
      </c>
      <c r="B26" s="70">
        <v>2466</v>
      </c>
      <c r="C26" s="70" t="s">
        <v>329</v>
      </c>
      <c r="D26" s="70" t="s">
        <v>837</v>
      </c>
      <c r="E26" s="70">
        <v>10177</v>
      </c>
      <c r="F26" s="70" t="s">
        <v>838</v>
      </c>
      <c r="G26" s="72">
        <v>50</v>
      </c>
      <c r="H26" s="73">
        <v>62</v>
      </c>
      <c r="I26" s="79">
        <f t="shared" si="0"/>
        <v>1.24</v>
      </c>
      <c r="J26" s="80">
        <f t="shared" si="1"/>
        <v>12</v>
      </c>
      <c r="K26" s="81">
        <f t="shared" ref="K26:K31" si="3">J26*0.5</f>
        <v>6</v>
      </c>
      <c r="L26" s="81"/>
      <c r="M26" s="73"/>
    </row>
    <row r="27" ht="18" customHeight="1" spans="1:13">
      <c r="A27" s="70">
        <v>26</v>
      </c>
      <c r="B27" s="70">
        <v>2466</v>
      </c>
      <c r="C27" s="70" t="s">
        <v>329</v>
      </c>
      <c r="D27" s="70" t="s">
        <v>837</v>
      </c>
      <c r="E27" s="70">
        <v>4086</v>
      </c>
      <c r="F27" s="70" t="s">
        <v>839</v>
      </c>
      <c r="G27" s="72">
        <v>50</v>
      </c>
      <c r="H27" s="73">
        <v>68</v>
      </c>
      <c r="I27" s="79">
        <f t="shared" si="0"/>
        <v>1.36</v>
      </c>
      <c r="J27" s="80">
        <f t="shared" si="1"/>
        <v>18</v>
      </c>
      <c r="K27" s="81">
        <f t="shared" si="3"/>
        <v>9</v>
      </c>
      <c r="L27" s="81"/>
      <c r="M27" s="73"/>
    </row>
    <row r="28" ht="18" customHeight="1" spans="1:13">
      <c r="A28" s="70">
        <v>27</v>
      </c>
      <c r="B28" s="72">
        <v>2466</v>
      </c>
      <c r="C28" s="70" t="s">
        <v>329</v>
      </c>
      <c r="D28" s="70" t="s">
        <v>837</v>
      </c>
      <c r="E28" s="72">
        <v>29177</v>
      </c>
      <c r="F28" s="72" t="s">
        <v>840</v>
      </c>
      <c r="G28" s="72">
        <v>50</v>
      </c>
      <c r="H28" s="73">
        <v>66</v>
      </c>
      <c r="I28" s="79">
        <f t="shared" si="0"/>
        <v>1.32</v>
      </c>
      <c r="J28" s="80">
        <f t="shared" si="1"/>
        <v>16</v>
      </c>
      <c r="K28" s="81">
        <f t="shared" si="3"/>
        <v>8</v>
      </c>
      <c r="L28" s="81"/>
      <c r="M28" s="73"/>
    </row>
    <row r="29" ht="18" customHeight="1" spans="1:13">
      <c r="A29" s="70">
        <v>28</v>
      </c>
      <c r="B29" s="70">
        <v>2471</v>
      </c>
      <c r="C29" s="70" t="s">
        <v>299</v>
      </c>
      <c r="D29" s="70" t="s">
        <v>841</v>
      </c>
      <c r="E29" s="70">
        <v>6814</v>
      </c>
      <c r="F29" s="70" t="s">
        <v>842</v>
      </c>
      <c r="G29" s="72">
        <v>45</v>
      </c>
      <c r="H29" s="73">
        <v>50</v>
      </c>
      <c r="I29" s="79">
        <f t="shared" si="0"/>
        <v>1.11111111111111</v>
      </c>
      <c r="J29" s="80">
        <f t="shared" si="1"/>
        <v>5</v>
      </c>
      <c r="K29" s="81">
        <f t="shared" si="3"/>
        <v>2.5</v>
      </c>
      <c r="L29" s="81"/>
      <c r="M29" s="73"/>
    </row>
    <row r="30" ht="18" customHeight="1" spans="1:13">
      <c r="A30" s="70">
        <v>29</v>
      </c>
      <c r="B30" s="70">
        <v>2471</v>
      </c>
      <c r="C30" s="70" t="s">
        <v>299</v>
      </c>
      <c r="D30" s="70" t="s">
        <v>841</v>
      </c>
      <c r="E30" s="70">
        <v>13100</v>
      </c>
      <c r="F30" s="70" t="s">
        <v>843</v>
      </c>
      <c r="G30" s="72">
        <v>45</v>
      </c>
      <c r="H30" s="73">
        <v>63</v>
      </c>
      <c r="I30" s="79">
        <f t="shared" si="0"/>
        <v>1.4</v>
      </c>
      <c r="J30" s="80">
        <f t="shared" si="1"/>
        <v>18</v>
      </c>
      <c r="K30" s="81">
        <f t="shared" si="3"/>
        <v>9</v>
      </c>
      <c r="L30" s="81"/>
      <c r="M30" s="73"/>
    </row>
    <row r="31" ht="18" customHeight="1" spans="1:13">
      <c r="A31" s="70">
        <v>30</v>
      </c>
      <c r="B31" s="70">
        <v>2479</v>
      </c>
      <c r="C31" s="70" t="s">
        <v>299</v>
      </c>
      <c r="D31" s="73" t="s">
        <v>844</v>
      </c>
      <c r="E31" s="70">
        <v>12505</v>
      </c>
      <c r="F31" s="70" t="s">
        <v>845</v>
      </c>
      <c r="G31" s="72">
        <v>47</v>
      </c>
      <c r="H31" s="73">
        <v>58</v>
      </c>
      <c r="I31" s="79">
        <f t="shared" si="0"/>
        <v>1.23404255319149</v>
      </c>
      <c r="J31" s="80">
        <f t="shared" si="1"/>
        <v>11</v>
      </c>
      <c r="K31" s="81">
        <f t="shared" si="3"/>
        <v>5.5</v>
      </c>
      <c r="L31" s="81"/>
      <c r="M31" s="73"/>
    </row>
    <row r="32" ht="18" customHeight="1" spans="1:13">
      <c r="A32" s="70">
        <v>31</v>
      </c>
      <c r="B32" s="75">
        <v>2479</v>
      </c>
      <c r="C32" s="70" t="s">
        <v>299</v>
      </c>
      <c r="D32" s="73" t="s">
        <v>844</v>
      </c>
      <c r="E32" s="75">
        <v>29219</v>
      </c>
      <c r="F32" s="75" t="s">
        <v>846</v>
      </c>
      <c r="G32" s="72">
        <v>47</v>
      </c>
      <c r="H32" s="73">
        <v>97</v>
      </c>
      <c r="I32" s="79">
        <f t="shared" si="0"/>
        <v>2.06382978723404</v>
      </c>
      <c r="J32" s="80">
        <f t="shared" si="1"/>
        <v>50</v>
      </c>
      <c r="K32" s="81">
        <v>20</v>
      </c>
      <c r="L32" s="81"/>
      <c r="M32" s="73"/>
    </row>
    <row r="33" ht="18" customHeight="1" spans="1:13">
      <c r="A33" s="70">
        <v>32</v>
      </c>
      <c r="B33" s="70">
        <v>2483</v>
      </c>
      <c r="C33" s="70" t="s">
        <v>299</v>
      </c>
      <c r="D33" s="70" t="s">
        <v>847</v>
      </c>
      <c r="E33" s="70">
        <v>4093</v>
      </c>
      <c r="F33" s="70" t="s">
        <v>848</v>
      </c>
      <c r="G33" s="72">
        <v>30</v>
      </c>
      <c r="H33" s="73">
        <v>21</v>
      </c>
      <c r="I33" s="79">
        <f t="shared" si="0"/>
        <v>0.7</v>
      </c>
      <c r="J33" s="80">
        <f t="shared" si="1"/>
        <v>-9</v>
      </c>
      <c r="K33" s="81"/>
      <c r="L33" s="81">
        <f>J33*-1</f>
        <v>9</v>
      </c>
      <c r="M33" s="73"/>
    </row>
    <row r="34" ht="18" customHeight="1" spans="1:13">
      <c r="A34" s="70">
        <v>33</v>
      </c>
      <c r="B34" s="70">
        <v>2483</v>
      </c>
      <c r="C34" s="70" t="s">
        <v>299</v>
      </c>
      <c r="D34" s="70" t="s">
        <v>847</v>
      </c>
      <c r="E34" s="70">
        <v>4302</v>
      </c>
      <c r="F34" s="70" t="s">
        <v>849</v>
      </c>
      <c r="G34" s="72">
        <v>30</v>
      </c>
      <c r="H34" s="73">
        <v>60</v>
      </c>
      <c r="I34" s="79">
        <f t="shared" si="0"/>
        <v>2</v>
      </c>
      <c r="J34" s="80">
        <f t="shared" si="1"/>
        <v>30</v>
      </c>
      <c r="K34" s="81">
        <f>J34*0.5</f>
        <v>15</v>
      </c>
      <c r="L34" s="81"/>
      <c r="M34" s="73"/>
    </row>
    <row r="35" ht="18" customHeight="1" spans="1:13">
      <c r="A35" s="70">
        <v>34</v>
      </c>
      <c r="B35" s="70">
        <v>2497</v>
      </c>
      <c r="C35" s="70" t="s">
        <v>299</v>
      </c>
      <c r="D35" s="70" t="s">
        <v>850</v>
      </c>
      <c r="E35" s="70">
        <v>5641</v>
      </c>
      <c r="F35" s="70" t="s">
        <v>851</v>
      </c>
      <c r="G35" s="72">
        <v>20</v>
      </c>
      <c r="H35" s="73">
        <v>20</v>
      </c>
      <c r="I35" s="79">
        <f t="shared" si="0"/>
        <v>1</v>
      </c>
      <c r="J35" s="80">
        <f t="shared" si="1"/>
        <v>0</v>
      </c>
      <c r="K35" s="81"/>
      <c r="L35" s="81"/>
      <c r="M35" s="73"/>
    </row>
    <row r="36" ht="18" customHeight="1" spans="1:13">
      <c r="A36" s="70">
        <v>35</v>
      </c>
      <c r="B36" s="70">
        <v>2497</v>
      </c>
      <c r="C36" s="70" t="s">
        <v>299</v>
      </c>
      <c r="D36" s="70" t="s">
        <v>850</v>
      </c>
      <c r="E36" s="70">
        <v>12921</v>
      </c>
      <c r="F36" s="70" t="s">
        <v>852</v>
      </c>
      <c r="G36" s="72">
        <v>20</v>
      </c>
      <c r="H36" s="73">
        <v>30</v>
      </c>
      <c r="I36" s="79">
        <f t="shared" si="0"/>
        <v>1.5</v>
      </c>
      <c r="J36" s="80">
        <f t="shared" si="1"/>
        <v>10</v>
      </c>
      <c r="K36" s="81">
        <f t="shared" ref="K36:K48" si="4">J36*0.5</f>
        <v>5</v>
      </c>
      <c r="L36" s="81"/>
      <c r="M36" s="73"/>
    </row>
    <row r="37" ht="18" customHeight="1" spans="1:13">
      <c r="A37" s="70">
        <v>36</v>
      </c>
      <c r="B37" s="70">
        <v>2497</v>
      </c>
      <c r="C37" s="70" t="s">
        <v>299</v>
      </c>
      <c r="D37" s="70" t="s">
        <v>850</v>
      </c>
      <c r="E37" s="70">
        <v>15614</v>
      </c>
      <c r="F37" s="70" t="s">
        <v>853</v>
      </c>
      <c r="G37" s="72">
        <v>20</v>
      </c>
      <c r="H37" s="73">
        <v>31</v>
      </c>
      <c r="I37" s="79">
        <f t="shared" si="0"/>
        <v>1.55</v>
      </c>
      <c r="J37" s="80">
        <f t="shared" si="1"/>
        <v>11</v>
      </c>
      <c r="K37" s="81">
        <f t="shared" si="4"/>
        <v>5.5</v>
      </c>
      <c r="L37" s="81"/>
      <c r="M37" s="73"/>
    </row>
    <row r="38" ht="18" customHeight="1" spans="1:13">
      <c r="A38" s="70">
        <v>37</v>
      </c>
      <c r="B38" s="70">
        <v>2512</v>
      </c>
      <c r="C38" s="70" t="s">
        <v>299</v>
      </c>
      <c r="D38" s="70" t="s">
        <v>854</v>
      </c>
      <c r="E38" s="70">
        <v>10205</v>
      </c>
      <c r="F38" s="70" t="s">
        <v>855</v>
      </c>
      <c r="G38" s="72">
        <v>50</v>
      </c>
      <c r="H38" s="73">
        <v>58</v>
      </c>
      <c r="I38" s="79">
        <f t="shared" si="0"/>
        <v>1.16</v>
      </c>
      <c r="J38" s="80">
        <f t="shared" si="1"/>
        <v>8</v>
      </c>
      <c r="K38" s="81">
        <f t="shared" si="4"/>
        <v>4</v>
      </c>
      <c r="L38" s="81"/>
      <c r="M38" s="73"/>
    </row>
    <row r="39" ht="18" customHeight="1" spans="1:13">
      <c r="A39" s="70">
        <v>38</v>
      </c>
      <c r="B39" s="70">
        <v>2512</v>
      </c>
      <c r="C39" s="70" t="s">
        <v>299</v>
      </c>
      <c r="D39" s="70" t="s">
        <v>854</v>
      </c>
      <c r="E39" s="70">
        <v>7046</v>
      </c>
      <c r="F39" s="70" t="s">
        <v>856</v>
      </c>
      <c r="G39" s="72">
        <v>50</v>
      </c>
      <c r="H39" s="73">
        <v>53</v>
      </c>
      <c r="I39" s="79">
        <f t="shared" si="0"/>
        <v>1.06</v>
      </c>
      <c r="J39" s="80">
        <f t="shared" si="1"/>
        <v>3</v>
      </c>
      <c r="K39" s="81">
        <f t="shared" si="4"/>
        <v>1.5</v>
      </c>
      <c r="L39" s="81"/>
      <c r="M39" s="73"/>
    </row>
    <row r="40" ht="18" customHeight="1" spans="1:13">
      <c r="A40" s="70">
        <v>39</v>
      </c>
      <c r="B40" s="70">
        <v>2512</v>
      </c>
      <c r="C40" s="70" t="s">
        <v>299</v>
      </c>
      <c r="D40" s="70" t="s">
        <v>854</v>
      </c>
      <c r="E40" s="70">
        <v>6303</v>
      </c>
      <c r="F40" s="70" t="s">
        <v>857</v>
      </c>
      <c r="G40" s="72">
        <v>50</v>
      </c>
      <c r="H40" s="73">
        <v>54</v>
      </c>
      <c r="I40" s="79">
        <f t="shared" si="0"/>
        <v>1.08</v>
      </c>
      <c r="J40" s="80">
        <f t="shared" si="1"/>
        <v>4</v>
      </c>
      <c r="K40" s="81">
        <f t="shared" si="4"/>
        <v>2</v>
      </c>
      <c r="L40" s="81"/>
      <c r="M40" s="73"/>
    </row>
    <row r="41" ht="18" customHeight="1" spans="1:13">
      <c r="A41" s="70">
        <v>40</v>
      </c>
      <c r="B41" s="70">
        <v>2520</v>
      </c>
      <c r="C41" s="70" t="s">
        <v>299</v>
      </c>
      <c r="D41" s="70" t="s">
        <v>858</v>
      </c>
      <c r="E41" s="70">
        <v>7279</v>
      </c>
      <c r="F41" s="70" t="s">
        <v>859</v>
      </c>
      <c r="G41" s="72">
        <v>40</v>
      </c>
      <c r="H41" s="73">
        <v>57</v>
      </c>
      <c r="I41" s="79">
        <f t="shared" si="0"/>
        <v>1.425</v>
      </c>
      <c r="J41" s="80">
        <f t="shared" si="1"/>
        <v>17</v>
      </c>
      <c r="K41" s="81">
        <f t="shared" si="4"/>
        <v>8.5</v>
      </c>
      <c r="L41" s="81"/>
      <c r="M41" s="73"/>
    </row>
    <row r="42" ht="18" customHeight="1" spans="1:13">
      <c r="A42" s="70">
        <v>41</v>
      </c>
      <c r="B42" s="70">
        <v>2520</v>
      </c>
      <c r="C42" s="70" t="s">
        <v>299</v>
      </c>
      <c r="D42" s="70" t="s">
        <v>858</v>
      </c>
      <c r="E42" s="70">
        <v>9331</v>
      </c>
      <c r="F42" s="70" t="s">
        <v>860</v>
      </c>
      <c r="G42" s="72">
        <v>40</v>
      </c>
      <c r="H42" s="73">
        <v>48</v>
      </c>
      <c r="I42" s="79">
        <f t="shared" si="0"/>
        <v>1.2</v>
      </c>
      <c r="J42" s="80">
        <f t="shared" si="1"/>
        <v>8</v>
      </c>
      <c r="K42" s="81">
        <f t="shared" si="4"/>
        <v>4</v>
      </c>
      <c r="L42" s="81"/>
      <c r="M42" s="73"/>
    </row>
    <row r="43" ht="18" customHeight="1" spans="1:13">
      <c r="A43" s="70">
        <v>42</v>
      </c>
      <c r="B43" s="70">
        <v>2520</v>
      </c>
      <c r="C43" s="70" t="s">
        <v>299</v>
      </c>
      <c r="D43" s="70" t="s">
        <v>858</v>
      </c>
      <c r="E43" s="70">
        <v>13581</v>
      </c>
      <c r="F43" s="70" t="s">
        <v>861</v>
      </c>
      <c r="G43" s="72">
        <v>40</v>
      </c>
      <c r="H43" s="73">
        <v>67</v>
      </c>
      <c r="I43" s="79">
        <f t="shared" si="0"/>
        <v>1.675</v>
      </c>
      <c r="J43" s="80">
        <f t="shared" si="1"/>
        <v>27</v>
      </c>
      <c r="K43" s="81">
        <f t="shared" si="4"/>
        <v>13.5</v>
      </c>
      <c r="L43" s="81"/>
      <c r="M43" s="73"/>
    </row>
    <row r="44" ht="18" customHeight="1" spans="1:13">
      <c r="A44" s="70">
        <v>43</v>
      </c>
      <c r="B44" s="72">
        <v>2526</v>
      </c>
      <c r="C44" s="70" t="s">
        <v>299</v>
      </c>
      <c r="D44" s="70" t="s">
        <v>862</v>
      </c>
      <c r="E44" s="72">
        <v>28779</v>
      </c>
      <c r="F44" s="72" t="s">
        <v>863</v>
      </c>
      <c r="G44" s="72">
        <v>47</v>
      </c>
      <c r="H44" s="73">
        <v>62</v>
      </c>
      <c r="I44" s="79">
        <f t="shared" si="0"/>
        <v>1.31914893617021</v>
      </c>
      <c r="J44" s="80">
        <f t="shared" si="1"/>
        <v>15</v>
      </c>
      <c r="K44" s="81">
        <f t="shared" si="4"/>
        <v>7.5</v>
      </c>
      <c r="L44" s="81"/>
      <c r="M44" s="73"/>
    </row>
    <row r="45" ht="18" customHeight="1" spans="1:13">
      <c r="A45" s="70">
        <v>44</v>
      </c>
      <c r="B45" s="70">
        <v>2526</v>
      </c>
      <c r="C45" s="70" t="s">
        <v>299</v>
      </c>
      <c r="D45" s="70" t="s">
        <v>862</v>
      </c>
      <c r="E45" s="70">
        <v>8338</v>
      </c>
      <c r="F45" s="70" t="s">
        <v>864</v>
      </c>
      <c r="G45" s="72">
        <v>47</v>
      </c>
      <c r="H45" s="73">
        <v>53</v>
      </c>
      <c r="I45" s="79">
        <f t="shared" si="0"/>
        <v>1.12765957446809</v>
      </c>
      <c r="J45" s="80">
        <f t="shared" si="1"/>
        <v>6</v>
      </c>
      <c r="K45" s="81">
        <f t="shared" si="4"/>
        <v>3</v>
      </c>
      <c r="L45" s="81"/>
      <c r="M45" s="73"/>
    </row>
    <row r="46" ht="18" customHeight="1" spans="1:13">
      <c r="A46" s="70">
        <v>45</v>
      </c>
      <c r="B46" s="70">
        <v>2526</v>
      </c>
      <c r="C46" s="70" t="s">
        <v>299</v>
      </c>
      <c r="D46" s="70" t="s">
        <v>862</v>
      </c>
      <c r="E46" s="70">
        <v>4325</v>
      </c>
      <c r="F46" s="70" t="s">
        <v>865</v>
      </c>
      <c r="G46" s="72">
        <v>47</v>
      </c>
      <c r="H46" s="73">
        <v>84</v>
      </c>
      <c r="I46" s="79">
        <f t="shared" si="0"/>
        <v>1.78723404255319</v>
      </c>
      <c r="J46" s="80">
        <f t="shared" si="1"/>
        <v>37</v>
      </c>
      <c r="K46" s="81">
        <f t="shared" si="4"/>
        <v>18.5</v>
      </c>
      <c r="L46" s="81"/>
      <c r="M46" s="73"/>
    </row>
    <row r="47" ht="18" customHeight="1" spans="1:13">
      <c r="A47" s="70">
        <v>46</v>
      </c>
      <c r="B47" s="72">
        <v>2527</v>
      </c>
      <c r="C47" s="70" t="s">
        <v>299</v>
      </c>
      <c r="D47" s="70" t="s">
        <v>866</v>
      </c>
      <c r="E47" s="72">
        <v>28574</v>
      </c>
      <c r="F47" s="72" t="s">
        <v>867</v>
      </c>
      <c r="G47" s="72">
        <v>60</v>
      </c>
      <c r="H47" s="73">
        <v>67</v>
      </c>
      <c r="I47" s="79">
        <f t="shared" si="0"/>
        <v>1.11666666666667</v>
      </c>
      <c r="J47" s="80">
        <f t="shared" si="1"/>
        <v>7</v>
      </c>
      <c r="K47" s="81">
        <f t="shared" si="4"/>
        <v>3.5</v>
      </c>
      <c r="L47" s="81"/>
      <c r="M47" s="73"/>
    </row>
    <row r="48" ht="18" customHeight="1" spans="1:13">
      <c r="A48" s="70">
        <v>47</v>
      </c>
      <c r="B48" s="70">
        <v>2527</v>
      </c>
      <c r="C48" s="70" t="s">
        <v>299</v>
      </c>
      <c r="D48" s="70" t="s">
        <v>866</v>
      </c>
      <c r="E48" s="70">
        <v>4301</v>
      </c>
      <c r="F48" s="70" t="s">
        <v>868</v>
      </c>
      <c r="G48" s="72">
        <v>60</v>
      </c>
      <c r="H48" s="73">
        <v>138</v>
      </c>
      <c r="I48" s="79">
        <f t="shared" si="0"/>
        <v>2.3</v>
      </c>
      <c r="J48" s="80">
        <f t="shared" si="1"/>
        <v>78</v>
      </c>
      <c r="K48" s="81">
        <v>20</v>
      </c>
      <c r="L48" s="81"/>
      <c r="M48" s="73"/>
    </row>
    <row r="49" ht="18" customHeight="1" spans="1:13">
      <c r="A49" s="70">
        <v>48</v>
      </c>
      <c r="B49" s="70">
        <v>2559</v>
      </c>
      <c r="C49" s="70" t="s">
        <v>299</v>
      </c>
      <c r="D49" s="70" t="s">
        <v>869</v>
      </c>
      <c r="E49" s="70">
        <v>7583</v>
      </c>
      <c r="F49" s="70" t="s">
        <v>870</v>
      </c>
      <c r="G49" s="72">
        <v>31</v>
      </c>
      <c r="H49" s="73">
        <v>36</v>
      </c>
      <c r="I49" s="79">
        <f t="shared" si="0"/>
        <v>1.16129032258065</v>
      </c>
      <c r="J49" s="80">
        <f t="shared" si="1"/>
        <v>5</v>
      </c>
      <c r="K49" s="81">
        <f>J49*0.5</f>
        <v>2.5</v>
      </c>
      <c r="L49" s="81"/>
      <c r="M49" s="73"/>
    </row>
    <row r="50" ht="18" customHeight="1" spans="1:13">
      <c r="A50" s="70">
        <v>49</v>
      </c>
      <c r="B50" s="70">
        <v>2559</v>
      </c>
      <c r="C50" s="70" t="s">
        <v>299</v>
      </c>
      <c r="D50" s="70" t="s">
        <v>869</v>
      </c>
      <c r="E50" s="70">
        <v>13019</v>
      </c>
      <c r="F50" s="70" t="s">
        <v>871</v>
      </c>
      <c r="G50" s="72">
        <v>31</v>
      </c>
      <c r="H50" s="73">
        <v>36</v>
      </c>
      <c r="I50" s="79">
        <f t="shared" si="0"/>
        <v>1.16129032258065</v>
      </c>
      <c r="J50" s="80">
        <f t="shared" si="1"/>
        <v>5</v>
      </c>
      <c r="K50" s="81">
        <f>J50*0.5</f>
        <v>2.5</v>
      </c>
      <c r="L50" s="81"/>
      <c r="M50" s="73"/>
    </row>
    <row r="51" ht="18" customHeight="1" spans="1:13">
      <c r="A51" s="70">
        <v>50</v>
      </c>
      <c r="B51" s="70">
        <v>2559</v>
      </c>
      <c r="C51" s="70" t="s">
        <v>299</v>
      </c>
      <c r="D51" s="70" t="s">
        <v>869</v>
      </c>
      <c r="E51" s="70">
        <v>10932</v>
      </c>
      <c r="F51" s="70" t="s">
        <v>872</v>
      </c>
      <c r="G51" s="72">
        <v>31</v>
      </c>
      <c r="H51" s="73">
        <v>41</v>
      </c>
      <c r="I51" s="79">
        <f t="shared" si="0"/>
        <v>1.32258064516129</v>
      </c>
      <c r="J51" s="80">
        <f t="shared" si="1"/>
        <v>10</v>
      </c>
      <c r="K51" s="81">
        <f>J51*0.5</f>
        <v>5</v>
      </c>
      <c r="L51" s="81"/>
      <c r="M51" s="73"/>
    </row>
    <row r="52" ht="18" customHeight="1" spans="1:13">
      <c r="A52" s="70">
        <v>51</v>
      </c>
      <c r="B52" s="70">
        <v>2573</v>
      </c>
      <c r="C52" s="70" t="s">
        <v>299</v>
      </c>
      <c r="D52" s="70" t="s">
        <v>873</v>
      </c>
      <c r="E52" s="70">
        <v>4444</v>
      </c>
      <c r="F52" s="70" t="s">
        <v>874</v>
      </c>
      <c r="G52" s="72">
        <v>67</v>
      </c>
      <c r="H52" s="73">
        <v>58</v>
      </c>
      <c r="I52" s="79">
        <f t="shared" si="0"/>
        <v>0.865671641791045</v>
      </c>
      <c r="J52" s="80">
        <f t="shared" si="1"/>
        <v>-9</v>
      </c>
      <c r="K52" s="81"/>
      <c r="L52" s="81">
        <f>J52*-1</f>
        <v>9</v>
      </c>
      <c r="M52" s="73"/>
    </row>
    <row r="53" s="66" customFormat="1" ht="18" customHeight="1" spans="1:13">
      <c r="A53" s="70">
        <v>52</v>
      </c>
      <c r="B53" s="70">
        <v>2573</v>
      </c>
      <c r="C53" s="70" t="s">
        <v>299</v>
      </c>
      <c r="D53" s="70" t="s">
        <v>873</v>
      </c>
      <c r="E53" s="70">
        <v>4044</v>
      </c>
      <c r="F53" s="70" t="s">
        <v>875</v>
      </c>
      <c r="G53" s="72">
        <v>67</v>
      </c>
      <c r="H53" s="73">
        <v>56</v>
      </c>
      <c r="I53" s="79">
        <f t="shared" si="0"/>
        <v>0.835820895522388</v>
      </c>
      <c r="J53" s="80">
        <f t="shared" si="1"/>
        <v>-11</v>
      </c>
      <c r="K53" s="81"/>
      <c r="L53" s="81">
        <f>J53*-1</f>
        <v>11</v>
      </c>
      <c r="M53" s="73"/>
    </row>
    <row r="54" ht="18" customHeight="1" spans="1:13">
      <c r="A54" s="70">
        <v>53</v>
      </c>
      <c r="B54" s="72">
        <v>2573</v>
      </c>
      <c r="C54" s="70" t="s">
        <v>299</v>
      </c>
      <c r="D54" s="70" t="s">
        <v>873</v>
      </c>
      <c r="E54" s="70">
        <v>28424</v>
      </c>
      <c r="F54" s="72" t="s">
        <v>876</v>
      </c>
      <c r="G54" s="72">
        <v>67</v>
      </c>
      <c r="H54" s="73">
        <v>82</v>
      </c>
      <c r="I54" s="79">
        <f t="shared" si="0"/>
        <v>1.22388059701493</v>
      </c>
      <c r="J54" s="80">
        <f t="shared" si="1"/>
        <v>15</v>
      </c>
      <c r="K54" s="81">
        <f>J54*0.5</f>
        <v>7.5</v>
      </c>
      <c r="L54" s="81"/>
      <c r="M54" s="73"/>
    </row>
    <row r="55" ht="18" customHeight="1" spans="1:13">
      <c r="A55" s="70">
        <v>54</v>
      </c>
      <c r="B55" s="73">
        <v>2573</v>
      </c>
      <c r="C55" s="70" t="s">
        <v>299</v>
      </c>
      <c r="D55" s="70" t="s">
        <v>873</v>
      </c>
      <c r="E55" s="70">
        <v>13698</v>
      </c>
      <c r="F55" s="70" t="s">
        <v>877</v>
      </c>
      <c r="G55" s="72">
        <v>67</v>
      </c>
      <c r="H55" s="73">
        <v>64</v>
      </c>
      <c r="I55" s="79">
        <f t="shared" si="0"/>
        <v>0.955223880597015</v>
      </c>
      <c r="J55" s="80">
        <f t="shared" si="1"/>
        <v>-3</v>
      </c>
      <c r="K55" s="81"/>
      <c r="L55" s="81">
        <f>J55*-1</f>
        <v>3</v>
      </c>
      <c r="M55" s="73"/>
    </row>
    <row r="56" ht="18" customHeight="1" spans="1:13">
      <c r="A56" s="70">
        <v>55</v>
      </c>
      <c r="B56" s="70">
        <v>2595</v>
      </c>
      <c r="C56" s="70" t="s">
        <v>22</v>
      </c>
      <c r="D56" s="73" t="s">
        <v>878</v>
      </c>
      <c r="E56" s="70">
        <v>7107</v>
      </c>
      <c r="F56" s="70" t="s">
        <v>879</v>
      </c>
      <c r="G56" s="72">
        <v>45</v>
      </c>
      <c r="H56" s="73">
        <v>20</v>
      </c>
      <c r="I56" s="79">
        <f t="shared" si="0"/>
        <v>0.444444444444444</v>
      </c>
      <c r="J56" s="80">
        <f t="shared" si="1"/>
        <v>-25</v>
      </c>
      <c r="K56" s="81"/>
      <c r="L56" s="81">
        <f>J56*-1</f>
        <v>25</v>
      </c>
      <c r="M56" s="73"/>
    </row>
    <row r="57" ht="18" customHeight="1" spans="1:13">
      <c r="A57" s="70">
        <v>56</v>
      </c>
      <c r="B57" s="72">
        <v>2595</v>
      </c>
      <c r="C57" s="70" t="s">
        <v>22</v>
      </c>
      <c r="D57" s="73" t="s">
        <v>878</v>
      </c>
      <c r="E57" s="72">
        <v>27943</v>
      </c>
      <c r="F57" s="72" t="s">
        <v>880</v>
      </c>
      <c r="G57" s="72">
        <v>45</v>
      </c>
      <c r="H57" s="73">
        <v>14</v>
      </c>
      <c r="I57" s="79">
        <f t="shared" si="0"/>
        <v>0.311111111111111</v>
      </c>
      <c r="J57" s="80">
        <f t="shared" si="1"/>
        <v>-31</v>
      </c>
      <c r="K57" s="81"/>
      <c r="L57" s="81">
        <f t="shared" ref="L57:L64" si="5">J57*-1</f>
        <v>31</v>
      </c>
      <c r="M57" s="73"/>
    </row>
    <row r="58" ht="18" customHeight="1" spans="1:13">
      <c r="A58" s="70">
        <v>57</v>
      </c>
      <c r="B58" s="70">
        <v>2595</v>
      </c>
      <c r="C58" s="70" t="s">
        <v>22</v>
      </c>
      <c r="D58" s="73" t="s">
        <v>878</v>
      </c>
      <c r="E58" s="70">
        <v>991137</v>
      </c>
      <c r="F58" s="72" t="s">
        <v>881</v>
      </c>
      <c r="G58" s="72">
        <v>45</v>
      </c>
      <c r="H58" s="73">
        <v>30</v>
      </c>
      <c r="I58" s="79">
        <f t="shared" si="0"/>
        <v>0.666666666666667</v>
      </c>
      <c r="J58" s="80">
        <f t="shared" si="1"/>
        <v>-15</v>
      </c>
      <c r="K58" s="81"/>
      <c r="L58" s="81">
        <f t="shared" si="5"/>
        <v>15</v>
      </c>
      <c r="M58" s="73"/>
    </row>
    <row r="59" ht="18" customHeight="1" spans="1:13">
      <c r="A59" s="70">
        <v>58</v>
      </c>
      <c r="B59" s="72">
        <v>2595</v>
      </c>
      <c r="C59" s="70" t="s">
        <v>22</v>
      </c>
      <c r="D59" s="73" t="s">
        <v>878</v>
      </c>
      <c r="E59" s="72">
        <v>14108</v>
      </c>
      <c r="F59" s="72" t="s">
        <v>882</v>
      </c>
      <c r="G59" s="72">
        <v>45</v>
      </c>
      <c r="H59" s="73">
        <v>18</v>
      </c>
      <c r="I59" s="79">
        <f t="shared" si="0"/>
        <v>0.4</v>
      </c>
      <c r="J59" s="80">
        <f t="shared" si="1"/>
        <v>-27</v>
      </c>
      <c r="K59" s="81"/>
      <c r="L59" s="81">
        <f t="shared" si="5"/>
        <v>27</v>
      </c>
      <c r="M59" s="73"/>
    </row>
    <row r="60" ht="18" customHeight="1" spans="1:13">
      <c r="A60" s="70">
        <v>59</v>
      </c>
      <c r="B60" s="70">
        <v>2595</v>
      </c>
      <c r="C60" s="70" t="s">
        <v>22</v>
      </c>
      <c r="D60" s="73" t="s">
        <v>878</v>
      </c>
      <c r="E60" s="70">
        <v>10613</v>
      </c>
      <c r="F60" s="70" t="s">
        <v>883</v>
      </c>
      <c r="G60" s="72">
        <v>45</v>
      </c>
      <c r="H60" s="73">
        <v>25</v>
      </c>
      <c r="I60" s="79">
        <f t="shared" si="0"/>
        <v>0.555555555555556</v>
      </c>
      <c r="J60" s="80">
        <f t="shared" si="1"/>
        <v>-20</v>
      </c>
      <c r="K60" s="81"/>
      <c r="L60" s="81">
        <f t="shared" si="5"/>
        <v>20</v>
      </c>
      <c r="M60" s="73"/>
    </row>
    <row r="61" ht="18" customHeight="1" spans="1:13">
      <c r="A61" s="70">
        <v>60</v>
      </c>
      <c r="B61" s="70">
        <v>2595</v>
      </c>
      <c r="C61" s="70" t="s">
        <v>22</v>
      </c>
      <c r="D61" s="73" t="s">
        <v>878</v>
      </c>
      <c r="E61" s="70">
        <v>9563</v>
      </c>
      <c r="F61" s="70" t="s">
        <v>884</v>
      </c>
      <c r="G61" s="72">
        <v>45</v>
      </c>
      <c r="H61" s="73">
        <v>30</v>
      </c>
      <c r="I61" s="79">
        <f t="shared" si="0"/>
        <v>0.666666666666667</v>
      </c>
      <c r="J61" s="80">
        <f t="shared" si="1"/>
        <v>-15</v>
      </c>
      <c r="K61" s="81"/>
      <c r="L61" s="81">
        <f t="shared" si="5"/>
        <v>15</v>
      </c>
      <c r="M61" s="73"/>
    </row>
    <row r="62" ht="18" customHeight="1" spans="1:13">
      <c r="A62" s="70">
        <v>61</v>
      </c>
      <c r="B62" s="72">
        <v>2595</v>
      </c>
      <c r="C62" s="70" t="s">
        <v>22</v>
      </c>
      <c r="D62" s="73" t="s">
        <v>878</v>
      </c>
      <c r="E62" s="72">
        <v>8592</v>
      </c>
      <c r="F62" s="72" t="s">
        <v>885</v>
      </c>
      <c r="G62" s="72">
        <v>45</v>
      </c>
      <c r="H62" s="73">
        <v>20</v>
      </c>
      <c r="I62" s="79">
        <f t="shared" si="0"/>
        <v>0.444444444444444</v>
      </c>
      <c r="J62" s="80">
        <f t="shared" si="1"/>
        <v>-25</v>
      </c>
      <c r="K62" s="81"/>
      <c r="L62" s="81">
        <f t="shared" si="5"/>
        <v>25</v>
      </c>
      <c r="M62" s="73"/>
    </row>
    <row r="63" ht="18" customHeight="1" spans="1:13">
      <c r="A63" s="70">
        <v>62</v>
      </c>
      <c r="B63" s="72">
        <v>2595</v>
      </c>
      <c r="C63" s="70" t="s">
        <v>22</v>
      </c>
      <c r="D63" s="73" t="s">
        <v>878</v>
      </c>
      <c r="E63" s="70">
        <v>10989</v>
      </c>
      <c r="F63" s="70" t="s">
        <v>886</v>
      </c>
      <c r="G63" s="72">
        <v>45</v>
      </c>
      <c r="H63" s="73">
        <v>40</v>
      </c>
      <c r="I63" s="79">
        <f t="shared" si="0"/>
        <v>0.888888888888889</v>
      </c>
      <c r="J63" s="80">
        <f t="shared" si="1"/>
        <v>-5</v>
      </c>
      <c r="K63" s="81"/>
      <c r="L63" s="81">
        <f t="shared" si="5"/>
        <v>5</v>
      </c>
      <c r="M63" s="73"/>
    </row>
    <row r="64" ht="18" customHeight="1" spans="1:13">
      <c r="A64" s="70">
        <v>63</v>
      </c>
      <c r="B64" s="70">
        <v>2713</v>
      </c>
      <c r="C64" s="70" t="s">
        <v>29</v>
      </c>
      <c r="D64" s="70" t="s">
        <v>887</v>
      </c>
      <c r="E64" s="70">
        <v>11004</v>
      </c>
      <c r="F64" s="70" t="s">
        <v>888</v>
      </c>
      <c r="G64" s="72">
        <v>60</v>
      </c>
      <c r="H64" s="73">
        <v>43</v>
      </c>
      <c r="I64" s="79">
        <f t="shared" si="0"/>
        <v>0.716666666666667</v>
      </c>
      <c r="J64" s="80">
        <f t="shared" si="1"/>
        <v>-17</v>
      </c>
      <c r="K64" s="81"/>
      <c r="L64" s="81">
        <f t="shared" si="5"/>
        <v>17</v>
      </c>
      <c r="M64" s="73"/>
    </row>
    <row r="65" ht="18" customHeight="1" spans="1:13">
      <c r="A65" s="70">
        <v>64</v>
      </c>
      <c r="B65" s="70">
        <v>2713</v>
      </c>
      <c r="C65" s="70" t="s">
        <v>29</v>
      </c>
      <c r="D65" s="70" t="s">
        <v>887</v>
      </c>
      <c r="E65" s="70">
        <v>11537</v>
      </c>
      <c r="F65" s="70" t="s">
        <v>889</v>
      </c>
      <c r="G65" s="72">
        <v>60</v>
      </c>
      <c r="H65" s="73">
        <v>61</v>
      </c>
      <c r="I65" s="79">
        <f t="shared" si="0"/>
        <v>1.01666666666667</v>
      </c>
      <c r="J65" s="80">
        <f t="shared" si="1"/>
        <v>1</v>
      </c>
      <c r="K65" s="81">
        <f>J65*0.5</f>
        <v>0.5</v>
      </c>
      <c r="L65" s="81"/>
      <c r="M65" s="73"/>
    </row>
    <row r="66" ht="18" customHeight="1" spans="1:13">
      <c r="A66" s="70">
        <v>65</v>
      </c>
      <c r="B66" s="70">
        <v>2714</v>
      </c>
      <c r="C66" s="70" t="s">
        <v>329</v>
      </c>
      <c r="D66" s="70" t="s">
        <v>890</v>
      </c>
      <c r="E66" s="70">
        <v>9749</v>
      </c>
      <c r="F66" s="70" t="s">
        <v>891</v>
      </c>
      <c r="G66" s="72">
        <v>45</v>
      </c>
      <c r="H66" s="73">
        <v>32</v>
      </c>
      <c r="I66" s="79">
        <f t="shared" ref="I66:I129" si="6">H66/G66</f>
        <v>0.711111111111111</v>
      </c>
      <c r="J66" s="80">
        <f t="shared" ref="J66:J129" si="7">H66-G66</f>
        <v>-13</v>
      </c>
      <c r="K66" s="81"/>
      <c r="L66" s="81">
        <f>J66*-1</f>
        <v>13</v>
      </c>
      <c r="M66" s="73"/>
    </row>
    <row r="67" ht="18" customHeight="1" spans="1:13">
      <c r="A67" s="70">
        <v>66</v>
      </c>
      <c r="B67" s="70">
        <v>2714</v>
      </c>
      <c r="C67" s="70" t="s">
        <v>329</v>
      </c>
      <c r="D67" s="70" t="s">
        <v>890</v>
      </c>
      <c r="E67" s="70">
        <v>11382</v>
      </c>
      <c r="F67" s="70" t="s">
        <v>892</v>
      </c>
      <c r="G67" s="72">
        <v>45</v>
      </c>
      <c r="H67" s="73">
        <v>45</v>
      </c>
      <c r="I67" s="79">
        <f t="shared" si="6"/>
        <v>1</v>
      </c>
      <c r="J67" s="80">
        <f t="shared" si="7"/>
        <v>0</v>
      </c>
      <c r="K67" s="81"/>
      <c r="L67" s="81"/>
      <c r="M67" s="73"/>
    </row>
    <row r="68" ht="18" customHeight="1" spans="1:13">
      <c r="A68" s="70">
        <v>67</v>
      </c>
      <c r="B68" s="70">
        <v>2715</v>
      </c>
      <c r="C68" s="70" t="s">
        <v>29</v>
      </c>
      <c r="D68" s="70" t="s">
        <v>893</v>
      </c>
      <c r="E68" s="70">
        <v>5501</v>
      </c>
      <c r="F68" s="70" t="s">
        <v>894</v>
      </c>
      <c r="G68" s="72">
        <v>60</v>
      </c>
      <c r="H68" s="73">
        <v>52</v>
      </c>
      <c r="I68" s="79">
        <f t="shared" si="6"/>
        <v>0.866666666666667</v>
      </c>
      <c r="J68" s="80">
        <f t="shared" si="7"/>
        <v>-8</v>
      </c>
      <c r="K68" s="81"/>
      <c r="L68" s="81">
        <f>J68*-1</f>
        <v>8</v>
      </c>
      <c r="M68" s="73"/>
    </row>
    <row r="69" ht="18" customHeight="1" spans="1:13">
      <c r="A69" s="70">
        <v>68</v>
      </c>
      <c r="B69" s="70">
        <v>2717</v>
      </c>
      <c r="C69" s="70" t="s">
        <v>15</v>
      </c>
      <c r="D69" s="70" t="s">
        <v>895</v>
      </c>
      <c r="E69" s="70">
        <v>15329</v>
      </c>
      <c r="F69" s="70" t="s">
        <v>896</v>
      </c>
      <c r="G69" s="72">
        <v>31</v>
      </c>
      <c r="H69" s="73">
        <v>53</v>
      </c>
      <c r="I69" s="79">
        <f t="shared" si="6"/>
        <v>1.70967741935484</v>
      </c>
      <c r="J69" s="80">
        <f t="shared" si="7"/>
        <v>22</v>
      </c>
      <c r="K69" s="81">
        <f>J69*0.5</f>
        <v>11</v>
      </c>
      <c r="L69" s="81"/>
      <c r="M69" s="73"/>
    </row>
    <row r="70" ht="18" customHeight="1" spans="1:13">
      <c r="A70" s="70">
        <v>69</v>
      </c>
      <c r="B70" s="70">
        <v>2717</v>
      </c>
      <c r="C70" s="70" t="s">
        <v>15</v>
      </c>
      <c r="D70" s="70" t="s">
        <v>895</v>
      </c>
      <c r="E70" s="70">
        <v>13209</v>
      </c>
      <c r="F70" s="70" t="s">
        <v>897</v>
      </c>
      <c r="G70" s="72">
        <v>31</v>
      </c>
      <c r="H70" s="73">
        <v>69</v>
      </c>
      <c r="I70" s="79">
        <f t="shared" si="6"/>
        <v>2.2258064516129</v>
      </c>
      <c r="J70" s="80">
        <f t="shared" si="7"/>
        <v>38</v>
      </c>
      <c r="K70" s="81">
        <f>J70*0.5</f>
        <v>19</v>
      </c>
      <c r="L70" s="81"/>
      <c r="M70" s="73"/>
    </row>
    <row r="71" ht="18" customHeight="1" spans="1:13">
      <c r="A71" s="70">
        <v>70</v>
      </c>
      <c r="B71" s="70">
        <v>2722</v>
      </c>
      <c r="C71" s="70" t="s">
        <v>15</v>
      </c>
      <c r="D71" s="70" t="s">
        <v>898</v>
      </c>
      <c r="E71" s="72">
        <v>28781</v>
      </c>
      <c r="F71" s="72" t="s">
        <v>899</v>
      </c>
      <c r="G71" s="72">
        <v>80</v>
      </c>
      <c r="H71" s="73">
        <v>160</v>
      </c>
      <c r="I71" s="79">
        <f t="shared" si="6"/>
        <v>2</v>
      </c>
      <c r="J71" s="80">
        <f t="shared" si="7"/>
        <v>80</v>
      </c>
      <c r="K71" s="81">
        <v>20</v>
      </c>
      <c r="L71" s="81"/>
      <c r="M71" s="73"/>
    </row>
    <row r="72" ht="18" customHeight="1" spans="1:13">
      <c r="A72" s="70">
        <v>71</v>
      </c>
      <c r="B72" s="70">
        <v>2729</v>
      </c>
      <c r="C72" s="70" t="s">
        <v>15</v>
      </c>
      <c r="D72" s="70" t="s">
        <v>900</v>
      </c>
      <c r="E72" s="70">
        <v>5782</v>
      </c>
      <c r="F72" s="70" t="s">
        <v>901</v>
      </c>
      <c r="G72" s="72">
        <v>60</v>
      </c>
      <c r="H72" s="73">
        <v>68</v>
      </c>
      <c r="I72" s="79">
        <f t="shared" si="6"/>
        <v>1.13333333333333</v>
      </c>
      <c r="J72" s="80">
        <f t="shared" si="7"/>
        <v>8</v>
      </c>
      <c r="K72" s="81">
        <f t="shared" ref="K72:K79" si="8">J72*0.5</f>
        <v>4</v>
      </c>
      <c r="L72" s="81"/>
      <c r="M72" s="73"/>
    </row>
    <row r="73" ht="18" customHeight="1" spans="1:13">
      <c r="A73" s="70">
        <v>72</v>
      </c>
      <c r="B73" s="75">
        <v>2729</v>
      </c>
      <c r="C73" s="70" t="s">
        <v>15</v>
      </c>
      <c r="D73" s="70" t="s">
        <v>900</v>
      </c>
      <c r="E73" s="75">
        <v>15772</v>
      </c>
      <c r="F73" s="75" t="s">
        <v>902</v>
      </c>
      <c r="G73" s="72">
        <v>60</v>
      </c>
      <c r="H73" s="73">
        <v>85</v>
      </c>
      <c r="I73" s="79">
        <f t="shared" si="6"/>
        <v>1.41666666666667</v>
      </c>
      <c r="J73" s="80">
        <f t="shared" si="7"/>
        <v>25</v>
      </c>
      <c r="K73" s="81">
        <f t="shared" si="8"/>
        <v>12.5</v>
      </c>
      <c r="L73" s="81"/>
      <c r="M73" s="73"/>
    </row>
    <row r="74" ht="18" customHeight="1" spans="1:13">
      <c r="A74" s="70">
        <v>73</v>
      </c>
      <c r="B74" s="70">
        <v>2730</v>
      </c>
      <c r="C74" s="70" t="s">
        <v>299</v>
      </c>
      <c r="D74" s="70" t="s">
        <v>474</v>
      </c>
      <c r="E74" s="70">
        <v>15893</v>
      </c>
      <c r="F74" s="70" t="s">
        <v>903</v>
      </c>
      <c r="G74" s="72">
        <v>50</v>
      </c>
      <c r="H74" s="73">
        <v>63</v>
      </c>
      <c r="I74" s="79">
        <f t="shared" si="6"/>
        <v>1.26</v>
      </c>
      <c r="J74" s="80">
        <f t="shared" si="7"/>
        <v>13</v>
      </c>
      <c r="K74" s="81">
        <f t="shared" si="8"/>
        <v>6.5</v>
      </c>
      <c r="L74" s="81"/>
      <c r="M74" s="73"/>
    </row>
    <row r="75" ht="18" customHeight="1" spans="1:13">
      <c r="A75" s="70">
        <v>74</v>
      </c>
      <c r="B75" s="70">
        <v>2730</v>
      </c>
      <c r="C75" s="70" t="s">
        <v>299</v>
      </c>
      <c r="D75" s="70" t="s">
        <v>474</v>
      </c>
      <c r="E75" s="70">
        <v>11178</v>
      </c>
      <c r="F75" s="70" t="s">
        <v>904</v>
      </c>
      <c r="G75" s="72">
        <v>50</v>
      </c>
      <c r="H75" s="73">
        <v>57</v>
      </c>
      <c r="I75" s="79">
        <f t="shared" si="6"/>
        <v>1.14</v>
      </c>
      <c r="J75" s="80">
        <f t="shared" si="7"/>
        <v>7</v>
      </c>
      <c r="K75" s="81">
        <f t="shared" si="8"/>
        <v>3.5</v>
      </c>
      <c r="L75" s="81"/>
      <c r="M75" s="73"/>
    </row>
    <row r="76" ht="18" customHeight="1" spans="1:13">
      <c r="A76" s="70">
        <v>75</v>
      </c>
      <c r="B76" s="70">
        <v>2730</v>
      </c>
      <c r="C76" s="70" t="s">
        <v>299</v>
      </c>
      <c r="D76" s="70" t="s">
        <v>474</v>
      </c>
      <c r="E76" s="70">
        <v>27710</v>
      </c>
      <c r="F76" s="72" t="s">
        <v>905</v>
      </c>
      <c r="G76" s="72">
        <v>50</v>
      </c>
      <c r="H76" s="73">
        <v>64</v>
      </c>
      <c r="I76" s="79">
        <f t="shared" si="6"/>
        <v>1.28</v>
      </c>
      <c r="J76" s="80">
        <f t="shared" si="7"/>
        <v>14</v>
      </c>
      <c r="K76" s="81">
        <f t="shared" si="8"/>
        <v>7</v>
      </c>
      <c r="L76" s="81"/>
      <c r="M76" s="73"/>
    </row>
    <row r="77" ht="18" customHeight="1" spans="1:13">
      <c r="A77" s="70">
        <v>76</v>
      </c>
      <c r="B77" s="70">
        <v>2735</v>
      </c>
      <c r="C77" s="70" t="s">
        <v>299</v>
      </c>
      <c r="D77" s="70" t="s">
        <v>487</v>
      </c>
      <c r="E77" s="70">
        <v>14444</v>
      </c>
      <c r="F77" s="72" t="s">
        <v>906</v>
      </c>
      <c r="G77" s="72">
        <v>30</v>
      </c>
      <c r="H77" s="73">
        <v>40</v>
      </c>
      <c r="I77" s="79">
        <f t="shared" si="6"/>
        <v>1.33333333333333</v>
      </c>
      <c r="J77" s="80">
        <f t="shared" si="7"/>
        <v>10</v>
      </c>
      <c r="K77" s="81">
        <f t="shared" si="8"/>
        <v>5</v>
      </c>
      <c r="L77" s="81"/>
      <c r="M77" s="73"/>
    </row>
    <row r="78" ht="18" customHeight="1" spans="1:13">
      <c r="A78" s="70">
        <v>77</v>
      </c>
      <c r="B78" s="70">
        <v>2735</v>
      </c>
      <c r="C78" s="70" t="s">
        <v>299</v>
      </c>
      <c r="D78" s="70" t="s">
        <v>487</v>
      </c>
      <c r="E78" s="70">
        <v>28404</v>
      </c>
      <c r="F78" s="72" t="s">
        <v>907</v>
      </c>
      <c r="G78" s="72">
        <v>30</v>
      </c>
      <c r="H78" s="73">
        <v>45</v>
      </c>
      <c r="I78" s="79">
        <f t="shared" si="6"/>
        <v>1.5</v>
      </c>
      <c r="J78" s="80">
        <f t="shared" si="7"/>
        <v>15</v>
      </c>
      <c r="K78" s="81">
        <f t="shared" si="8"/>
        <v>7.5</v>
      </c>
      <c r="L78" s="81"/>
      <c r="M78" s="73"/>
    </row>
    <row r="79" ht="18" customHeight="1" spans="1:13">
      <c r="A79" s="70">
        <v>78</v>
      </c>
      <c r="B79" s="70">
        <v>2735</v>
      </c>
      <c r="C79" s="70" t="s">
        <v>299</v>
      </c>
      <c r="D79" s="70" t="s">
        <v>487</v>
      </c>
      <c r="E79" s="70">
        <v>10930</v>
      </c>
      <c r="F79" s="70" t="s">
        <v>908</v>
      </c>
      <c r="G79" s="72">
        <v>30</v>
      </c>
      <c r="H79" s="73">
        <v>37</v>
      </c>
      <c r="I79" s="79">
        <f t="shared" si="6"/>
        <v>1.23333333333333</v>
      </c>
      <c r="J79" s="80">
        <f t="shared" si="7"/>
        <v>7</v>
      </c>
      <c r="K79" s="81">
        <f t="shared" si="8"/>
        <v>3.5</v>
      </c>
      <c r="L79" s="81"/>
      <c r="M79" s="73"/>
    </row>
    <row r="80" ht="18" customHeight="1" spans="1:13">
      <c r="A80" s="70">
        <v>79</v>
      </c>
      <c r="B80" s="70">
        <v>2738</v>
      </c>
      <c r="C80" s="70" t="s">
        <v>15</v>
      </c>
      <c r="D80" s="70" t="s">
        <v>909</v>
      </c>
      <c r="E80" s="70">
        <v>8972</v>
      </c>
      <c r="F80" s="70" t="s">
        <v>910</v>
      </c>
      <c r="G80" s="72">
        <v>60</v>
      </c>
      <c r="H80" s="73">
        <v>50</v>
      </c>
      <c r="I80" s="79">
        <f t="shared" si="6"/>
        <v>0.833333333333333</v>
      </c>
      <c r="J80" s="80">
        <f t="shared" si="7"/>
        <v>-10</v>
      </c>
      <c r="K80" s="81"/>
      <c r="L80" s="81">
        <f>J80*-1</f>
        <v>10</v>
      </c>
      <c r="M80" s="73"/>
    </row>
    <row r="81" ht="18" customHeight="1" spans="1:13">
      <c r="A81" s="70">
        <v>80</v>
      </c>
      <c r="B81" s="70">
        <v>2738</v>
      </c>
      <c r="C81" s="70" t="s">
        <v>15</v>
      </c>
      <c r="D81" s="70" t="s">
        <v>909</v>
      </c>
      <c r="E81" s="70">
        <v>4033</v>
      </c>
      <c r="F81" s="70" t="s">
        <v>911</v>
      </c>
      <c r="G81" s="72">
        <v>60</v>
      </c>
      <c r="H81" s="73">
        <v>76</v>
      </c>
      <c r="I81" s="79">
        <f t="shared" si="6"/>
        <v>1.26666666666667</v>
      </c>
      <c r="J81" s="80">
        <f t="shared" si="7"/>
        <v>16</v>
      </c>
      <c r="K81" s="81">
        <f t="shared" ref="K81:K93" si="9">J81*0.5</f>
        <v>8</v>
      </c>
      <c r="L81" s="81"/>
      <c r="M81" s="73"/>
    </row>
    <row r="82" ht="18" customHeight="1" spans="1:13">
      <c r="A82" s="70">
        <v>81</v>
      </c>
      <c r="B82" s="70">
        <v>2738</v>
      </c>
      <c r="C82" s="70" t="s">
        <v>15</v>
      </c>
      <c r="D82" s="70" t="s">
        <v>909</v>
      </c>
      <c r="E82" s="70">
        <v>26605</v>
      </c>
      <c r="F82" s="70" t="s">
        <v>912</v>
      </c>
      <c r="G82" s="72">
        <v>60</v>
      </c>
      <c r="H82" s="73">
        <v>91</v>
      </c>
      <c r="I82" s="79">
        <f t="shared" si="6"/>
        <v>1.51666666666667</v>
      </c>
      <c r="J82" s="80">
        <f t="shared" si="7"/>
        <v>31</v>
      </c>
      <c r="K82" s="81">
        <f t="shared" si="9"/>
        <v>15.5</v>
      </c>
      <c r="L82" s="81"/>
      <c r="M82" s="73"/>
    </row>
    <row r="83" ht="18" customHeight="1" spans="1:13">
      <c r="A83" s="70">
        <v>82</v>
      </c>
      <c r="B83" s="70">
        <v>2741</v>
      </c>
      <c r="C83" s="70" t="s">
        <v>15</v>
      </c>
      <c r="D83" s="70" t="s">
        <v>51</v>
      </c>
      <c r="E83" s="70">
        <v>6123</v>
      </c>
      <c r="F83" s="70" t="s">
        <v>913</v>
      </c>
      <c r="G83" s="72">
        <v>65</v>
      </c>
      <c r="H83" s="73">
        <v>96</v>
      </c>
      <c r="I83" s="79">
        <f t="shared" si="6"/>
        <v>1.47692307692308</v>
      </c>
      <c r="J83" s="80">
        <f t="shared" si="7"/>
        <v>31</v>
      </c>
      <c r="K83" s="81">
        <f t="shared" si="9"/>
        <v>15.5</v>
      </c>
      <c r="L83" s="81"/>
      <c r="M83" s="73"/>
    </row>
    <row r="84" ht="18" customHeight="1" spans="1:13">
      <c r="A84" s="70">
        <v>83</v>
      </c>
      <c r="B84" s="70">
        <v>2741</v>
      </c>
      <c r="C84" s="70" t="s">
        <v>15</v>
      </c>
      <c r="D84" s="70" t="s">
        <v>51</v>
      </c>
      <c r="E84" s="70">
        <v>14992</v>
      </c>
      <c r="F84" s="70" t="s">
        <v>914</v>
      </c>
      <c r="G84" s="72">
        <v>65</v>
      </c>
      <c r="H84" s="73">
        <v>96</v>
      </c>
      <c r="I84" s="79">
        <f t="shared" si="6"/>
        <v>1.47692307692308</v>
      </c>
      <c r="J84" s="80">
        <f t="shared" si="7"/>
        <v>31</v>
      </c>
      <c r="K84" s="81">
        <f t="shared" si="9"/>
        <v>15.5</v>
      </c>
      <c r="L84" s="81"/>
      <c r="M84" s="73"/>
    </row>
    <row r="85" ht="18" customHeight="1" spans="1:13">
      <c r="A85" s="70">
        <v>84</v>
      </c>
      <c r="B85" s="70">
        <v>2741</v>
      </c>
      <c r="C85" s="70" t="s">
        <v>15</v>
      </c>
      <c r="D85" s="70" t="s">
        <v>51</v>
      </c>
      <c r="E85" s="70">
        <v>28401</v>
      </c>
      <c r="F85" s="72" t="s">
        <v>915</v>
      </c>
      <c r="G85" s="72">
        <v>65</v>
      </c>
      <c r="H85" s="73">
        <v>92</v>
      </c>
      <c r="I85" s="79">
        <f t="shared" si="6"/>
        <v>1.41538461538462</v>
      </c>
      <c r="J85" s="80">
        <f t="shared" si="7"/>
        <v>27</v>
      </c>
      <c r="K85" s="81">
        <f t="shared" si="9"/>
        <v>13.5</v>
      </c>
      <c r="L85" s="81"/>
      <c r="M85" s="73"/>
    </row>
    <row r="86" ht="18" customHeight="1" spans="1:13">
      <c r="A86" s="70">
        <v>85</v>
      </c>
      <c r="B86" s="74">
        <v>2751</v>
      </c>
      <c r="C86" s="70" t="s">
        <v>15</v>
      </c>
      <c r="D86" s="70" t="s">
        <v>916</v>
      </c>
      <c r="E86" s="70">
        <v>4435</v>
      </c>
      <c r="F86" s="70" t="s">
        <v>917</v>
      </c>
      <c r="G86" s="72">
        <v>45</v>
      </c>
      <c r="H86" s="73">
        <v>65</v>
      </c>
      <c r="I86" s="79">
        <f t="shared" si="6"/>
        <v>1.44444444444444</v>
      </c>
      <c r="J86" s="80">
        <f t="shared" si="7"/>
        <v>20</v>
      </c>
      <c r="K86" s="81">
        <f t="shared" si="9"/>
        <v>10</v>
      </c>
      <c r="L86" s="81"/>
      <c r="M86" s="73"/>
    </row>
    <row r="87" ht="18" customHeight="1" spans="1:13">
      <c r="A87" s="70">
        <v>86</v>
      </c>
      <c r="B87" s="70">
        <v>2751</v>
      </c>
      <c r="C87" s="70" t="s">
        <v>15</v>
      </c>
      <c r="D87" s="70" t="s">
        <v>916</v>
      </c>
      <c r="E87" s="70">
        <v>5701</v>
      </c>
      <c r="F87" s="70" t="s">
        <v>918</v>
      </c>
      <c r="G87" s="72">
        <v>45</v>
      </c>
      <c r="H87" s="73">
        <v>51</v>
      </c>
      <c r="I87" s="79">
        <f t="shared" si="6"/>
        <v>1.13333333333333</v>
      </c>
      <c r="J87" s="80">
        <f t="shared" si="7"/>
        <v>6</v>
      </c>
      <c r="K87" s="81">
        <f t="shared" si="9"/>
        <v>3</v>
      </c>
      <c r="L87" s="81"/>
      <c r="M87" s="73"/>
    </row>
    <row r="88" ht="18" customHeight="1" spans="1:13">
      <c r="A88" s="70">
        <v>87</v>
      </c>
      <c r="B88" s="70">
        <v>2755</v>
      </c>
      <c r="C88" s="70" t="s">
        <v>15</v>
      </c>
      <c r="D88" s="70" t="s">
        <v>919</v>
      </c>
      <c r="E88" s="70">
        <v>27737</v>
      </c>
      <c r="F88" s="72" t="s">
        <v>920</v>
      </c>
      <c r="G88" s="72">
        <v>47</v>
      </c>
      <c r="H88" s="73">
        <v>50</v>
      </c>
      <c r="I88" s="79">
        <f t="shared" si="6"/>
        <v>1.06382978723404</v>
      </c>
      <c r="J88" s="80">
        <f t="shared" si="7"/>
        <v>3</v>
      </c>
      <c r="K88" s="81">
        <f t="shared" si="9"/>
        <v>1.5</v>
      </c>
      <c r="L88" s="81"/>
      <c r="M88" s="73"/>
    </row>
    <row r="89" ht="18" customHeight="1" spans="1:13">
      <c r="A89" s="70">
        <v>88</v>
      </c>
      <c r="B89" s="70">
        <v>2755</v>
      </c>
      <c r="C89" s="70" t="s">
        <v>15</v>
      </c>
      <c r="D89" s="70" t="s">
        <v>919</v>
      </c>
      <c r="E89" s="70">
        <v>8233</v>
      </c>
      <c r="F89" s="70" t="s">
        <v>921</v>
      </c>
      <c r="G89" s="72">
        <v>47</v>
      </c>
      <c r="H89" s="73">
        <v>58</v>
      </c>
      <c r="I89" s="79">
        <f t="shared" si="6"/>
        <v>1.23404255319149</v>
      </c>
      <c r="J89" s="80">
        <f t="shared" si="7"/>
        <v>11</v>
      </c>
      <c r="K89" s="81">
        <f t="shared" si="9"/>
        <v>5.5</v>
      </c>
      <c r="L89" s="81"/>
      <c r="M89" s="73"/>
    </row>
    <row r="90" ht="18" customHeight="1" spans="1:13">
      <c r="A90" s="70">
        <v>89</v>
      </c>
      <c r="B90" s="70">
        <v>2755</v>
      </c>
      <c r="C90" s="70" t="s">
        <v>15</v>
      </c>
      <c r="D90" s="70" t="s">
        <v>919</v>
      </c>
      <c r="E90" s="70">
        <v>4311</v>
      </c>
      <c r="F90" s="70" t="s">
        <v>922</v>
      </c>
      <c r="G90" s="72">
        <v>47</v>
      </c>
      <c r="H90" s="73">
        <v>63</v>
      </c>
      <c r="I90" s="79">
        <f t="shared" si="6"/>
        <v>1.34042553191489</v>
      </c>
      <c r="J90" s="80">
        <f t="shared" si="7"/>
        <v>16</v>
      </c>
      <c r="K90" s="81">
        <f t="shared" si="9"/>
        <v>8</v>
      </c>
      <c r="L90" s="81"/>
      <c r="M90" s="73"/>
    </row>
    <row r="91" ht="18" customHeight="1" spans="1:13">
      <c r="A91" s="70">
        <v>90</v>
      </c>
      <c r="B91" s="70">
        <v>2757</v>
      </c>
      <c r="C91" s="70" t="s">
        <v>329</v>
      </c>
      <c r="D91" s="70" t="s">
        <v>923</v>
      </c>
      <c r="E91" s="70">
        <v>16417</v>
      </c>
      <c r="F91" s="70" t="s">
        <v>924</v>
      </c>
      <c r="G91" s="72">
        <v>70</v>
      </c>
      <c r="H91" s="73">
        <v>86</v>
      </c>
      <c r="I91" s="79">
        <f t="shared" si="6"/>
        <v>1.22857142857143</v>
      </c>
      <c r="J91" s="80">
        <f t="shared" si="7"/>
        <v>16</v>
      </c>
      <c r="K91" s="81">
        <f t="shared" si="9"/>
        <v>8</v>
      </c>
      <c r="L91" s="81"/>
      <c r="M91" s="73"/>
    </row>
    <row r="92" ht="18" customHeight="1" spans="1:13">
      <c r="A92" s="70">
        <v>91</v>
      </c>
      <c r="B92" s="70">
        <v>2757</v>
      </c>
      <c r="C92" s="70" t="s">
        <v>329</v>
      </c>
      <c r="D92" s="70" t="s">
        <v>923</v>
      </c>
      <c r="E92" s="70">
        <v>7006</v>
      </c>
      <c r="F92" s="70" t="s">
        <v>925</v>
      </c>
      <c r="G92" s="72">
        <v>70</v>
      </c>
      <c r="H92" s="73">
        <v>85</v>
      </c>
      <c r="I92" s="79">
        <f t="shared" si="6"/>
        <v>1.21428571428571</v>
      </c>
      <c r="J92" s="80">
        <f t="shared" si="7"/>
        <v>15</v>
      </c>
      <c r="K92" s="81">
        <f t="shared" si="9"/>
        <v>7.5</v>
      </c>
      <c r="L92" s="81"/>
      <c r="M92" s="73"/>
    </row>
    <row r="93" ht="18" customHeight="1" spans="1:13">
      <c r="A93" s="70">
        <v>92</v>
      </c>
      <c r="B93" s="70">
        <v>2757</v>
      </c>
      <c r="C93" s="70" t="s">
        <v>329</v>
      </c>
      <c r="D93" s="70" t="s">
        <v>923</v>
      </c>
      <c r="E93" s="70">
        <v>27604</v>
      </c>
      <c r="F93" s="72" t="s">
        <v>926</v>
      </c>
      <c r="G93" s="72">
        <v>70</v>
      </c>
      <c r="H93" s="73">
        <v>128</v>
      </c>
      <c r="I93" s="79">
        <f t="shared" si="6"/>
        <v>1.82857142857143</v>
      </c>
      <c r="J93" s="80">
        <f t="shared" si="7"/>
        <v>58</v>
      </c>
      <c r="K93" s="81">
        <v>20</v>
      </c>
      <c r="L93" s="81"/>
      <c r="M93" s="73"/>
    </row>
    <row r="94" ht="18" customHeight="1" spans="1:13">
      <c r="A94" s="70">
        <v>93</v>
      </c>
      <c r="B94" s="70">
        <v>2771</v>
      </c>
      <c r="C94" s="70" t="s">
        <v>15</v>
      </c>
      <c r="D94" s="70" t="s">
        <v>70</v>
      </c>
      <c r="E94" s="70">
        <v>13020</v>
      </c>
      <c r="F94" s="70" t="s">
        <v>927</v>
      </c>
      <c r="G94" s="72">
        <v>80</v>
      </c>
      <c r="H94" s="73">
        <v>87</v>
      </c>
      <c r="I94" s="79">
        <f t="shared" si="6"/>
        <v>1.0875</v>
      </c>
      <c r="J94" s="80">
        <f t="shared" si="7"/>
        <v>7</v>
      </c>
      <c r="K94" s="81">
        <f>J94*0.5</f>
        <v>3.5</v>
      </c>
      <c r="L94" s="81"/>
      <c r="M94" s="73"/>
    </row>
    <row r="95" ht="18" customHeight="1" spans="1:13">
      <c r="A95" s="70">
        <v>94</v>
      </c>
      <c r="B95" s="70">
        <v>2778</v>
      </c>
      <c r="C95" s="70" t="s">
        <v>329</v>
      </c>
      <c r="D95" s="70" t="s">
        <v>351</v>
      </c>
      <c r="E95" s="70">
        <v>10186</v>
      </c>
      <c r="F95" s="70" t="s">
        <v>928</v>
      </c>
      <c r="G95" s="72">
        <v>41</v>
      </c>
      <c r="H95" s="73">
        <v>39</v>
      </c>
      <c r="I95" s="79">
        <f t="shared" si="6"/>
        <v>0.951219512195122</v>
      </c>
      <c r="J95" s="80">
        <f t="shared" si="7"/>
        <v>-2</v>
      </c>
      <c r="K95" s="81"/>
      <c r="L95" s="81">
        <f>J95*-1</f>
        <v>2</v>
      </c>
      <c r="M95" s="73"/>
    </row>
    <row r="96" ht="18" customHeight="1" spans="1:13">
      <c r="A96" s="70">
        <v>95</v>
      </c>
      <c r="B96" s="70">
        <v>2778</v>
      </c>
      <c r="C96" s="70" t="s">
        <v>329</v>
      </c>
      <c r="D96" s="70" t="s">
        <v>351</v>
      </c>
      <c r="E96" s="70">
        <v>5457</v>
      </c>
      <c r="F96" s="70" t="s">
        <v>929</v>
      </c>
      <c r="G96" s="72">
        <v>41</v>
      </c>
      <c r="H96" s="73">
        <v>57</v>
      </c>
      <c r="I96" s="79">
        <f t="shared" si="6"/>
        <v>1.39024390243902</v>
      </c>
      <c r="J96" s="80">
        <f t="shared" si="7"/>
        <v>16</v>
      </c>
      <c r="K96" s="81">
        <f>J96*0.5</f>
        <v>8</v>
      </c>
      <c r="L96" s="81"/>
      <c r="M96" s="73"/>
    </row>
    <row r="97" ht="18" customHeight="1" spans="1:13">
      <c r="A97" s="70">
        <v>96</v>
      </c>
      <c r="B97" s="75">
        <v>2778</v>
      </c>
      <c r="C97" s="70" t="s">
        <v>329</v>
      </c>
      <c r="D97" s="70" t="s">
        <v>351</v>
      </c>
      <c r="E97" s="75">
        <v>29183</v>
      </c>
      <c r="F97" s="75" t="s">
        <v>930</v>
      </c>
      <c r="G97" s="72">
        <v>41</v>
      </c>
      <c r="H97" s="73">
        <v>25</v>
      </c>
      <c r="I97" s="79">
        <f t="shared" si="6"/>
        <v>0.609756097560976</v>
      </c>
      <c r="J97" s="80">
        <f t="shared" si="7"/>
        <v>-16</v>
      </c>
      <c r="K97" s="81"/>
      <c r="L97" s="81">
        <f>J97*-1</f>
        <v>16</v>
      </c>
      <c r="M97" s="73"/>
    </row>
    <row r="98" ht="18" customHeight="1" spans="1:13">
      <c r="A98" s="70">
        <v>97</v>
      </c>
      <c r="B98" s="70">
        <v>2791</v>
      </c>
      <c r="C98" s="70" t="s">
        <v>22</v>
      </c>
      <c r="D98" s="70" t="s">
        <v>577</v>
      </c>
      <c r="E98" s="75">
        <v>14704</v>
      </c>
      <c r="F98" s="75" t="s">
        <v>931</v>
      </c>
      <c r="G98" s="72">
        <v>60</v>
      </c>
      <c r="H98" s="73">
        <v>43</v>
      </c>
      <c r="I98" s="79">
        <f t="shared" si="6"/>
        <v>0.716666666666667</v>
      </c>
      <c r="J98" s="80">
        <f t="shared" si="7"/>
        <v>-17</v>
      </c>
      <c r="K98" s="81"/>
      <c r="L98" s="81">
        <f>J98*-1</f>
        <v>17</v>
      </c>
      <c r="M98" s="73"/>
    </row>
    <row r="99" ht="18" customHeight="1" spans="1:13">
      <c r="A99" s="70">
        <v>98</v>
      </c>
      <c r="B99" s="70">
        <v>2791</v>
      </c>
      <c r="C99" s="70" t="s">
        <v>22</v>
      </c>
      <c r="D99" s="70" t="s">
        <v>577</v>
      </c>
      <c r="E99" s="70">
        <v>11752</v>
      </c>
      <c r="F99" s="70" t="s">
        <v>932</v>
      </c>
      <c r="G99" s="72">
        <v>60</v>
      </c>
      <c r="H99" s="73">
        <v>131</v>
      </c>
      <c r="I99" s="79">
        <f t="shared" si="6"/>
        <v>2.18333333333333</v>
      </c>
      <c r="J99" s="80">
        <f t="shared" si="7"/>
        <v>71</v>
      </c>
      <c r="K99" s="81">
        <v>20</v>
      </c>
      <c r="L99" s="81"/>
      <c r="M99" s="73"/>
    </row>
    <row r="100" ht="18" customHeight="1" spans="1:13">
      <c r="A100" s="70">
        <v>99</v>
      </c>
      <c r="B100" s="75">
        <v>2791</v>
      </c>
      <c r="C100" s="70" t="s">
        <v>22</v>
      </c>
      <c r="D100" s="70" t="s">
        <v>577</v>
      </c>
      <c r="E100" s="75">
        <v>29502</v>
      </c>
      <c r="F100" s="75" t="s">
        <v>933</v>
      </c>
      <c r="G100" s="72">
        <v>60</v>
      </c>
      <c r="H100" s="73">
        <v>41</v>
      </c>
      <c r="I100" s="79">
        <f t="shared" si="6"/>
        <v>0.683333333333333</v>
      </c>
      <c r="J100" s="80">
        <f t="shared" si="7"/>
        <v>-19</v>
      </c>
      <c r="K100" s="81"/>
      <c r="L100" s="81">
        <f>J100*-1</f>
        <v>19</v>
      </c>
      <c r="M100" s="73"/>
    </row>
    <row r="101" ht="18" customHeight="1" spans="1:13">
      <c r="A101" s="70">
        <v>100</v>
      </c>
      <c r="B101" s="70">
        <v>2797</v>
      </c>
      <c r="C101" s="70" t="s">
        <v>329</v>
      </c>
      <c r="D101" s="70" t="s">
        <v>934</v>
      </c>
      <c r="E101" s="70">
        <v>7917</v>
      </c>
      <c r="F101" s="70" t="s">
        <v>935</v>
      </c>
      <c r="G101" s="72">
        <v>45</v>
      </c>
      <c r="H101" s="73">
        <v>49</v>
      </c>
      <c r="I101" s="79">
        <f t="shared" si="6"/>
        <v>1.08888888888889</v>
      </c>
      <c r="J101" s="80">
        <f t="shared" si="7"/>
        <v>4</v>
      </c>
      <c r="K101" s="81">
        <f t="shared" ref="K101:K106" si="10">J101*0.5</f>
        <v>2</v>
      </c>
      <c r="L101" s="81"/>
      <c r="M101" s="73"/>
    </row>
    <row r="102" ht="18" customHeight="1" spans="1:13">
      <c r="A102" s="70">
        <v>101</v>
      </c>
      <c r="B102" s="70">
        <v>2797</v>
      </c>
      <c r="C102" s="70" t="s">
        <v>329</v>
      </c>
      <c r="D102" s="70" t="s">
        <v>934</v>
      </c>
      <c r="E102" s="70">
        <v>5527</v>
      </c>
      <c r="F102" s="70" t="s">
        <v>936</v>
      </c>
      <c r="G102" s="72">
        <v>45</v>
      </c>
      <c r="H102" s="73">
        <v>58</v>
      </c>
      <c r="I102" s="79">
        <f t="shared" si="6"/>
        <v>1.28888888888889</v>
      </c>
      <c r="J102" s="80">
        <f t="shared" si="7"/>
        <v>13</v>
      </c>
      <c r="K102" s="81">
        <f t="shared" si="10"/>
        <v>6.5</v>
      </c>
      <c r="L102" s="81"/>
      <c r="M102" s="73"/>
    </row>
    <row r="103" ht="18" customHeight="1" spans="1:13">
      <c r="A103" s="70">
        <v>102</v>
      </c>
      <c r="B103" s="70">
        <v>2802</v>
      </c>
      <c r="C103" s="70" t="s">
        <v>329</v>
      </c>
      <c r="D103" s="70" t="s">
        <v>937</v>
      </c>
      <c r="E103" s="70">
        <v>12462</v>
      </c>
      <c r="F103" s="70" t="s">
        <v>938</v>
      </c>
      <c r="G103" s="72">
        <v>75</v>
      </c>
      <c r="H103" s="73">
        <v>111</v>
      </c>
      <c r="I103" s="79">
        <f t="shared" si="6"/>
        <v>1.48</v>
      </c>
      <c r="J103" s="80">
        <f t="shared" si="7"/>
        <v>36</v>
      </c>
      <c r="K103" s="81">
        <f t="shared" si="10"/>
        <v>18</v>
      </c>
      <c r="L103" s="81"/>
      <c r="M103" s="73"/>
    </row>
    <row r="104" ht="18" customHeight="1" spans="1:13">
      <c r="A104" s="70">
        <v>103</v>
      </c>
      <c r="B104" s="70">
        <v>2802</v>
      </c>
      <c r="C104" s="70" t="s">
        <v>329</v>
      </c>
      <c r="D104" s="70" t="s">
        <v>937</v>
      </c>
      <c r="E104" s="70">
        <v>16061</v>
      </c>
      <c r="F104" s="70" t="s">
        <v>939</v>
      </c>
      <c r="G104" s="72">
        <v>75</v>
      </c>
      <c r="H104" s="73">
        <v>91</v>
      </c>
      <c r="I104" s="79">
        <f t="shared" si="6"/>
        <v>1.21333333333333</v>
      </c>
      <c r="J104" s="80">
        <f t="shared" si="7"/>
        <v>16</v>
      </c>
      <c r="K104" s="81">
        <f t="shared" si="10"/>
        <v>8</v>
      </c>
      <c r="L104" s="81"/>
      <c r="M104" s="73"/>
    </row>
    <row r="105" ht="18" customHeight="1" spans="1:13">
      <c r="A105" s="70">
        <v>104</v>
      </c>
      <c r="B105" s="70">
        <v>2804</v>
      </c>
      <c r="C105" s="70" t="s">
        <v>329</v>
      </c>
      <c r="D105" s="70" t="s">
        <v>376</v>
      </c>
      <c r="E105" s="70">
        <v>10907</v>
      </c>
      <c r="F105" s="70" t="s">
        <v>940</v>
      </c>
      <c r="G105" s="72">
        <v>45</v>
      </c>
      <c r="H105" s="73">
        <v>76</v>
      </c>
      <c r="I105" s="79">
        <f t="shared" si="6"/>
        <v>1.68888888888889</v>
      </c>
      <c r="J105" s="80">
        <f t="shared" si="7"/>
        <v>31</v>
      </c>
      <c r="K105" s="81">
        <f t="shared" si="10"/>
        <v>15.5</v>
      </c>
      <c r="L105" s="81"/>
      <c r="M105" s="73"/>
    </row>
    <row r="106" ht="18" customHeight="1" spans="1:13">
      <c r="A106" s="70">
        <v>105</v>
      </c>
      <c r="B106" s="70">
        <v>2804</v>
      </c>
      <c r="C106" s="70" t="s">
        <v>329</v>
      </c>
      <c r="D106" s="70" t="s">
        <v>376</v>
      </c>
      <c r="E106" s="70">
        <v>11964</v>
      </c>
      <c r="F106" s="70" t="s">
        <v>941</v>
      </c>
      <c r="G106" s="72">
        <v>45</v>
      </c>
      <c r="H106" s="73">
        <v>51</v>
      </c>
      <c r="I106" s="79">
        <f t="shared" si="6"/>
        <v>1.13333333333333</v>
      </c>
      <c r="J106" s="80">
        <f t="shared" si="7"/>
        <v>6</v>
      </c>
      <c r="K106" s="81">
        <f t="shared" si="10"/>
        <v>3</v>
      </c>
      <c r="L106" s="81"/>
      <c r="M106" s="73"/>
    </row>
    <row r="107" ht="18" customHeight="1" spans="1:13">
      <c r="A107" s="70">
        <v>106</v>
      </c>
      <c r="B107" s="70">
        <v>2808</v>
      </c>
      <c r="C107" s="70" t="s">
        <v>329</v>
      </c>
      <c r="D107" s="70" t="s">
        <v>942</v>
      </c>
      <c r="E107" s="70">
        <v>12454</v>
      </c>
      <c r="F107" s="70" t="s">
        <v>943</v>
      </c>
      <c r="G107" s="72">
        <v>60</v>
      </c>
      <c r="H107" s="73">
        <v>37</v>
      </c>
      <c r="I107" s="79">
        <f t="shared" si="6"/>
        <v>0.616666666666667</v>
      </c>
      <c r="J107" s="80">
        <f t="shared" si="7"/>
        <v>-23</v>
      </c>
      <c r="K107" s="81"/>
      <c r="L107" s="81">
        <f>J107*-1</f>
        <v>23</v>
      </c>
      <c r="M107" s="73"/>
    </row>
    <row r="108" ht="18" customHeight="1" spans="1:13">
      <c r="A108" s="70">
        <v>107</v>
      </c>
      <c r="B108" s="70">
        <v>2808</v>
      </c>
      <c r="C108" s="70" t="s">
        <v>329</v>
      </c>
      <c r="D108" s="70" t="s">
        <v>942</v>
      </c>
      <c r="E108" s="70">
        <v>12669</v>
      </c>
      <c r="F108" s="70" t="s">
        <v>944</v>
      </c>
      <c r="G108" s="72">
        <v>60</v>
      </c>
      <c r="H108" s="73">
        <v>74</v>
      </c>
      <c r="I108" s="79">
        <f t="shared" si="6"/>
        <v>1.23333333333333</v>
      </c>
      <c r="J108" s="80">
        <f t="shared" si="7"/>
        <v>14</v>
      </c>
      <c r="K108" s="81">
        <f>J108*0.5</f>
        <v>7</v>
      </c>
      <c r="L108" s="81"/>
      <c r="M108" s="73"/>
    </row>
    <row r="109" ht="18" customHeight="1" spans="1:13">
      <c r="A109" s="70">
        <v>108</v>
      </c>
      <c r="B109" s="70">
        <v>2813</v>
      </c>
      <c r="C109" s="70" t="s">
        <v>22</v>
      </c>
      <c r="D109" s="70" t="s">
        <v>945</v>
      </c>
      <c r="E109" s="70">
        <v>1002851</v>
      </c>
      <c r="F109" s="70" t="s">
        <v>946</v>
      </c>
      <c r="G109" s="72">
        <v>45</v>
      </c>
      <c r="H109" s="73">
        <v>106</v>
      </c>
      <c r="I109" s="79">
        <f t="shared" si="6"/>
        <v>2.35555555555556</v>
      </c>
      <c r="J109" s="80">
        <f t="shared" si="7"/>
        <v>61</v>
      </c>
      <c r="K109" s="81">
        <v>20</v>
      </c>
      <c r="L109" s="81"/>
      <c r="M109" s="73"/>
    </row>
    <row r="110" ht="18" customHeight="1" spans="1:13">
      <c r="A110" s="70">
        <v>109</v>
      </c>
      <c r="B110" s="82">
        <v>2813</v>
      </c>
      <c r="C110" s="70" t="s">
        <v>22</v>
      </c>
      <c r="D110" s="70" t="s">
        <v>945</v>
      </c>
      <c r="E110" s="83">
        <v>29184</v>
      </c>
      <c r="F110" s="82" t="s">
        <v>947</v>
      </c>
      <c r="G110" s="72">
        <v>45</v>
      </c>
      <c r="H110" s="73"/>
      <c r="I110" s="79">
        <f t="shared" si="6"/>
        <v>0</v>
      </c>
      <c r="J110" s="80">
        <f t="shared" si="7"/>
        <v>-45</v>
      </c>
      <c r="K110" s="81"/>
      <c r="L110" s="81">
        <v>40</v>
      </c>
      <c r="M110" s="73"/>
    </row>
    <row r="111" ht="18" customHeight="1" spans="1:13">
      <c r="A111" s="70">
        <v>110</v>
      </c>
      <c r="B111" s="70">
        <v>2816</v>
      </c>
      <c r="C111" s="70" t="s">
        <v>329</v>
      </c>
      <c r="D111" s="70" t="s">
        <v>948</v>
      </c>
      <c r="E111" s="70">
        <v>28402</v>
      </c>
      <c r="F111" s="72" t="s">
        <v>949</v>
      </c>
      <c r="G111" s="72">
        <v>45</v>
      </c>
      <c r="H111" s="73">
        <v>19</v>
      </c>
      <c r="I111" s="79">
        <f t="shared" si="6"/>
        <v>0.422222222222222</v>
      </c>
      <c r="J111" s="80">
        <f t="shared" si="7"/>
        <v>-26</v>
      </c>
      <c r="K111" s="81"/>
      <c r="L111" s="81">
        <f>J111*-1</f>
        <v>26</v>
      </c>
      <c r="M111" s="73"/>
    </row>
    <row r="112" ht="18" customHeight="1" spans="1:13">
      <c r="A112" s="70">
        <v>111</v>
      </c>
      <c r="B112" s="72">
        <v>2816</v>
      </c>
      <c r="C112" s="70" t="s">
        <v>329</v>
      </c>
      <c r="D112" s="70" t="s">
        <v>948</v>
      </c>
      <c r="E112" s="72">
        <v>28797</v>
      </c>
      <c r="F112" s="72" t="s">
        <v>950</v>
      </c>
      <c r="G112" s="72">
        <v>45</v>
      </c>
      <c r="H112" s="73">
        <v>56</v>
      </c>
      <c r="I112" s="79">
        <f t="shared" si="6"/>
        <v>1.24444444444444</v>
      </c>
      <c r="J112" s="80">
        <f t="shared" si="7"/>
        <v>11</v>
      </c>
      <c r="K112" s="81">
        <f>J112*0.5</f>
        <v>5.5</v>
      </c>
      <c r="L112" s="81"/>
      <c r="M112" s="73"/>
    </row>
    <row r="113" ht="18" customHeight="1" spans="1:13">
      <c r="A113" s="70">
        <v>112</v>
      </c>
      <c r="B113" s="70">
        <v>2817</v>
      </c>
      <c r="C113" s="70" t="s">
        <v>299</v>
      </c>
      <c r="D113" s="70" t="s">
        <v>445</v>
      </c>
      <c r="E113" s="70">
        <v>14379</v>
      </c>
      <c r="F113" s="70" t="s">
        <v>951</v>
      </c>
      <c r="G113" s="72">
        <v>40</v>
      </c>
      <c r="H113" s="73">
        <v>36</v>
      </c>
      <c r="I113" s="79">
        <f t="shared" si="6"/>
        <v>0.9</v>
      </c>
      <c r="J113" s="80">
        <f t="shared" si="7"/>
        <v>-4</v>
      </c>
      <c r="K113" s="81"/>
      <c r="L113" s="81">
        <f>J113*-1</f>
        <v>4</v>
      </c>
      <c r="M113" s="73"/>
    </row>
    <row r="114" ht="18" customHeight="1" spans="1:13">
      <c r="A114" s="70">
        <v>113</v>
      </c>
      <c r="B114" s="70">
        <v>2817</v>
      </c>
      <c r="C114" s="70" t="s">
        <v>299</v>
      </c>
      <c r="D114" s="70" t="s">
        <v>445</v>
      </c>
      <c r="E114" s="70">
        <v>27918</v>
      </c>
      <c r="F114" s="72" t="s">
        <v>952</v>
      </c>
      <c r="G114" s="72">
        <v>40</v>
      </c>
      <c r="H114" s="73">
        <v>39</v>
      </c>
      <c r="I114" s="79">
        <f t="shared" si="6"/>
        <v>0.975</v>
      </c>
      <c r="J114" s="80">
        <f t="shared" si="7"/>
        <v>-1</v>
      </c>
      <c r="K114" s="81"/>
      <c r="L114" s="81">
        <f>J114*-1</f>
        <v>1</v>
      </c>
      <c r="M114" s="73"/>
    </row>
    <row r="115" ht="18" customHeight="1" spans="1:13">
      <c r="A115" s="70">
        <v>114</v>
      </c>
      <c r="B115" s="70">
        <v>2817</v>
      </c>
      <c r="C115" s="70" t="s">
        <v>299</v>
      </c>
      <c r="D115" s="70" t="s">
        <v>445</v>
      </c>
      <c r="E115" s="72">
        <v>28718</v>
      </c>
      <c r="F115" s="72" t="s">
        <v>953</v>
      </c>
      <c r="G115" s="72">
        <v>40</v>
      </c>
      <c r="H115" s="73">
        <v>52</v>
      </c>
      <c r="I115" s="79">
        <f t="shared" si="6"/>
        <v>1.3</v>
      </c>
      <c r="J115" s="80">
        <f t="shared" si="7"/>
        <v>12</v>
      </c>
      <c r="K115" s="81">
        <f>J115*0.5</f>
        <v>6</v>
      </c>
      <c r="L115" s="81"/>
      <c r="M115" s="73"/>
    </row>
    <row r="116" ht="18" customHeight="1" spans="1:13">
      <c r="A116" s="70">
        <v>115</v>
      </c>
      <c r="B116" s="70">
        <v>2819</v>
      </c>
      <c r="C116" s="70" t="s">
        <v>329</v>
      </c>
      <c r="D116" s="70" t="s">
        <v>954</v>
      </c>
      <c r="E116" s="70">
        <v>13304</v>
      </c>
      <c r="F116" s="70" t="s">
        <v>955</v>
      </c>
      <c r="G116" s="72">
        <v>45</v>
      </c>
      <c r="H116" s="73">
        <v>43</v>
      </c>
      <c r="I116" s="79">
        <f t="shared" si="6"/>
        <v>0.955555555555556</v>
      </c>
      <c r="J116" s="80">
        <f t="shared" si="7"/>
        <v>-2</v>
      </c>
      <c r="K116" s="81"/>
      <c r="L116" s="81">
        <f>J116*-1</f>
        <v>2</v>
      </c>
      <c r="M116" s="73"/>
    </row>
    <row r="117" ht="18" customHeight="1" spans="1:13">
      <c r="A117" s="70">
        <v>116</v>
      </c>
      <c r="B117" s="70">
        <v>2819</v>
      </c>
      <c r="C117" s="70" t="s">
        <v>329</v>
      </c>
      <c r="D117" s="70" t="s">
        <v>954</v>
      </c>
      <c r="E117" s="70">
        <v>9140</v>
      </c>
      <c r="F117" s="70" t="s">
        <v>956</v>
      </c>
      <c r="G117" s="72">
        <v>45</v>
      </c>
      <c r="H117" s="73">
        <v>61</v>
      </c>
      <c r="I117" s="79">
        <f t="shared" si="6"/>
        <v>1.35555555555556</v>
      </c>
      <c r="J117" s="80">
        <f t="shared" si="7"/>
        <v>16</v>
      </c>
      <c r="K117" s="81">
        <f>J117*0.5</f>
        <v>8</v>
      </c>
      <c r="L117" s="81"/>
      <c r="M117" s="73"/>
    </row>
    <row r="118" ht="18" customHeight="1" spans="1:13">
      <c r="A118" s="70">
        <v>117</v>
      </c>
      <c r="B118" s="70">
        <v>2820</v>
      </c>
      <c r="C118" s="70" t="s">
        <v>22</v>
      </c>
      <c r="D118" s="70" t="s">
        <v>582</v>
      </c>
      <c r="E118" s="70">
        <v>11620</v>
      </c>
      <c r="F118" s="72" t="s">
        <v>957</v>
      </c>
      <c r="G118" s="72">
        <v>30</v>
      </c>
      <c r="H118" s="73">
        <v>33</v>
      </c>
      <c r="I118" s="79">
        <f t="shared" si="6"/>
        <v>1.1</v>
      </c>
      <c r="J118" s="80">
        <f t="shared" si="7"/>
        <v>3</v>
      </c>
      <c r="K118" s="81">
        <f>J118*0.5</f>
        <v>1.5</v>
      </c>
      <c r="L118" s="81"/>
      <c r="M118" s="73"/>
    </row>
    <row r="119" ht="18" customHeight="1" spans="1:13">
      <c r="A119" s="70">
        <v>118</v>
      </c>
      <c r="B119" s="70">
        <v>2820</v>
      </c>
      <c r="C119" s="70" t="s">
        <v>22</v>
      </c>
      <c r="D119" s="70" t="s">
        <v>582</v>
      </c>
      <c r="E119" s="70">
        <v>9190</v>
      </c>
      <c r="F119" s="70" t="s">
        <v>958</v>
      </c>
      <c r="G119" s="72">
        <v>30</v>
      </c>
      <c r="H119" s="73">
        <v>63</v>
      </c>
      <c r="I119" s="79">
        <f t="shared" si="6"/>
        <v>2.1</v>
      </c>
      <c r="J119" s="80">
        <f t="shared" si="7"/>
        <v>33</v>
      </c>
      <c r="K119" s="81">
        <f>J119*0.5</f>
        <v>16.5</v>
      </c>
      <c r="L119" s="81"/>
      <c r="M119" s="73"/>
    </row>
    <row r="120" ht="18" customHeight="1" spans="1:13">
      <c r="A120" s="70">
        <v>119</v>
      </c>
      <c r="B120" s="72">
        <v>2820</v>
      </c>
      <c r="C120" s="70" t="s">
        <v>22</v>
      </c>
      <c r="D120" s="70" t="s">
        <v>582</v>
      </c>
      <c r="E120" s="70">
        <v>16120</v>
      </c>
      <c r="F120" s="70" t="s">
        <v>959</v>
      </c>
      <c r="G120" s="72">
        <v>30</v>
      </c>
      <c r="H120" s="73">
        <v>74</v>
      </c>
      <c r="I120" s="79">
        <f t="shared" si="6"/>
        <v>2.46666666666667</v>
      </c>
      <c r="J120" s="80">
        <f t="shared" si="7"/>
        <v>44</v>
      </c>
      <c r="K120" s="81">
        <v>20</v>
      </c>
      <c r="L120" s="81"/>
      <c r="M120" s="73"/>
    </row>
    <row r="121" ht="18" customHeight="1" spans="1:13">
      <c r="A121" s="70">
        <v>120</v>
      </c>
      <c r="B121" s="70">
        <v>2826</v>
      </c>
      <c r="C121" s="70" t="s">
        <v>329</v>
      </c>
      <c r="D121" s="70" t="s">
        <v>960</v>
      </c>
      <c r="E121" s="70">
        <v>27811</v>
      </c>
      <c r="F121" s="72" t="s">
        <v>961</v>
      </c>
      <c r="G121" s="72">
        <v>62</v>
      </c>
      <c r="H121" s="73">
        <v>59</v>
      </c>
      <c r="I121" s="79">
        <f t="shared" si="6"/>
        <v>0.951612903225806</v>
      </c>
      <c r="J121" s="80">
        <f t="shared" si="7"/>
        <v>-3</v>
      </c>
      <c r="K121" s="81"/>
      <c r="L121" s="81">
        <f>J121*-1</f>
        <v>3</v>
      </c>
      <c r="M121" s="73"/>
    </row>
    <row r="122" ht="18" customHeight="1" spans="1:13">
      <c r="A122" s="70">
        <v>121</v>
      </c>
      <c r="B122" s="70">
        <v>2826</v>
      </c>
      <c r="C122" s="70" t="s">
        <v>329</v>
      </c>
      <c r="D122" s="70" t="s">
        <v>960</v>
      </c>
      <c r="E122" s="70">
        <v>15083</v>
      </c>
      <c r="F122" s="70" t="s">
        <v>962</v>
      </c>
      <c r="G122" s="72">
        <v>62</v>
      </c>
      <c r="H122" s="73">
        <v>66</v>
      </c>
      <c r="I122" s="79">
        <f t="shared" si="6"/>
        <v>1.06451612903226</v>
      </c>
      <c r="J122" s="80">
        <f t="shared" si="7"/>
        <v>4</v>
      </c>
      <c r="K122" s="81">
        <f>J122*0.5</f>
        <v>2</v>
      </c>
      <c r="L122" s="81"/>
      <c r="M122" s="73"/>
    </row>
    <row r="123" ht="18" customHeight="1" spans="1:13">
      <c r="A123" s="70">
        <v>122</v>
      </c>
      <c r="B123" s="70">
        <v>2834</v>
      </c>
      <c r="C123" s="70" t="s">
        <v>22</v>
      </c>
      <c r="D123" s="70" t="s">
        <v>573</v>
      </c>
      <c r="E123" s="70">
        <v>12255</v>
      </c>
      <c r="F123" s="70" t="s">
        <v>963</v>
      </c>
      <c r="G123" s="72">
        <v>80</v>
      </c>
      <c r="H123" s="73">
        <v>71</v>
      </c>
      <c r="I123" s="79">
        <f t="shared" si="6"/>
        <v>0.8875</v>
      </c>
      <c r="J123" s="80">
        <f t="shared" si="7"/>
        <v>-9</v>
      </c>
      <c r="K123" s="81"/>
      <c r="L123" s="81">
        <f>J123*-1</f>
        <v>9</v>
      </c>
      <c r="M123" s="73"/>
    </row>
    <row r="124" ht="18" customHeight="1" spans="1:13">
      <c r="A124" s="70">
        <v>123</v>
      </c>
      <c r="B124" s="70">
        <v>2834</v>
      </c>
      <c r="C124" s="70" t="s">
        <v>22</v>
      </c>
      <c r="D124" s="70" t="s">
        <v>573</v>
      </c>
      <c r="E124" s="70">
        <v>990176</v>
      </c>
      <c r="F124" s="72" t="s">
        <v>964</v>
      </c>
      <c r="G124" s="72">
        <v>80</v>
      </c>
      <c r="H124" s="73">
        <v>84</v>
      </c>
      <c r="I124" s="79">
        <f t="shared" si="6"/>
        <v>1.05</v>
      </c>
      <c r="J124" s="80">
        <f t="shared" si="7"/>
        <v>4</v>
      </c>
      <c r="K124" s="81">
        <f>J124*0.5</f>
        <v>2</v>
      </c>
      <c r="L124" s="81"/>
      <c r="M124" s="73"/>
    </row>
    <row r="125" ht="18" customHeight="1" spans="1:13">
      <c r="A125" s="70">
        <v>124</v>
      </c>
      <c r="B125" s="70">
        <v>2834</v>
      </c>
      <c r="C125" s="70" t="s">
        <v>22</v>
      </c>
      <c r="D125" s="70" t="s">
        <v>573</v>
      </c>
      <c r="E125" s="70">
        <v>6965</v>
      </c>
      <c r="F125" s="70" t="s">
        <v>965</v>
      </c>
      <c r="G125" s="72">
        <v>80</v>
      </c>
      <c r="H125" s="73">
        <v>95</v>
      </c>
      <c r="I125" s="79">
        <f t="shared" si="6"/>
        <v>1.1875</v>
      </c>
      <c r="J125" s="80">
        <f t="shared" si="7"/>
        <v>15</v>
      </c>
      <c r="K125" s="81">
        <f>J125*0.5</f>
        <v>7.5</v>
      </c>
      <c r="L125" s="81"/>
      <c r="M125" s="73"/>
    </row>
    <row r="126" ht="18" customHeight="1" spans="1:13">
      <c r="A126" s="70">
        <v>125</v>
      </c>
      <c r="B126" s="70">
        <v>2837</v>
      </c>
      <c r="C126" s="70" t="s">
        <v>170</v>
      </c>
      <c r="D126" s="70" t="s">
        <v>182</v>
      </c>
      <c r="E126" s="70">
        <v>9138</v>
      </c>
      <c r="F126" s="70" t="s">
        <v>966</v>
      </c>
      <c r="G126" s="72">
        <v>45</v>
      </c>
      <c r="H126" s="73">
        <v>24</v>
      </c>
      <c r="I126" s="79">
        <f t="shared" si="6"/>
        <v>0.533333333333333</v>
      </c>
      <c r="J126" s="80">
        <f t="shared" si="7"/>
        <v>-21</v>
      </c>
      <c r="K126" s="81"/>
      <c r="L126" s="81">
        <f>J126*-1</f>
        <v>21</v>
      </c>
      <c r="M126" s="73"/>
    </row>
    <row r="127" ht="18" customHeight="1" spans="1:13">
      <c r="A127" s="70">
        <v>126</v>
      </c>
      <c r="B127" s="75">
        <v>2837</v>
      </c>
      <c r="C127" s="70" t="s">
        <v>170</v>
      </c>
      <c r="D127" s="70" t="s">
        <v>182</v>
      </c>
      <c r="E127" s="75">
        <v>29175</v>
      </c>
      <c r="F127" s="75" t="s">
        <v>967</v>
      </c>
      <c r="G127" s="72">
        <v>45</v>
      </c>
      <c r="H127" s="73">
        <v>64</v>
      </c>
      <c r="I127" s="79">
        <f t="shared" si="6"/>
        <v>1.42222222222222</v>
      </c>
      <c r="J127" s="80">
        <f t="shared" si="7"/>
        <v>19</v>
      </c>
      <c r="K127" s="81">
        <f>J127*0.5</f>
        <v>9.5</v>
      </c>
      <c r="L127" s="81"/>
      <c r="M127" s="73"/>
    </row>
    <row r="128" ht="18" customHeight="1" spans="1:13">
      <c r="A128" s="70">
        <v>127</v>
      </c>
      <c r="B128" s="70">
        <v>2839</v>
      </c>
      <c r="C128" s="70" t="s">
        <v>29</v>
      </c>
      <c r="D128" s="70" t="s">
        <v>639</v>
      </c>
      <c r="E128" s="70">
        <v>9112</v>
      </c>
      <c r="F128" s="70" t="s">
        <v>968</v>
      </c>
      <c r="G128" s="72">
        <v>22</v>
      </c>
      <c r="H128" s="73">
        <v>27</v>
      </c>
      <c r="I128" s="79">
        <f t="shared" si="6"/>
        <v>1.22727272727273</v>
      </c>
      <c r="J128" s="80">
        <f t="shared" si="7"/>
        <v>5</v>
      </c>
      <c r="K128" s="81">
        <f>J128*0.5</f>
        <v>2.5</v>
      </c>
      <c r="L128" s="81"/>
      <c r="M128" s="73"/>
    </row>
    <row r="129" ht="18" customHeight="1" spans="1:13">
      <c r="A129" s="70">
        <v>128</v>
      </c>
      <c r="B129" s="70">
        <v>2839</v>
      </c>
      <c r="C129" s="70" t="s">
        <v>29</v>
      </c>
      <c r="D129" s="70" t="s">
        <v>639</v>
      </c>
      <c r="E129" s="70">
        <v>15232</v>
      </c>
      <c r="F129" s="70" t="s">
        <v>969</v>
      </c>
      <c r="G129" s="72">
        <v>22</v>
      </c>
      <c r="H129" s="73">
        <v>24</v>
      </c>
      <c r="I129" s="79">
        <f t="shared" si="6"/>
        <v>1.09090909090909</v>
      </c>
      <c r="J129" s="80">
        <f t="shared" si="7"/>
        <v>2</v>
      </c>
      <c r="K129" s="81">
        <f>J129*0.5</f>
        <v>1</v>
      </c>
      <c r="L129" s="81"/>
      <c r="M129" s="73"/>
    </row>
    <row r="130" ht="18" customHeight="1" spans="1:13">
      <c r="A130" s="70">
        <v>129</v>
      </c>
      <c r="B130" s="70">
        <v>2844</v>
      </c>
      <c r="C130" s="70" t="s">
        <v>234</v>
      </c>
      <c r="D130" s="70" t="s">
        <v>260</v>
      </c>
      <c r="E130" s="70">
        <v>15035</v>
      </c>
      <c r="F130" s="70" t="s">
        <v>970</v>
      </c>
      <c r="G130" s="72">
        <v>20</v>
      </c>
      <c r="H130" s="73">
        <v>16</v>
      </c>
      <c r="I130" s="79">
        <f t="shared" ref="I130:I193" si="11">H130/G130</f>
        <v>0.8</v>
      </c>
      <c r="J130" s="80">
        <f t="shared" ref="J130:J193" si="12">H130-G130</f>
        <v>-4</v>
      </c>
      <c r="K130" s="81"/>
      <c r="L130" s="81">
        <f>J130*-1</f>
        <v>4</v>
      </c>
      <c r="M130" s="73"/>
    </row>
    <row r="131" ht="18" customHeight="1" spans="1:13">
      <c r="A131" s="70">
        <v>130</v>
      </c>
      <c r="B131" s="70">
        <v>2844</v>
      </c>
      <c r="C131" s="70" t="s">
        <v>234</v>
      </c>
      <c r="D131" s="70" t="s">
        <v>260</v>
      </c>
      <c r="E131" s="70">
        <v>11142</v>
      </c>
      <c r="F131" s="70" t="s">
        <v>971</v>
      </c>
      <c r="G131" s="72">
        <v>20</v>
      </c>
      <c r="H131" s="73">
        <v>27</v>
      </c>
      <c r="I131" s="79">
        <f t="shared" si="11"/>
        <v>1.35</v>
      </c>
      <c r="J131" s="80">
        <f t="shared" si="12"/>
        <v>7</v>
      </c>
      <c r="K131" s="81">
        <f>J131*0.5</f>
        <v>3.5</v>
      </c>
      <c r="L131" s="81"/>
      <c r="M131" s="73"/>
    </row>
    <row r="132" ht="18" customHeight="1" spans="1:13">
      <c r="A132" s="70">
        <v>131</v>
      </c>
      <c r="B132" s="70">
        <v>2851</v>
      </c>
      <c r="C132" s="70" t="s">
        <v>234</v>
      </c>
      <c r="D132" s="70" t="s">
        <v>246</v>
      </c>
      <c r="E132" s="70">
        <v>6232</v>
      </c>
      <c r="F132" s="70" t="s">
        <v>972</v>
      </c>
      <c r="G132" s="72">
        <v>50</v>
      </c>
      <c r="H132" s="73">
        <v>5</v>
      </c>
      <c r="I132" s="79">
        <f t="shared" si="11"/>
        <v>0.1</v>
      </c>
      <c r="J132" s="80">
        <f t="shared" si="12"/>
        <v>-45</v>
      </c>
      <c r="K132" s="81"/>
      <c r="L132" s="81"/>
      <c r="M132" s="73" t="s">
        <v>973</v>
      </c>
    </row>
    <row r="133" ht="18" customHeight="1" spans="1:13">
      <c r="A133" s="70">
        <v>132</v>
      </c>
      <c r="B133" s="70">
        <v>2851</v>
      </c>
      <c r="C133" s="70" t="s">
        <v>234</v>
      </c>
      <c r="D133" s="70" t="s">
        <v>246</v>
      </c>
      <c r="E133" s="70">
        <v>6148</v>
      </c>
      <c r="F133" s="70" t="s">
        <v>974</v>
      </c>
      <c r="G133" s="72">
        <v>50</v>
      </c>
      <c r="H133" s="73">
        <v>61</v>
      </c>
      <c r="I133" s="79">
        <f t="shared" si="11"/>
        <v>1.22</v>
      </c>
      <c r="J133" s="80">
        <f t="shared" si="12"/>
        <v>11</v>
      </c>
      <c r="K133" s="81">
        <f>J133*0.5</f>
        <v>5.5</v>
      </c>
      <c r="L133" s="81"/>
      <c r="M133" s="73"/>
    </row>
    <row r="134" ht="18" customHeight="1" spans="1:13">
      <c r="A134" s="70">
        <v>133</v>
      </c>
      <c r="B134" s="70">
        <v>2852</v>
      </c>
      <c r="C134" s="70" t="s">
        <v>234</v>
      </c>
      <c r="D134" s="70" t="s">
        <v>235</v>
      </c>
      <c r="E134" s="70">
        <v>9320</v>
      </c>
      <c r="F134" s="70" t="s">
        <v>975</v>
      </c>
      <c r="G134" s="72">
        <v>31</v>
      </c>
      <c r="H134" s="73">
        <v>32</v>
      </c>
      <c r="I134" s="79">
        <f t="shared" si="11"/>
        <v>1.03225806451613</v>
      </c>
      <c r="J134" s="80">
        <f t="shared" si="12"/>
        <v>1</v>
      </c>
      <c r="K134" s="81">
        <f>J134*0.5</f>
        <v>0.5</v>
      </c>
      <c r="L134" s="81"/>
      <c r="M134" s="73"/>
    </row>
    <row r="135" ht="18" customHeight="1" spans="1:13">
      <c r="A135" s="70">
        <v>134</v>
      </c>
      <c r="B135" s="70">
        <v>2852</v>
      </c>
      <c r="C135" s="70" t="s">
        <v>234</v>
      </c>
      <c r="D135" s="70" t="s">
        <v>235</v>
      </c>
      <c r="E135" s="70">
        <v>14840</v>
      </c>
      <c r="F135" s="70" t="s">
        <v>976</v>
      </c>
      <c r="G135" s="72">
        <v>31</v>
      </c>
      <c r="H135" s="73">
        <v>31</v>
      </c>
      <c r="I135" s="79">
        <f t="shared" si="11"/>
        <v>1</v>
      </c>
      <c r="J135" s="80">
        <f t="shared" si="12"/>
        <v>0</v>
      </c>
      <c r="K135" s="81"/>
      <c r="L135" s="81"/>
      <c r="M135" s="73"/>
    </row>
    <row r="136" ht="18" customHeight="1" spans="1:13">
      <c r="A136" s="70">
        <v>135</v>
      </c>
      <c r="B136" s="70">
        <v>2853</v>
      </c>
      <c r="C136" s="70" t="s">
        <v>234</v>
      </c>
      <c r="D136" s="70" t="s">
        <v>241</v>
      </c>
      <c r="E136" s="70">
        <v>7687</v>
      </c>
      <c r="F136" s="70" t="s">
        <v>977</v>
      </c>
      <c r="G136" s="72">
        <v>21</v>
      </c>
      <c r="H136" s="73">
        <v>1</v>
      </c>
      <c r="I136" s="79">
        <f t="shared" si="11"/>
        <v>0.0476190476190476</v>
      </c>
      <c r="J136" s="80">
        <f t="shared" si="12"/>
        <v>-20</v>
      </c>
      <c r="K136" s="81"/>
      <c r="L136" s="81">
        <f>J136*-1</f>
        <v>20</v>
      </c>
      <c r="M136" s="73"/>
    </row>
    <row r="137" ht="18" customHeight="1" spans="1:13">
      <c r="A137" s="70">
        <v>136</v>
      </c>
      <c r="B137" s="72">
        <v>2853</v>
      </c>
      <c r="C137" s="70" t="s">
        <v>234</v>
      </c>
      <c r="D137" s="70" t="s">
        <v>241</v>
      </c>
      <c r="E137" s="72">
        <v>11977</v>
      </c>
      <c r="F137" s="72" t="s">
        <v>978</v>
      </c>
      <c r="G137" s="72">
        <v>21</v>
      </c>
      <c r="H137" s="73">
        <v>21</v>
      </c>
      <c r="I137" s="79">
        <f t="shared" si="11"/>
        <v>1</v>
      </c>
      <c r="J137" s="80">
        <f t="shared" si="12"/>
        <v>0</v>
      </c>
      <c r="K137" s="81"/>
      <c r="L137" s="81"/>
      <c r="M137" s="73"/>
    </row>
    <row r="138" ht="18" customHeight="1" spans="1:13">
      <c r="A138" s="70">
        <v>137</v>
      </c>
      <c r="B138" s="70">
        <v>2854</v>
      </c>
      <c r="C138" s="70" t="s">
        <v>234</v>
      </c>
      <c r="D138" s="70" t="s">
        <v>256</v>
      </c>
      <c r="E138" s="70">
        <v>6752</v>
      </c>
      <c r="F138" s="70" t="s">
        <v>979</v>
      </c>
      <c r="G138" s="72">
        <v>40</v>
      </c>
      <c r="H138" s="73">
        <v>46</v>
      </c>
      <c r="I138" s="79">
        <f t="shared" si="11"/>
        <v>1.15</v>
      </c>
      <c r="J138" s="80">
        <f t="shared" si="12"/>
        <v>6</v>
      </c>
      <c r="K138" s="81">
        <f>J138*0.5</f>
        <v>3</v>
      </c>
      <c r="L138" s="81"/>
      <c r="M138" s="73"/>
    </row>
    <row r="139" ht="18" customHeight="1" spans="1:13">
      <c r="A139" s="70">
        <v>138</v>
      </c>
      <c r="B139" s="70">
        <v>2854</v>
      </c>
      <c r="C139" s="70" t="s">
        <v>234</v>
      </c>
      <c r="D139" s="70" t="s">
        <v>256</v>
      </c>
      <c r="E139" s="70">
        <v>11627</v>
      </c>
      <c r="F139" s="70" t="s">
        <v>980</v>
      </c>
      <c r="G139" s="72">
        <v>40</v>
      </c>
      <c r="H139" s="73">
        <v>43</v>
      </c>
      <c r="I139" s="79">
        <f t="shared" si="11"/>
        <v>1.075</v>
      </c>
      <c r="J139" s="80">
        <f t="shared" si="12"/>
        <v>3</v>
      </c>
      <c r="K139" s="81">
        <f>J139*0.5</f>
        <v>1.5</v>
      </c>
      <c r="L139" s="81"/>
      <c r="M139" s="73"/>
    </row>
    <row r="140" ht="18" customHeight="1" spans="1:13">
      <c r="A140" s="70">
        <v>139</v>
      </c>
      <c r="B140" s="70">
        <v>2865</v>
      </c>
      <c r="C140" s="70" t="s">
        <v>170</v>
      </c>
      <c r="D140" s="70" t="s">
        <v>177</v>
      </c>
      <c r="E140" s="70">
        <v>11619</v>
      </c>
      <c r="F140" s="70" t="s">
        <v>981</v>
      </c>
      <c r="G140" s="72">
        <v>31</v>
      </c>
      <c r="H140" s="73">
        <v>35</v>
      </c>
      <c r="I140" s="79">
        <f t="shared" si="11"/>
        <v>1.12903225806452</v>
      </c>
      <c r="J140" s="80">
        <f t="shared" si="12"/>
        <v>4</v>
      </c>
      <c r="K140" s="81">
        <f>J140*0.5</f>
        <v>2</v>
      </c>
      <c r="L140" s="81"/>
      <c r="M140" s="73"/>
    </row>
    <row r="141" ht="18" customHeight="1" spans="1:13">
      <c r="A141" s="70">
        <v>140</v>
      </c>
      <c r="B141" s="70">
        <v>2865</v>
      </c>
      <c r="C141" s="70" t="s">
        <v>170</v>
      </c>
      <c r="D141" s="70" t="s">
        <v>177</v>
      </c>
      <c r="E141" s="70">
        <v>12934</v>
      </c>
      <c r="F141" s="70" t="s">
        <v>982</v>
      </c>
      <c r="G141" s="72">
        <v>31</v>
      </c>
      <c r="H141" s="73">
        <v>34</v>
      </c>
      <c r="I141" s="79">
        <f t="shared" si="11"/>
        <v>1.09677419354839</v>
      </c>
      <c r="J141" s="80">
        <f t="shared" si="12"/>
        <v>3</v>
      </c>
      <c r="K141" s="81">
        <f>J141*0.5</f>
        <v>1.5</v>
      </c>
      <c r="L141" s="81"/>
      <c r="M141" s="73"/>
    </row>
    <row r="142" ht="18" customHeight="1" spans="1:13">
      <c r="A142" s="70">
        <v>141</v>
      </c>
      <c r="B142" s="70">
        <v>2873</v>
      </c>
      <c r="C142" s="70" t="s">
        <v>234</v>
      </c>
      <c r="D142" s="70" t="s">
        <v>251</v>
      </c>
      <c r="E142" s="70">
        <v>15224</v>
      </c>
      <c r="F142" s="70" t="s">
        <v>983</v>
      </c>
      <c r="G142" s="72">
        <v>15</v>
      </c>
      <c r="H142" s="73">
        <v>24</v>
      </c>
      <c r="I142" s="79">
        <f t="shared" si="11"/>
        <v>1.6</v>
      </c>
      <c r="J142" s="80">
        <f t="shared" si="12"/>
        <v>9</v>
      </c>
      <c r="K142" s="81">
        <f>J142*0.5</f>
        <v>4.5</v>
      </c>
      <c r="L142" s="81"/>
      <c r="M142" s="73"/>
    </row>
    <row r="143" ht="18" customHeight="1" spans="1:13">
      <c r="A143" s="70">
        <v>142</v>
      </c>
      <c r="B143" s="82">
        <v>2873</v>
      </c>
      <c r="C143" s="70" t="s">
        <v>234</v>
      </c>
      <c r="D143" s="70" t="s">
        <v>251</v>
      </c>
      <c r="E143" s="83">
        <v>29185</v>
      </c>
      <c r="F143" s="82" t="s">
        <v>984</v>
      </c>
      <c r="G143" s="72">
        <v>15</v>
      </c>
      <c r="H143" s="73"/>
      <c r="I143" s="79">
        <f t="shared" si="11"/>
        <v>0</v>
      </c>
      <c r="J143" s="80">
        <f t="shared" si="12"/>
        <v>-15</v>
      </c>
      <c r="K143" s="81"/>
      <c r="L143" s="81">
        <f>J143*-1</f>
        <v>15</v>
      </c>
      <c r="M143" s="73"/>
    </row>
    <row r="144" ht="18" customHeight="1" spans="1:13">
      <c r="A144" s="70">
        <v>143</v>
      </c>
      <c r="B144" s="70">
        <v>2874</v>
      </c>
      <c r="C144" s="70" t="s">
        <v>234</v>
      </c>
      <c r="D144" s="70" t="s">
        <v>270</v>
      </c>
      <c r="E144" s="70">
        <v>11903</v>
      </c>
      <c r="F144" s="70" t="s">
        <v>985</v>
      </c>
      <c r="G144" s="72">
        <v>31</v>
      </c>
      <c r="H144" s="73">
        <v>37</v>
      </c>
      <c r="I144" s="79">
        <f t="shared" si="11"/>
        <v>1.19354838709677</v>
      </c>
      <c r="J144" s="80">
        <f t="shared" si="12"/>
        <v>6</v>
      </c>
      <c r="K144" s="81">
        <f>J144*0.5</f>
        <v>3</v>
      </c>
      <c r="L144" s="81"/>
      <c r="M144" s="73"/>
    </row>
    <row r="145" ht="18" customHeight="1" spans="1:13">
      <c r="A145" s="70">
        <v>144</v>
      </c>
      <c r="B145" s="70">
        <v>2874</v>
      </c>
      <c r="C145" s="70" t="s">
        <v>234</v>
      </c>
      <c r="D145" s="70" t="s">
        <v>270</v>
      </c>
      <c r="E145" s="70">
        <v>14740</v>
      </c>
      <c r="F145" s="70" t="s">
        <v>986</v>
      </c>
      <c r="G145" s="72">
        <v>31</v>
      </c>
      <c r="H145" s="73">
        <v>36</v>
      </c>
      <c r="I145" s="79">
        <f t="shared" si="11"/>
        <v>1.16129032258065</v>
      </c>
      <c r="J145" s="80">
        <f t="shared" si="12"/>
        <v>5</v>
      </c>
      <c r="K145" s="81">
        <f>J145*0.5</f>
        <v>2.5</v>
      </c>
      <c r="L145" s="81"/>
      <c r="M145" s="73"/>
    </row>
    <row r="146" ht="18" customHeight="1" spans="1:13">
      <c r="A146" s="70">
        <v>145</v>
      </c>
      <c r="B146" s="70">
        <v>2875</v>
      </c>
      <c r="C146" s="70" t="s">
        <v>234</v>
      </c>
      <c r="D146" s="70" t="s">
        <v>987</v>
      </c>
      <c r="E146" s="70">
        <v>6733</v>
      </c>
      <c r="F146" s="70" t="s">
        <v>988</v>
      </c>
      <c r="G146" s="72">
        <v>20</v>
      </c>
      <c r="H146" s="73">
        <v>20</v>
      </c>
      <c r="I146" s="79">
        <f t="shared" si="11"/>
        <v>1</v>
      </c>
      <c r="J146" s="80">
        <f t="shared" si="12"/>
        <v>0</v>
      </c>
      <c r="K146" s="81"/>
      <c r="L146" s="81"/>
      <c r="M146" s="73"/>
    </row>
    <row r="147" ht="18" customHeight="1" spans="1:13">
      <c r="A147" s="70">
        <v>146</v>
      </c>
      <c r="B147" s="70">
        <v>2875</v>
      </c>
      <c r="C147" s="70" t="s">
        <v>234</v>
      </c>
      <c r="D147" s="70" t="s">
        <v>987</v>
      </c>
      <c r="E147" s="70">
        <v>14106</v>
      </c>
      <c r="F147" s="70" t="s">
        <v>989</v>
      </c>
      <c r="G147" s="72">
        <v>20</v>
      </c>
      <c r="H147" s="73">
        <v>18</v>
      </c>
      <c r="I147" s="79">
        <f t="shared" si="11"/>
        <v>0.9</v>
      </c>
      <c r="J147" s="80">
        <f t="shared" si="12"/>
        <v>-2</v>
      </c>
      <c r="K147" s="81"/>
      <c r="L147" s="81">
        <f>J147*-1</f>
        <v>2</v>
      </c>
      <c r="M147" s="73"/>
    </row>
    <row r="148" ht="18" customHeight="1" spans="1:13">
      <c r="A148" s="70">
        <v>147</v>
      </c>
      <c r="B148" s="75">
        <v>2875</v>
      </c>
      <c r="C148" s="70" t="s">
        <v>234</v>
      </c>
      <c r="D148" s="70" t="s">
        <v>987</v>
      </c>
      <c r="E148" s="75">
        <v>29235</v>
      </c>
      <c r="F148" s="75" t="s">
        <v>990</v>
      </c>
      <c r="G148" s="72">
        <v>20</v>
      </c>
      <c r="H148" s="73">
        <v>23</v>
      </c>
      <c r="I148" s="79">
        <f t="shared" si="11"/>
        <v>1.15</v>
      </c>
      <c r="J148" s="80">
        <f t="shared" si="12"/>
        <v>3</v>
      </c>
      <c r="K148" s="81">
        <f t="shared" ref="K148:K153" si="13">J148*0.5</f>
        <v>1.5</v>
      </c>
      <c r="L148" s="81"/>
      <c r="M148" s="73"/>
    </row>
    <row r="149" ht="18" customHeight="1" spans="1:13">
      <c r="A149" s="70">
        <v>148</v>
      </c>
      <c r="B149" s="70">
        <v>2876</v>
      </c>
      <c r="C149" s="70" t="s">
        <v>29</v>
      </c>
      <c r="D149" s="70" t="s">
        <v>648</v>
      </c>
      <c r="E149" s="70">
        <v>5406</v>
      </c>
      <c r="F149" s="70" t="s">
        <v>991</v>
      </c>
      <c r="G149" s="72">
        <v>15</v>
      </c>
      <c r="H149" s="73">
        <v>45</v>
      </c>
      <c r="I149" s="79">
        <f t="shared" si="11"/>
        <v>3</v>
      </c>
      <c r="J149" s="80">
        <f t="shared" si="12"/>
        <v>30</v>
      </c>
      <c r="K149" s="81">
        <f t="shared" si="13"/>
        <v>15</v>
      </c>
      <c r="L149" s="81"/>
      <c r="M149" s="73"/>
    </row>
    <row r="150" ht="18" customHeight="1" spans="1:13">
      <c r="A150" s="70">
        <v>149</v>
      </c>
      <c r="B150" s="70">
        <v>2876</v>
      </c>
      <c r="C150" s="70" t="s">
        <v>29</v>
      </c>
      <c r="D150" s="70" t="s">
        <v>648</v>
      </c>
      <c r="E150" s="70">
        <v>5979</v>
      </c>
      <c r="F150" s="72" t="s">
        <v>992</v>
      </c>
      <c r="G150" s="72">
        <v>15</v>
      </c>
      <c r="H150" s="73">
        <v>40</v>
      </c>
      <c r="I150" s="79">
        <f t="shared" si="11"/>
        <v>2.66666666666667</v>
      </c>
      <c r="J150" s="80">
        <f t="shared" si="12"/>
        <v>25</v>
      </c>
      <c r="K150" s="81">
        <f t="shared" si="13"/>
        <v>12.5</v>
      </c>
      <c r="L150" s="81"/>
      <c r="M150" s="73"/>
    </row>
    <row r="151" ht="18" customHeight="1" spans="1:13">
      <c r="A151" s="70">
        <v>150</v>
      </c>
      <c r="B151" s="70">
        <v>2877</v>
      </c>
      <c r="C151" s="70" t="s">
        <v>29</v>
      </c>
      <c r="D151" s="70" t="s">
        <v>643</v>
      </c>
      <c r="E151" s="70">
        <v>7749</v>
      </c>
      <c r="F151" s="70" t="s">
        <v>993</v>
      </c>
      <c r="G151" s="72">
        <v>30</v>
      </c>
      <c r="H151" s="73">
        <v>38</v>
      </c>
      <c r="I151" s="79">
        <f t="shared" si="11"/>
        <v>1.26666666666667</v>
      </c>
      <c r="J151" s="80">
        <f t="shared" si="12"/>
        <v>8</v>
      </c>
      <c r="K151" s="81">
        <f t="shared" si="13"/>
        <v>4</v>
      </c>
      <c r="L151" s="81"/>
      <c r="M151" s="73"/>
    </row>
    <row r="152" ht="18" customHeight="1" spans="1:13">
      <c r="A152" s="70">
        <v>151</v>
      </c>
      <c r="B152" s="70">
        <v>2877</v>
      </c>
      <c r="C152" s="70" t="s">
        <v>29</v>
      </c>
      <c r="D152" s="70" t="s">
        <v>643</v>
      </c>
      <c r="E152" s="70">
        <v>7317</v>
      </c>
      <c r="F152" s="70" t="s">
        <v>31</v>
      </c>
      <c r="G152" s="72">
        <v>30</v>
      </c>
      <c r="H152" s="73">
        <v>35</v>
      </c>
      <c r="I152" s="79">
        <f t="shared" si="11"/>
        <v>1.16666666666667</v>
      </c>
      <c r="J152" s="80">
        <f t="shared" si="12"/>
        <v>5</v>
      </c>
      <c r="K152" s="81">
        <f t="shared" si="13"/>
        <v>2.5</v>
      </c>
      <c r="L152" s="81"/>
      <c r="M152" s="73"/>
    </row>
    <row r="153" ht="18" customHeight="1" spans="1:13">
      <c r="A153" s="70">
        <v>152</v>
      </c>
      <c r="B153" s="70">
        <v>2877</v>
      </c>
      <c r="C153" s="70" t="s">
        <v>29</v>
      </c>
      <c r="D153" s="70" t="s">
        <v>643</v>
      </c>
      <c r="E153" s="70">
        <v>12566</v>
      </c>
      <c r="F153" s="70" t="s">
        <v>994</v>
      </c>
      <c r="G153" s="72">
        <v>30</v>
      </c>
      <c r="H153" s="73">
        <v>32</v>
      </c>
      <c r="I153" s="79">
        <f t="shared" si="11"/>
        <v>1.06666666666667</v>
      </c>
      <c r="J153" s="80">
        <f t="shared" si="12"/>
        <v>2</v>
      </c>
      <c r="K153" s="81">
        <f t="shared" si="13"/>
        <v>1</v>
      </c>
      <c r="L153" s="81"/>
      <c r="M153" s="73"/>
    </row>
    <row r="154" ht="18" customHeight="1" spans="1:13">
      <c r="A154" s="70">
        <v>153</v>
      </c>
      <c r="B154" s="70">
        <v>2881</v>
      </c>
      <c r="C154" s="70" t="s">
        <v>170</v>
      </c>
      <c r="D154" s="70" t="s">
        <v>171</v>
      </c>
      <c r="E154" s="70">
        <v>11372</v>
      </c>
      <c r="F154" s="70" t="s">
        <v>995</v>
      </c>
      <c r="G154" s="72">
        <v>45</v>
      </c>
      <c r="H154" s="73">
        <v>45</v>
      </c>
      <c r="I154" s="79">
        <f t="shared" si="11"/>
        <v>1</v>
      </c>
      <c r="J154" s="80">
        <f t="shared" si="12"/>
        <v>0</v>
      </c>
      <c r="K154" s="81"/>
      <c r="L154" s="81"/>
      <c r="M154" s="73"/>
    </row>
    <row r="155" ht="18" customHeight="1" spans="1:13">
      <c r="A155" s="70">
        <v>154</v>
      </c>
      <c r="B155" s="70">
        <v>2881</v>
      </c>
      <c r="C155" s="70" t="s">
        <v>170</v>
      </c>
      <c r="D155" s="70" t="s">
        <v>171</v>
      </c>
      <c r="E155" s="70">
        <v>14064</v>
      </c>
      <c r="F155" s="70" t="s">
        <v>996</v>
      </c>
      <c r="G155" s="72">
        <v>45</v>
      </c>
      <c r="H155" s="73">
        <v>58</v>
      </c>
      <c r="I155" s="79">
        <f t="shared" si="11"/>
        <v>1.28888888888889</v>
      </c>
      <c r="J155" s="80">
        <f t="shared" si="12"/>
        <v>13</v>
      </c>
      <c r="K155" s="81">
        <f>J155*0.5</f>
        <v>6.5</v>
      </c>
      <c r="L155" s="81"/>
      <c r="M155" s="73"/>
    </row>
    <row r="156" ht="18" customHeight="1" spans="1:13">
      <c r="A156" s="70">
        <v>155</v>
      </c>
      <c r="B156" s="70">
        <v>2881</v>
      </c>
      <c r="C156" s="70" t="s">
        <v>170</v>
      </c>
      <c r="D156" s="70" t="s">
        <v>171</v>
      </c>
      <c r="E156" s="70">
        <v>5764</v>
      </c>
      <c r="F156" s="70" t="s">
        <v>997</v>
      </c>
      <c r="G156" s="72">
        <v>45</v>
      </c>
      <c r="H156" s="73">
        <v>58</v>
      </c>
      <c r="I156" s="79">
        <f t="shared" si="11"/>
        <v>1.28888888888889</v>
      </c>
      <c r="J156" s="80">
        <f t="shared" si="12"/>
        <v>13</v>
      </c>
      <c r="K156" s="81">
        <f>J156*0.5</f>
        <v>6.5</v>
      </c>
      <c r="L156" s="81"/>
      <c r="M156" s="73"/>
    </row>
    <row r="157" ht="18" customHeight="1" spans="1:13">
      <c r="A157" s="70">
        <v>156</v>
      </c>
      <c r="B157" s="70">
        <v>2881</v>
      </c>
      <c r="C157" s="70" t="s">
        <v>170</v>
      </c>
      <c r="D157" s="70" t="s">
        <v>171</v>
      </c>
      <c r="E157" s="70">
        <v>7011</v>
      </c>
      <c r="F157" s="70" t="s">
        <v>998</v>
      </c>
      <c r="G157" s="72">
        <v>45</v>
      </c>
      <c r="H157" s="73">
        <v>50</v>
      </c>
      <c r="I157" s="79">
        <f t="shared" si="11"/>
        <v>1.11111111111111</v>
      </c>
      <c r="J157" s="80">
        <f t="shared" si="12"/>
        <v>5</v>
      </c>
      <c r="K157" s="81">
        <f>J157*0.5</f>
        <v>2.5</v>
      </c>
      <c r="L157" s="81"/>
      <c r="M157" s="73"/>
    </row>
    <row r="158" ht="18" customHeight="1" spans="1:13">
      <c r="A158" s="70">
        <v>157</v>
      </c>
      <c r="B158" s="70">
        <v>2883</v>
      </c>
      <c r="C158" s="70" t="s">
        <v>667</v>
      </c>
      <c r="D158" s="70" t="s">
        <v>689</v>
      </c>
      <c r="E158" s="70">
        <v>6492</v>
      </c>
      <c r="F158" s="70" t="s">
        <v>999</v>
      </c>
      <c r="G158" s="72">
        <v>15</v>
      </c>
      <c r="H158" s="73">
        <v>37</v>
      </c>
      <c r="I158" s="79">
        <f t="shared" si="11"/>
        <v>2.46666666666667</v>
      </c>
      <c r="J158" s="80">
        <f t="shared" si="12"/>
        <v>22</v>
      </c>
      <c r="K158" s="81">
        <f>J158*0.5</f>
        <v>11</v>
      </c>
      <c r="L158" s="81"/>
      <c r="M158" s="73"/>
    </row>
    <row r="159" ht="18" customHeight="1" spans="1:13">
      <c r="A159" s="70">
        <v>158</v>
      </c>
      <c r="B159" s="70">
        <v>2883</v>
      </c>
      <c r="C159" s="70" t="s">
        <v>667</v>
      </c>
      <c r="D159" s="70" t="s">
        <v>689</v>
      </c>
      <c r="E159" s="70">
        <v>11961</v>
      </c>
      <c r="F159" s="70" t="s">
        <v>1000</v>
      </c>
      <c r="G159" s="72">
        <v>15</v>
      </c>
      <c r="H159" s="73">
        <v>28</v>
      </c>
      <c r="I159" s="79">
        <f t="shared" si="11"/>
        <v>1.86666666666667</v>
      </c>
      <c r="J159" s="80">
        <f t="shared" si="12"/>
        <v>13</v>
      </c>
      <c r="K159" s="81">
        <f>J159*0.5</f>
        <v>6.5</v>
      </c>
      <c r="L159" s="81"/>
      <c r="M159" s="73"/>
    </row>
    <row r="160" ht="18" customHeight="1" spans="1:13">
      <c r="A160" s="70">
        <v>159</v>
      </c>
      <c r="B160" s="70">
        <v>2886</v>
      </c>
      <c r="C160" s="70" t="s">
        <v>667</v>
      </c>
      <c r="D160" s="70" t="s">
        <v>679</v>
      </c>
      <c r="E160" s="70">
        <v>6506</v>
      </c>
      <c r="F160" s="70" t="s">
        <v>1001</v>
      </c>
      <c r="G160" s="72">
        <v>30</v>
      </c>
      <c r="H160" s="73">
        <v>29</v>
      </c>
      <c r="I160" s="79">
        <f t="shared" si="11"/>
        <v>0.966666666666667</v>
      </c>
      <c r="J160" s="80">
        <f t="shared" si="12"/>
        <v>-1</v>
      </c>
      <c r="K160" s="81"/>
      <c r="L160" s="81">
        <f>J160*-1</f>
        <v>1</v>
      </c>
      <c r="M160" s="73"/>
    </row>
    <row r="161" ht="18" customHeight="1" spans="1:13">
      <c r="A161" s="70">
        <v>160</v>
      </c>
      <c r="B161" s="70">
        <v>2886</v>
      </c>
      <c r="C161" s="70" t="s">
        <v>667</v>
      </c>
      <c r="D161" s="70" t="s">
        <v>679</v>
      </c>
      <c r="E161" s="70">
        <v>10772</v>
      </c>
      <c r="F161" s="70" t="s">
        <v>1002</v>
      </c>
      <c r="G161" s="72">
        <v>30</v>
      </c>
      <c r="H161" s="73">
        <v>32</v>
      </c>
      <c r="I161" s="79">
        <f t="shared" si="11"/>
        <v>1.06666666666667</v>
      </c>
      <c r="J161" s="80">
        <f t="shared" si="12"/>
        <v>2</v>
      </c>
      <c r="K161" s="81">
        <f>J161*0.5</f>
        <v>1</v>
      </c>
      <c r="L161" s="81"/>
      <c r="M161" s="73"/>
    </row>
    <row r="162" ht="18" customHeight="1" spans="1:13">
      <c r="A162" s="70">
        <v>161</v>
      </c>
      <c r="B162" s="70">
        <v>2888</v>
      </c>
      <c r="C162" s="70" t="s">
        <v>667</v>
      </c>
      <c r="D162" s="70" t="s">
        <v>684</v>
      </c>
      <c r="E162" s="70">
        <v>12981</v>
      </c>
      <c r="F162" s="70" t="s">
        <v>1003</v>
      </c>
      <c r="G162" s="72">
        <v>30</v>
      </c>
      <c r="H162" s="73">
        <v>53</v>
      </c>
      <c r="I162" s="79">
        <f t="shared" si="11"/>
        <v>1.76666666666667</v>
      </c>
      <c r="J162" s="80">
        <f t="shared" si="12"/>
        <v>23</v>
      </c>
      <c r="K162" s="81">
        <f>J162*0.5</f>
        <v>11.5</v>
      </c>
      <c r="L162" s="81"/>
      <c r="M162" s="73"/>
    </row>
    <row r="163" ht="18" customHeight="1" spans="1:13">
      <c r="A163" s="70">
        <v>162</v>
      </c>
      <c r="B163" s="70">
        <v>2888</v>
      </c>
      <c r="C163" s="70" t="s">
        <v>667</v>
      </c>
      <c r="D163" s="70" t="s">
        <v>684</v>
      </c>
      <c r="E163" s="70">
        <v>15385</v>
      </c>
      <c r="F163" s="70" t="s">
        <v>1004</v>
      </c>
      <c r="G163" s="72">
        <v>30</v>
      </c>
      <c r="H163" s="73">
        <v>49</v>
      </c>
      <c r="I163" s="79">
        <f t="shared" si="11"/>
        <v>1.63333333333333</v>
      </c>
      <c r="J163" s="80">
        <f t="shared" si="12"/>
        <v>19</v>
      </c>
      <c r="K163" s="81">
        <f>J163*0.5</f>
        <v>9.5</v>
      </c>
      <c r="L163" s="81"/>
      <c r="M163" s="73"/>
    </row>
    <row r="164" ht="18" customHeight="1" spans="1:13">
      <c r="A164" s="70">
        <v>163</v>
      </c>
      <c r="B164" s="70">
        <v>2893</v>
      </c>
      <c r="C164" s="70" t="s">
        <v>667</v>
      </c>
      <c r="D164" s="70" t="s">
        <v>694</v>
      </c>
      <c r="E164" s="70">
        <v>9527</v>
      </c>
      <c r="F164" s="70" t="s">
        <v>1005</v>
      </c>
      <c r="G164" s="72">
        <v>30</v>
      </c>
      <c r="H164" s="73">
        <v>37</v>
      </c>
      <c r="I164" s="79">
        <f t="shared" si="11"/>
        <v>1.23333333333333</v>
      </c>
      <c r="J164" s="80">
        <f t="shared" si="12"/>
        <v>7</v>
      </c>
      <c r="K164" s="81">
        <f>J164*0.5</f>
        <v>3.5</v>
      </c>
      <c r="L164" s="81"/>
      <c r="M164" s="73"/>
    </row>
    <row r="165" ht="18" customHeight="1" spans="1:13">
      <c r="A165" s="70">
        <v>164</v>
      </c>
      <c r="B165" s="70">
        <v>2893</v>
      </c>
      <c r="C165" s="70" t="s">
        <v>667</v>
      </c>
      <c r="D165" s="70" t="s">
        <v>694</v>
      </c>
      <c r="E165" s="70">
        <v>5698</v>
      </c>
      <c r="F165" s="70" t="s">
        <v>1006</v>
      </c>
      <c r="G165" s="72">
        <v>30</v>
      </c>
      <c r="H165" s="73">
        <v>52</v>
      </c>
      <c r="I165" s="79">
        <f t="shared" si="11"/>
        <v>1.73333333333333</v>
      </c>
      <c r="J165" s="80">
        <f t="shared" si="12"/>
        <v>22</v>
      </c>
      <c r="K165" s="81">
        <f>J165*0.5</f>
        <v>11</v>
      </c>
      <c r="L165" s="81"/>
      <c r="M165" s="73"/>
    </row>
    <row r="166" ht="18" customHeight="1" spans="1:13">
      <c r="A166" s="70">
        <v>165</v>
      </c>
      <c r="B166" s="70">
        <v>2894</v>
      </c>
      <c r="C166" s="70" t="s">
        <v>197</v>
      </c>
      <c r="D166" s="70" t="s">
        <v>209</v>
      </c>
      <c r="E166" s="70">
        <v>7948</v>
      </c>
      <c r="F166" s="70" t="s">
        <v>1007</v>
      </c>
      <c r="G166" s="72">
        <v>30</v>
      </c>
      <c r="H166" s="73">
        <v>63</v>
      </c>
      <c r="I166" s="79">
        <f t="shared" si="11"/>
        <v>2.1</v>
      </c>
      <c r="J166" s="80">
        <f t="shared" si="12"/>
        <v>33</v>
      </c>
      <c r="K166" s="81">
        <f t="shared" ref="K166:K171" si="14">J166*0.5</f>
        <v>16.5</v>
      </c>
      <c r="L166" s="81"/>
      <c r="M166" s="73"/>
    </row>
    <row r="167" ht="18" customHeight="1" spans="1:13">
      <c r="A167" s="70">
        <v>166</v>
      </c>
      <c r="B167" s="75">
        <v>2894</v>
      </c>
      <c r="C167" s="70" t="s">
        <v>197</v>
      </c>
      <c r="D167" s="70" t="s">
        <v>209</v>
      </c>
      <c r="E167" s="75">
        <v>29186</v>
      </c>
      <c r="F167" s="75" t="s">
        <v>1008</v>
      </c>
      <c r="G167" s="72">
        <v>30</v>
      </c>
      <c r="H167" s="73">
        <v>53</v>
      </c>
      <c r="I167" s="79">
        <f t="shared" si="11"/>
        <v>1.76666666666667</v>
      </c>
      <c r="J167" s="80">
        <f t="shared" si="12"/>
        <v>23</v>
      </c>
      <c r="K167" s="81">
        <f t="shared" si="14"/>
        <v>11.5</v>
      </c>
      <c r="L167" s="81"/>
      <c r="M167" s="73"/>
    </row>
    <row r="168" ht="18" customHeight="1" spans="1:13">
      <c r="A168" s="70">
        <v>167</v>
      </c>
      <c r="B168" s="70">
        <v>2901</v>
      </c>
      <c r="C168" s="70" t="s">
        <v>667</v>
      </c>
      <c r="D168" s="70" t="s">
        <v>674</v>
      </c>
      <c r="E168" s="70">
        <v>15405</v>
      </c>
      <c r="F168" s="70" t="s">
        <v>1009</v>
      </c>
      <c r="G168" s="72">
        <v>30</v>
      </c>
      <c r="H168" s="73">
        <v>32</v>
      </c>
      <c r="I168" s="79">
        <f t="shared" si="11"/>
        <v>1.06666666666667</v>
      </c>
      <c r="J168" s="80">
        <f t="shared" si="12"/>
        <v>2</v>
      </c>
      <c r="K168" s="81">
        <f t="shared" si="14"/>
        <v>1</v>
      </c>
      <c r="L168" s="81"/>
      <c r="M168" s="73"/>
    </row>
    <row r="169" ht="18" customHeight="1" spans="1:13">
      <c r="A169" s="70">
        <v>168</v>
      </c>
      <c r="B169" s="70">
        <v>2901</v>
      </c>
      <c r="C169" s="70" t="s">
        <v>667</v>
      </c>
      <c r="D169" s="70" t="s">
        <v>674</v>
      </c>
      <c r="E169" s="70">
        <v>6385</v>
      </c>
      <c r="F169" s="70" t="s">
        <v>1010</v>
      </c>
      <c r="G169" s="72">
        <v>30</v>
      </c>
      <c r="H169" s="73">
        <v>36</v>
      </c>
      <c r="I169" s="79">
        <f t="shared" si="11"/>
        <v>1.2</v>
      </c>
      <c r="J169" s="80">
        <f t="shared" si="12"/>
        <v>6</v>
      </c>
      <c r="K169" s="81">
        <f t="shared" si="14"/>
        <v>3</v>
      </c>
      <c r="L169" s="81"/>
      <c r="M169" s="73"/>
    </row>
    <row r="170" ht="18" customHeight="1" spans="1:13">
      <c r="A170" s="70">
        <v>169</v>
      </c>
      <c r="B170" s="70">
        <v>2904</v>
      </c>
      <c r="C170" s="70" t="s">
        <v>667</v>
      </c>
      <c r="D170" s="70" t="s">
        <v>668</v>
      </c>
      <c r="E170" s="70">
        <v>8073</v>
      </c>
      <c r="F170" s="70" t="s">
        <v>669</v>
      </c>
      <c r="G170" s="72">
        <v>30</v>
      </c>
      <c r="H170" s="73">
        <v>31</v>
      </c>
      <c r="I170" s="79">
        <f t="shared" si="11"/>
        <v>1.03333333333333</v>
      </c>
      <c r="J170" s="80">
        <f t="shared" si="12"/>
        <v>1</v>
      </c>
      <c r="K170" s="81">
        <f t="shared" si="14"/>
        <v>0.5</v>
      </c>
      <c r="L170" s="81"/>
      <c r="M170" s="73"/>
    </row>
    <row r="171" ht="18" customHeight="1" spans="1:13">
      <c r="A171" s="70">
        <v>170</v>
      </c>
      <c r="B171" s="70">
        <v>2904</v>
      </c>
      <c r="C171" s="70" t="s">
        <v>667</v>
      </c>
      <c r="D171" s="70" t="s">
        <v>668</v>
      </c>
      <c r="E171" s="70">
        <v>6497</v>
      </c>
      <c r="F171" s="70" t="s">
        <v>1011</v>
      </c>
      <c r="G171" s="72">
        <v>30</v>
      </c>
      <c r="H171" s="73">
        <v>31</v>
      </c>
      <c r="I171" s="79">
        <f t="shared" si="11"/>
        <v>1.03333333333333</v>
      </c>
      <c r="J171" s="80">
        <f t="shared" si="12"/>
        <v>1</v>
      </c>
      <c r="K171" s="81">
        <f t="shared" si="14"/>
        <v>0.5</v>
      </c>
      <c r="L171" s="81"/>
      <c r="M171" s="73"/>
    </row>
    <row r="172" ht="18" customHeight="1" spans="1:13">
      <c r="A172" s="70">
        <v>171</v>
      </c>
      <c r="B172" s="70">
        <v>2905</v>
      </c>
      <c r="C172" s="70" t="s">
        <v>197</v>
      </c>
      <c r="D172" s="70" t="s">
        <v>198</v>
      </c>
      <c r="E172" s="70">
        <v>16301</v>
      </c>
      <c r="F172" s="70" t="s">
        <v>1012</v>
      </c>
      <c r="G172" s="72">
        <v>40</v>
      </c>
      <c r="H172" s="73">
        <v>31</v>
      </c>
      <c r="I172" s="79">
        <f t="shared" si="11"/>
        <v>0.775</v>
      </c>
      <c r="J172" s="80">
        <f t="shared" si="12"/>
        <v>-9</v>
      </c>
      <c r="K172" s="81"/>
      <c r="L172" s="81">
        <f>J172*-1</f>
        <v>9</v>
      </c>
      <c r="M172" s="73"/>
    </row>
    <row r="173" ht="18" customHeight="1" spans="1:13">
      <c r="A173" s="70">
        <v>172</v>
      </c>
      <c r="B173" s="70">
        <v>2905</v>
      </c>
      <c r="C173" s="70" t="s">
        <v>197</v>
      </c>
      <c r="D173" s="70" t="s">
        <v>198</v>
      </c>
      <c r="E173" s="70">
        <v>16264</v>
      </c>
      <c r="F173" s="70" t="s">
        <v>1013</v>
      </c>
      <c r="G173" s="72">
        <v>40</v>
      </c>
      <c r="H173" s="73">
        <v>31</v>
      </c>
      <c r="I173" s="79">
        <f t="shared" si="11"/>
        <v>0.775</v>
      </c>
      <c r="J173" s="80">
        <f t="shared" si="12"/>
        <v>-9</v>
      </c>
      <c r="K173" s="81"/>
      <c r="L173" s="81">
        <f>J173*-1</f>
        <v>9</v>
      </c>
      <c r="M173" s="73"/>
    </row>
    <row r="174" ht="18" customHeight="1" spans="1:13">
      <c r="A174" s="70">
        <v>173</v>
      </c>
      <c r="B174" s="70">
        <v>2907</v>
      </c>
      <c r="C174" s="70" t="s">
        <v>15</v>
      </c>
      <c r="D174" s="70" t="s">
        <v>16</v>
      </c>
      <c r="E174" s="70">
        <v>9988</v>
      </c>
      <c r="F174" s="70" t="s">
        <v>1014</v>
      </c>
      <c r="G174" s="72">
        <v>90</v>
      </c>
      <c r="H174" s="73">
        <v>75</v>
      </c>
      <c r="I174" s="79">
        <f t="shared" si="11"/>
        <v>0.833333333333333</v>
      </c>
      <c r="J174" s="80">
        <f t="shared" si="12"/>
        <v>-15</v>
      </c>
      <c r="K174" s="81"/>
      <c r="L174" s="81">
        <v>15</v>
      </c>
      <c r="M174" s="73"/>
    </row>
    <row r="175" ht="18" customHeight="1" spans="1:13">
      <c r="A175" s="70">
        <v>174</v>
      </c>
      <c r="B175" s="70">
        <v>2910</v>
      </c>
      <c r="C175" s="70" t="s">
        <v>197</v>
      </c>
      <c r="D175" s="70" t="s">
        <v>214</v>
      </c>
      <c r="E175" s="70">
        <v>10043</v>
      </c>
      <c r="F175" s="70" t="s">
        <v>1015</v>
      </c>
      <c r="G175" s="72">
        <v>45</v>
      </c>
      <c r="H175" s="73">
        <v>55</v>
      </c>
      <c r="I175" s="79">
        <f t="shared" si="11"/>
        <v>1.22222222222222</v>
      </c>
      <c r="J175" s="80">
        <f t="shared" si="12"/>
        <v>10</v>
      </c>
      <c r="K175" s="81">
        <f>J175*0.5</f>
        <v>5</v>
      </c>
      <c r="L175" s="81"/>
      <c r="M175" s="73"/>
    </row>
    <row r="176" ht="18" customHeight="1" spans="1:13">
      <c r="A176" s="70">
        <v>175</v>
      </c>
      <c r="B176" s="72">
        <v>2910</v>
      </c>
      <c r="C176" s="70" t="s">
        <v>197</v>
      </c>
      <c r="D176" s="70" t="s">
        <v>214</v>
      </c>
      <c r="E176" s="72">
        <v>29181</v>
      </c>
      <c r="F176" s="72" t="s">
        <v>1016</v>
      </c>
      <c r="G176" s="72">
        <v>45</v>
      </c>
      <c r="H176" s="73">
        <v>69</v>
      </c>
      <c r="I176" s="79">
        <f t="shared" si="11"/>
        <v>1.53333333333333</v>
      </c>
      <c r="J176" s="80">
        <f t="shared" si="12"/>
        <v>24</v>
      </c>
      <c r="K176" s="81">
        <f>J176*0.5</f>
        <v>12</v>
      </c>
      <c r="L176" s="81"/>
      <c r="M176" s="73"/>
    </row>
    <row r="177" ht="18" customHeight="1" spans="1:13">
      <c r="A177" s="70">
        <v>176</v>
      </c>
      <c r="B177" s="70">
        <v>2914</v>
      </c>
      <c r="C177" s="70" t="s">
        <v>197</v>
      </c>
      <c r="D177" s="70" t="s">
        <v>204</v>
      </c>
      <c r="E177" s="70">
        <v>7379</v>
      </c>
      <c r="F177" s="70" t="s">
        <v>1017</v>
      </c>
      <c r="G177" s="72">
        <v>31</v>
      </c>
      <c r="H177" s="73">
        <v>40</v>
      </c>
      <c r="I177" s="79">
        <f t="shared" si="11"/>
        <v>1.29032258064516</v>
      </c>
      <c r="J177" s="80">
        <f t="shared" si="12"/>
        <v>9</v>
      </c>
      <c r="K177" s="81">
        <f>J177*0.5</f>
        <v>4.5</v>
      </c>
      <c r="L177" s="81"/>
      <c r="M177" s="73"/>
    </row>
    <row r="178" ht="18" customHeight="1" spans="1:13">
      <c r="A178" s="70">
        <v>177</v>
      </c>
      <c r="B178" s="70">
        <v>2914</v>
      </c>
      <c r="C178" s="70" t="s">
        <v>197</v>
      </c>
      <c r="D178" s="70" t="s">
        <v>204</v>
      </c>
      <c r="E178" s="70">
        <v>6301</v>
      </c>
      <c r="F178" s="70" t="s">
        <v>1018</v>
      </c>
      <c r="G178" s="72">
        <v>31</v>
      </c>
      <c r="H178" s="73">
        <v>29</v>
      </c>
      <c r="I178" s="79">
        <f t="shared" si="11"/>
        <v>0.935483870967742</v>
      </c>
      <c r="J178" s="80">
        <f t="shared" si="12"/>
        <v>-2</v>
      </c>
      <c r="K178" s="81"/>
      <c r="L178" s="81">
        <f>J178*-1</f>
        <v>2</v>
      </c>
      <c r="M178" s="73"/>
    </row>
    <row r="179" ht="18" customHeight="1" spans="1:13">
      <c r="A179" s="70">
        <v>178</v>
      </c>
      <c r="B179" s="70">
        <v>2914</v>
      </c>
      <c r="C179" s="70" t="s">
        <v>197</v>
      </c>
      <c r="D179" s="70" t="s">
        <v>204</v>
      </c>
      <c r="E179" s="70">
        <v>27809</v>
      </c>
      <c r="F179" s="72" t="s">
        <v>1019</v>
      </c>
      <c r="G179" s="72">
        <v>31</v>
      </c>
      <c r="H179" s="73">
        <v>40</v>
      </c>
      <c r="I179" s="79">
        <f t="shared" si="11"/>
        <v>1.29032258064516</v>
      </c>
      <c r="J179" s="80">
        <f t="shared" si="12"/>
        <v>9</v>
      </c>
      <c r="K179" s="81">
        <f>J179*0.5</f>
        <v>4.5</v>
      </c>
      <c r="L179" s="81"/>
      <c r="M179" s="73"/>
    </row>
    <row r="180" ht="18" customHeight="1" spans="1:13">
      <c r="A180" s="70">
        <v>179</v>
      </c>
      <c r="B180" s="70">
        <v>2916</v>
      </c>
      <c r="C180" s="70" t="s">
        <v>197</v>
      </c>
      <c r="D180" s="70" t="s">
        <v>219</v>
      </c>
      <c r="E180" s="70">
        <v>15079</v>
      </c>
      <c r="F180" s="70" t="s">
        <v>1020</v>
      </c>
      <c r="G180" s="72">
        <v>45</v>
      </c>
      <c r="H180" s="73">
        <v>48</v>
      </c>
      <c r="I180" s="79">
        <f t="shared" si="11"/>
        <v>1.06666666666667</v>
      </c>
      <c r="J180" s="80">
        <f t="shared" si="12"/>
        <v>3</v>
      </c>
      <c r="K180" s="81">
        <f>J180*0.5</f>
        <v>1.5</v>
      </c>
      <c r="L180" s="81"/>
      <c r="M180" s="73"/>
    </row>
    <row r="181" ht="18" customHeight="1" spans="1:13">
      <c r="A181" s="70">
        <v>180</v>
      </c>
      <c r="B181" s="70">
        <v>2916</v>
      </c>
      <c r="C181" s="70" t="s">
        <v>197</v>
      </c>
      <c r="D181" s="70" t="s">
        <v>219</v>
      </c>
      <c r="E181" s="70">
        <v>12377</v>
      </c>
      <c r="F181" s="70" t="s">
        <v>1021</v>
      </c>
      <c r="G181" s="72">
        <v>45</v>
      </c>
      <c r="H181" s="73">
        <v>67</v>
      </c>
      <c r="I181" s="79">
        <f t="shared" si="11"/>
        <v>1.48888888888889</v>
      </c>
      <c r="J181" s="80">
        <f t="shared" si="12"/>
        <v>22</v>
      </c>
      <c r="K181" s="81">
        <f>J181*0.5</f>
        <v>11</v>
      </c>
      <c r="L181" s="81"/>
      <c r="M181" s="73"/>
    </row>
    <row r="182" ht="18" customHeight="1" spans="1:13">
      <c r="A182" s="70">
        <v>181</v>
      </c>
      <c r="B182" s="70">
        <v>17948</v>
      </c>
      <c r="C182" s="70" t="s">
        <v>702</v>
      </c>
      <c r="D182" s="70" t="s">
        <v>703</v>
      </c>
      <c r="E182" s="72">
        <v>12309</v>
      </c>
      <c r="F182" s="70" t="s">
        <v>1022</v>
      </c>
      <c r="G182" s="72">
        <v>15</v>
      </c>
      <c r="H182" s="73">
        <v>13</v>
      </c>
      <c r="I182" s="79">
        <f t="shared" si="11"/>
        <v>0.866666666666667</v>
      </c>
      <c r="J182" s="80">
        <f t="shared" si="12"/>
        <v>-2</v>
      </c>
      <c r="K182" s="81"/>
      <c r="L182" s="81"/>
      <c r="M182" s="84" t="s">
        <v>1023</v>
      </c>
    </row>
    <row r="183" ht="18" customHeight="1" spans="1:13">
      <c r="A183" s="70">
        <v>182</v>
      </c>
      <c r="B183" s="70">
        <v>17948</v>
      </c>
      <c r="C183" s="70" t="s">
        <v>702</v>
      </c>
      <c r="D183" s="70" t="s">
        <v>703</v>
      </c>
      <c r="E183" s="72">
        <v>1275</v>
      </c>
      <c r="F183" s="70" t="s">
        <v>1024</v>
      </c>
      <c r="G183" s="72">
        <v>15</v>
      </c>
      <c r="H183" s="73">
        <v>6</v>
      </c>
      <c r="I183" s="79">
        <f t="shared" si="11"/>
        <v>0.4</v>
      </c>
      <c r="J183" s="80">
        <f t="shared" si="12"/>
        <v>-9</v>
      </c>
      <c r="K183" s="81"/>
      <c r="L183" s="81"/>
      <c r="M183" s="84" t="s">
        <v>1023</v>
      </c>
    </row>
    <row r="184" ht="18" customHeight="1" spans="1:13">
      <c r="A184" s="70">
        <v>183</v>
      </c>
      <c r="B184" s="70">
        <v>101453</v>
      </c>
      <c r="C184" s="70" t="s">
        <v>15</v>
      </c>
      <c r="D184" s="70" t="s">
        <v>85</v>
      </c>
      <c r="E184" s="72">
        <v>28719</v>
      </c>
      <c r="F184" s="72" t="s">
        <v>1025</v>
      </c>
      <c r="G184" s="72">
        <v>62</v>
      </c>
      <c r="H184" s="73">
        <v>47</v>
      </c>
      <c r="I184" s="79">
        <f t="shared" si="11"/>
        <v>0.758064516129032</v>
      </c>
      <c r="J184" s="80">
        <f t="shared" si="12"/>
        <v>-15</v>
      </c>
      <c r="K184" s="81"/>
      <c r="L184" s="81">
        <f>J184*-1</f>
        <v>15</v>
      </c>
      <c r="M184" s="73"/>
    </row>
    <row r="185" ht="18" customHeight="1" spans="1:13">
      <c r="A185" s="70">
        <v>184</v>
      </c>
      <c r="B185" s="70">
        <v>101453</v>
      </c>
      <c r="C185" s="70" t="s">
        <v>15</v>
      </c>
      <c r="D185" s="70" t="s">
        <v>85</v>
      </c>
      <c r="E185" s="70">
        <v>4518</v>
      </c>
      <c r="F185" s="70" t="s">
        <v>1026</v>
      </c>
      <c r="G185" s="72">
        <v>62</v>
      </c>
      <c r="H185" s="73">
        <v>60</v>
      </c>
      <c r="I185" s="79">
        <f t="shared" si="11"/>
        <v>0.967741935483871</v>
      </c>
      <c r="J185" s="80">
        <f t="shared" si="12"/>
        <v>-2</v>
      </c>
      <c r="K185" s="81"/>
      <c r="L185" s="81">
        <f>J185*-1</f>
        <v>2</v>
      </c>
      <c r="M185" s="73"/>
    </row>
    <row r="186" s="66" customFormat="1" ht="18" customHeight="1" spans="1:13">
      <c r="A186" s="70">
        <v>185</v>
      </c>
      <c r="B186" s="70">
        <v>102479</v>
      </c>
      <c r="C186" s="70" t="s">
        <v>299</v>
      </c>
      <c r="D186" s="70" t="s">
        <v>501</v>
      </c>
      <c r="E186" s="72">
        <v>28780</v>
      </c>
      <c r="F186" s="72" t="s">
        <v>1027</v>
      </c>
      <c r="G186" s="72">
        <v>68</v>
      </c>
      <c r="H186" s="73">
        <v>80</v>
      </c>
      <c r="I186" s="79">
        <f t="shared" si="11"/>
        <v>1.17647058823529</v>
      </c>
      <c r="J186" s="80">
        <f t="shared" si="12"/>
        <v>12</v>
      </c>
      <c r="K186" s="81">
        <f>J186*0.5</f>
        <v>6</v>
      </c>
      <c r="L186" s="81"/>
      <c r="M186" s="73"/>
    </row>
    <row r="187" ht="18" customHeight="1" spans="1:13">
      <c r="A187" s="70">
        <v>186</v>
      </c>
      <c r="B187" s="70">
        <v>102479</v>
      </c>
      <c r="C187" s="70" t="s">
        <v>299</v>
      </c>
      <c r="D187" s="70" t="s">
        <v>501</v>
      </c>
      <c r="E187" s="70">
        <v>12936</v>
      </c>
      <c r="F187" s="72" t="s">
        <v>1028</v>
      </c>
      <c r="G187" s="72">
        <v>68</v>
      </c>
      <c r="H187" s="73">
        <v>77</v>
      </c>
      <c r="I187" s="79">
        <f t="shared" si="11"/>
        <v>1.13235294117647</v>
      </c>
      <c r="J187" s="80">
        <f t="shared" si="12"/>
        <v>9</v>
      </c>
      <c r="K187" s="81">
        <f>J187*0.5</f>
        <v>4.5</v>
      </c>
      <c r="L187" s="81"/>
      <c r="M187" s="73"/>
    </row>
    <row r="188" ht="18" customHeight="1" spans="1:13">
      <c r="A188" s="70">
        <v>187</v>
      </c>
      <c r="B188" s="70">
        <v>102564</v>
      </c>
      <c r="C188" s="70" t="s">
        <v>170</v>
      </c>
      <c r="D188" s="70" t="s">
        <v>187</v>
      </c>
      <c r="E188" s="70">
        <v>11363</v>
      </c>
      <c r="F188" s="70" t="s">
        <v>1029</v>
      </c>
      <c r="G188" s="72">
        <v>21</v>
      </c>
      <c r="H188" s="73">
        <v>28</v>
      </c>
      <c r="I188" s="79">
        <f t="shared" si="11"/>
        <v>1.33333333333333</v>
      </c>
      <c r="J188" s="80">
        <f t="shared" si="12"/>
        <v>7</v>
      </c>
      <c r="K188" s="81">
        <f>J188*0.5</f>
        <v>3.5</v>
      </c>
      <c r="L188" s="81"/>
      <c r="M188" s="73"/>
    </row>
    <row r="189" ht="18" customHeight="1" spans="1:13">
      <c r="A189" s="70">
        <v>188</v>
      </c>
      <c r="B189" s="70">
        <v>102564</v>
      </c>
      <c r="C189" s="70" t="s">
        <v>170</v>
      </c>
      <c r="D189" s="70" t="s">
        <v>187</v>
      </c>
      <c r="E189" s="70">
        <v>4450</v>
      </c>
      <c r="F189" s="70" t="s">
        <v>1030</v>
      </c>
      <c r="G189" s="72">
        <v>21</v>
      </c>
      <c r="H189" s="73">
        <v>16</v>
      </c>
      <c r="I189" s="79">
        <f t="shared" si="11"/>
        <v>0.761904761904762</v>
      </c>
      <c r="J189" s="80">
        <f t="shared" si="12"/>
        <v>-5</v>
      </c>
      <c r="K189" s="81"/>
      <c r="L189" s="81">
        <f>J189*-1</f>
        <v>5</v>
      </c>
      <c r="M189" s="73"/>
    </row>
    <row r="190" ht="18" customHeight="1" spans="1:13">
      <c r="A190" s="70">
        <v>189</v>
      </c>
      <c r="B190" s="70">
        <v>102565</v>
      </c>
      <c r="C190" s="70" t="s">
        <v>299</v>
      </c>
      <c r="D190" s="70" t="s">
        <v>381</v>
      </c>
      <c r="E190" s="70">
        <v>16096</v>
      </c>
      <c r="F190" s="70" t="s">
        <v>1031</v>
      </c>
      <c r="G190" s="72">
        <v>60</v>
      </c>
      <c r="H190" s="73">
        <v>41</v>
      </c>
      <c r="I190" s="79">
        <f t="shared" si="11"/>
        <v>0.683333333333333</v>
      </c>
      <c r="J190" s="80">
        <f t="shared" si="12"/>
        <v>-19</v>
      </c>
      <c r="K190" s="81"/>
      <c r="L190" s="81">
        <f>J190*-1</f>
        <v>19</v>
      </c>
      <c r="M190" s="73"/>
    </row>
    <row r="191" s="66" customFormat="1" ht="18" customHeight="1" spans="1:13">
      <c r="A191" s="70">
        <v>190</v>
      </c>
      <c r="B191" s="70">
        <v>102565</v>
      </c>
      <c r="C191" s="70" t="s">
        <v>299</v>
      </c>
      <c r="D191" s="70" t="s">
        <v>381</v>
      </c>
      <c r="E191" s="70">
        <v>27883</v>
      </c>
      <c r="F191" s="72" t="s">
        <v>1032</v>
      </c>
      <c r="G191" s="72">
        <v>60</v>
      </c>
      <c r="H191" s="73">
        <v>67</v>
      </c>
      <c r="I191" s="79">
        <f t="shared" si="11"/>
        <v>1.11666666666667</v>
      </c>
      <c r="J191" s="80">
        <f t="shared" si="12"/>
        <v>7</v>
      </c>
      <c r="K191" s="81">
        <f>J191*0.5</f>
        <v>3.5</v>
      </c>
      <c r="L191" s="81"/>
      <c r="M191" s="73"/>
    </row>
    <row r="192" ht="18" customHeight="1" spans="1:13">
      <c r="A192" s="70">
        <v>191</v>
      </c>
      <c r="B192" s="70">
        <v>102567</v>
      </c>
      <c r="C192" s="70" t="s">
        <v>29</v>
      </c>
      <c r="D192" s="70" t="s">
        <v>658</v>
      </c>
      <c r="E192" s="70">
        <v>11458</v>
      </c>
      <c r="F192" s="70" t="s">
        <v>1033</v>
      </c>
      <c r="G192" s="72">
        <v>30</v>
      </c>
      <c r="H192" s="73">
        <v>24</v>
      </c>
      <c r="I192" s="79">
        <f t="shared" si="11"/>
        <v>0.8</v>
      </c>
      <c r="J192" s="80">
        <f t="shared" si="12"/>
        <v>-6</v>
      </c>
      <c r="K192" s="81"/>
      <c r="L192" s="81">
        <f>J192*-1</f>
        <v>6</v>
      </c>
      <c r="M192" s="73"/>
    </row>
    <row r="193" ht="18" customHeight="1" spans="1:13">
      <c r="A193" s="70">
        <v>192</v>
      </c>
      <c r="B193" s="70">
        <v>102567</v>
      </c>
      <c r="C193" s="70" t="s">
        <v>29</v>
      </c>
      <c r="D193" s="70" t="s">
        <v>658</v>
      </c>
      <c r="E193" s="70">
        <v>5954</v>
      </c>
      <c r="F193" s="70" t="s">
        <v>1034</v>
      </c>
      <c r="G193" s="72">
        <v>30</v>
      </c>
      <c r="H193" s="73">
        <v>45</v>
      </c>
      <c r="I193" s="79">
        <f t="shared" si="11"/>
        <v>1.5</v>
      </c>
      <c r="J193" s="80">
        <f t="shared" si="12"/>
        <v>15</v>
      </c>
      <c r="K193" s="81">
        <f t="shared" ref="K193:K198" si="15">J193*0.5</f>
        <v>7.5</v>
      </c>
      <c r="L193" s="81"/>
      <c r="M193" s="73"/>
    </row>
    <row r="194" ht="18" customHeight="1" spans="1:13">
      <c r="A194" s="70">
        <v>193</v>
      </c>
      <c r="B194" s="70">
        <v>102934</v>
      </c>
      <c r="C194" s="70" t="s">
        <v>329</v>
      </c>
      <c r="D194" s="70" t="s">
        <v>1035</v>
      </c>
      <c r="E194" s="70">
        <v>16076</v>
      </c>
      <c r="F194" s="70" t="s">
        <v>1036</v>
      </c>
      <c r="G194" s="72">
        <v>24</v>
      </c>
      <c r="H194" s="73">
        <v>31</v>
      </c>
      <c r="I194" s="79">
        <f t="shared" ref="I194:I257" si="16">H194/G194</f>
        <v>1.29166666666667</v>
      </c>
      <c r="J194" s="80">
        <f t="shared" ref="J194:J257" si="17">H194-G194</f>
        <v>7</v>
      </c>
      <c r="K194" s="81">
        <f t="shared" si="15"/>
        <v>3.5</v>
      </c>
      <c r="L194" s="81"/>
      <c r="M194" s="73"/>
    </row>
    <row r="195" ht="18" customHeight="1" spans="1:13">
      <c r="A195" s="70">
        <v>194</v>
      </c>
      <c r="B195" s="70">
        <v>102934</v>
      </c>
      <c r="C195" s="70" t="s">
        <v>329</v>
      </c>
      <c r="D195" s="70" t="s">
        <v>1035</v>
      </c>
      <c r="E195" s="72">
        <v>27699</v>
      </c>
      <c r="F195" s="72" t="s">
        <v>1037</v>
      </c>
      <c r="G195" s="72">
        <v>24</v>
      </c>
      <c r="H195" s="73">
        <v>69</v>
      </c>
      <c r="I195" s="79">
        <f t="shared" si="16"/>
        <v>2.875</v>
      </c>
      <c r="J195" s="80">
        <f t="shared" si="17"/>
        <v>45</v>
      </c>
      <c r="K195" s="81">
        <v>20</v>
      </c>
      <c r="L195" s="81"/>
      <c r="M195" s="73"/>
    </row>
    <row r="196" ht="18" customHeight="1" spans="1:13">
      <c r="A196" s="70">
        <v>195</v>
      </c>
      <c r="B196" s="70">
        <v>102934</v>
      </c>
      <c r="C196" s="70" t="s">
        <v>329</v>
      </c>
      <c r="D196" s="70" t="s">
        <v>1035</v>
      </c>
      <c r="E196" s="70">
        <v>6607</v>
      </c>
      <c r="F196" s="70" t="s">
        <v>1038</v>
      </c>
      <c r="G196" s="72">
        <v>24</v>
      </c>
      <c r="H196" s="73">
        <v>65</v>
      </c>
      <c r="I196" s="79">
        <f t="shared" si="16"/>
        <v>2.70833333333333</v>
      </c>
      <c r="J196" s="80">
        <f t="shared" si="17"/>
        <v>41</v>
      </c>
      <c r="K196" s="81">
        <v>20</v>
      </c>
      <c r="L196" s="81"/>
      <c r="M196" s="73"/>
    </row>
    <row r="197" ht="18" customHeight="1" spans="1:13">
      <c r="A197" s="70">
        <v>196</v>
      </c>
      <c r="B197" s="70">
        <v>102935</v>
      </c>
      <c r="C197" s="70" t="s">
        <v>22</v>
      </c>
      <c r="D197" s="70" t="s">
        <v>1039</v>
      </c>
      <c r="E197" s="72">
        <v>28480</v>
      </c>
      <c r="F197" s="70" t="s">
        <v>1040</v>
      </c>
      <c r="G197" s="72">
        <v>45</v>
      </c>
      <c r="H197" s="73">
        <v>71</v>
      </c>
      <c r="I197" s="79">
        <f t="shared" si="16"/>
        <v>1.57777777777778</v>
      </c>
      <c r="J197" s="80">
        <f t="shared" si="17"/>
        <v>26</v>
      </c>
      <c r="K197" s="81">
        <f t="shared" si="15"/>
        <v>13</v>
      </c>
      <c r="L197" s="81"/>
      <c r="M197" s="73"/>
    </row>
    <row r="198" ht="18" customHeight="1" spans="1:13">
      <c r="A198" s="70">
        <v>197</v>
      </c>
      <c r="B198" s="75">
        <v>102935</v>
      </c>
      <c r="C198" s="70" t="s">
        <v>22</v>
      </c>
      <c r="D198" s="70" t="s">
        <v>1039</v>
      </c>
      <c r="E198" s="75">
        <v>29210</v>
      </c>
      <c r="F198" s="75" t="s">
        <v>1041</v>
      </c>
      <c r="G198" s="72">
        <v>45</v>
      </c>
      <c r="H198" s="73">
        <v>51</v>
      </c>
      <c r="I198" s="79">
        <f t="shared" si="16"/>
        <v>1.13333333333333</v>
      </c>
      <c r="J198" s="80">
        <f t="shared" si="17"/>
        <v>6</v>
      </c>
      <c r="K198" s="81">
        <f t="shared" si="15"/>
        <v>3</v>
      </c>
      <c r="L198" s="81"/>
      <c r="M198" s="73"/>
    </row>
    <row r="199" ht="18" customHeight="1" spans="1:13">
      <c r="A199" s="70">
        <v>198</v>
      </c>
      <c r="B199" s="72">
        <v>103198</v>
      </c>
      <c r="C199" s="70" t="s">
        <v>299</v>
      </c>
      <c r="D199" s="70" t="s">
        <v>1042</v>
      </c>
      <c r="E199" s="70">
        <v>12144</v>
      </c>
      <c r="F199" s="70" t="s">
        <v>1043</v>
      </c>
      <c r="G199" s="72">
        <v>50</v>
      </c>
      <c r="H199" s="73">
        <v>16</v>
      </c>
      <c r="I199" s="79">
        <f t="shared" si="16"/>
        <v>0.32</v>
      </c>
      <c r="J199" s="80">
        <f t="shared" si="17"/>
        <v>-34</v>
      </c>
      <c r="K199" s="81"/>
      <c r="L199" s="81">
        <f>J199*-1</f>
        <v>34</v>
      </c>
      <c r="M199" s="73"/>
    </row>
    <row r="200" s="67" customFormat="1" ht="18" customHeight="1" spans="1:13">
      <c r="A200" s="70">
        <v>199</v>
      </c>
      <c r="B200" s="70">
        <v>103198</v>
      </c>
      <c r="C200" s="70" t="s">
        <v>299</v>
      </c>
      <c r="D200" s="70" t="s">
        <v>1042</v>
      </c>
      <c r="E200" s="70">
        <v>16075</v>
      </c>
      <c r="F200" s="70" t="s">
        <v>1044</v>
      </c>
      <c r="G200" s="72">
        <v>50</v>
      </c>
      <c r="H200" s="73">
        <v>26</v>
      </c>
      <c r="I200" s="79">
        <f t="shared" si="16"/>
        <v>0.52</v>
      </c>
      <c r="J200" s="80">
        <f t="shared" si="17"/>
        <v>-24</v>
      </c>
      <c r="K200" s="81"/>
      <c r="L200" s="81">
        <f>J200*-1</f>
        <v>24</v>
      </c>
      <c r="M200" s="73"/>
    </row>
    <row r="201" ht="18" customHeight="1" spans="1:13">
      <c r="A201" s="70">
        <v>200</v>
      </c>
      <c r="B201" s="72">
        <v>103198</v>
      </c>
      <c r="C201" s="70" t="s">
        <v>299</v>
      </c>
      <c r="D201" s="70" t="s">
        <v>1042</v>
      </c>
      <c r="E201" s="72">
        <v>29179</v>
      </c>
      <c r="F201" s="72" t="s">
        <v>1045</v>
      </c>
      <c r="G201" s="72">
        <v>50</v>
      </c>
      <c r="H201" s="73">
        <v>51</v>
      </c>
      <c r="I201" s="79">
        <f t="shared" si="16"/>
        <v>1.02</v>
      </c>
      <c r="J201" s="80">
        <f t="shared" si="17"/>
        <v>1</v>
      </c>
      <c r="K201" s="81">
        <f>J201*0.5</f>
        <v>0.5</v>
      </c>
      <c r="L201" s="81"/>
      <c r="M201" s="73"/>
    </row>
    <row r="202" ht="18" customHeight="1" spans="1:13">
      <c r="A202" s="70">
        <v>201</v>
      </c>
      <c r="B202" s="70">
        <v>103199</v>
      </c>
      <c r="C202" s="70" t="s">
        <v>299</v>
      </c>
      <c r="D202" s="70" t="s">
        <v>1046</v>
      </c>
      <c r="E202" s="70">
        <v>28503</v>
      </c>
      <c r="F202" s="70" t="s">
        <v>1047</v>
      </c>
      <c r="G202" s="72">
        <v>60</v>
      </c>
      <c r="H202" s="73">
        <v>63</v>
      </c>
      <c r="I202" s="79">
        <f t="shared" si="16"/>
        <v>1.05</v>
      </c>
      <c r="J202" s="80">
        <f t="shared" si="17"/>
        <v>3</v>
      </c>
      <c r="K202" s="81">
        <f>J202*0.5</f>
        <v>1.5</v>
      </c>
      <c r="L202" s="81"/>
      <c r="M202" s="73"/>
    </row>
    <row r="203" ht="18" customHeight="1" spans="1:13">
      <c r="A203" s="70">
        <v>202</v>
      </c>
      <c r="B203" s="70">
        <v>103199</v>
      </c>
      <c r="C203" s="70" t="s">
        <v>299</v>
      </c>
      <c r="D203" s="70" t="s">
        <v>1046</v>
      </c>
      <c r="E203" s="70">
        <v>15049</v>
      </c>
      <c r="F203" s="70" t="s">
        <v>1048</v>
      </c>
      <c r="G203" s="72">
        <v>60</v>
      </c>
      <c r="H203" s="73">
        <v>62</v>
      </c>
      <c r="I203" s="79">
        <f t="shared" si="16"/>
        <v>1.03333333333333</v>
      </c>
      <c r="J203" s="80">
        <f t="shared" si="17"/>
        <v>2</v>
      </c>
      <c r="K203" s="81">
        <f>J203*0.5</f>
        <v>1</v>
      </c>
      <c r="L203" s="81"/>
      <c r="M203" s="73"/>
    </row>
    <row r="204" ht="18" customHeight="1" spans="1:13">
      <c r="A204" s="70">
        <v>203</v>
      </c>
      <c r="B204" s="70">
        <v>103639</v>
      </c>
      <c r="C204" s="70" t="s">
        <v>15</v>
      </c>
      <c r="D204" s="70" t="s">
        <v>1049</v>
      </c>
      <c r="E204" s="70">
        <v>5347</v>
      </c>
      <c r="F204" s="70" t="s">
        <v>1050</v>
      </c>
      <c r="G204" s="72">
        <v>65</v>
      </c>
      <c r="H204" s="73">
        <v>73</v>
      </c>
      <c r="I204" s="79">
        <f t="shared" si="16"/>
        <v>1.12307692307692</v>
      </c>
      <c r="J204" s="80">
        <f t="shared" si="17"/>
        <v>8</v>
      </c>
      <c r="K204" s="81">
        <f>J204*0.5</f>
        <v>4</v>
      </c>
      <c r="L204" s="81"/>
      <c r="M204" s="73"/>
    </row>
    <row r="205" ht="18" customHeight="1" spans="1:13">
      <c r="A205" s="70">
        <v>204</v>
      </c>
      <c r="B205" s="75">
        <v>103639</v>
      </c>
      <c r="C205" s="70" t="s">
        <v>15</v>
      </c>
      <c r="D205" s="70" t="s">
        <v>1049</v>
      </c>
      <c r="E205" s="75">
        <v>29176</v>
      </c>
      <c r="F205" s="75" t="s">
        <v>1051</v>
      </c>
      <c r="G205" s="72">
        <v>65</v>
      </c>
      <c r="H205" s="73">
        <v>60</v>
      </c>
      <c r="I205" s="79">
        <f t="shared" si="16"/>
        <v>0.923076923076923</v>
      </c>
      <c r="J205" s="80">
        <f t="shared" si="17"/>
        <v>-5</v>
      </c>
      <c r="K205" s="81"/>
      <c r="L205" s="81">
        <f>J205*-1</f>
        <v>5</v>
      </c>
      <c r="M205" s="73"/>
    </row>
    <row r="206" ht="18" customHeight="1" spans="1:13">
      <c r="A206" s="70">
        <v>205</v>
      </c>
      <c r="B206" s="70">
        <v>104428</v>
      </c>
      <c r="C206" s="70" t="s">
        <v>197</v>
      </c>
      <c r="D206" s="70" t="s">
        <v>1052</v>
      </c>
      <c r="E206" s="70">
        <v>6472</v>
      </c>
      <c r="F206" s="70" t="s">
        <v>1053</v>
      </c>
      <c r="G206" s="72">
        <v>60</v>
      </c>
      <c r="H206" s="73">
        <v>51</v>
      </c>
      <c r="I206" s="79">
        <f t="shared" si="16"/>
        <v>0.85</v>
      </c>
      <c r="J206" s="80">
        <f t="shared" si="17"/>
        <v>-9</v>
      </c>
      <c r="K206" s="81"/>
      <c r="L206" s="81">
        <f>J206*-1</f>
        <v>9</v>
      </c>
      <c r="M206" s="73"/>
    </row>
    <row r="207" customFormat="1" ht="18" customHeight="1" spans="1:13">
      <c r="A207" s="70">
        <v>206</v>
      </c>
      <c r="B207" s="70">
        <v>104428</v>
      </c>
      <c r="C207" s="70" t="s">
        <v>197</v>
      </c>
      <c r="D207" s="70" t="s">
        <v>1052</v>
      </c>
      <c r="E207" s="70">
        <v>15599</v>
      </c>
      <c r="F207" s="70" t="s">
        <v>1054</v>
      </c>
      <c r="G207" s="72">
        <v>60</v>
      </c>
      <c r="H207" s="73">
        <v>68</v>
      </c>
      <c r="I207" s="79">
        <f t="shared" si="16"/>
        <v>1.13333333333333</v>
      </c>
      <c r="J207" s="80">
        <f t="shared" si="17"/>
        <v>8</v>
      </c>
      <c r="K207" s="81">
        <f>J207*0.5</f>
        <v>4</v>
      </c>
      <c r="L207" s="86"/>
      <c r="M207" s="87"/>
    </row>
    <row r="208" s="66" customFormat="1" ht="18" customHeight="1" spans="1:13">
      <c r="A208" s="70">
        <v>207</v>
      </c>
      <c r="B208" s="70">
        <v>104429</v>
      </c>
      <c r="C208" s="70" t="s">
        <v>15</v>
      </c>
      <c r="D208" s="70" t="s">
        <v>95</v>
      </c>
      <c r="E208" s="70">
        <v>14399</v>
      </c>
      <c r="F208" s="70" t="s">
        <v>1055</v>
      </c>
      <c r="G208" s="72">
        <v>31</v>
      </c>
      <c r="H208" s="73">
        <v>60</v>
      </c>
      <c r="I208" s="79">
        <f t="shared" si="16"/>
        <v>1.93548387096774</v>
      </c>
      <c r="J208" s="80">
        <f t="shared" si="17"/>
        <v>29</v>
      </c>
      <c r="K208" s="81">
        <f>J208*0.5</f>
        <v>14.5</v>
      </c>
      <c r="L208" s="81"/>
      <c r="M208" s="73"/>
    </row>
    <row r="209" ht="18" customHeight="1" spans="1:13">
      <c r="A209" s="70">
        <v>208</v>
      </c>
      <c r="B209" s="72">
        <v>104429</v>
      </c>
      <c r="C209" s="70" t="s">
        <v>15</v>
      </c>
      <c r="D209" s="70" t="s">
        <v>95</v>
      </c>
      <c r="E209" s="72">
        <v>15743</v>
      </c>
      <c r="F209" s="72" t="s">
        <v>1056</v>
      </c>
      <c r="G209" s="72">
        <v>31</v>
      </c>
      <c r="H209" s="73">
        <v>66</v>
      </c>
      <c r="I209" s="79">
        <f t="shared" si="16"/>
        <v>2.12903225806452</v>
      </c>
      <c r="J209" s="80">
        <f t="shared" si="17"/>
        <v>35</v>
      </c>
      <c r="K209" s="81">
        <f>J209*0.5</f>
        <v>17.5</v>
      </c>
      <c r="L209" s="81"/>
      <c r="M209" s="73"/>
    </row>
    <row r="210" ht="18" customHeight="1" spans="1:13">
      <c r="A210" s="70">
        <v>209</v>
      </c>
      <c r="B210" s="70">
        <v>104533</v>
      </c>
      <c r="C210" s="70" t="s">
        <v>234</v>
      </c>
      <c r="D210" s="70" t="s">
        <v>275</v>
      </c>
      <c r="E210" s="70">
        <v>4081</v>
      </c>
      <c r="F210" s="70" t="s">
        <v>1057</v>
      </c>
      <c r="G210" s="72">
        <v>30</v>
      </c>
      <c r="H210" s="73">
        <v>30</v>
      </c>
      <c r="I210" s="79">
        <f t="shared" si="16"/>
        <v>1</v>
      </c>
      <c r="J210" s="80">
        <f t="shared" si="17"/>
        <v>0</v>
      </c>
      <c r="K210" s="81"/>
      <c r="L210" s="81"/>
      <c r="M210" s="73"/>
    </row>
    <row r="211" ht="18" customHeight="1" spans="1:13">
      <c r="A211" s="70">
        <v>210</v>
      </c>
      <c r="B211" s="70">
        <v>104533</v>
      </c>
      <c r="C211" s="70" t="s">
        <v>234</v>
      </c>
      <c r="D211" s="70" t="s">
        <v>275</v>
      </c>
      <c r="E211" s="70">
        <v>6473</v>
      </c>
      <c r="F211" s="70" t="s">
        <v>1058</v>
      </c>
      <c r="G211" s="72">
        <v>30</v>
      </c>
      <c r="H211" s="73">
        <v>45</v>
      </c>
      <c r="I211" s="79">
        <f t="shared" si="16"/>
        <v>1.5</v>
      </c>
      <c r="J211" s="80">
        <f t="shared" si="17"/>
        <v>15</v>
      </c>
      <c r="K211" s="81">
        <f>J211*0.5</f>
        <v>7.5</v>
      </c>
      <c r="L211" s="81"/>
      <c r="M211" s="73"/>
    </row>
    <row r="212" ht="18" customHeight="1" spans="1:13">
      <c r="A212" s="70">
        <v>211</v>
      </c>
      <c r="B212" s="72">
        <v>104838</v>
      </c>
      <c r="C212" s="70" t="s">
        <v>197</v>
      </c>
      <c r="D212" s="70" t="s">
        <v>229</v>
      </c>
      <c r="E212" s="72">
        <v>28505</v>
      </c>
      <c r="F212" s="70" t="s">
        <v>1059</v>
      </c>
      <c r="G212" s="72">
        <v>21</v>
      </c>
      <c r="H212" s="73">
        <v>26</v>
      </c>
      <c r="I212" s="79">
        <f t="shared" si="16"/>
        <v>1.23809523809524</v>
      </c>
      <c r="J212" s="80">
        <f t="shared" si="17"/>
        <v>5</v>
      </c>
      <c r="K212" s="81">
        <f>J212*0.5</f>
        <v>2.5</v>
      </c>
      <c r="L212" s="81"/>
      <c r="M212" s="73"/>
    </row>
    <row r="213" ht="28.5" spans="1:13">
      <c r="A213" s="70">
        <v>212</v>
      </c>
      <c r="B213" s="70">
        <v>104838</v>
      </c>
      <c r="C213" s="70" t="s">
        <v>197</v>
      </c>
      <c r="D213" s="70" t="s">
        <v>229</v>
      </c>
      <c r="E213" s="70">
        <v>10955</v>
      </c>
      <c r="F213" s="70" t="s">
        <v>1060</v>
      </c>
      <c r="G213" s="72">
        <v>21</v>
      </c>
      <c r="H213" s="73">
        <v>22</v>
      </c>
      <c r="I213" s="79">
        <f t="shared" si="16"/>
        <v>1.04761904761905</v>
      </c>
      <c r="J213" s="80">
        <f t="shared" si="17"/>
        <v>1</v>
      </c>
      <c r="K213" s="81">
        <f>J213*0.5</f>
        <v>0.5</v>
      </c>
      <c r="L213" s="81"/>
      <c r="M213" s="73"/>
    </row>
    <row r="214" s="66" customFormat="1" ht="14.25" spans="1:13">
      <c r="A214" s="70">
        <v>213</v>
      </c>
      <c r="B214" s="70">
        <v>105267</v>
      </c>
      <c r="C214" s="70" t="s">
        <v>329</v>
      </c>
      <c r="D214" s="70" t="s">
        <v>1061</v>
      </c>
      <c r="E214" s="70">
        <v>12886</v>
      </c>
      <c r="F214" s="70" t="s">
        <v>1062</v>
      </c>
      <c r="G214" s="72">
        <v>50</v>
      </c>
      <c r="H214" s="73">
        <v>33</v>
      </c>
      <c r="I214" s="79">
        <f t="shared" si="16"/>
        <v>0.66</v>
      </c>
      <c r="J214" s="80">
        <f t="shared" si="17"/>
        <v>-17</v>
      </c>
      <c r="K214" s="81"/>
      <c r="L214" s="81">
        <f>J214*-1</f>
        <v>17</v>
      </c>
      <c r="M214" s="73"/>
    </row>
    <row r="215" ht="14.25" spans="1:13">
      <c r="A215" s="70">
        <v>214</v>
      </c>
      <c r="B215" s="70">
        <v>105267</v>
      </c>
      <c r="C215" s="70" t="s">
        <v>329</v>
      </c>
      <c r="D215" s="70" t="s">
        <v>1061</v>
      </c>
      <c r="E215" s="70">
        <v>28413</v>
      </c>
      <c r="F215" s="72" t="s">
        <v>1063</v>
      </c>
      <c r="G215" s="72">
        <v>50</v>
      </c>
      <c r="H215" s="73">
        <v>62</v>
      </c>
      <c r="I215" s="79">
        <f t="shared" si="16"/>
        <v>1.24</v>
      </c>
      <c r="J215" s="80">
        <f t="shared" si="17"/>
        <v>12</v>
      </c>
      <c r="K215" s="81">
        <f>J215*0.5</f>
        <v>6</v>
      </c>
      <c r="L215" s="81"/>
      <c r="M215" s="73"/>
    </row>
    <row r="216" ht="14.25" spans="1:13">
      <c r="A216" s="70">
        <v>215</v>
      </c>
      <c r="B216" s="75">
        <v>105267</v>
      </c>
      <c r="C216" s="70" t="s">
        <v>329</v>
      </c>
      <c r="D216" s="70" t="s">
        <v>1061</v>
      </c>
      <c r="E216" s="75">
        <v>8060</v>
      </c>
      <c r="F216" s="75" t="s">
        <v>1064</v>
      </c>
      <c r="G216" s="72">
        <v>50</v>
      </c>
      <c r="H216" s="73">
        <v>35</v>
      </c>
      <c r="I216" s="79">
        <f t="shared" si="16"/>
        <v>0.7</v>
      </c>
      <c r="J216" s="80">
        <f t="shared" si="17"/>
        <v>-15</v>
      </c>
      <c r="K216" s="81"/>
      <c r="L216" s="81">
        <f>J216*-1</f>
        <v>15</v>
      </c>
      <c r="M216" s="73"/>
    </row>
    <row r="217" ht="14.25" spans="1:13">
      <c r="A217" s="70">
        <v>216</v>
      </c>
      <c r="B217" s="70">
        <v>105751</v>
      </c>
      <c r="C217" s="70" t="s">
        <v>15</v>
      </c>
      <c r="D217" s="70" t="s">
        <v>1065</v>
      </c>
      <c r="E217" s="70">
        <v>9295</v>
      </c>
      <c r="F217" s="70" t="s">
        <v>1066</v>
      </c>
      <c r="G217" s="72">
        <v>50</v>
      </c>
      <c r="H217" s="73">
        <v>53</v>
      </c>
      <c r="I217" s="79">
        <f t="shared" si="16"/>
        <v>1.06</v>
      </c>
      <c r="J217" s="80">
        <f t="shared" si="17"/>
        <v>3</v>
      </c>
      <c r="K217" s="81">
        <f>J217*0.5</f>
        <v>1.5</v>
      </c>
      <c r="L217" s="81"/>
      <c r="M217" s="73"/>
    </row>
    <row r="218" ht="14.25" spans="1:13">
      <c r="A218" s="70">
        <v>217</v>
      </c>
      <c r="B218" s="70">
        <v>105751</v>
      </c>
      <c r="C218" s="70" t="s">
        <v>15</v>
      </c>
      <c r="D218" s="70" t="s">
        <v>1065</v>
      </c>
      <c r="E218" s="70">
        <v>15615</v>
      </c>
      <c r="F218" s="70" t="s">
        <v>1067</v>
      </c>
      <c r="G218" s="72">
        <v>50</v>
      </c>
      <c r="H218" s="73">
        <v>62</v>
      </c>
      <c r="I218" s="79">
        <f t="shared" si="16"/>
        <v>1.24</v>
      </c>
      <c r="J218" s="80">
        <f t="shared" si="17"/>
        <v>12</v>
      </c>
      <c r="K218" s="81">
        <f>J218*0.5</f>
        <v>6</v>
      </c>
      <c r="L218" s="81"/>
      <c r="M218" s="73"/>
    </row>
    <row r="219" ht="14.25" spans="1:13">
      <c r="A219" s="70">
        <v>218</v>
      </c>
      <c r="B219" s="70">
        <v>105910</v>
      </c>
      <c r="C219" s="70" t="s">
        <v>22</v>
      </c>
      <c r="D219" s="70" t="s">
        <v>1068</v>
      </c>
      <c r="E219" s="70">
        <v>12846</v>
      </c>
      <c r="F219" s="70" t="s">
        <v>1069</v>
      </c>
      <c r="G219" s="72">
        <v>65</v>
      </c>
      <c r="H219" s="73">
        <v>67</v>
      </c>
      <c r="I219" s="79">
        <f t="shared" si="16"/>
        <v>1.03076923076923</v>
      </c>
      <c r="J219" s="80">
        <f t="shared" si="17"/>
        <v>2</v>
      </c>
      <c r="K219" s="81">
        <f>J219*0.5</f>
        <v>1</v>
      </c>
      <c r="L219" s="81"/>
      <c r="M219" s="73"/>
    </row>
    <row r="220" ht="14.25" spans="1:13">
      <c r="A220" s="70">
        <v>219</v>
      </c>
      <c r="B220" s="70">
        <v>105910</v>
      </c>
      <c r="C220" s="70" t="s">
        <v>22</v>
      </c>
      <c r="D220" s="70" t="s">
        <v>1068</v>
      </c>
      <c r="E220" s="70">
        <v>13199</v>
      </c>
      <c r="F220" s="70" t="s">
        <v>1070</v>
      </c>
      <c r="G220" s="72">
        <v>65</v>
      </c>
      <c r="H220" s="73">
        <v>69</v>
      </c>
      <c r="I220" s="79">
        <f t="shared" si="16"/>
        <v>1.06153846153846</v>
      </c>
      <c r="J220" s="80">
        <f t="shared" si="17"/>
        <v>4</v>
      </c>
      <c r="K220" s="81">
        <f>J220*0.5</f>
        <v>2</v>
      </c>
      <c r="L220" s="81"/>
      <c r="M220" s="73"/>
    </row>
    <row r="221" ht="14.25" spans="1:13">
      <c r="A221" s="70">
        <v>220</v>
      </c>
      <c r="B221" s="70">
        <v>106066</v>
      </c>
      <c r="C221" s="70" t="s">
        <v>22</v>
      </c>
      <c r="D221" s="70" t="s">
        <v>596</v>
      </c>
      <c r="E221" s="70">
        <v>9669</v>
      </c>
      <c r="F221" s="70" t="s">
        <v>1071</v>
      </c>
      <c r="G221" s="72">
        <v>60</v>
      </c>
      <c r="H221" s="73">
        <v>45</v>
      </c>
      <c r="I221" s="79">
        <f t="shared" si="16"/>
        <v>0.75</v>
      </c>
      <c r="J221" s="80">
        <f t="shared" si="17"/>
        <v>-15</v>
      </c>
      <c r="K221" s="81"/>
      <c r="L221" s="81">
        <f t="shared" ref="L221:L226" si="18">J221*-1</f>
        <v>15</v>
      </c>
      <c r="M221" s="73"/>
    </row>
    <row r="222" ht="14.25" spans="1:13">
      <c r="A222" s="70">
        <v>221</v>
      </c>
      <c r="B222" s="70">
        <v>106066</v>
      </c>
      <c r="C222" s="70" t="s">
        <v>22</v>
      </c>
      <c r="D222" s="70" t="s">
        <v>596</v>
      </c>
      <c r="E222" s="75">
        <v>10902</v>
      </c>
      <c r="F222" s="75" t="s">
        <v>1072</v>
      </c>
      <c r="G222" s="72">
        <v>60</v>
      </c>
      <c r="H222" s="73">
        <v>38</v>
      </c>
      <c r="I222" s="79">
        <f t="shared" si="16"/>
        <v>0.633333333333333</v>
      </c>
      <c r="J222" s="80">
        <f t="shared" si="17"/>
        <v>-22</v>
      </c>
      <c r="K222" s="81"/>
      <c r="L222" s="81">
        <f t="shared" si="18"/>
        <v>22</v>
      </c>
      <c r="M222" s="73"/>
    </row>
    <row r="223" ht="14.25" spans="1:13">
      <c r="A223" s="70">
        <v>222</v>
      </c>
      <c r="B223" s="70">
        <v>106399</v>
      </c>
      <c r="C223" s="70" t="s">
        <v>15</v>
      </c>
      <c r="D223" s="70" t="s">
        <v>1073</v>
      </c>
      <c r="E223" s="70">
        <v>12932</v>
      </c>
      <c r="F223" s="70" t="s">
        <v>1074</v>
      </c>
      <c r="G223" s="72">
        <v>30</v>
      </c>
      <c r="H223" s="73">
        <v>24</v>
      </c>
      <c r="I223" s="79">
        <f t="shared" si="16"/>
        <v>0.8</v>
      </c>
      <c r="J223" s="80">
        <f t="shared" si="17"/>
        <v>-6</v>
      </c>
      <c r="K223" s="81"/>
      <c r="L223" s="81">
        <f t="shared" si="18"/>
        <v>6</v>
      </c>
      <c r="M223" s="73"/>
    </row>
    <row r="224" ht="14.25" spans="1:13">
      <c r="A224" s="70">
        <v>223</v>
      </c>
      <c r="B224" s="70">
        <v>106399</v>
      </c>
      <c r="C224" s="70" t="s">
        <v>15</v>
      </c>
      <c r="D224" s="70" t="s">
        <v>1073</v>
      </c>
      <c r="E224" s="70">
        <v>4077</v>
      </c>
      <c r="F224" s="70" t="s">
        <v>1075</v>
      </c>
      <c r="G224" s="72">
        <v>30</v>
      </c>
      <c r="H224" s="73">
        <v>24</v>
      </c>
      <c r="I224" s="79">
        <f t="shared" si="16"/>
        <v>0.8</v>
      </c>
      <c r="J224" s="80">
        <f t="shared" si="17"/>
        <v>-6</v>
      </c>
      <c r="K224" s="81"/>
      <c r="L224" s="81">
        <f t="shared" si="18"/>
        <v>6</v>
      </c>
      <c r="M224" s="73"/>
    </row>
    <row r="225" ht="14.25" spans="1:13">
      <c r="A225" s="70">
        <v>224</v>
      </c>
      <c r="B225" s="75">
        <v>106399</v>
      </c>
      <c r="C225" s="70" t="s">
        <v>15</v>
      </c>
      <c r="D225" s="70" t="s">
        <v>1073</v>
      </c>
      <c r="E225" s="75">
        <v>10931</v>
      </c>
      <c r="F225" s="75" t="s">
        <v>1076</v>
      </c>
      <c r="G225" s="72">
        <v>30</v>
      </c>
      <c r="H225" s="73">
        <v>20</v>
      </c>
      <c r="I225" s="79">
        <f t="shared" si="16"/>
        <v>0.666666666666667</v>
      </c>
      <c r="J225" s="80">
        <f t="shared" si="17"/>
        <v>-10</v>
      </c>
      <c r="K225" s="81"/>
      <c r="L225" s="81">
        <f t="shared" si="18"/>
        <v>10</v>
      </c>
      <c r="M225" s="73"/>
    </row>
    <row r="226" ht="14.25" spans="1:13">
      <c r="A226" s="70">
        <v>225</v>
      </c>
      <c r="B226" s="70">
        <v>106485</v>
      </c>
      <c r="C226" s="70" t="s">
        <v>22</v>
      </c>
      <c r="D226" s="70" t="s">
        <v>1077</v>
      </c>
      <c r="E226" s="70">
        <v>28053</v>
      </c>
      <c r="F226" s="72" t="s">
        <v>1078</v>
      </c>
      <c r="G226" s="72">
        <v>90</v>
      </c>
      <c r="H226" s="73">
        <v>69</v>
      </c>
      <c r="I226" s="79">
        <f t="shared" si="16"/>
        <v>0.766666666666667</v>
      </c>
      <c r="J226" s="80">
        <f t="shared" si="17"/>
        <v>-21</v>
      </c>
      <c r="K226" s="81"/>
      <c r="L226" s="81">
        <f t="shared" si="18"/>
        <v>21</v>
      </c>
      <c r="M226" s="73"/>
    </row>
    <row r="227" ht="14.25" spans="1:13">
      <c r="A227" s="70">
        <v>226</v>
      </c>
      <c r="B227" s="72">
        <v>106568</v>
      </c>
      <c r="C227" s="70" t="s">
        <v>15</v>
      </c>
      <c r="D227" s="70" t="s">
        <v>1079</v>
      </c>
      <c r="E227" s="70">
        <v>27940</v>
      </c>
      <c r="F227" s="72" t="s">
        <v>1080</v>
      </c>
      <c r="G227" s="72">
        <v>80</v>
      </c>
      <c r="H227" s="73">
        <v>185</v>
      </c>
      <c r="I227" s="79">
        <f t="shared" si="16"/>
        <v>2.3125</v>
      </c>
      <c r="J227" s="80">
        <f t="shared" si="17"/>
        <v>105</v>
      </c>
      <c r="K227" s="81">
        <v>20</v>
      </c>
      <c r="L227" s="81"/>
      <c r="M227" s="73"/>
    </row>
    <row r="228" ht="14.25" spans="1:13">
      <c r="A228" s="70">
        <v>227</v>
      </c>
      <c r="B228" s="72">
        <v>106569</v>
      </c>
      <c r="C228" s="70" t="s">
        <v>299</v>
      </c>
      <c r="D228" s="70" t="s">
        <v>400</v>
      </c>
      <c r="E228" s="85">
        <v>29639</v>
      </c>
      <c r="F228" s="72" t="s">
        <v>1081</v>
      </c>
      <c r="G228" s="72">
        <v>75</v>
      </c>
      <c r="H228" s="73">
        <v>41</v>
      </c>
      <c r="I228" s="79">
        <f t="shared" si="16"/>
        <v>0.546666666666667</v>
      </c>
      <c r="J228" s="80">
        <f t="shared" si="17"/>
        <v>-34</v>
      </c>
      <c r="K228" s="81"/>
      <c r="L228" s="81">
        <f>J228*-1</f>
        <v>34</v>
      </c>
      <c r="M228" s="73"/>
    </row>
    <row r="229" ht="14.25" spans="1:13">
      <c r="A229" s="70">
        <v>228</v>
      </c>
      <c r="B229" s="72">
        <v>106569</v>
      </c>
      <c r="C229" s="70" t="s">
        <v>299</v>
      </c>
      <c r="D229" s="70" t="s">
        <v>400</v>
      </c>
      <c r="E229" s="70">
        <v>28422</v>
      </c>
      <c r="F229" s="72" t="s">
        <v>1082</v>
      </c>
      <c r="G229" s="72">
        <v>15</v>
      </c>
      <c r="H229" s="73">
        <v>20</v>
      </c>
      <c r="I229" s="79">
        <f t="shared" si="16"/>
        <v>1.33333333333333</v>
      </c>
      <c r="J229" s="80">
        <f t="shared" si="17"/>
        <v>5</v>
      </c>
      <c r="K229" s="81">
        <f t="shared" ref="K229:K238" si="19">J229*0.5</f>
        <v>2.5</v>
      </c>
      <c r="L229" s="81"/>
      <c r="M229" s="73"/>
    </row>
    <row r="230" ht="28.5" spans="1:13">
      <c r="A230" s="70">
        <v>229</v>
      </c>
      <c r="B230" s="70">
        <v>107658</v>
      </c>
      <c r="C230" s="70" t="s">
        <v>299</v>
      </c>
      <c r="D230" s="70" t="s">
        <v>510</v>
      </c>
      <c r="E230" s="70">
        <v>7388</v>
      </c>
      <c r="F230" s="70" t="s">
        <v>1083</v>
      </c>
      <c r="G230" s="72">
        <v>40</v>
      </c>
      <c r="H230" s="73">
        <v>42</v>
      </c>
      <c r="I230" s="79">
        <f t="shared" si="16"/>
        <v>1.05</v>
      </c>
      <c r="J230" s="80">
        <f t="shared" si="17"/>
        <v>2</v>
      </c>
      <c r="K230" s="81">
        <f t="shared" si="19"/>
        <v>1</v>
      </c>
      <c r="L230" s="81"/>
      <c r="M230" s="73"/>
    </row>
    <row r="231" ht="28.5" spans="1:13">
      <c r="A231" s="70">
        <v>230</v>
      </c>
      <c r="B231" s="70">
        <v>107658</v>
      </c>
      <c r="C231" s="70" t="s">
        <v>299</v>
      </c>
      <c r="D231" s="70" t="s">
        <v>510</v>
      </c>
      <c r="E231" s="70">
        <v>14861</v>
      </c>
      <c r="F231" s="70" t="s">
        <v>1084</v>
      </c>
      <c r="G231" s="72">
        <v>40</v>
      </c>
      <c r="H231" s="73">
        <v>50</v>
      </c>
      <c r="I231" s="79">
        <f t="shared" si="16"/>
        <v>1.25</v>
      </c>
      <c r="J231" s="80">
        <f t="shared" si="17"/>
        <v>10</v>
      </c>
      <c r="K231" s="81">
        <f t="shared" si="19"/>
        <v>5</v>
      </c>
      <c r="L231" s="81"/>
      <c r="M231" s="73"/>
    </row>
    <row r="232" ht="28.5" spans="1:13">
      <c r="A232" s="70">
        <v>231</v>
      </c>
      <c r="B232" s="70">
        <v>107658</v>
      </c>
      <c r="C232" s="70" t="s">
        <v>299</v>
      </c>
      <c r="D232" s="70" t="s">
        <v>510</v>
      </c>
      <c r="E232" s="70">
        <v>4562</v>
      </c>
      <c r="F232" s="70" t="s">
        <v>1085</v>
      </c>
      <c r="G232" s="72">
        <v>40</v>
      </c>
      <c r="H232" s="73">
        <v>46</v>
      </c>
      <c r="I232" s="79">
        <f t="shared" si="16"/>
        <v>1.15</v>
      </c>
      <c r="J232" s="80">
        <f t="shared" si="17"/>
        <v>6</v>
      </c>
      <c r="K232" s="81">
        <f t="shared" si="19"/>
        <v>3</v>
      </c>
      <c r="L232" s="81"/>
      <c r="M232" s="73"/>
    </row>
    <row r="233" ht="14.25" spans="1:13">
      <c r="A233" s="70">
        <v>232</v>
      </c>
      <c r="B233" s="70">
        <v>107728</v>
      </c>
      <c r="C233" s="70" t="s">
        <v>234</v>
      </c>
      <c r="D233" s="70" t="s">
        <v>280</v>
      </c>
      <c r="E233" s="70">
        <v>6731</v>
      </c>
      <c r="F233" s="70" t="s">
        <v>1086</v>
      </c>
      <c r="G233" s="72">
        <v>21</v>
      </c>
      <c r="H233" s="73">
        <v>23</v>
      </c>
      <c r="I233" s="79">
        <f t="shared" si="16"/>
        <v>1.0952380952381</v>
      </c>
      <c r="J233" s="80">
        <f t="shared" si="17"/>
        <v>2</v>
      </c>
      <c r="K233" s="81">
        <f t="shared" si="19"/>
        <v>1</v>
      </c>
      <c r="L233" s="81"/>
      <c r="M233" s="73"/>
    </row>
    <row r="234" ht="14.25" spans="1:13">
      <c r="A234" s="70">
        <v>233</v>
      </c>
      <c r="B234" s="70">
        <v>107728</v>
      </c>
      <c r="C234" s="70" t="s">
        <v>234</v>
      </c>
      <c r="D234" s="70" t="s">
        <v>280</v>
      </c>
      <c r="E234" s="70">
        <v>13397</v>
      </c>
      <c r="F234" s="70" t="s">
        <v>1087</v>
      </c>
      <c r="G234" s="72">
        <v>21</v>
      </c>
      <c r="H234" s="73">
        <v>29</v>
      </c>
      <c r="I234" s="79">
        <f t="shared" si="16"/>
        <v>1.38095238095238</v>
      </c>
      <c r="J234" s="80">
        <f t="shared" si="17"/>
        <v>8</v>
      </c>
      <c r="K234" s="81">
        <f t="shared" si="19"/>
        <v>4</v>
      </c>
      <c r="L234" s="81"/>
      <c r="M234" s="73"/>
    </row>
    <row r="235" ht="14.25" spans="1:13">
      <c r="A235" s="70">
        <v>234</v>
      </c>
      <c r="B235" s="75">
        <v>107728</v>
      </c>
      <c r="C235" s="70" t="s">
        <v>234</v>
      </c>
      <c r="D235" s="70" t="s">
        <v>280</v>
      </c>
      <c r="E235" s="75">
        <v>29182</v>
      </c>
      <c r="F235" s="75" t="s">
        <v>1088</v>
      </c>
      <c r="G235" s="72">
        <v>21</v>
      </c>
      <c r="H235" s="73">
        <v>49</v>
      </c>
      <c r="I235" s="79">
        <f t="shared" si="16"/>
        <v>2.33333333333333</v>
      </c>
      <c r="J235" s="80">
        <f t="shared" si="17"/>
        <v>28</v>
      </c>
      <c r="K235" s="81">
        <f t="shared" si="19"/>
        <v>14</v>
      </c>
      <c r="L235" s="81"/>
      <c r="M235" s="73"/>
    </row>
    <row r="236" ht="14.25" spans="1:13">
      <c r="A236" s="70">
        <v>235</v>
      </c>
      <c r="B236" s="70">
        <v>108277</v>
      </c>
      <c r="C236" s="70" t="s">
        <v>329</v>
      </c>
      <c r="D236" s="70" t="s">
        <v>1089</v>
      </c>
      <c r="E236" s="70">
        <v>15799</v>
      </c>
      <c r="F236" s="72" t="s">
        <v>1090</v>
      </c>
      <c r="G236" s="72">
        <v>30</v>
      </c>
      <c r="H236" s="73">
        <v>91</v>
      </c>
      <c r="I236" s="79">
        <f t="shared" si="16"/>
        <v>3.03333333333333</v>
      </c>
      <c r="J236" s="80">
        <f t="shared" si="17"/>
        <v>61</v>
      </c>
      <c r="K236" s="81">
        <v>20</v>
      </c>
      <c r="L236" s="81"/>
      <c r="M236" s="73"/>
    </row>
    <row r="237" ht="14.25" spans="1:13">
      <c r="A237" s="70">
        <v>236</v>
      </c>
      <c r="B237" s="70">
        <v>108277</v>
      </c>
      <c r="C237" s="70" t="s">
        <v>329</v>
      </c>
      <c r="D237" s="70" t="s">
        <v>1089</v>
      </c>
      <c r="E237" s="70">
        <v>13186</v>
      </c>
      <c r="F237" s="70" t="s">
        <v>1091</v>
      </c>
      <c r="G237" s="72">
        <v>30</v>
      </c>
      <c r="H237" s="73">
        <v>64</v>
      </c>
      <c r="I237" s="79">
        <f t="shared" si="16"/>
        <v>2.13333333333333</v>
      </c>
      <c r="J237" s="80">
        <f t="shared" si="17"/>
        <v>34</v>
      </c>
      <c r="K237" s="81">
        <f t="shared" si="19"/>
        <v>17</v>
      </c>
      <c r="L237" s="81"/>
      <c r="M237" s="73"/>
    </row>
    <row r="238" ht="14.25" spans="1:13">
      <c r="A238" s="70">
        <v>237</v>
      </c>
      <c r="B238" s="75">
        <v>108277</v>
      </c>
      <c r="C238" s="70" t="s">
        <v>329</v>
      </c>
      <c r="D238" s="70" t="s">
        <v>1089</v>
      </c>
      <c r="E238" s="75">
        <v>10586</v>
      </c>
      <c r="F238" s="75" t="s">
        <v>1092</v>
      </c>
      <c r="G238" s="72">
        <v>30</v>
      </c>
      <c r="H238" s="73">
        <v>90</v>
      </c>
      <c r="I238" s="79">
        <f t="shared" si="16"/>
        <v>3</v>
      </c>
      <c r="J238" s="80">
        <f t="shared" si="17"/>
        <v>60</v>
      </c>
      <c r="K238" s="81">
        <v>20</v>
      </c>
      <c r="L238" s="81"/>
      <c r="M238" s="73"/>
    </row>
    <row r="239" ht="28.5" spans="1:13">
      <c r="A239" s="70">
        <v>238</v>
      </c>
      <c r="B239" s="70">
        <v>108656</v>
      </c>
      <c r="C239" s="70" t="s">
        <v>29</v>
      </c>
      <c r="D239" s="70" t="s">
        <v>663</v>
      </c>
      <c r="E239" s="70">
        <v>8489</v>
      </c>
      <c r="F239" s="70" t="s">
        <v>1093</v>
      </c>
      <c r="G239" s="72">
        <v>60</v>
      </c>
      <c r="H239" s="73">
        <v>37</v>
      </c>
      <c r="I239" s="79">
        <f t="shared" si="16"/>
        <v>0.616666666666667</v>
      </c>
      <c r="J239" s="80">
        <f t="shared" si="17"/>
        <v>-23</v>
      </c>
      <c r="K239" s="81"/>
      <c r="L239" s="81">
        <f>J239*-1</f>
        <v>23</v>
      </c>
      <c r="M239" s="73"/>
    </row>
    <row r="240" ht="28.5" spans="1:13">
      <c r="A240" s="70">
        <v>239</v>
      </c>
      <c r="B240" s="70">
        <v>108656</v>
      </c>
      <c r="C240" s="70" t="s">
        <v>29</v>
      </c>
      <c r="D240" s="70" t="s">
        <v>663</v>
      </c>
      <c r="E240" s="70">
        <v>4330</v>
      </c>
      <c r="F240" s="70" t="s">
        <v>1094</v>
      </c>
      <c r="G240" s="72">
        <v>60</v>
      </c>
      <c r="H240" s="73">
        <v>79</v>
      </c>
      <c r="I240" s="79">
        <f t="shared" si="16"/>
        <v>1.31666666666667</v>
      </c>
      <c r="J240" s="80">
        <f t="shared" si="17"/>
        <v>19</v>
      </c>
      <c r="K240" s="81">
        <f>J240*0.5</f>
        <v>9.5</v>
      </c>
      <c r="L240" s="81"/>
      <c r="M240" s="73"/>
    </row>
    <row r="241" ht="28.5" spans="1:13">
      <c r="A241" s="70">
        <v>240</v>
      </c>
      <c r="B241" s="70">
        <v>110378</v>
      </c>
      <c r="C241" s="70" t="s">
        <v>667</v>
      </c>
      <c r="D241" s="70" t="s">
        <v>699</v>
      </c>
      <c r="E241" s="70">
        <v>5521</v>
      </c>
      <c r="F241" s="70" t="s">
        <v>1095</v>
      </c>
      <c r="G241" s="72">
        <v>30</v>
      </c>
      <c r="H241" s="73">
        <v>35</v>
      </c>
      <c r="I241" s="79">
        <f t="shared" si="16"/>
        <v>1.16666666666667</v>
      </c>
      <c r="J241" s="80">
        <f t="shared" si="17"/>
        <v>5</v>
      </c>
      <c r="K241" s="81">
        <f>J241*0.5</f>
        <v>2.5</v>
      </c>
      <c r="L241" s="81"/>
      <c r="M241" s="73"/>
    </row>
    <row r="242" ht="28.5" spans="1:13">
      <c r="A242" s="70">
        <v>241</v>
      </c>
      <c r="B242" s="72">
        <v>110378</v>
      </c>
      <c r="C242" s="70" t="s">
        <v>667</v>
      </c>
      <c r="D242" s="70" t="s">
        <v>699</v>
      </c>
      <c r="E242" s="72">
        <v>28799</v>
      </c>
      <c r="F242" s="72" t="s">
        <v>1096</v>
      </c>
      <c r="G242" s="72">
        <v>30</v>
      </c>
      <c r="H242" s="73">
        <v>69</v>
      </c>
      <c r="I242" s="79">
        <f t="shared" si="16"/>
        <v>2.3</v>
      </c>
      <c r="J242" s="80">
        <f t="shared" si="17"/>
        <v>39</v>
      </c>
      <c r="K242" s="81">
        <f>J242*0.5</f>
        <v>19.5</v>
      </c>
      <c r="L242" s="81"/>
      <c r="M242" s="73"/>
    </row>
    <row r="243" ht="14.25" spans="1:13">
      <c r="A243" s="70">
        <v>242</v>
      </c>
      <c r="B243" s="70">
        <v>110896</v>
      </c>
      <c r="C243" s="70" t="s">
        <v>702</v>
      </c>
      <c r="D243" s="70" t="s">
        <v>708</v>
      </c>
      <c r="E243" s="72">
        <v>6191</v>
      </c>
      <c r="F243" s="70" t="s">
        <v>1097</v>
      </c>
      <c r="G243" s="72">
        <v>45</v>
      </c>
      <c r="H243" s="73">
        <v>52</v>
      </c>
      <c r="I243" s="79">
        <f t="shared" si="16"/>
        <v>1.15555555555556</v>
      </c>
      <c r="J243" s="80">
        <f t="shared" si="17"/>
        <v>7</v>
      </c>
      <c r="K243" s="81">
        <f>J243*0.5</f>
        <v>3.5</v>
      </c>
      <c r="L243" s="81"/>
      <c r="M243" s="73"/>
    </row>
    <row r="244" ht="14.25" spans="1:13">
      <c r="A244" s="70">
        <v>243</v>
      </c>
      <c r="B244" s="70">
        <v>110896</v>
      </c>
      <c r="C244" s="70" t="s">
        <v>702</v>
      </c>
      <c r="D244" s="70" t="s">
        <v>708</v>
      </c>
      <c r="E244" s="72">
        <v>6594</v>
      </c>
      <c r="F244" s="70" t="s">
        <v>1098</v>
      </c>
      <c r="G244" s="72">
        <v>45</v>
      </c>
      <c r="H244" s="73">
        <v>45</v>
      </c>
      <c r="I244" s="79">
        <f t="shared" si="16"/>
        <v>1</v>
      </c>
      <c r="J244" s="80">
        <f t="shared" si="17"/>
        <v>0</v>
      </c>
      <c r="K244" s="81"/>
      <c r="L244" s="81"/>
      <c r="M244" s="73"/>
    </row>
    <row r="245" ht="14.25" spans="1:13">
      <c r="A245" s="70">
        <v>244</v>
      </c>
      <c r="B245" s="70">
        <v>110900</v>
      </c>
      <c r="C245" s="70" t="s">
        <v>702</v>
      </c>
      <c r="D245" s="70" t="s">
        <v>712</v>
      </c>
      <c r="E245" s="72">
        <v>28469</v>
      </c>
      <c r="F245" s="72" t="s">
        <v>1099</v>
      </c>
      <c r="G245" s="72">
        <v>90</v>
      </c>
      <c r="H245" s="73">
        <v>31</v>
      </c>
      <c r="I245" s="79">
        <f t="shared" si="16"/>
        <v>0.344444444444444</v>
      </c>
      <c r="J245" s="80">
        <f t="shared" si="17"/>
        <v>-59</v>
      </c>
      <c r="K245" s="81"/>
      <c r="L245" s="81">
        <v>40</v>
      </c>
      <c r="M245" s="73"/>
    </row>
    <row r="246" ht="14.25" spans="1:13">
      <c r="A246" s="70">
        <v>245</v>
      </c>
      <c r="B246" s="70">
        <v>110905</v>
      </c>
      <c r="C246" s="70" t="s">
        <v>702</v>
      </c>
      <c r="D246" s="70" t="s">
        <v>717</v>
      </c>
      <c r="E246" s="72">
        <v>16222</v>
      </c>
      <c r="F246" s="70" t="s">
        <v>1100</v>
      </c>
      <c r="G246" s="72">
        <v>30</v>
      </c>
      <c r="H246" s="73">
        <v>33</v>
      </c>
      <c r="I246" s="79">
        <f t="shared" si="16"/>
        <v>1.1</v>
      </c>
      <c r="J246" s="80">
        <f t="shared" si="17"/>
        <v>3</v>
      </c>
      <c r="K246" s="81">
        <f>J246*0.5</f>
        <v>1.5</v>
      </c>
      <c r="L246" s="81"/>
      <c r="M246" s="73"/>
    </row>
    <row r="247" ht="14.25" spans="1:13">
      <c r="A247" s="70">
        <v>246</v>
      </c>
      <c r="B247" s="70">
        <v>110905</v>
      </c>
      <c r="C247" s="70" t="s">
        <v>702</v>
      </c>
      <c r="D247" s="70" t="s">
        <v>717</v>
      </c>
      <c r="E247" s="72">
        <v>11848</v>
      </c>
      <c r="F247" s="70" t="s">
        <v>1101</v>
      </c>
      <c r="G247" s="72">
        <v>30</v>
      </c>
      <c r="H247" s="73">
        <v>24</v>
      </c>
      <c r="I247" s="79">
        <f t="shared" si="16"/>
        <v>0.8</v>
      </c>
      <c r="J247" s="80">
        <f t="shared" si="17"/>
        <v>-6</v>
      </c>
      <c r="K247" s="81"/>
      <c r="L247" s="81"/>
      <c r="M247" s="84" t="s">
        <v>1023</v>
      </c>
    </row>
    <row r="248" ht="14.25" spans="1:13">
      <c r="A248" s="70">
        <v>247</v>
      </c>
      <c r="B248" s="70">
        <v>110906</v>
      </c>
      <c r="C248" s="70" t="s">
        <v>702</v>
      </c>
      <c r="D248" s="70" t="s">
        <v>722</v>
      </c>
      <c r="E248" s="72">
        <v>11299</v>
      </c>
      <c r="F248" s="70" t="s">
        <v>1102</v>
      </c>
      <c r="G248" s="72">
        <v>60</v>
      </c>
      <c r="H248" s="73">
        <v>46</v>
      </c>
      <c r="I248" s="79">
        <f t="shared" si="16"/>
        <v>0.766666666666667</v>
      </c>
      <c r="J248" s="80">
        <f t="shared" si="17"/>
        <v>-14</v>
      </c>
      <c r="K248" s="81"/>
      <c r="L248" s="81">
        <f>J248*-1</f>
        <v>14</v>
      </c>
      <c r="M248" s="73"/>
    </row>
    <row r="249" ht="14.25" spans="1:13">
      <c r="A249" s="70">
        <v>248</v>
      </c>
      <c r="B249" s="70">
        <v>110906</v>
      </c>
      <c r="C249" s="70" t="s">
        <v>702</v>
      </c>
      <c r="D249" s="70" t="s">
        <v>722</v>
      </c>
      <c r="E249" s="72">
        <v>11849</v>
      </c>
      <c r="F249" s="70" t="s">
        <v>1103</v>
      </c>
      <c r="G249" s="72">
        <v>60</v>
      </c>
      <c r="H249" s="73">
        <v>12</v>
      </c>
      <c r="I249" s="79">
        <f t="shared" si="16"/>
        <v>0.2</v>
      </c>
      <c r="J249" s="80">
        <f t="shared" si="17"/>
        <v>-48</v>
      </c>
      <c r="K249" s="81"/>
      <c r="L249" s="81">
        <v>40</v>
      </c>
      <c r="M249" s="73"/>
    </row>
    <row r="250" ht="14.25" spans="1:13">
      <c r="A250" s="70">
        <v>249</v>
      </c>
      <c r="B250" s="70">
        <v>110907</v>
      </c>
      <c r="C250" s="70" t="s">
        <v>702</v>
      </c>
      <c r="D250" s="70" t="s">
        <v>727</v>
      </c>
      <c r="E250" s="72">
        <v>11364</v>
      </c>
      <c r="F250" s="70" t="s">
        <v>1104</v>
      </c>
      <c r="G250" s="72">
        <v>60</v>
      </c>
      <c r="H250" s="73">
        <v>22</v>
      </c>
      <c r="I250" s="79">
        <f t="shared" si="16"/>
        <v>0.366666666666667</v>
      </c>
      <c r="J250" s="80">
        <f t="shared" si="17"/>
        <v>-38</v>
      </c>
      <c r="K250" s="81"/>
      <c r="L250" s="81"/>
      <c r="M250" s="84" t="s">
        <v>1023</v>
      </c>
    </row>
    <row r="251" ht="30" customHeight="1" spans="1:13">
      <c r="A251" s="70">
        <v>250</v>
      </c>
      <c r="B251" s="70">
        <v>111119</v>
      </c>
      <c r="C251" s="70" t="s">
        <v>732</v>
      </c>
      <c r="D251" s="70" t="s">
        <v>733</v>
      </c>
      <c r="E251" s="72">
        <v>14490</v>
      </c>
      <c r="F251" s="70" t="s">
        <v>1105</v>
      </c>
      <c r="G251" s="72">
        <v>60</v>
      </c>
      <c r="H251" s="73">
        <v>4</v>
      </c>
      <c r="I251" s="79">
        <f t="shared" si="16"/>
        <v>0.0666666666666667</v>
      </c>
      <c r="J251" s="80">
        <f t="shared" si="17"/>
        <v>-56</v>
      </c>
      <c r="K251" s="81"/>
      <c r="L251" s="81"/>
      <c r="M251" s="84" t="s">
        <v>1023</v>
      </c>
    </row>
    <row r="252" ht="14.25" spans="1:13">
      <c r="A252" s="70">
        <v>251</v>
      </c>
      <c r="B252" s="70">
        <v>111119</v>
      </c>
      <c r="C252" s="70" t="s">
        <v>732</v>
      </c>
      <c r="D252" s="70" t="s">
        <v>733</v>
      </c>
      <c r="E252" s="72">
        <v>12553</v>
      </c>
      <c r="F252" s="70" t="s">
        <v>1106</v>
      </c>
      <c r="G252" s="72">
        <v>60</v>
      </c>
      <c r="H252" s="73">
        <v>11</v>
      </c>
      <c r="I252" s="79">
        <f t="shared" si="16"/>
        <v>0.183333333333333</v>
      </c>
      <c r="J252" s="80">
        <f t="shared" si="17"/>
        <v>-49</v>
      </c>
      <c r="K252" s="81"/>
      <c r="L252" s="81"/>
      <c r="M252" s="84" t="s">
        <v>1023</v>
      </c>
    </row>
    <row r="253" ht="14.25" spans="1:13">
      <c r="A253" s="70">
        <v>252</v>
      </c>
      <c r="B253" s="70">
        <v>111121</v>
      </c>
      <c r="C253" s="70" t="s">
        <v>732</v>
      </c>
      <c r="D253" s="70" t="s">
        <v>739</v>
      </c>
      <c r="E253" s="72">
        <v>12545</v>
      </c>
      <c r="F253" s="70" t="s">
        <v>1107</v>
      </c>
      <c r="G253" s="72">
        <v>45</v>
      </c>
      <c r="H253" s="73">
        <v>15</v>
      </c>
      <c r="I253" s="79">
        <f t="shared" si="16"/>
        <v>0.333333333333333</v>
      </c>
      <c r="J253" s="80">
        <f t="shared" si="17"/>
        <v>-30</v>
      </c>
      <c r="K253" s="81"/>
      <c r="L253" s="81">
        <f>J253*-1</f>
        <v>30</v>
      </c>
      <c r="M253" s="73"/>
    </row>
    <row r="254" ht="14.25" spans="1:13">
      <c r="A254" s="70">
        <v>253</v>
      </c>
      <c r="B254" s="70">
        <v>111121</v>
      </c>
      <c r="C254" s="70" t="s">
        <v>732</v>
      </c>
      <c r="D254" s="70" t="s">
        <v>739</v>
      </c>
      <c r="E254" s="72">
        <v>14273</v>
      </c>
      <c r="F254" s="70" t="s">
        <v>1108</v>
      </c>
      <c r="G254" s="72">
        <v>45</v>
      </c>
      <c r="H254" s="73">
        <v>16</v>
      </c>
      <c r="I254" s="79">
        <f t="shared" si="16"/>
        <v>0.355555555555556</v>
      </c>
      <c r="J254" s="80">
        <f t="shared" si="17"/>
        <v>-29</v>
      </c>
      <c r="K254" s="81"/>
      <c r="L254" s="81">
        <f>J254*-1</f>
        <v>29</v>
      </c>
      <c r="M254" s="73"/>
    </row>
    <row r="255" ht="14.25" spans="1:13">
      <c r="A255" s="70">
        <v>254</v>
      </c>
      <c r="B255" s="70">
        <v>111124</v>
      </c>
      <c r="C255" s="70" t="s">
        <v>732</v>
      </c>
      <c r="D255" s="70" t="s">
        <v>744</v>
      </c>
      <c r="E255" s="72">
        <v>14991</v>
      </c>
      <c r="F255" s="70" t="s">
        <v>1109</v>
      </c>
      <c r="G255" s="72">
        <v>45</v>
      </c>
      <c r="H255" s="73"/>
      <c r="I255" s="79">
        <f t="shared" si="16"/>
        <v>0</v>
      </c>
      <c r="J255" s="80">
        <f t="shared" si="17"/>
        <v>-45</v>
      </c>
      <c r="K255" s="81"/>
      <c r="L255" s="81"/>
      <c r="M255" s="84" t="s">
        <v>1023</v>
      </c>
    </row>
    <row r="256" ht="14.25" spans="1:13">
      <c r="A256" s="70">
        <v>255</v>
      </c>
      <c r="B256" s="70">
        <v>111124</v>
      </c>
      <c r="C256" s="70" t="s">
        <v>732</v>
      </c>
      <c r="D256" s="70" t="s">
        <v>744</v>
      </c>
      <c r="E256" s="72">
        <v>9609</v>
      </c>
      <c r="F256" s="70" t="s">
        <v>1110</v>
      </c>
      <c r="G256" s="72">
        <v>45</v>
      </c>
      <c r="H256" s="73">
        <v>4</v>
      </c>
      <c r="I256" s="79">
        <f t="shared" si="16"/>
        <v>0.0888888888888889</v>
      </c>
      <c r="J256" s="80">
        <f t="shared" si="17"/>
        <v>-41</v>
      </c>
      <c r="K256" s="81"/>
      <c r="L256" s="81"/>
      <c r="M256" s="84" t="s">
        <v>1023</v>
      </c>
    </row>
    <row r="257" ht="14.25" spans="1:13">
      <c r="A257" s="70">
        <v>256</v>
      </c>
      <c r="B257" s="70">
        <v>111158</v>
      </c>
      <c r="C257" s="70" t="s">
        <v>732</v>
      </c>
      <c r="D257" s="70" t="s">
        <v>748</v>
      </c>
      <c r="E257" s="72">
        <v>12820</v>
      </c>
      <c r="F257" s="88" t="s">
        <v>1111</v>
      </c>
      <c r="G257" s="72">
        <v>60</v>
      </c>
      <c r="H257" s="73">
        <v>11</v>
      </c>
      <c r="I257" s="79">
        <f t="shared" si="16"/>
        <v>0.183333333333333</v>
      </c>
      <c r="J257" s="80">
        <f t="shared" si="17"/>
        <v>-49</v>
      </c>
      <c r="K257" s="81"/>
      <c r="L257" s="81"/>
      <c r="M257" s="84" t="s">
        <v>1023</v>
      </c>
    </row>
    <row r="258" ht="14.25" spans="1:13">
      <c r="A258" s="70">
        <v>257</v>
      </c>
      <c r="B258" s="70">
        <v>111158</v>
      </c>
      <c r="C258" s="70" t="s">
        <v>732</v>
      </c>
      <c r="D258" s="70" t="s">
        <v>748</v>
      </c>
      <c r="E258" s="72">
        <v>5784</v>
      </c>
      <c r="F258" s="70" t="s">
        <v>1112</v>
      </c>
      <c r="G258" s="72">
        <v>60</v>
      </c>
      <c r="H258" s="73">
        <v>14</v>
      </c>
      <c r="I258" s="79">
        <f t="shared" ref="I258:I321" si="20">H258/G258</f>
        <v>0.233333333333333</v>
      </c>
      <c r="J258" s="80">
        <f t="shared" ref="J258:J321" si="21">H258-G258</f>
        <v>-46</v>
      </c>
      <c r="K258" s="81"/>
      <c r="L258" s="81"/>
      <c r="M258" s="84" t="s">
        <v>1023</v>
      </c>
    </row>
    <row r="259" ht="14.25" spans="1:13">
      <c r="A259" s="70">
        <v>258</v>
      </c>
      <c r="B259" s="70">
        <v>111219</v>
      </c>
      <c r="C259" s="70" t="s">
        <v>329</v>
      </c>
      <c r="D259" s="70" t="s">
        <v>1113</v>
      </c>
      <c r="E259" s="70">
        <v>12528</v>
      </c>
      <c r="F259" s="70" t="s">
        <v>1114</v>
      </c>
      <c r="G259" s="72">
        <v>75</v>
      </c>
      <c r="H259" s="73">
        <v>81</v>
      </c>
      <c r="I259" s="79">
        <f t="shared" si="20"/>
        <v>1.08</v>
      </c>
      <c r="J259" s="80">
        <f t="shared" si="21"/>
        <v>6</v>
      </c>
      <c r="K259" s="81">
        <f>J259*0.5</f>
        <v>3</v>
      </c>
      <c r="L259" s="81"/>
      <c r="M259" s="73"/>
    </row>
    <row r="260" ht="14.25" spans="1:13">
      <c r="A260" s="70">
        <v>259</v>
      </c>
      <c r="B260" s="70">
        <v>111219</v>
      </c>
      <c r="C260" s="70" t="s">
        <v>329</v>
      </c>
      <c r="D260" s="70" t="s">
        <v>1113</v>
      </c>
      <c r="E260" s="70">
        <v>4117</v>
      </c>
      <c r="F260" s="70" t="s">
        <v>1115</v>
      </c>
      <c r="G260" s="72">
        <v>75</v>
      </c>
      <c r="H260" s="73">
        <v>101</v>
      </c>
      <c r="I260" s="79">
        <f t="shared" si="20"/>
        <v>1.34666666666667</v>
      </c>
      <c r="J260" s="80">
        <f t="shared" si="21"/>
        <v>26</v>
      </c>
      <c r="K260" s="81">
        <f>J260*0.5</f>
        <v>13</v>
      </c>
      <c r="L260" s="81"/>
      <c r="M260" s="73"/>
    </row>
    <row r="261" ht="28.5" spans="1:13">
      <c r="A261" s="70">
        <v>260</v>
      </c>
      <c r="B261" s="70">
        <v>111400</v>
      </c>
      <c r="C261" s="70" t="s">
        <v>170</v>
      </c>
      <c r="D261" s="70" t="s">
        <v>192</v>
      </c>
      <c r="E261" s="70">
        <v>7645</v>
      </c>
      <c r="F261" s="70" t="s">
        <v>1116</v>
      </c>
      <c r="G261" s="72">
        <v>60</v>
      </c>
      <c r="H261" s="73">
        <v>70</v>
      </c>
      <c r="I261" s="79">
        <f t="shared" si="20"/>
        <v>1.16666666666667</v>
      </c>
      <c r="J261" s="80">
        <f t="shared" si="21"/>
        <v>10</v>
      </c>
      <c r="K261" s="81">
        <f>J261*0.5</f>
        <v>5</v>
      </c>
      <c r="L261" s="81"/>
      <c r="M261" s="73"/>
    </row>
    <row r="262" ht="28.5" spans="1:13">
      <c r="A262" s="70">
        <v>261</v>
      </c>
      <c r="B262" s="70">
        <v>111400</v>
      </c>
      <c r="C262" s="70" t="s">
        <v>170</v>
      </c>
      <c r="D262" s="70" t="s">
        <v>192</v>
      </c>
      <c r="E262" s="70">
        <v>4310</v>
      </c>
      <c r="F262" s="70" t="s">
        <v>1117</v>
      </c>
      <c r="G262" s="72">
        <v>60</v>
      </c>
      <c r="H262" s="73">
        <v>78</v>
      </c>
      <c r="I262" s="79">
        <f t="shared" si="20"/>
        <v>1.3</v>
      </c>
      <c r="J262" s="80">
        <f t="shared" si="21"/>
        <v>18</v>
      </c>
      <c r="K262" s="81">
        <f>J262*0.5</f>
        <v>9</v>
      </c>
      <c r="L262" s="81"/>
      <c r="M262" s="73"/>
    </row>
    <row r="263" ht="14.25" spans="1:13">
      <c r="A263" s="70">
        <v>262</v>
      </c>
      <c r="B263" s="70">
        <v>112415</v>
      </c>
      <c r="C263" s="70" t="s">
        <v>299</v>
      </c>
      <c r="D263" s="70" t="s">
        <v>1118</v>
      </c>
      <c r="E263" s="70">
        <v>4188</v>
      </c>
      <c r="F263" s="70" t="s">
        <v>1119</v>
      </c>
      <c r="G263" s="72">
        <v>45</v>
      </c>
      <c r="H263" s="73">
        <v>49</v>
      </c>
      <c r="I263" s="79">
        <f t="shared" si="20"/>
        <v>1.08888888888889</v>
      </c>
      <c r="J263" s="80">
        <f t="shared" si="21"/>
        <v>4</v>
      </c>
      <c r="K263" s="81">
        <f>J263*0.5</f>
        <v>2</v>
      </c>
      <c r="L263" s="81"/>
      <c r="M263" s="73"/>
    </row>
    <row r="264" ht="14.25" spans="1:13">
      <c r="A264" s="70">
        <v>263</v>
      </c>
      <c r="B264" s="70">
        <v>112415</v>
      </c>
      <c r="C264" s="70" t="s">
        <v>299</v>
      </c>
      <c r="D264" s="70" t="s">
        <v>1118</v>
      </c>
      <c r="E264" s="70">
        <v>12449</v>
      </c>
      <c r="F264" s="70" t="s">
        <v>1120</v>
      </c>
      <c r="G264" s="72">
        <v>45</v>
      </c>
      <c r="H264" s="73">
        <v>41</v>
      </c>
      <c r="I264" s="79">
        <f t="shared" si="20"/>
        <v>0.911111111111111</v>
      </c>
      <c r="J264" s="80">
        <f t="shared" si="21"/>
        <v>-4</v>
      </c>
      <c r="K264" s="81"/>
      <c r="L264" s="81">
        <f>J264*-1</f>
        <v>4</v>
      </c>
      <c r="M264" s="73"/>
    </row>
    <row r="265" ht="28.5" spans="1:13">
      <c r="A265" s="70">
        <v>264</v>
      </c>
      <c r="B265" s="70">
        <v>113008</v>
      </c>
      <c r="C265" s="70" t="s">
        <v>329</v>
      </c>
      <c r="D265" s="70" t="s">
        <v>1121</v>
      </c>
      <c r="E265" s="70">
        <v>15849</v>
      </c>
      <c r="F265" s="70" t="s">
        <v>1122</v>
      </c>
      <c r="G265" s="72">
        <v>60</v>
      </c>
      <c r="H265" s="73">
        <v>58</v>
      </c>
      <c r="I265" s="79">
        <f t="shared" si="20"/>
        <v>0.966666666666667</v>
      </c>
      <c r="J265" s="80">
        <f t="shared" si="21"/>
        <v>-2</v>
      </c>
      <c r="K265" s="81"/>
      <c r="L265" s="81">
        <f>J265*-1</f>
        <v>2</v>
      </c>
      <c r="M265" s="73"/>
    </row>
    <row r="266" ht="14.25" spans="1:13">
      <c r="A266" s="70">
        <v>265</v>
      </c>
      <c r="B266" s="70">
        <v>113008</v>
      </c>
      <c r="C266" s="70" t="s">
        <v>329</v>
      </c>
      <c r="D266" s="70" t="s">
        <v>1121</v>
      </c>
      <c r="E266" s="70">
        <v>11425</v>
      </c>
      <c r="F266" s="70" t="s">
        <v>1123</v>
      </c>
      <c r="G266" s="72">
        <v>60</v>
      </c>
      <c r="H266" s="73">
        <v>66</v>
      </c>
      <c r="I266" s="79">
        <f t="shared" si="20"/>
        <v>1.1</v>
      </c>
      <c r="J266" s="80">
        <f t="shared" si="21"/>
        <v>6</v>
      </c>
      <c r="K266" s="81">
        <f>J266*0.5</f>
        <v>3</v>
      </c>
      <c r="L266" s="81"/>
      <c r="M266" s="73"/>
    </row>
    <row r="267" ht="14.25" spans="1:13">
      <c r="A267" s="70">
        <v>266</v>
      </c>
      <c r="B267" s="70">
        <v>113025</v>
      </c>
      <c r="C267" s="70" t="s">
        <v>15</v>
      </c>
      <c r="D267" s="70" t="s">
        <v>1124</v>
      </c>
      <c r="E267" s="70">
        <v>27763</v>
      </c>
      <c r="F267" s="72" t="s">
        <v>1125</v>
      </c>
      <c r="G267" s="72">
        <v>40</v>
      </c>
      <c r="H267" s="73">
        <v>50</v>
      </c>
      <c r="I267" s="79">
        <f t="shared" si="20"/>
        <v>1.25</v>
      </c>
      <c r="J267" s="80">
        <f t="shared" si="21"/>
        <v>10</v>
      </c>
      <c r="K267" s="81">
        <f>J267*0.5</f>
        <v>5</v>
      </c>
      <c r="L267" s="81"/>
      <c r="M267" s="73"/>
    </row>
    <row r="268" ht="14.25" spans="1:13">
      <c r="A268" s="70">
        <v>267</v>
      </c>
      <c r="B268" s="70">
        <v>113025</v>
      </c>
      <c r="C268" s="70" t="s">
        <v>15</v>
      </c>
      <c r="D268" s="70" t="s">
        <v>1124</v>
      </c>
      <c r="E268" s="70">
        <v>15145</v>
      </c>
      <c r="F268" s="70" t="s">
        <v>1126</v>
      </c>
      <c r="G268" s="72">
        <v>40</v>
      </c>
      <c r="H268" s="73">
        <v>52</v>
      </c>
      <c r="I268" s="79">
        <f t="shared" si="20"/>
        <v>1.3</v>
      </c>
      <c r="J268" s="80">
        <f t="shared" si="21"/>
        <v>12</v>
      </c>
      <c r="K268" s="81">
        <f>J268*0.5</f>
        <v>6</v>
      </c>
      <c r="L268" s="81"/>
      <c r="M268" s="73"/>
    </row>
    <row r="269" ht="14.25" spans="1:13">
      <c r="A269" s="70">
        <v>268</v>
      </c>
      <c r="B269" s="70">
        <v>113299</v>
      </c>
      <c r="C269" s="70" t="s">
        <v>22</v>
      </c>
      <c r="D269" s="70" t="s">
        <v>23</v>
      </c>
      <c r="E269" s="70">
        <v>27881</v>
      </c>
      <c r="F269" s="72" t="s">
        <v>1127</v>
      </c>
      <c r="G269" s="72">
        <v>60</v>
      </c>
      <c r="H269" s="73">
        <v>60</v>
      </c>
      <c r="I269" s="79">
        <f t="shared" si="20"/>
        <v>1</v>
      </c>
      <c r="J269" s="80">
        <f t="shared" si="21"/>
        <v>0</v>
      </c>
      <c r="K269" s="81"/>
      <c r="L269" s="81"/>
      <c r="M269" s="73"/>
    </row>
    <row r="270" ht="14.25" spans="1:13">
      <c r="A270" s="70">
        <v>269</v>
      </c>
      <c r="B270" s="70">
        <v>113299</v>
      </c>
      <c r="C270" s="70" t="s">
        <v>22</v>
      </c>
      <c r="D270" s="70" t="s">
        <v>23</v>
      </c>
      <c r="E270" s="70">
        <v>14429</v>
      </c>
      <c r="F270" s="70" t="s">
        <v>1128</v>
      </c>
      <c r="G270" s="72">
        <v>60</v>
      </c>
      <c r="H270" s="73">
        <v>57</v>
      </c>
      <c r="I270" s="79">
        <f t="shared" si="20"/>
        <v>0.95</v>
      </c>
      <c r="J270" s="80">
        <f t="shared" si="21"/>
        <v>-3</v>
      </c>
      <c r="K270" s="81"/>
      <c r="L270" s="81">
        <f>J270*-1</f>
        <v>3</v>
      </c>
      <c r="M270" s="73"/>
    </row>
    <row r="271" ht="14.25" spans="1:13">
      <c r="A271" s="70">
        <v>270</v>
      </c>
      <c r="B271" s="70">
        <v>113833</v>
      </c>
      <c r="C271" s="70" t="s">
        <v>15</v>
      </c>
      <c r="D271" s="70" t="s">
        <v>1129</v>
      </c>
      <c r="E271" s="70">
        <v>13296</v>
      </c>
      <c r="F271" s="70" t="s">
        <v>1130</v>
      </c>
      <c r="G271" s="72">
        <v>70</v>
      </c>
      <c r="H271" s="73">
        <v>104</v>
      </c>
      <c r="I271" s="79">
        <f t="shared" si="20"/>
        <v>1.48571428571429</v>
      </c>
      <c r="J271" s="80">
        <f t="shared" si="21"/>
        <v>34</v>
      </c>
      <c r="K271" s="81">
        <f>J271*0.5</f>
        <v>17</v>
      </c>
      <c r="L271" s="81"/>
      <c r="M271" s="73"/>
    </row>
    <row r="272" ht="14.25" spans="1:13">
      <c r="A272" s="70">
        <v>271</v>
      </c>
      <c r="B272" s="70">
        <v>113833</v>
      </c>
      <c r="C272" s="70" t="s">
        <v>15</v>
      </c>
      <c r="D272" s="70" t="s">
        <v>1129</v>
      </c>
      <c r="E272" s="70">
        <v>27994</v>
      </c>
      <c r="F272" s="72" t="s">
        <v>1131</v>
      </c>
      <c r="G272" s="72">
        <v>70</v>
      </c>
      <c r="H272" s="73">
        <v>99</v>
      </c>
      <c r="I272" s="79">
        <f t="shared" si="20"/>
        <v>1.41428571428571</v>
      </c>
      <c r="J272" s="80">
        <f t="shared" si="21"/>
        <v>29</v>
      </c>
      <c r="K272" s="81">
        <f>J272*0.5</f>
        <v>14.5</v>
      </c>
      <c r="L272" s="81"/>
      <c r="M272" s="73"/>
    </row>
    <row r="273" ht="14.25" spans="1:13">
      <c r="A273" s="70">
        <v>272</v>
      </c>
      <c r="B273" s="70">
        <v>114286</v>
      </c>
      <c r="C273" s="70" t="s">
        <v>15</v>
      </c>
      <c r="D273" s="70" t="s">
        <v>1132</v>
      </c>
      <c r="E273" s="70">
        <v>16266</v>
      </c>
      <c r="F273" s="70" t="s">
        <v>1133</v>
      </c>
      <c r="G273" s="72">
        <v>75</v>
      </c>
      <c r="H273" s="73">
        <v>59</v>
      </c>
      <c r="I273" s="79">
        <f t="shared" si="20"/>
        <v>0.786666666666667</v>
      </c>
      <c r="J273" s="80">
        <f t="shared" si="21"/>
        <v>-16</v>
      </c>
      <c r="K273" s="81"/>
      <c r="L273" s="81">
        <f>J273*-1</f>
        <v>16</v>
      </c>
      <c r="M273" s="73"/>
    </row>
    <row r="274" ht="14.25" spans="1:13">
      <c r="A274" s="70">
        <v>273</v>
      </c>
      <c r="B274" s="72">
        <v>114286</v>
      </c>
      <c r="C274" s="70" t="s">
        <v>15</v>
      </c>
      <c r="D274" s="70" t="s">
        <v>1132</v>
      </c>
      <c r="E274" s="72">
        <v>29134</v>
      </c>
      <c r="F274" s="72" t="s">
        <v>1134</v>
      </c>
      <c r="G274" s="72">
        <v>75</v>
      </c>
      <c r="H274" s="73">
        <v>79</v>
      </c>
      <c r="I274" s="79">
        <f t="shared" si="20"/>
        <v>1.05333333333333</v>
      </c>
      <c r="J274" s="80">
        <f t="shared" si="21"/>
        <v>4</v>
      </c>
      <c r="K274" s="81">
        <f>J274*0.5</f>
        <v>2</v>
      </c>
      <c r="L274" s="81"/>
      <c r="M274" s="73"/>
    </row>
    <row r="275" ht="14.25" spans="1:13">
      <c r="A275" s="70">
        <v>274</v>
      </c>
      <c r="B275" s="70">
        <v>114622</v>
      </c>
      <c r="C275" s="70" t="s">
        <v>299</v>
      </c>
      <c r="D275" s="70" t="s">
        <v>1135</v>
      </c>
      <c r="E275" s="70">
        <v>11143</v>
      </c>
      <c r="F275" s="70" t="s">
        <v>1136</v>
      </c>
      <c r="G275" s="72">
        <v>60</v>
      </c>
      <c r="H275" s="73">
        <v>99</v>
      </c>
      <c r="I275" s="79">
        <f t="shared" si="20"/>
        <v>1.65</v>
      </c>
      <c r="J275" s="80">
        <f t="shared" si="21"/>
        <v>39</v>
      </c>
      <c r="K275" s="81">
        <f>J275*0.5</f>
        <v>19.5</v>
      </c>
      <c r="L275" s="81"/>
      <c r="M275" s="73"/>
    </row>
    <row r="276" ht="14.25" spans="1:13">
      <c r="A276" s="70">
        <v>275</v>
      </c>
      <c r="B276" s="70">
        <v>114622</v>
      </c>
      <c r="C276" s="70" t="s">
        <v>299</v>
      </c>
      <c r="D276" s="70" t="s">
        <v>1135</v>
      </c>
      <c r="E276" s="70">
        <v>13052</v>
      </c>
      <c r="F276" s="70" t="s">
        <v>1137</v>
      </c>
      <c r="G276" s="72">
        <v>60</v>
      </c>
      <c r="H276" s="73">
        <v>114</v>
      </c>
      <c r="I276" s="79">
        <f t="shared" si="20"/>
        <v>1.9</v>
      </c>
      <c r="J276" s="80">
        <f t="shared" si="21"/>
        <v>54</v>
      </c>
      <c r="K276" s="81">
        <v>20</v>
      </c>
      <c r="L276" s="81"/>
      <c r="M276" s="73"/>
    </row>
    <row r="277" ht="14.25" spans="1:13">
      <c r="A277" s="70">
        <v>276</v>
      </c>
      <c r="B277" s="70">
        <v>114622</v>
      </c>
      <c r="C277" s="70" t="s">
        <v>299</v>
      </c>
      <c r="D277" s="70" t="s">
        <v>1135</v>
      </c>
      <c r="E277" s="72">
        <v>26732</v>
      </c>
      <c r="F277" s="72" t="s">
        <v>1138</v>
      </c>
      <c r="G277" s="72">
        <v>60</v>
      </c>
      <c r="H277" s="73">
        <v>98</v>
      </c>
      <c r="I277" s="79">
        <f t="shared" si="20"/>
        <v>1.63333333333333</v>
      </c>
      <c r="J277" s="80">
        <f t="shared" si="21"/>
        <v>38</v>
      </c>
      <c r="K277" s="81">
        <f>J277*0.5</f>
        <v>19</v>
      </c>
      <c r="L277" s="81"/>
      <c r="M277" s="73"/>
    </row>
    <row r="278" ht="14.25" spans="1:13">
      <c r="A278" s="70">
        <v>277</v>
      </c>
      <c r="B278" s="70">
        <v>114685</v>
      </c>
      <c r="C278" s="70" t="s">
        <v>22</v>
      </c>
      <c r="D278" s="70" t="s">
        <v>1139</v>
      </c>
      <c r="E278" s="70">
        <v>15255</v>
      </c>
      <c r="F278" s="70" t="s">
        <v>1140</v>
      </c>
      <c r="G278" s="72">
        <v>90</v>
      </c>
      <c r="H278" s="73">
        <v>90</v>
      </c>
      <c r="I278" s="79">
        <f t="shared" si="20"/>
        <v>1</v>
      </c>
      <c r="J278" s="80">
        <f t="shared" si="21"/>
        <v>0</v>
      </c>
      <c r="K278" s="81"/>
      <c r="L278" s="81"/>
      <c r="M278" s="73"/>
    </row>
    <row r="279" ht="14.25" spans="1:13">
      <c r="A279" s="70">
        <v>278</v>
      </c>
      <c r="B279" s="72">
        <v>114685</v>
      </c>
      <c r="C279" s="70" t="s">
        <v>22</v>
      </c>
      <c r="D279" s="70" t="s">
        <v>1139</v>
      </c>
      <c r="E279" s="72">
        <v>990280</v>
      </c>
      <c r="F279" s="72" t="s">
        <v>1141</v>
      </c>
      <c r="G279" s="72">
        <v>90</v>
      </c>
      <c r="H279" s="73">
        <v>157</v>
      </c>
      <c r="I279" s="79">
        <f t="shared" si="20"/>
        <v>1.74444444444444</v>
      </c>
      <c r="J279" s="80">
        <f t="shared" si="21"/>
        <v>67</v>
      </c>
      <c r="K279" s="81">
        <v>20</v>
      </c>
      <c r="L279" s="81"/>
      <c r="M279" s="73"/>
    </row>
    <row r="280" ht="14.25" spans="1:13">
      <c r="A280" s="70">
        <v>279</v>
      </c>
      <c r="B280" s="70">
        <v>114685</v>
      </c>
      <c r="C280" s="70" t="s">
        <v>22</v>
      </c>
      <c r="D280" s="70" t="s">
        <v>1139</v>
      </c>
      <c r="E280" s="70">
        <v>4024</v>
      </c>
      <c r="F280" s="70" t="s">
        <v>1142</v>
      </c>
      <c r="G280" s="72">
        <v>90</v>
      </c>
      <c r="H280" s="73">
        <v>139</v>
      </c>
      <c r="I280" s="79">
        <f t="shared" si="20"/>
        <v>1.54444444444444</v>
      </c>
      <c r="J280" s="80">
        <f t="shared" si="21"/>
        <v>49</v>
      </c>
      <c r="K280" s="81">
        <v>20</v>
      </c>
      <c r="L280" s="81"/>
      <c r="M280" s="73"/>
    </row>
    <row r="281" ht="14.25" spans="1:13">
      <c r="A281" s="70">
        <v>280</v>
      </c>
      <c r="B281" s="70">
        <v>114844</v>
      </c>
      <c r="C281" s="70" t="s">
        <v>329</v>
      </c>
      <c r="D281" s="70" t="s">
        <v>1143</v>
      </c>
      <c r="E281" s="70">
        <v>13327</v>
      </c>
      <c r="F281" s="70" t="s">
        <v>1144</v>
      </c>
      <c r="G281" s="72">
        <v>50</v>
      </c>
      <c r="H281" s="73">
        <v>129</v>
      </c>
      <c r="I281" s="79">
        <f t="shared" si="20"/>
        <v>2.58</v>
      </c>
      <c r="J281" s="80">
        <f t="shared" si="21"/>
        <v>79</v>
      </c>
      <c r="K281" s="81">
        <v>20</v>
      </c>
      <c r="L281" s="81"/>
      <c r="M281" s="73"/>
    </row>
    <row r="282" ht="14.25" spans="1:13">
      <c r="A282" s="70">
        <v>281</v>
      </c>
      <c r="B282" s="70">
        <v>114844</v>
      </c>
      <c r="C282" s="70" t="s">
        <v>329</v>
      </c>
      <c r="D282" s="70" t="s">
        <v>1143</v>
      </c>
      <c r="E282" s="70">
        <v>13061</v>
      </c>
      <c r="F282" s="70" t="s">
        <v>1145</v>
      </c>
      <c r="G282" s="72">
        <v>50</v>
      </c>
      <c r="H282" s="73">
        <v>122</v>
      </c>
      <c r="I282" s="79">
        <f t="shared" si="20"/>
        <v>2.44</v>
      </c>
      <c r="J282" s="80">
        <f t="shared" si="21"/>
        <v>72</v>
      </c>
      <c r="K282" s="81">
        <v>20</v>
      </c>
      <c r="L282" s="81"/>
      <c r="M282" s="73"/>
    </row>
    <row r="283" ht="14.25" spans="1:13">
      <c r="A283" s="70">
        <v>282</v>
      </c>
      <c r="B283" s="70">
        <v>115971</v>
      </c>
      <c r="C283" s="70" t="s">
        <v>15</v>
      </c>
      <c r="D283" s="70" t="s">
        <v>1146</v>
      </c>
      <c r="E283" s="70">
        <v>27917</v>
      </c>
      <c r="F283" s="72" t="s">
        <v>1147</v>
      </c>
      <c r="G283" s="72">
        <v>35</v>
      </c>
      <c r="H283" s="73">
        <v>22</v>
      </c>
      <c r="I283" s="79">
        <f t="shared" si="20"/>
        <v>0.628571428571429</v>
      </c>
      <c r="J283" s="80">
        <f t="shared" si="21"/>
        <v>-13</v>
      </c>
      <c r="K283" s="81"/>
      <c r="L283" s="81">
        <f>J283*-1</f>
        <v>13</v>
      </c>
      <c r="M283" s="73"/>
    </row>
    <row r="284" ht="14.25" spans="1:13">
      <c r="A284" s="70">
        <v>283</v>
      </c>
      <c r="B284" s="70">
        <v>115971</v>
      </c>
      <c r="C284" s="70" t="s">
        <v>15</v>
      </c>
      <c r="D284" s="70" t="s">
        <v>1146</v>
      </c>
      <c r="E284" s="70">
        <v>28243</v>
      </c>
      <c r="F284" s="72" t="s">
        <v>1148</v>
      </c>
      <c r="G284" s="72">
        <v>35</v>
      </c>
      <c r="H284" s="73">
        <v>70</v>
      </c>
      <c r="I284" s="79">
        <f t="shared" si="20"/>
        <v>2</v>
      </c>
      <c r="J284" s="80">
        <f t="shared" si="21"/>
        <v>35</v>
      </c>
      <c r="K284" s="81">
        <f>J284*0.5</f>
        <v>17.5</v>
      </c>
      <c r="L284" s="81"/>
      <c r="M284" s="73"/>
    </row>
    <row r="285" ht="14.25" spans="1:13">
      <c r="A285" s="70">
        <v>284</v>
      </c>
      <c r="B285" s="70">
        <v>116482</v>
      </c>
      <c r="C285" s="70" t="s">
        <v>22</v>
      </c>
      <c r="D285" s="70" t="s">
        <v>610</v>
      </c>
      <c r="E285" s="70">
        <v>8386</v>
      </c>
      <c r="F285" s="70" t="s">
        <v>1149</v>
      </c>
      <c r="G285" s="72">
        <v>68</v>
      </c>
      <c r="H285" s="73">
        <v>70</v>
      </c>
      <c r="I285" s="79">
        <f t="shared" si="20"/>
        <v>1.02941176470588</v>
      </c>
      <c r="J285" s="80">
        <f t="shared" si="21"/>
        <v>2</v>
      </c>
      <c r="K285" s="81">
        <f>J285*0.5</f>
        <v>1</v>
      </c>
      <c r="L285" s="81"/>
      <c r="M285" s="73"/>
    </row>
    <row r="286" ht="14.25" spans="1:13">
      <c r="A286" s="70">
        <v>285</v>
      </c>
      <c r="B286" s="70">
        <v>116482</v>
      </c>
      <c r="C286" s="70" t="s">
        <v>22</v>
      </c>
      <c r="D286" s="70" t="s">
        <v>610</v>
      </c>
      <c r="E286" s="70">
        <v>28395</v>
      </c>
      <c r="F286" s="72" t="s">
        <v>1150</v>
      </c>
      <c r="G286" s="72">
        <v>68</v>
      </c>
      <c r="H286" s="73">
        <v>44</v>
      </c>
      <c r="I286" s="79">
        <f t="shared" si="20"/>
        <v>0.647058823529412</v>
      </c>
      <c r="J286" s="80">
        <f t="shared" si="21"/>
        <v>-24</v>
      </c>
      <c r="K286" s="81"/>
      <c r="L286" s="81"/>
      <c r="M286" s="73" t="s">
        <v>1151</v>
      </c>
    </row>
    <row r="287" ht="14.25" spans="1:13">
      <c r="A287" s="70">
        <v>286</v>
      </c>
      <c r="B287" s="70">
        <v>116919</v>
      </c>
      <c r="C287" s="70" t="s">
        <v>22</v>
      </c>
      <c r="D287" s="70" t="s">
        <v>620</v>
      </c>
      <c r="E287" s="70">
        <v>14436</v>
      </c>
      <c r="F287" s="70" t="s">
        <v>1152</v>
      </c>
      <c r="G287" s="72">
        <v>68</v>
      </c>
      <c r="H287" s="73">
        <v>120</v>
      </c>
      <c r="I287" s="79">
        <f t="shared" si="20"/>
        <v>1.76470588235294</v>
      </c>
      <c r="J287" s="80">
        <f t="shared" si="21"/>
        <v>52</v>
      </c>
      <c r="K287" s="81">
        <v>20</v>
      </c>
      <c r="L287" s="81"/>
      <c r="M287" s="73"/>
    </row>
    <row r="288" ht="14.25" spans="1:13">
      <c r="A288" s="70">
        <v>287</v>
      </c>
      <c r="B288" s="75">
        <v>116919</v>
      </c>
      <c r="C288" s="70" t="s">
        <v>22</v>
      </c>
      <c r="D288" s="70" t="s">
        <v>620</v>
      </c>
      <c r="E288" s="75">
        <v>14303</v>
      </c>
      <c r="F288" s="75" t="s">
        <v>1153</v>
      </c>
      <c r="G288" s="72">
        <v>68</v>
      </c>
      <c r="H288" s="73">
        <v>93</v>
      </c>
      <c r="I288" s="79">
        <f t="shared" si="20"/>
        <v>1.36764705882353</v>
      </c>
      <c r="J288" s="80">
        <f t="shared" si="21"/>
        <v>25</v>
      </c>
      <c r="K288" s="81">
        <f>J288*0.5</f>
        <v>12.5</v>
      </c>
      <c r="L288" s="81"/>
      <c r="M288" s="73"/>
    </row>
    <row r="289" ht="14.25" spans="1:13">
      <c r="A289" s="70">
        <v>288</v>
      </c>
      <c r="B289" s="70">
        <v>117184</v>
      </c>
      <c r="C289" s="70" t="s">
        <v>299</v>
      </c>
      <c r="D289" s="70" t="s">
        <v>525</v>
      </c>
      <c r="E289" s="70">
        <v>27739</v>
      </c>
      <c r="F289" s="72" t="s">
        <v>1154</v>
      </c>
      <c r="G289" s="72">
        <v>30</v>
      </c>
      <c r="H289" s="73">
        <v>40</v>
      </c>
      <c r="I289" s="79">
        <f t="shared" si="20"/>
        <v>1.33333333333333</v>
      </c>
      <c r="J289" s="80">
        <f t="shared" si="21"/>
        <v>10</v>
      </c>
      <c r="K289" s="81">
        <f>J289*0.5</f>
        <v>5</v>
      </c>
      <c r="L289" s="81"/>
      <c r="M289" s="73"/>
    </row>
    <row r="290" ht="14.25" spans="1:13">
      <c r="A290" s="70">
        <v>289</v>
      </c>
      <c r="B290" s="70">
        <v>117184</v>
      </c>
      <c r="C290" s="70" t="s">
        <v>299</v>
      </c>
      <c r="D290" s="70" t="s">
        <v>525</v>
      </c>
      <c r="E290" s="70">
        <v>11769</v>
      </c>
      <c r="F290" s="70" t="s">
        <v>1155</v>
      </c>
      <c r="G290" s="72">
        <v>30</v>
      </c>
      <c r="H290" s="73">
        <v>37</v>
      </c>
      <c r="I290" s="79">
        <f t="shared" si="20"/>
        <v>1.23333333333333</v>
      </c>
      <c r="J290" s="80">
        <f t="shared" si="21"/>
        <v>7</v>
      </c>
      <c r="K290" s="81">
        <f>J290*0.5</f>
        <v>3.5</v>
      </c>
      <c r="L290" s="81"/>
      <c r="M290" s="73"/>
    </row>
    <row r="291" ht="14.25" spans="1:13">
      <c r="A291" s="70">
        <v>290</v>
      </c>
      <c r="B291" s="75">
        <v>117184</v>
      </c>
      <c r="C291" s="70" t="s">
        <v>299</v>
      </c>
      <c r="D291" s="70" t="s">
        <v>525</v>
      </c>
      <c r="E291" s="75">
        <v>29178</v>
      </c>
      <c r="F291" s="75" t="s">
        <v>1156</v>
      </c>
      <c r="G291" s="72">
        <v>30</v>
      </c>
      <c r="H291" s="73">
        <v>29</v>
      </c>
      <c r="I291" s="79">
        <f t="shared" si="20"/>
        <v>0.966666666666667</v>
      </c>
      <c r="J291" s="80">
        <f t="shared" si="21"/>
        <v>-1</v>
      </c>
      <c r="K291" s="81"/>
      <c r="L291" s="81">
        <f>J291*-1</f>
        <v>1</v>
      </c>
      <c r="M291" s="73"/>
    </row>
    <row r="292" ht="14.25" spans="1:13">
      <c r="A292" s="70">
        <v>291</v>
      </c>
      <c r="B292" s="70">
        <v>117310</v>
      </c>
      <c r="C292" s="70" t="s">
        <v>22</v>
      </c>
      <c r="D292" s="70" t="s">
        <v>625</v>
      </c>
      <c r="E292" s="70">
        <v>16062</v>
      </c>
      <c r="F292" s="70" t="s">
        <v>1157</v>
      </c>
      <c r="G292" s="72">
        <v>40</v>
      </c>
      <c r="H292" s="73">
        <v>28</v>
      </c>
      <c r="I292" s="79">
        <f t="shared" si="20"/>
        <v>0.7</v>
      </c>
      <c r="J292" s="80">
        <f t="shared" si="21"/>
        <v>-12</v>
      </c>
      <c r="K292" s="81"/>
      <c r="L292" s="81">
        <f>J292*-1</f>
        <v>12</v>
      </c>
      <c r="M292" s="73"/>
    </row>
    <row r="293" ht="14.25" spans="1:13">
      <c r="A293" s="70">
        <v>292</v>
      </c>
      <c r="B293" s="70">
        <v>117310</v>
      </c>
      <c r="C293" s="70" t="s">
        <v>22</v>
      </c>
      <c r="D293" s="70" t="s">
        <v>625</v>
      </c>
      <c r="E293" s="70">
        <v>7369</v>
      </c>
      <c r="F293" s="70" t="s">
        <v>1158</v>
      </c>
      <c r="G293" s="72">
        <v>40</v>
      </c>
      <c r="H293" s="73">
        <v>48</v>
      </c>
      <c r="I293" s="79">
        <f t="shared" si="20"/>
        <v>1.2</v>
      </c>
      <c r="J293" s="80">
        <f t="shared" si="21"/>
        <v>8</v>
      </c>
      <c r="K293" s="81">
        <f>J293*0.5</f>
        <v>4</v>
      </c>
      <c r="L293" s="81"/>
      <c r="M293" s="73"/>
    </row>
    <row r="294" ht="14.25" spans="1:13">
      <c r="A294" s="70">
        <v>293</v>
      </c>
      <c r="B294" s="70">
        <v>117491</v>
      </c>
      <c r="C294" s="70" t="s">
        <v>329</v>
      </c>
      <c r="D294" s="70" t="s">
        <v>1159</v>
      </c>
      <c r="E294" s="70">
        <v>12909</v>
      </c>
      <c r="F294" s="70" t="s">
        <v>1160</v>
      </c>
      <c r="G294" s="72">
        <v>90</v>
      </c>
      <c r="H294" s="73">
        <v>104</v>
      </c>
      <c r="I294" s="79">
        <f t="shared" si="20"/>
        <v>1.15555555555556</v>
      </c>
      <c r="J294" s="80">
        <f t="shared" si="21"/>
        <v>14</v>
      </c>
      <c r="K294" s="81">
        <f>J294*0.5</f>
        <v>7</v>
      </c>
      <c r="L294" s="81"/>
      <c r="M294" s="73"/>
    </row>
    <row r="295" ht="14.25" spans="1:13">
      <c r="A295" s="70">
        <v>294</v>
      </c>
      <c r="B295" s="72">
        <v>117491</v>
      </c>
      <c r="C295" s="70" t="s">
        <v>329</v>
      </c>
      <c r="D295" s="70" t="s">
        <v>1159</v>
      </c>
      <c r="E295" s="72">
        <v>29218</v>
      </c>
      <c r="F295" s="72" t="s">
        <v>1161</v>
      </c>
      <c r="G295" s="72">
        <v>90</v>
      </c>
      <c r="H295" s="73">
        <v>186</v>
      </c>
      <c r="I295" s="79">
        <f t="shared" si="20"/>
        <v>2.06666666666667</v>
      </c>
      <c r="J295" s="80">
        <f t="shared" si="21"/>
        <v>96</v>
      </c>
      <c r="K295" s="81">
        <v>20</v>
      </c>
      <c r="L295" s="81"/>
      <c r="M295" s="73"/>
    </row>
    <row r="296" ht="28.5" spans="1:13">
      <c r="A296" s="70">
        <v>295</v>
      </c>
      <c r="B296" s="70">
        <v>117923</v>
      </c>
      <c r="C296" s="70" t="s">
        <v>234</v>
      </c>
      <c r="D296" s="70" t="s">
        <v>285</v>
      </c>
      <c r="E296" s="70">
        <v>13644</v>
      </c>
      <c r="F296" s="70" t="s">
        <v>1162</v>
      </c>
      <c r="G296" s="72">
        <v>20</v>
      </c>
      <c r="H296" s="73">
        <v>22</v>
      </c>
      <c r="I296" s="79">
        <f t="shared" si="20"/>
        <v>1.1</v>
      </c>
      <c r="J296" s="80">
        <f t="shared" si="21"/>
        <v>2</v>
      </c>
      <c r="K296" s="81">
        <f>J296*0.5</f>
        <v>1</v>
      </c>
      <c r="L296" s="81"/>
      <c r="M296" s="73"/>
    </row>
    <row r="297" ht="28.5" spans="1:13">
      <c r="A297" s="70">
        <v>296</v>
      </c>
      <c r="B297" s="70">
        <v>117923</v>
      </c>
      <c r="C297" s="70" t="s">
        <v>234</v>
      </c>
      <c r="D297" s="70" t="s">
        <v>285</v>
      </c>
      <c r="E297" s="70">
        <v>13969</v>
      </c>
      <c r="F297" s="70" t="s">
        <v>1163</v>
      </c>
      <c r="G297" s="72">
        <v>20</v>
      </c>
      <c r="H297" s="73">
        <v>18</v>
      </c>
      <c r="I297" s="79">
        <f t="shared" si="20"/>
        <v>0.9</v>
      </c>
      <c r="J297" s="80">
        <f t="shared" si="21"/>
        <v>-2</v>
      </c>
      <c r="K297" s="81"/>
      <c r="L297" s="81">
        <f>J297*-1</f>
        <v>2</v>
      </c>
      <c r="M297" s="73"/>
    </row>
    <row r="298" ht="14.25" spans="1:13">
      <c r="A298" s="70">
        <v>297</v>
      </c>
      <c r="B298" s="70">
        <v>118074</v>
      </c>
      <c r="C298" s="70" t="s">
        <v>15</v>
      </c>
      <c r="D298" s="70" t="s">
        <v>1164</v>
      </c>
      <c r="E298" s="72">
        <v>28782</v>
      </c>
      <c r="F298" s="72" t="s">
        <v>1165</v>
      </c>
      <c r="G298" s="72">
        <v>50</v>
      </c>
      <c r="H298" s="73">
        <v>40</v>
      </c>
      <c r="I298" s="79">
        <f t="shared" si="20"/>
        <v>0.8</v>
      </c>
      <c r="J298" s="80">
        <f t="shared" si="21"/>
        <v>-10</v>
      </c>
      <c r="K298" s="81"/>
      <c r="L298" s="81">
        <f>J298*-1</f>
        <v>10</v>
      </c>
      <c r="M298" s="73"/>
    </row>
    <row r="299" ht="14.25" spans="1:13">
      <c r="A299" s="70">
        <v>298</v>
      </c>
      <c r="B299" s="70">
        <v>118074</v>
      </c>
      <c r="C299" s="70" t="s">
        <v>15</v>
      </c>
      <c r="D299" s="70" t="s">
        <v>1164</v>
      </c>
      <c r="E299" s="70">
        <v>4304</v>
      </c>
      <c r="F299" s="70" t="s">
        <v>1166</v>
      </c>
      <c r="G299" s="72">
        <v>50</v>
      </c>
      <c r="H299" s="73">
        <v>58</v>
      </c>
      <c r="I299" s="79">
        <f t="shared" si="20"/>
        <v>1.16</v>
      </c>
      <c r="J299" s="80">
        <f t="shared" si="21"/>
        <v>8</v>
      </c>
      <c r="K299" s="81">
        <f>J299*0.5</f>
        <v>4</v>
      </c>
      <c r="L299" s="81"/>
      <c r="M299" s="73"/>
    </row>
    <row r="300" ht="14.25" spans="1:13">
      <c r="A300" s="70">
        <v>299</v>
      </c>
      <c r="B300" s="70">
        <v>118151</v>
      </c>
      <c r="C300" s="70" t="s">
        <v>329</v>
      </c>
      <c r="D300" s="70" t="s">
        <v>1167</v>
      </c>
      <c r="E300" s="70">
        <v>13279</v>
      </c>
      <c r="F300" s="70" t="s">
        <v>1168</v>
      </c>
      <c r="G300" s="72">
        <v>60</v>
      </c>
      <c r="H300" s="73">
        <v>116</v>
      </c>
      <c r="I300" s="79">
        <f t="shared" si="20"/>
        <v>1.93333333333333</v>
      </c>
      <c r="J300" s="80">
        <f t="shared" si="21"/>
        <v>56</v>
      </c>
      <c r="K300" s="81">
        <v>20</v>
      </c>
      <c r="L300" s="81"/>
      <c r="M300" s="73"/>
    </row>
    <row r="301" ht="14.25" spans="1:13">
      <c r="A301" s="70">
        <v>300</v>
      </c>
      <c r="B301" s="70">
        <v>118151</v>
      </c>
      <c r="C301" s="70" t="s">
        <v>329</v>
      </c>
      <c r="D301" s="70" t="s">
        <v>1167</v>
      </c>
      <c r="E301" s="72">
        <v>28572</v>
      </c>
      <c r="F301" s="89" t="s">
        <v>1169</v>
      </c>
      <c r="G301" s="72">
        <v>60</v>
      </c>
      <c r="H301" s="73">
        <v>78</v>
      </c>
      <c r="I301" s="79">
        <f t="shared" si="20"/>
        <v>1.3</v>
      </c>
      <c r="J301" s="80">
        <f t="shared" si="21"/>
        <v>18</v>
      </c>
      <c r="K301" s="81">
        <f>J301*0.5</f>
        <v>9</v>
      </c>
      <c r="L301" s="81"/>
      <c r="M301" s="73"/>
    </row>
    <row r="302" ht="14.25" spans="1:13">
      <c r="A302" s="70">
        <v>301</v>
      </c>
      <c r="B302" s="70">
        <v>118758</v>
      </c>
      <c r="C302" s="70" t="s">
        <v>329</v>
      </c>
      <c r="D302" s="70" t="s">
        <v>1170</v>
      </c>
      <c r="E302" s="70">
        <v>28399</v>
      </c>
      <c r="F302" s="72" t="s">
        <v>1171</v>
      </c>
      <c r="G302" s="72">
        <v>45</v>
      </c>
      <c r="H302" s="73">
        <v>76</v>
      </c>
      <c r="I302" s="79">
        <f t="shared" si="20"/>
        <v>1.68888888888889</v>
      </c>
      <c r="J302" s="80">
        <f t="shared" si="21"/>
        <v>31</v>
      </c>
      <c r="K302" s="81">
        <f>J302*0.5</f>
        <v>15.5</v>
      </c>
      <c r="L302" s="81"/>
      <c r="M302" s="73"/>
    </row>
    <row r="303" ht="14.25" spans="1:13">
      <c r="A303" s="70">
        <v>302</v>
      </c>
      <c r="B303" s="70">
        <v>118758</v>
      </c>
      <c r="C303" s="70" t="s">
        <v>329</v>
      </c>
      <c r="D303" s="70" t="s">
        <v>1170</v>
      </c>
      <c r="E303" s="70">
        <v>16204</v>
      </c>
      <c r="F303" s="70" t="s">
        <v>1172</v>
      </c>
      <c r="G303" s="72">
        <v>45</v>
      </c>
      <c r="H303" s="73">
        <v>69</v>
      </c>
      <c r="I303" s="79">
        <f t="shared" si="20"/>
        <v>1.53333333333333</v>
      </c>
      <c r="J303" s="80">
        <f t="shared" si="21"/>
        <v>24</v>
      </c>
      <c r="K303" s="81">
        <f>J303*0.5</f>
        <v>12</v>
      </c>
      <c r="L303" s="81"/>
      <c r="M303" s="73"/>
    </row>
    <row r="304" ht="14.25" spans="1:13">
      <c r="A304" s="70">
        <v>303</v>
      </c>
      <c r="B304" s="70">
        <v>118951</v>
      </c>
      <c r="C304" s="70" t="s">
        <v>15</v>
      </c>
      <c r="D304" s="70" t="s">
        <v>1173</v>
      </c>
      <c r="E304" s="70">
        <v>14493</v>
      </c>
      <c r="F304" s="70" t="s">
        <v>1174</v>
      </c>
      <c r="G304" s="72">
        <v>45</v>
      </c>
      <c r="H304" s="73">
        <v>38</v>
      </c>
      <c r="I304" s="79">
        <f t="shared" si="20"/>
        <v>0.844444444444444</v>
      </c>
      <c r="J304" s="80">
        <f t="shared" si="21"/>
        <v>-7</v>
      </c>
      <c r="K304" s="81"/>
      <c r="L304" s="81">
        <f>J304*-1</f>
        <v>7</v>
      </c>
      <c r="M304" s="73"/>
    </row>
    <row r="305" ht="14.25" spans="1:13">
      <c r="A305" s="70">
        <v>304</v>
      </c>
      <c r="B305" s="75">
        <v>118951</v>
      </c>
      <c r="C305" s="70" t="s">
        <v>15</v>
      </c>
      <c r="D305" s="70" t="s">
        <v>1173</v>
      </c>
      <c r="E305" s="75">
        <v>29503</v>
      </c>
      <c r="F305" s="75" t="s">
        <v>1175</v>
      </c>
      <c r="G305" s="72">
        <v>45</v>
      </c>
      <c r="H305" s="73">
        <v>56</v>
      </c>
      <c r="I305" s="79">
        <f t="shared" si="20"/>
        <v>1.24444444444444</v>
      </c>
      <c r="J305" s="80">
        <f t="shared" si="21"/>
        <v>11</v>
      </c>
      <c r="K305" s="81">
        <f t="shared" ref="K305:K312" si="22">J305*0.5</f>
        <v>5.5</v>
      </c>
      <c r="L305" s="81"/>
      <c r="M305" s="73"/>
    </row>
    <row r="306" ht="14.25" spans="1:13">
      <c r="A306" s="70">
        <v>305</v>
      </c>
      <c r="B306" s="70">
        <v>119262</v>
      </c>
      <c r="C306" s="70" t="s">
        <v>299</v>
      </c>
      <c r="D306" s="70" t="s">
        <v>1176</v>
      </c>
      <c r="E306" s="70">
        <v>6544</v>
      </c>
      <c r="F306" s="70" t="s">
        <v>1177</v>
      </c>
      <c r="G306" s="72">
        <v>45</v>
      </c>
      <c r="H306" s="73">
        <v>53</v>
      </c>
      <c r="I306" s="79">
        <f t="shared" si="20"/>
        <v>1.17777777777778</v>
      </c>
      <c r="J306" s="80">
        <f t="shared" si="21"/>
        <v>8</v>
      </c>
      <c r="K306" s="81">
        <f t="shared" si="22"/>
        <v>4</v>
      </c>
      <c r="L306" s="81"/>
      <c r="M306" s="73"/>
    </row>
    <row r="307" ht="14.25" spans="1:13">
      <c r="A307" s="70">
        <v>306</v>
      </c>
      <c r="B307" s="70">
        <v>119262</v>
      </c>
      <c r="C307" s="70" t="s">
        <v>299</v>
      </c>
      <c r="D307" s="70" t="s">
        <v>1176</v>
      </c>
      <c r="E307" s="70">
        <v>15297</v>
      </c>
      <c r="F307" s="70" t="s">
        <v>1178</v>
      </c>
      <c r="G307" s="72">
        <v>45</v>
      </c>
      <c r="H307" s="73">
        <v>52</v>
      </c>
      <c r="I307" s="79">
        <f t="shared" si="20"/>
        <v>1.15555555555556</v>
      </c>
      <c r="J307" s="80">
        <f t="shared" si="21"/>
        <v>7</v>
      </c>
      <c r="K307" s="81">
        <f t="shared" si="22"/>
        <v>3.5</v>
      </c>
      <c r="L307" s="81"/>
      <c r="M307" s="73"/>
    </row>
    <row r="308" ht="14.25" spans="1:13">
      <c r="A308" s="70">
        <v>307</v>
      </c>
      <c r="B308" s="70">
        <v>119263</v>
      </c>
      <c r="C308" s="70" t="s">
        <v>15</v>
      </c>
      <c r="D308" s="70" t="s">
        <v>1179</v>
      </c>
      <c r="E308" s="70">
        <v>16259</v>
      </c>
      <c r="F308" s="70" t="s">
        <v>1180</v>
      </c>
      <c r="G308" s="72">
        <v>31</v>
      </c>
      <c r="H308" s="73">
        <v>48</v>
      </c>
      <c r="I308" s="79">
        <f t="shared" si="20"/>
        <v>1.54838709677419</v>
      </c>
      <c r="J308" s="80">
        <f t="shared" si="21"/>
        <v>17</v>
      </c>
      <c r="K308" s="81">
        <f t="shared" si="22"/>
        <v>8.5</v>
      </c>
      <c r="L308" s="81"/>
      <c r="M308" s="73"/>
    </row>
    <row r="309" ht="14.25" spans="1:13">
      <c r="A309" s="70">
        <v>308</v>
      </c>
      <c r="B309" s="70">
        <v>119263</v>
      </c>
      <c r="C309" s="70" t="s">
        <v>15</v>
      </c>
      <c r="D309" s="70" t="s">
        <v>1179</v>
      </c>
      <c r="E309" s="70">
        <v>6456</v>
      </c>
      <c r="F309" s="70" t="s">
        <v>1181</v>
      </c>
      <c r="G309" s="72">
        <v>31</v>
      </c>
      <c r="H309" s="73">
        <v>38</v>
      </c>
      <c r="I309" s="79">
        <f t="shared" si="20"/>
        <v>1.2258064516129</v>
      </c>
      <c r="J309" s="80">
        <f t="shared" si="21"/>
        <v>7</v>
      </c>
      <c r="K309" s="81">
        <f t="shared" si="22"/>
        <v>3.5</v>
      </c>
      <c r="L309" s="81"/>
      <c r="M309" s="73"/>
    </row>
    <row r="310" ht="14.25" spans="1:13">
      <c r="A310" s="70">
        <v>309</v>
      </c>
      <c r="B310" s="70">
        <v>119622</v>
      </c>
      <c r="C310" s="70" t="s">
        <v>22</v>
      </c>
      <c r="D310" s="70" t="s">
        <v>630</v>
      </c>
      <c r="E310" s="70">
        <v>12163</v>
      </c>
      <c r="F310" s="70" t="s">
        <v>1182</v>
      </c>
      <c r="G310" s="72">
        <v>60</v>
      </c>
      <c r="H310" s="73">
        <v>69</v>
      </c>
      <c r="I310" s="79">
        <f t="shared" si="20"/>
        <v>1.15</v>
      </c>
      <c r="J310" s="80">
        <f t="shared" si="21"/>
        <v>9</v>
      </c>
      <c r="K310" s="81">
        <f t="shared" si="22"/>
        <v>4.5</v>
      </c>
      <c r="L310" s="81"/>
      <c r="M310" s="73"/>
    </row>
    <row r="311" ht="28.5" spans="1:13">
      <c r="A311" s="70">
        <v>310</v>
      </c>
      <c r="B311" s="72">
        <v>120844</v>
      </c>
      <c r="C311" s="70" t="s">
        <v>329</v>
      </c>
      <c r="D311" s="70" t="s">
        <v>540</v>
      </c>
      <c r="E311" s="72">
        <v>29213</v>
      </c>
      <c r="F311" s="72" t="s">
        <v>1183</v>
      </c>
      <c r="G311" s="72">
        <v>70</v>
      </c>
      <c r="H311" s="73">
        <v>105</v>
      </c>
      <c r="I311" s="79">
        <f t="shared" si="20"/>
        <v>1.5</v>
      </c>
      <c r="J311" s="80">
        <f t="shared" si="21"/>
        <v>35</v>
      </c>
      <c r="K311" s="81">
        <f t="shared" si="22"/>
        <v>17.5</v>
      </c>
      <c r="L311" s="81"/>
      <c r="M311" s="73"/>
    </row>
    <row r="312" ht="28.5" spans="1:13">
      <c r="A312" s="70">
        <v>311</v>
      </c>
      <c r="B312" s="70">
        <v>120844</v>
      </c>
      <c r="C312" s="70" t="s">
        <v>329</v>
      </c>
      <c r="D312" s="70" t="s">
        <v>540</v>
      </c>
      <c r="E312" s="70">
        <v>9328</v>
      </c>
      <c r="F312" s="70" t="s">
        <v>1184</v>
      </c>
      <c r="G312" s="72">
        <v>70</v>
      </c>
      <c r="H312" s="73">
        <v>90</v>
      </c>
      <c r="I312" s="79">
        <f t="shared" si="20"/>
        <v>1.28571428571429</v>
      </c>
      <c r="J312" s="80">
        <f t="shared" si="21"/>
        <v>20</v>
      </c>
      <c r="K312" s="81">
        <f t="shared" si="22"/>
        <v>10</v>
      </c>
      <c r="L312" s="81"/>
      <c r="M312" s="73"/>
    </row>
    <row r="313" ht="28.5" spans="1:13">
      <c r="A313" s="70">
        <v>312</v>
      </c>
      <c r="B313" s="72">
        <v>120844</v>
      </c>
      <c r="C313" s="70" t="s">
        <v>329</v>
      </c>
      <c r="D313" s="70" t="s">
        <v>540</v>
      </c>
      <c r="E313" s="70">
        <v>16108</v>
      </c>
      <c r="F313" s="70" t="s">
        <v>1185</v>
      </c>
      <c r="G313" s="72">
        <v>70</v>
      </c>
      <c r="H313" s="73">
        <v>160</v>
      </c>
      <c r="I313" s="79">
        <f t="shared" si="20"/>
        <v>2.28571428571429</v>
      </c>
      <c r="J313" s="80">
        <f t="shared" si="21"/>
        <v>90</v>
      </c>
      <c r="K313" s="81">
        <v>20</v>
      </c>
      <c r="L313" s="81"/>
      <c r="M313" s="73"/>
    </row>
    <row r="314" ht="14.25" spans="1:13">
      <c r="A314" s="70">
        <v>313</v>
      </c>
      <c r="B314" s="71">
        <v>122198</v>
      </c>
      <c r="C314" s="70" t="s">
        <v>329</v>
      </c>
      <c r="D314" s="70" t="s">
        <v>1186</v>
      </c>
      <c r="E314" s="75">
        <v>11487</v>
      </c>
      <c r="F314" s="70" t="s">
        <v>1187</v>
      </c>
      <c r="G314" s="72">
        <v>45</v>
      </c>
      <c r="H314" s="73">
        <v>6</v>
      </c>
      <c r="I314" s="79">
        <f t="shared" si="20"/>
        <v>0.133333333333333</v>
      </c>
      <c r="J314" s="80">
        <f t="shared" si="21"/>
        <v>-39</v>
      </c>
      <c r="K314" s="81"/>
      <c r="L314" s="81">
        <f>J314*-1</f>
        <v>39</v>
      </c>
      <c r="M314" s="73"/>
    </row>
    <row r="315" ht="14.25" spans="1:13">
      <c r="A315" s="70">
        <v>314</v>
      </c>
      <c r="B315" s="75">
        <v>122198</v>
      </c>
      <c r="C315" s="70" t="s">
        <v>329</v>
      </c>
      <c r="D315" s="70" t="s">
        <v>1186</v>
      </c>
      <c r="E315" s="75">
        <v>29212</v>
      </c>
      <c r="F315" s="75" t="s">
        <v>1188</v>
      </c>
      <c r="G315" s="72">
        <v>45</v>
      </c>
      <c r="H315" s="73">
        <v>41</v>
      </c>
      <c r="I315" s="79">
        <f t="shared" si="20"/>
        <v>0.911111111111111</v>
      </c>
      <c r="J315" s="80">
        <f t="shared" si="21"/>
        <v>-4</v>
      </c>
      <c r="K315" s="81"/>
      <c r="L315" s="81">
        <f>J315*-1</f>
        <v>4</v>
      </c>
      <c r="M315" s="73"/>
    </row>
    <row r="316" ht="14.25" spans="1:13">
      <c r="A316" s="70">
        <v>315</v>
      </c>
      <c r="B316" s="70">
        <v>122718</v>
      </c>
      <c r="C316" s="70" t="s">
        <v>234</v>
      </c>
      <c r="D316" s="70" t="s">
        <v>295</v>
      </c>
      <c r="E316" s="70">
        <v>16492</v>
      </c>
      <c r="F316" s="72" t="s">
        <v>1189</v>
      </c>
      <c r="G316" s="72">
        <v>30</v>
      </c>
      <c r="H316" s="73">
        <v>45</v>
      </c>
      <c r="I316" s="79">
        <f t="shared" si="20"/>
        <v>1.5</v>
      </c>
      <c r="J316" s="80">
        <f t="shared" si="21"/>
        <v>15</v>
      </c>
      <c r="K316" s="81">
        <f t="shared" ref="K316:K321" si="23">J316*0.5</f>
        <v>7.5</v>
      </c>
      <c r="L316" s="81"/>
      <c r="M316" s="73"/>
    </row>
    <row r="317" ht="14.25" spans="1:13">
      <c r="A317" s="70">
        <v>316</v>
      </c>
      <c r="B317" s="75">
        <v>122718</v>
      </c>
      <c r="C317" s="70" t="s">
        <v>234</v>
      </c>
      <c r="D317" s="70" t="s">
        <v>295</v>
      </c>
      <c r="E317" s="75">
        <v>29180</v>
      </c>
      <c r="F317" s="75" t="s">
        <v>1190</v>
      </c>
      <c r="G317" s="72">
        <v>30</v>
      </c>
      <c r="H317" s="73">
        <v>50</v>
      </c>
      <c r="I317" s="79">
        <f t="shared" si="20"/>
        <v>1.66666666666667</v>
      </c>
      <c r="J317" s="80">
        <f t="shared" si="21"/>
        <v>20</v>
      </c>
      <c r="K317" s="81">
        <f t="shared" si="23"/>
        <v>10</v>
      </c>
      <c r="L317" s="81"/>
      <c r="M317" s="73"/>
    </row>
    <row r="318" ht="28.5" spans="1:13">
      <c r="A318" s="70">
        <v>317</v>
      </c>
      <c r="B318" s="70">
        <v>122906</v>
      </c>
      <c r="C318" s="70" t="s">
        <v>299</v>
      </c>
      <c r="D318" s="70" t="s">
        <v>549</v>
      </c>
      <c r="E318" s="72">
        <v>28778</v>
      </c>
      <c r="F318" s="72" t="s">
        <v>1191</v>
      </c>
      <c r="G318" s="72">
        <v>60</v>
      </c>
      <c r="H318" s="73">
        <v>70</v>
      </c>
      <c r="I318" s="79">
        <f t="shared" si="20"/>
        <v>1.16666666666667</v>
      </c>
      <c r="J318" s="80">
        <f t="shared" si="21"/>
        <v>10</v>
      </c>
      <c r="K318" s="81">
        <f t="shared" si="23"/>
        <v>5</v>
      </c>
      <c r="L318" s="81"/>
      <c r="M318" s="73"/>
    </row>
    <row r="319" ht="28.5" spans="1:13">
      <c r="A319" s="70">
        <v>318</v>
      </c>
      <c r="B319" s="70">
        <v>122906</v>
      </c>
      <c r="C319" s="70" t="s">
        <v>299</v>
      </c>
      <c r="D319" s="70" t="s">
        <v>549</v>
      </c>
      <c r="E319" s="70">
        <v>14866</v>
      </c>
      <c r="F319" s="70" t="s">
        <v>1192</v>
      </c>
      <c r="G319" s="72">
        <v>60</v>
      </c>
      <c r="H319" s="73">
        <v>63</v>
      </c>
      <c r="I319" s="79">
        <f t="shared" si="20"/>
        <v>1.05</v>
      </c>
      <c r="J319" s="80">
        <f t="shared" si="21"/>
        <v>3</v>
      </c>
      <c r="K319" s="81">
        <f t="shared" si="23"/>
        <v>1.5</v>
      </c>
      <c r="L319" s="81"/>
      <c r="M319" s="73"/>
    </row>
    <row r="320" ht="28.5" spans="1:13">
      <c r="A320" s="70">
        <v>319</v>
      </c>
      <c r="B320" s="70">
        <v>123007</v>
      </c>
      <c r="C320" s="70" t="s">
        <v>234</v>
      </c>
      <c r="D320" s="70" t="s">
        <v>290</v>
      </c>
      <c r="E320" s="70">
        <v>4028</v>
      </c>
      <c r="F320" s="70" t="s">
        <v>1193</v>
      </c>
      <c r="G320" s="72">
        <v>30</v>
      </c>
      <c r="H320" s="73">
        <v>45</v>
      </c>
      <c r="I320" s="79">
        <f t="shared" si="20"/>
        <v>1.5</v>
      </c>
      <c r="J320" s="80">
        <f t="shared" si="21"/>
        <v>15</v>
      </c>
      <c r="K320" s="81">
        <f t="shared" si="23"/>
        <v>7.5</v>
      </c>
      <c r="L320" s="81"/>
      <c r="M320" s="73"/>
    </row>
    <row r="321" ht="28.5" spans="1:13">
      <c r="A321" s="70">
        <v>320</v>
      </c>
      <c r="B321" s="72">
        <v>123007</v>
      </c>
      <c r="C321" s="70" t="s">
        <v>234</v>
      </c>
      <c r="D321" s="70" t="s">
        <v>290</v>
      </c>
      <c r="E321" s="72">
        <v>28504</v>
      </c>
      <c r="F321" s="72" t="s">
        <v>1194</v>
      </c>
      <c r="G321" s="72">
        <v>30</v>
      </c>
      <c r="H321" s="73">
        <v>37</v>
      </c>
      <c r="I321" s="79">
        <f t="shared" si="20"/>
        <v>1.23333333333333</v>
      </c>
      <c r="J321" s="80">
        <f t="shared" si="21"/>
        <v>7</v>
      </c>
      <c r="K321" s="81">
        <f t="shared" si="23"/>
        <v>3.5</v>
      </c>
      <c r="L321" s="81"/>
      <c r="M321" s="73"/>
    </row>
    <row r="322" ht="14.25" spans="1:13">
      <c r="A322" s="70">
        <v>321</v>
      </c>
      <c r="B322" s="70">
        <v>126918</v>
      </c>
      <c r="C322" s="70" t="s">
        <v>753</v>
      </c>
      <c r="D322" s="70" t="s">
        <v>754</v>
      </c>
      <c r="E322" s="72">
        <v>12423</v>
      </c>
      <c r="F322" s="70" t="s">
        <v>1195</v>
      </c>
      <c r="G322" s="72">
        <v>15</v>
      </c>
      <c r="H322" s="73">
        <v>9</v>
      </c>
      <c r="I322" s="79">
        <f t="shared" ref="I322:I345" si="24">H322/G322</f>
        <v>0.6</v>
      </c>
      <c r="J322" s="80">
        <f t="shared" ref="J322:J345" si="25">H322-G322</f>
        <v>-6</v>
      </c>
      <c r="K322" s="81"/>
      <c r="L322" s="81"/>
      <c r="M322" s="84" t="s">
        <v>1023</v>
      </c>
    </row>
    <row r="323" ht="14.25" spans="1:13">
      <c r="A323" s="70">
        <v>322</v>
      </c>
      <c r="B323" s="70">
        <v>126918</v>
      </c>
      <c r="C323" s="70" t="s">
        <v>753</v>
      </c>
      <c r="D323" s="70" t="s">
        <v>754</v>
      </c>
      <c r="E323" s="72">
        <v>12913</v>
      </c>
      <c r="F323" s="70" t="s">
        <v>1196</v>
      </c>
      <c r="G323" s="72">
        <v>15</v>
      </c>
      <c r="H323" s="73">
        <v>39</v>
      </c>
      <c r="I323" s="79">
        <f t="shared" si="24"/>
        <v>2.6</v>
      </c>
      <c r="J323" s="80">
        <f t="shared" si="25"/>
        <v>24</v>
      </c>
      <c r="K323" s="81">
        <f>J323*0.5</f>
        <v>12</v>
      </c>
      <c r="L323" s="81"/>
      <c r="M323" s="73"/>
    </row>
    <row r="324" ht="14.25" spans="1:13">
      <c r="A324" s="70">
        <v>323</v>
      </c>
      <c r="B324" s="70">
        <v>126920</v>
      </c>
      <c r="C324" s="70" t="s">
        <v>753</v>
      </c>
      <c r="D324" s="70" t="s">
        <v>760</v>
      </c>
      <c r="E324" s="72">
        <v>14756</v>
      </c>
      <c r="F324" s="70" t="s">
        <v>1197</v>
      </c>
      <c r="G324" s="72">
        <v>60</v>
      </c>
      <c r="H324" s="73">
        <v>67</v>
      </c>
      <c r="I324" s="79">
        <f t="shared" si="24"/>
        <v>1.11666666666667</v>
      </c>
      <c r="J324" s="80">
        <f t="shared" si="25"/>
        <v>7</v>
      </c>
      <c r="K324" s="81">
        <f>J324*0.5</f>
        <v>3.5</v>
      </c>
      <c r="L324" s="81"/>
      <c r="M324" s="73"/>
    </row>
    <row r="325" ht="14.25" spans="1:13">
      <c r="A325" s="70">
        <v>324</v>
      </c>
      <c r="B325" s="70">
        <v>126920</v>
      </c>
      <c r="C325" s="70" t="s">
        <v>753</v>
      </c>
      <c r="D325" s="70" t="s">
        <v>760</v>
      </c>
      <c r="E325" s="72">
        <v>4811</v>
      </c>
      <c r="F325" s="70" t="s">
        <v>1198</v>
      </c>
      <c r="G325" s="72">
        <v>60</v>
      </c>
      <c r="H325" s="73">
        <v>67</v>
      </c>
      <c r="I325" s="79">
        <f t="shared" si="24"/>
        <v>1.11666666666667</v>
      </c>
      <c r="J325" s="80">
        <f t="shared" si="25"/>
        <v>7</v>
      </c>
      <c r="K325" s="81">
        <f>J325*0.5</f>
        <v>3.5</v>
      </c>
      <c r="L325" s="81"/>
      <c r="M325" s="73"/>
    </row>
    <row r="326" ht="14.25" spans="1:13">
      <c r="A326" s="70">
        <v>325</v>
      </c>
      <c r="B326" s="70">
        <v>126923</v>
      </c>
      <c r="C326" s="70" t="s">
        <v>753</v>
      </c>
      <c r="D326" s="70" t="s">
        <v>765</v>
      </c>
      <c r="E326" s="72">
        <v>9533</v>
      </c>
      <c r="F326" s="70" t="s">
        <v>1199</v>
      </c>
      <c r="G326" s="72">
        <v>45</v>
      </c>
      <c r="H326" s="73">
        <v>47</v>
      </c>
      <c r="I326" s="79">
        <f t="shared" si="24"/>
        <v>1.04444444444444</v>
      </c>
      <c r="J326" s="80">
        <f t="shared" si="25"/>
        <v>2</v>
      </c>
      <c r="K326" s="81">
        <f>J326*0.5</f>
        <v>1</v>
      </c>
      <c r="L326" s="81"/>
      <c r="M326" s="73"/>
    </row>
    <row r="327" ht="14.25" spans="1:13">
      <c r="A327" s="70">
        <v>326</v>
      </c>
      <c r="B327" s="70">
        <v>126923</v>
      </c>
      <c r="C327" s="70" t="s">
        <v>753</v>
      </c>
      <c r="D327" s="70" t="s">
        <v>765</v>
      </c>
      <c r="E327" s="72">
        <v>12420</v>
      </c>
      <c r="F327" s="70" t="s">
        <v>1200</v>
      </c>
      <c r="G327" s="72">
        <v>45</v>
      </c>
      <c r="H327" s="73">
        <v>54</v>
      </c>
      <c r="I327" s="79">
        <f t="shared" si="24"/>
        <v>1.2</v>
      </c>
      <c r="J327" s="80">
        <f t="shared" si="25"/>
        <v>9</v>
      </c>
      <c r="K327" s="81">
        <f>J327*0.5</f>
        <v>4.5</v>
      </c>
      <c r="L327" s="81"/>
      <c r="M327" s="73"/>
    </row>
    <row r="328" ht="14.25" spans="1:13">
      <c r="A328" s="70">
        <v>327</v>
      </c>
      <c r="B328" s="70">
        <v>126924</v>
      </c>
      <c r="C328" s="70" t="s">
        <v>753</v>
      </c>
      <c r="D328" s="70" t="s">
        <v>769</v>
      </c>
      <c r="E328" s="72">
        <v>7927</v>
      </c>
      <c r="F328" s="70" t="s">
        <v>1201</v>
      </c>
      <c r="G328" s="72">
        <v>45</v>
      </c>
      <c r="H328" s="73">
        <v>20</v>
      </c>
      <c r="I328" s="79">
        <f t="shared" si="24"/>
        <v>0.444444444444444</v>
      </c>
      <c r="J328" s="80">
        <f t="shared" si="25"/>
        <v>-25</v>
      </c>
      <c r="K328" s="81"/>
      <c r="L328" s="81"/>
      <c r="M328" s="84" t="s">
        <v>1023</v>
      </c>
    </row>
    <row r="329" ht="14.25" spans="1:13">
      <c r="A329" s="70">
        <v>328</v>
      </c>
      <c r="B329" s="70">
        <v>126924</v>
      </c>
      <c r="C329" s="70" t="s">
        <v>753</v>
      </c>
      <c r="D329" s="70" t="s">
        <v>769</v>
      </c>
      <c r="E329" s="72">
        <v>4810</v>
      </c>
      <c r="F329" s="70" t="s">
        <v>1202</v>
      </c>
      <c r="G329" s="72">
        <v>45</v>
      </c>
      <c r="H329" s="73">
        <v>37</v>
      </c>
      <c r="I329" s="79">
        <f t="shared" si="24"/>
        <v>0.822222222222222</v>
      </c>
      <c r="J329" s="80">
        <f t="shared" si="25"/>
        <v>-8</v>
      </c>
      <c r="K329" s="81"/>
      <c r="L329" s="81"/>
      <c r="M329" s="84" t="s">
        <v>1023</v>
      </c>
    </row>
    <row r="330" ht="14.25" spans="1:13">
      <c r="A330" s="70">
        <v>329</v>
      </c>
      <c r="B330" s="70">
        <v>126925</v>
      </c>
      <c r="C330" s="70" t="s">
        <v>753</v>
      </c>
      <c r="D330" s="70" t="s">
        <v>773</v>
      </c>
      <c r="E330" s="72">
        <v>12957</v>
      </c>
      <c r="F330" s="70" t="s">
        <v>1203</v>
      </c>
      <c r="G330" s="72">
        <v>30</v>
      </c>
      <c r="H330" s="73">
        <v>15</v>
      </c>
      <c r="I330" s="79">
        <f t="shared" si="24"/>
        <v>0.5</v>
      </c>
      <c r="J330" s="80">
        <f t="shared" si="25"/>
        <v>-15</v>
      </c>
      <c r="K330" s="81"/>
      <c r="L330" s="81"/>
      <c r="M330" s="84" t="s">
        <v>1023</v>
      </c>
    </row>
    <row r="331" ht="14.25" spans="1:13">
      <c r="A331" s="70">
        <v>330</v>
      </c>
      <c r="B331" s="70">
        <v>126925</v>
      </c>
      <c r="C331" s="70" t="s">
        <v>753</v>
      </c>
      <c r="D331" s="70" t="s">
        <v>773</v>
      </c>
      <c r="E331" s="72">
        <v>6324</v>
      </c>
      <c r="F331" s="70" t="s">
        <v>1204</v>
      </c>
      <c r="G331" s="72">
        <v>30</v>
      </c>
      <c r="H331" s="73">
        <v>19</v>
      </c>
      <c r="I331" s="79">
        <f t="shared" si="24"/>
        <v>0.633333333333333</v>
      </c>
      <c r="J331" s="80">
        <f t="shared" si="25"/>
        <v>-11</v>
      </c>
      <c r="K331" s="81"/>
      <c r="L331" s="81"/>
      <c r="M331" s="84" t="s">
        <v>1023</v>
      </c>
    </row>
    <row r="332" ht="14.25" spans="1:13">
      <c r="A332" s="70">
        <v>331</v>
      </c>
      <c r="B332" s="70">
        <v>126925</v>
      </c>
      <c r="C332" s="70" t="s">
        <v>753</v>
      </c>
      <c r="D332" s="70" t="s">
        <v>773</v>
      </c>
      <c r="E332" s="72">
        <v>6323</v>
      </c>
      <c r="F332" s="70" t="s">
        <v>1205</v>
      </c>
      <c r="G332" s="72">
        <v>30</v>
      </c>
      <c r="H332" s="73">
        <v>32</v>
      </c>
      <c r="I332" s="79">
        <f t="shared" si="24"/>
        <v>1.06666666666667</v>
      </c>
      <c r="J332" s="80">
        <f t="shared" si="25"/>
        <v>2</v>
      </c>
      <c r="K332" s="81">
        <f>J332*0.5</f>
        <v>1</v>
      </c>
      <c r="L332" s="81"/>
      <c r="M332" s="73"/>
    </row>
    <row r="333" ht="14.25" spans="1:13">
      <c r="A333" s="70">
        <v>332</v>
      </c>
      <c r="B333" s="70">
        <v>126926</v>
      </c>
      <c r="C333" s="70" t="s">
        <v>753</v>
      </c>
      <c r="D333" s="70" t="s">
        <v>778</v>
      </c>
      <c r="E333" s="72">
        <v>6769</v>
      </c>
      <c r="F333" s="70" t="s">
        <v>1206</v>
      </c>
      <c r="G333" s="72">
        <v>30</v>
      </c>
      <c r="H333" s="73">
        <v>30</v>
      </c>
      <c r="I333" s="79">
        <f t="shared" si="24"/>
        <v>1</v>
      </c>
      <c r="J333" s="80">
        <f t="shared" si="25"/>
        <v>0</v>
      </c>
      <c r="K333" s="81"/>
      <c r="L333" s="81"/>
      <c r="M333" s="73"/>
    </row>
    <row r="334" ht="14.25" spans="1:13">
      <c r="A334" s="70">
        <v>333</v>
      </c>
      <c r="B334" s="70">
        <v>126926</v>
      </c>
      <c r="C334" s="70" t="s">
        <v>753</v>
      </c>
      <c r="D334" s="70" t="s">
        <v>778</v>
      </c>
      <c r="E334" s="72">
        <v>15729</v>
      </c>
      <c r="F334" s="70" t="s">
        <v>1207</v>
      </c>
      <c r="G334" s="72">
        <v>30</v>
      </c>
      <c r="H334" s="73">
        <v>42</v>
      </c>
      <c r="I334" s="79">
        <f t="shared" si="24"/>
        <v>1.4</v>
      </c>
      <c r="J334" s="80">
        <f t="shared" si="25"/>
        <v>12</v>
      </c>
      <c r="K334" s="81">
        <f>J334*0.5</f>
        <v>6</v>
      </c>
      <c r="L334" s="81"/>
      <c r="M334" s="73"/>
    </row>
    <row r="335" ht="28.5" spans="1:13">
      <c r="A335" s="70">
        <v>334</v>
      </c>
      <c r="B335" s="70">
        <v>138202</v>
      </c>
      <c r="C335" s="70" t="s">
        <v>15</v>
      </c>
      <c r="D335" s="70" t="s">
        <v>155</v>
      </c>
      <c r="E335" s="70">
        <v>15845</v>
      </c>
      <c r="F335" s="70" t="s">
        <v>1208</v>
      </c>
      <c r="G335" s="72">
        <v>150</v>
      </c>
      <c r="H335" s="73">
        <v>241</v>
      </c>
      <c r="I335" s="79">
        <f t="shared" si="24"/>
        <v>1.60666666666667</v>
      </c>
      <c r="J335" s="80">
        <f t="shared" si="25"/>
        <v>91</v>
      </c>
      <c r="K335" s="81">
        <v>20</v>
      </c>
      <c r="L335" s="81"/>
      <c r="M335" s="73"/>
    </row>
    <row r="336" ht="14.25" spans="1:13">
      <c r="A336" s="70">
        <v>335</v>
      </c>
      <c r="B336" s="70">
        <v>297863</v>
      </c>
      <c r="C336" s="70" t="s">
        <v>329</v>
      </c>
      <c r="D336" s="70" t="s">
        <v>554</v>
      </c>
      <c r="E336" s="70">
        <v>14388</v>
      </c>
      <c r="F336" s="70" t="s">
        <v>1209</v>
      </c>
      <c r="G336" s="72">
        <v>75</v>
      </c>
      <c r="H336" s="73">
        <f>54+13</f>
        <v>67</v>
      </c>
      <c r="I336" s="79">
        <f t="shared" si="24"/>
        <v>0.893333333333333</v>
      </c>
      <c r="J336" s="80">
        <f t="shared" si="25"/>
        <v>-8</v>
      </c>
      <c r="K336" s="81"/>
      <c r="L336" s="81">
        <f>J336*-1</f>
        <v>8</v>
      </c>
      <c r="M336" s="73"/>
    </row>
    <row r="337" ht="14.25" spans="1:13">
      <c r="A337" s="70">
        <v>336</v>
      </c>
      <c r="B337" s="70">
        <v>297863</v>
      </c>
      <c r="C337" s="70" t="s">
        <v>329</v>
      </c>
      <c r="D337" s="70" t="s">
        <v>554</v>
      </c>
      <c r="E337" s="70">
        <v>27810</v>
      </c>
      <c r="F337" s="72" t="s">
        <v>1210</v>
      </c>
      <c r="G337" s="72">
        <v>75</v>
      </c>
      <c r="H337" s="73">
        <v>85</v>
      </c>
      <c r="I337" s="79">
        <f t="shared" si="24"/>
        <v>1.13333333333333</v>
      </c>
      <c r="J337" s="80">
        <f t="shared" si="25"/>
        <v>10</v>
      </c>
      <c r="K337" s="81">
        <f>J337*0.5</f>
        <v>5</v>
      </c>
      <c r="L337" s="81"/>
      <c r="M337" s="73"/>
    </row>
    <row r="338" ht="14.25" spans="1:13">
      <c r="A338" s="70">
        <v>337</v>
      </c>
      <c r="B338" s="70">
        <v>298747</v>
      </c>
      <c r="C338" s="70" t="s">
        <v>299</v>
      </c>
      <c r="D338" s="70" t="s">
        <v>1211</v>
      </c>
      <c r="E338" s="70">
        <v>5844</v>
      </c>
      <c r="F338" s="70" t="s">
        <v>1212</v>
      </c>
      <c r="G338" s="72">
        <v>45</v>
      </c>
      <c r="H338" s="73">
        <v>55</v>
      </c>
      <c r="I338" s="79">
        <f t="shared" si="24"/>
        <v>1.22222222222222</v>
      </c>
      <c r="J338" s="80">
        <f t="shared" si="25"/>
        <v>10</v>
      </c>
      <c r="K338" s="81">
        <f>J338*0.5</f>
        <v>5</v>
      </c>
      <c r="L338" s="81"/>
      <c r="M338" s="73"/>
    </row>
    <row r="339" ht="14.25" spans="1:13">
      <c r="A339" s="70">
        <v>338</v>
      </c>
      <c r="B339" s="70">
        <v>298747</v>
      </c>
      <c r="C339" s="70" t="s">
        <v>299</v>
      </c>
      <c r="D339" s="70" t="s">
        <v>1211</v>
      </c>
      <c r="E339" s="70">
        <v>12990</v>
      </c>
      <c r="F339" s="70" t="s">
        <v>1213</v>
      </c>
      <c r="G339" s="72">
        <v>45</v>
      </c>
      <c r="H339" s="73">
        <v>85</v>
      </c>
      <c r="I339" s="79">
        <f t="shared" si="24"/>
        <v>1.88888888888889</v>
      </c>
      <c r="J339" s="80">
        <f t="shared" si="25"/>
        <v>40</v>
      </c>
      <c r="K339" s="81">
        <f>J339*0.5</f>
        <v>20</v>
      </c>
      <c r="L339" s="81"/>
      <c r="M339" s="73"/>
    </row>
    <row r="340" ht="28.5" spans="1:13">
      <c r="A340" s="70">
        <v>339</v>
      </c>
      <c r="B340" s="70">
        <v>302867</v>
      </c>
      <c r="C340" s="70" t="s">
        <v>299</v>
      </c>
      <c r="D340" s="70" t="s">
        <v>559</v>
      </c>
      <c r="E340" s="70">
        <v>15742</v>
      </c>
      <c r="F340" s="70" t="s">
        <v>1214</v>
      </c>
      <c r="G340" s="72">
        <v>60</v>
      </c>
      <c r="H340" s="73">
        <v>86</v>
      </c>
      <c r="I340" s="79">
        <f t="shared" si="24"/>
        <v>1.43333333333333</v>
      </c>
      <c r="J340" s="80">
        <f t="shared" si="25"/>
        <v>26</v>
      </c>
      <c r="K340" s="81">
        <f>J340*0.5</f>
        <v>13</v>
      </c>
      <c r="L340" s="81"/>
      <c r="M340" s="73"/>
    </row>
    <row r="341" ht="28.5" spans="1:13">
      <c r="A341" s="70">
        <v>340</v>
      </c>
      <c r="B341" s="70">
        <v>302867</v>
      </c>
      <c r="C341" s="70" t="s">
        <v>299</v>
      </c>
      <c r="D341" s="70" t="s">
        <v>559</v>
      </c>
      <c r="E341" s="70">
        <v>10191</v>
      </c>
      <c r="F341" s="72" t="s">
        <v>1215</v>
      </c>
      <c r="G341" s="72">
        <v>60</v>
      </c>
      <c r="H341" s="73">
        <v>48</v>
      </c>
      <c r="I341" s="79">
        <f t="shared" si="24"/>
        <v>0.8</v>
      </c>
      <c r="J341" s="80">
        <f t="shared" si="25"/>
        <v>-12</v>
      </c>
      <c r="K341" s="81"/>
      <c r="L341" s="81">
        <f>J341*-1</f>
        <v>12</v>
      </c>
      <c r="M341" s="73"/>
    </row>
    <row r="342" ht="14.25" spans="1:13">
      <c r="A342" s="70">
        <v>341</v>
      </c>
      <c r="B342" s="70">
        <v>303881</v>
      </c>
      <c r="C342" s="70" t="s">
        <v>702</v>
      </c>
      <c r="D342" s="70" t="s">
        <v>783</v>
      </c>
      <c r="E342" s="72">
        <v>11298</v>
      </c>
      <c r="F342" s="70" t="s">
        <v>1216</v>
      </c>
      <c r="G342" s="72">
        <v>45</v>
      </c>
      <c r="H342" s="73">
        <v>27</v>
      </c>
      <c r="I342" s="79">
        <f t="shared" si="24"/>
        <v>0.6</v>
      </c>
      <c r="J342" s="80">
        <f t="shared" si="25"/>
        <v>-18</v>
      </c>
      <c r="K342" s="81"/>
      <c r="L342" s="81">
        <f>J342*-1</f>
        <v>18</v>
      </c>
      <c r="M342" s="73"/>
    </row>
    <row r="343" ht="14.25" spans="1:13">
      <c r="A343" s="70">
        <v>342</v>
      </c>
      <c r="B343" s="70">
        <v>303881</v>
      </c>
      <c r="C343" s="70" t="s">
        <v>702</v>
      </c>
      <c r="D343" s="70" t="s">
        <v>783</v>
      </c>
      <c r="E343" s="72">
        <v>1279</v>
      </c>
      <c r="F343" s="70" t="s">
        <v>1217</v>
      </c>
      <c r="G343" s="72">
        <v>45</v>
      </c>
      <c r="H343" s="73">
        <v>47</v>
      </c>
      <c r="I343" s="79">
        <f t="shared" si="24"/>
        <v>1.04444444444444</v>
      </c>
      <c r="J343" s="80">
        <f t="shared" si="25"/>
        <v>2</v>
      </c>
      <c r="K343" s="81">
        <f>J343*0.5</f>
        <v>1</v>
      </c>
      <c r="L343" s="81"/>
      <c r="M343" s="73"/>
    </row>
    <row r="344" ht="14.25" spans="1:13">
      <c r="A344" s="70">
        <v>343</v>
      </c>
      <c r="B344" s="70">
        <v>303882</v>
      </c>
      <c r="C344" s="70" t="s">
        <v>702</v>
      </c>
      <c r="D344" s="70" t="s">
        <v>788</v>
      </c>
      <c r="E344" s="72">
        <v>27613</v>
      </c>
      <c r="F344" s="70" t="s">
        <v>1218</v>
      </c>
      <c r="G344" s="72">
        <v>60</v>
      </c>
      <c r="H344" s="73">
        <v>36</v>
      </c>
      <c r="I344" s="79">
        <f t="shared" si="24"/>
        <v>0.6</v>
      </c>
      <c r="J344" s="80">
        <f t="shared" si="25"/>
        <v>-24</v>
      </c>
      <c r="K344" s="81"/>
      <c r="L344" s="81"/>
      <c r="M344" s="84" t="s">
        <v>1023</v>
      </c>
    </row>
    <row r="345" ht="14.25" spans="1:13">
      <c r="A345" s="70">
        <v>344</v>
      </c>
      <c r="B345" s="70">
        <v>303882</v>
      </c>
      <c r="C345" s="70" t="s">
        <v>702</v>
      </c>
      <c r="D345" s="70" t="s">
        <v>788</v>
      </c>
      <c r="E345" s="72">
        <v>11494</v>
      </c>
      <c r="F345" s="70" t="s">
        <v>1219</v>
      </c>
      <c r="G345" s="72">
        <v>60</v>
      </c>
      <c r="H345" s="73">
        <v>27</v>
      </c>
      <c r="I345" s="79">
        <f t="shared" si="24"/>
        <v>0.45</v>
      </c>
      <c r="J345" s="80">
        <f t="shared" si="25"/>
        <v>-33</v>
      </c>
      <c r="K345" s="81"/>
      <c r="L345" s="81"/>
      <c r="M345" s="84" t="s">
        <v>1023</v>
      </c>
    </row>
    <row r="346" ht="14.25" spans="1:13">
      <c r="A346" s="73"/>
      <c r="B346" s="73"/>
      <c r="C346" s="73"/>
      <c r="D346" s="73"/>
      <c r="E346" s="73"/>
      <c r="F346" s="73"/>
      <c r="G346" s="73"/>
      <c r="H346" s="73">
        <f>SUM(H2:H345)</f>
        <v>18599</v>
      </c>
      <c r="I346" s="73"/>
      <c r="J346" s="80"/>
      <c r="K346" s="81"/>
      <c r="L346" s="81"/>
      <c r="M346" s="73"/>
    </row>
  </sheetData>
  <autoFilter xmlns:etc="http://www.wps.cn/officeDocument/2017/etCustomData" ref="A1:P346" etc:filterBottomFollowUsedRange="0">
    <extLst/>
  </autoFilter>
  <sortState ref="A2:J375">
    <sortCondition ref="B2:B375"/>
    <sortCondition ref="C2:C375"/>
  </sortState>
  <conditionalFormatting sqref="F102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E19" sqref="E19"/>
    </sheetView>
  </sheetViews>
  <sheetFormatPr defaultColWidth="9" defaultRowHeight="13.5"/>
  <cols>
    <col min="1" max="1" width="12.625" customWidth="1"/>
    <col min="2" max="2" width="10.5" customWidth="1"/>
    <col min="3" max="3" width="7.25" customWidth="1"/>
    <col min="4" max="4" width="7" customWidth="1"/>
    <col min="5" max="5" width="12.625"/>
    <col min="6" max="6" width="13.75" style="24" customWidth="1"/>
    <col min="7" max="7" width="14.25" style="24" customWidth="1"/>
    <col min="8" max="8" width="11.875" style="24" customWidth="1"/>
    <col min="9" max="9" width="9.125" style="24" customWidth="1"/>
    <col min="10" max="10" width="12.625" style="4"/>
    <col min="11" max="11" width="11.5" style="25" customWidth="1"/>
    <col min="12" max="12" width="9" style="25" customWidth="1"/>
    <col min="13" max="14" width="9" style="24"/>
    <col min="15" max="15" width="10.25" style="4" customWidth="1"/>
    <col min="16" max="16" width="10.125" style="4" customWidth="1"/>
    <col min="17" max="17" width="10.375" style="25" hidden="1" customWidth="1"/>
    <col min="18" max="18" width="9" style="25" hidden="1" customWidth="1"/>
    <col min="19" max="19" width="9" style="25"/>
    <col min="20" max="21" width="10.375" style="25" hidden="1" customWidth="1"/>
    <col min="22" max="22" width="9" style="25"/>
    <col min="23" max="23" width="11.25" customWidth="1"/>
    <col min="24" max="24" width="9.25" customWidth="1"/>
    <col min="25" max="25" width="10.375" customWidth="1"/>
    <col min="26" max="26" width="9.875" customWidth="1"/>
    <col min="27" max="30" width="12.625" hidden="1" customWidth="1"/>
    <col min="31" max="31" width="9.125" customWidth="1"/>
    <col min="32" max="32" width="8.875" customWidth="1"/>
  </cols>
  <sheetData>
    <row r="1" s="23" customFormat="1" ht="53" customHeight="1" spans="1:32">
      <c r="A1" s="26" t="s">
        <v>1</v>
      </c>
      <c r="B1" s="27" t="s">
        <v>1220</v>
      </c>
      <c r="C1" s="27" t="s">
        <v>6</v>
      </c>
      <c r="D1" s="28" t="s">
        <v>8</v>
      </c>
      <c r="E1" s="29" t="s">
        <v>1221</v>
      </c>
      <c r="F1" s="30" t="s">
        <v>1222</v>
      </c>
      <c r="G1" s="30" t="s">
        <v>1223</v>
      </c>
      <c r="H1" s="31" t="s">
        <v>1224</v>
      </c>
      <c r="I1" s="40" t="s">
        <v>1225</v>
      </c>
      <c r="J1" s="41" t="s">
        <v>13</v>
      </c>
      <c r="K1" s="42" t="s">
        <v>1226</v>
      </c>
      <c r="L1" s="42" t="s">
        <v>1227</v>
      </c>
      <c r="M1" s="43" t="s">
        <v>1228</v>
      </c>
      <c r="N1" s="44" t="s">
        <v>1229</v>
      </c>
      <c r="O1" s="45" t="s">
        <v>1230</v>
      </c>
      <c r="P1" s="45" t="s">
        <v>1231</v>
      </c>
      <c r="Q1" s="49" t="s">
        <v>1232</v>
      </c>
      <c r="R1" s="49" t="s">
        <v>1233</v>
      </c>
      <c r="S1" s="50" t="s">
        <v>1234</v>
      </c>
      <c r="T1" s="50" t="s">
        <v>1235</v>
      </c>
      <c r="U1" s="50" t="s">
        <v>1236</v>
      </c>
      <c r="V1" s="50" t="s">
        <v>1237</v>
      </c>
      <c r="W1" s="51" t="s">
        <v>1238</v>
      </c>
      <c r="X1" s="51" t="s">
        <v>1239</v>
      </c>
      <c r="Y1" s="56" t="s">
        <v>1240</v>
      </c>
      <c r="Z1" s="56" t="s">
        <v>1241</v>
      </c>
      <c r="AA1" s="57" t="s">
        <v>1242</v>
      </c>
      <c r="AB1" s="58" t="s">
        <v>1243</v>
      </c>
      <c r="AC1" s="57" t="s">
        <v>1244</v>
      </c>
      <c r="AD1" s="57" t="s">
        <v>1245</v>
      </c>
      <c r="AE1" s="59" t="s">
        <v>1246</v>
      </c>
      <c r="AF1" s="59" t="s">
        <v>1247</v>
      </c>
    </row>
    <row r="2" spans="1:32">
      <c r="A2" s="20" t="s">
        <v>22</v>
      </c>
      <c r="B2" s="32">
        <v>2282</v>
      </c>
      <c r="C2" s="32">
        <v>2435</v>
      </c>
      <c r="D2" s="33">
        <f t="shared" ref="D2:D14" si="0">C2/B2</f>
        <v>1.06704645048203</v>
      </c>
      <c r="E2" s="34">
        <v>0.81355051879834</v>
      </c>
      <c r="F2" s="35">
        <v>5434970.76</v>
      </c>
      <c r="G2" s="35">
        <v>4231319.54</v>
      </c>
      <c r="H2" s="34">
        <f t="shared" ref="H2:H14" si="1">G2/F2</f>
        <v>0.778535842573696</v>
      </c>
      <c r="I2" s="34">
        <f t="shared" ref="I2:I14" si="2">H2-E2</f>
        <v>-0.035014676224644</v>
      </c>
      <c r="J2" s="46">
        <v>0.582499100847852</v>
      </c>
      <c r="K2" s="47">
        <v>44678</v>
      </c>
      <c r="L2" s="47">
        <v>16576</v>
      </c>
      <c r="M2" s="46">
        <f t="shared" ref="M2:M14" si="3">L2/K2</f>
        <v>0.371010340659833</v>
      </c>
      <c r="N2" s="46">
        <f t="shared" ref="N2:N14" si="4">M2-J2</f>
        <v>-0.211488760188019</v>
      </c>
      <c r="O2" s="48">
        <v>0.413036078965282</v>
      </c>
      <c r="P2" s="48">
        <v>0.822332156811609</v>
      </c>
      <c r="Q2" s="52">
        <v>39322</v>
      </c>
      <c r="R2" s="52">
        <v>17225</v>
      </c>
      <c r="S2" s="34">
        <f t="shared" ref="S2:S13" si="5">R2/Q2</f>
        <v>0.438049946594782</v>
      </c>
      <c r="T2" s="53">
        <v>5161663.09</v>
      </c>
      <c r="U2" s="53">
        <v>3995768.75</v>
      </c>
      <c r="V2" s="34">
        <f t="shared" ref="V2:V13" si="6">U2/T2</f>
        <v>0.774124285202039</v>
      </c>
      <c r="W2" s="54">
        <f>M2-S2</f>
        <v>-0.0670396059349495</v>
      </c>
      <c r="X2" s="54">
        <f>H2-V2</f>
        <v>0.00441155737165688</v>
      </c>
      <c r="Y2" s="34">
        <f>M2-O2</f>
        <v>-0.0420257383054494</v>
      </c>
      <c r="Z2" s="34">
        <f>H2-P2</f>
        <v>-0.0437963142379131</v>
      </c>
      <c r="AA2" s="60">
        <v>0.397490557889903</v>
      </c>
      <c r="AB2" s="60">
        <v>0.769158721926548</v>
      </c>
      <c r="AC2" s="60">
        <v>0.438049946594782</v>
      </c>
      <c r="AD2" s="60">
        <v>0.774124285202039</v>
      </c>
      <c r="AE2" s="61">
        <f t="shared" ref="AE2:AE14" si="7">AA2-AC2</f>
        <v>-0.0405593887048794</v>
      </c>
      <c r="AF2" s="61">
        <f t="shared" ref="AF2:AF14" si="8">AB2-AD2</f>
        <v>-0.0049655632754908</v>
      </c>
    </row>
    <row r="3" spans="1:32">
      <c r="A3" s="20" t="s">
        <v>234</v>
      </c>
      <c r="B3" s="32">
        <v>759</v>
      </c>
      <c r="C3" s="32">
        <v>834</v>
      </c>
      <c r="D3" s="33">
        <f t="shared" si="0"/>
        <v>1.09881422924901</v>
      </c>
      <c r="E3" s="34">
        <v>0.798135578981157</v>
      </c>
      <c r="F3" s="35">
        <v>1191079.97</v>
      </c>
      <c r="G3" s="35">
        <v>877175.4</v>
      </c>
      <c r="H3" s="34">
        <f t="shared" si="1"/>
        <v>0.736453825178506</v>
      </c>
      <c r="I3" s="34">
        <f t="shared" si="2"/>
        <v>-0.0616817538026511</v>
      </c>
      <c r="J3" s="46">
        <v>0.657505292725544</v>
      </c>
      <c r="K3" s="47">
        <v>19143</v>
      </c>
      <c r="L3" s="47">
        <v>10284</v>
      </c>
      <c r="M3" s="46">
        <f t="shared" si="3"/>
        <v>0.537219871493496</v>
      </c>
      <c r="N3" s="46">
        <f t="shared" si="4"/>
        <v>-0.120285421232048</v>
      </c>
      <c r="O3" s="48">
        <v>0.530886348490285</v>
      </c>
      <c r="P3" s="48">
        <v>0.733479173521265</v>
      </c>
      <c r="Q3" s="52">
        <v>18014</v>
      </c>
      <c r="R3" s="52">
        <v>10995</v>
      </c>
      <c r="S3" s="34">
        <f t="shared" si="5"/>
        <v>0.610358609970023</v>
      </c>
      <c r="T3" s="53">
        <v>1112932.66</v>
      </c>
      <c r="U3" s="53">
        <v>862175.1</v>
      </c>
      <c r="V3" s="34">
        <f t="shared" si="6"/>
        <v>0.774687571842846</v>
      </c>
      <c r="W3" s="54">
        <f t="shared" ref="W3:W14" si="9">M3-S3</f>
        <v>-0.0731387384765266</v>
      </c>
      <c r="X3" s="54">
        <f t="shared" ref="X3:X14" si="10">H3-V3</f>
        <v>-0.0382337466643401</v>
      </c>
      <c r="Y3" s="34">
        <f t="shared" ref="Y3:Y15" si="11">M3-O3</f>
        <v>0.00633352300321133</v>
      </c>
      <c r="Z3" s="34">
        <f t="shared" ref="Z3:Z15" si="12">H3-P3</f>
        <v>0.00297465165724087</v>
      </c>
      <c r="AA3" s="60">
        <v>0.535813338263949</v>
      </c>
      <c r="AB3" s="60">
        <v>0.725206044030467</v>
      </c>
      <c r="AC3" s="60">
        <v>0.610358609970023</v>
      </c>
      <c r="AD3" s="60">
        <v>0.774687571842846</v>
      </c>
      <c r="AE3" s="61">
        <f t="shared" si="7"/>
        <v>-0.0745452717060738</v>
      </c>
      <c r="AF3" s="61">
        <f t="shared" si="8"/>
        <v>-0.0494815278123788</v>
      </c>
    </row>
    <row r="4" spans="1:32">
      <c r="A4" s="20" t="s">
        <v>170</v>
      </c>
      <c r="B4" s="32">
        <v>494</v>
      </c>
      <c r="C4" s="32">
        <v>560</v>
      </c>
      <c r="D4" s="33">
        <f t="shared" si="0"/>
        <v>1.1336032388664</v>
      </c>
      <c r="E4" s="34">
        <v>0.804408163157076</v>
      </c>
      <c r="F4" s="35">
        <v>778938.4</v>
      </c>
      <c r="G4" s="35">
        <v>590931.02</v>
      </c>
      <c r="H4" s="34">
        <f t="shared" si="1"/>
        <v>0.758636395381201</v>
      </c>
      <c r="I4" s="34">
        <f t="shared" si="2"/>
        <v>-0.0457717677758751</v>
      </c>
      <c r="J4" s="46">
        <v>0.617937891239416</v>
      </c>
      <c r="K4" s="47">
        <v>10091</v>
      </c>
      <c r="L4" s="47">
        <v>4905</v>
      </c>
      <c r="M4" s="46">
        <f t="shared" si="3"/>
        <v>0.486076702011694</v>
      </c>
      <c r="N4" s="46">
        <f t="shared" si="4"/>
        <v>-0.131861189227722</v>
      </c>
      <c r="O4" s="48">
        <v>0.485381891755185</v>
      </c>
      <c r="P4" s="48">
        <v>0.744372271422761</v>
      </c>
      <c r="Q4" s="52">
        <v>8651</v>
      </c>
      <c r="R4" s="52">
        <v>4789</v>
      </c>
      <c r="S4" s="34">
        <f t="shared" si="5"/>
        <v>0.553577621084268</v>
      </c>
      <c r="T4" s="53">
        <v>623826.81</v>
      </c>
      <c r="U4" s="53">
        <v>488308.37</v>
      </c>
      <c r="V4" s="34">
        <f t="shared" si="6"/>
        <v>0.782762719030944</v>
      </c>
      <c r="W4" s="54">
        <f t="shared" si="9"/>
        <v>-0.0675009190725744</v>
      </c>
      <c r="X4" s="54">
        <f t="shared" si="10"/>
        <v>-0.0241263236497431</v>
      </c>
      <c r="Y4" s="34">
        <f t="shared" si="11"/>
        <v>0.000694810256508582</v>
      </c>
      <c r="Z4" s="34">
        <f t="shared" si="12"/>
        <v>0.0142641239584399</v>
      </c>
      <c r="AA4" s="60">
        <v>0.481432210585904</v>
      </c>
      <c r="AB4" s="60">
        <v>0.725814438755394</v>
      </c>
      <c r="AC4" s="60">
        <v>0.553577621084268</v>
      </c>
      <c r="AD4" s="60">
        <v>0.782762719030944</v>
      </c>
      <c r="AE4" s="61">
        <f t="shared" si="7"/>
        <v>-0.0721454104983636</v>
      </c>
      <c r="AF4" s="61">
        <f t="shared" si="8"/>
        <v>-0.0569482802755503</v>
      </c>
    </row>
    <row r="5" spans="1:32">
      <c r="A5" s="20" t="s">
        <v>667</v>
      </c>
      <c r="B5" s="32">
        <v>390</v>
      </c>
      <c r="C5" s="32">
        <v>551</v>
      </c>
      <c r="D5" s="33">
        <f t="shared" si="0"/>
        <v>1.41282051282051</v>
      </c>
      <c r="E5" s="34">
        <v>0.792930408305217</v>
      </c>
      <c r="F5" s="35">
        <v>945458.15</v>
      </c>
      <c r="G5" s="35">
        <v>690140.27</v>
      </c>
      <c r="H5" s="34">
        <f t="shared" si="1"/>
        <v>0.729953271860843</v>
      </c>
      <c r="I5" s="34">
        <f t="shared" si="2"/>
        <v>-0.0629771364443736</v>
      </c>
      <c r="J5" s="46">
        <v>0.657942322677737</v>
      </c>
      <c r="K5" s="47">
        <v>12436</v>
      </c>
      <c r="L5" s="47">
        <v>5934</v>
      </c>
      <c r="M5" s="46">
        <f t="shared" si="3"/>
        <v>0.477163074943712</v>
      </c>
      <c r="N5" s="46">
        <f t="shared" si="4"/>
        <v>-0.180779247734025</v>
      </c>
      <c r="O5" s="48">
        <v>0.496347913693225</v>
      </c>
      <c r="P5" s="48">
        <v>0.746428036197005</v>
      </c>
      <c r="Q5" s="52">
        <v>12230</v>
      </c>
      <c r="R5" s="52">
        <v>6223</v>
      </c>
      <c r="S5" s="34">
        <f t="shared" si="5"/>
        <v>0.508830744071954</v>
      </c>
      <c r="T5" s="53">
        <v>685577.86</v>
      </c>
      <c r="U5" s="53">
        <v>494200.81</v>
      </c>
      <c r="V5" s="34">
        <f t="shared" si="6"/>
        <v>0.720852931277565</v>
      </c>
      <c r="W5" s="54">
        <f t="shared" si="9"/>
        <v>-0.0316676691282423</v>
      </c>
      <c r="X5" s="54">
        <f t="shared" si="10"/>
        <v>0.00910034058327835</v>
      </c>
      <c r="Y5" s="34">
        <f t="shared" si="11"/>
        <v>-0.0191848387495132</v>
      </c>
      <c r="Z5" s="34">
        <f t="shared" si="12"/>
        <v>-0.0164747643361617</v>
      </c>
      <c r="AA5" s="60">
        <v>0.503137231991587</v>
      </c>
      <c r="AB5" s="60">
        <v>0.721407391979815</v>
      </c>
      <c r="AC5" s="60">
        <v>0.508830744071954</v>
      </c>
      <c r="AD5" s="60">
        <v>0.720852931277565</v>
      </c>
      <c r="AE5" s="61">
        <f t="shared" si="7"/>
        <v>-0.00569351208036672</v>
      </c>
      <c r="AF5" s="61">
        <f t="shared" si="8"/>
        <v>0.000554460702249515</v>
      </c>
    </row>
    <row r="6" spans="1:32">
      <c r="A6" s="20" t="s">
        <v>329</v>
      </c>
      <c r="B6" s="32">
        <v>3209</v>
      </c>
      <c r="C6" s="32">
        <v>4329</v>
      </c>
      <c r="D6" s="33">
        <f t="shared" si="0"/>
        <v>1.34901838578997</v>
      </c>
      <c r="E6" s="34">
        <v>0.80337508143002</v>
      </c>
      <c r="F6" s="35">
        <v>4031974.76</v>
      </c>
      <c r="G6" s="35">
        <v>2977093.38</v>
      </c>
      <c r="H6" s="34">
        <f t="shared" si="1"/>
        <v>0.73837103583456</v>
      </c>
      <c r="I6" s="34">
        <f t="shared" si="2"/>
        <v>-0.0650040455954604</v>
      </c>
      <c r="J6" s="46">
        <v>0.631455759321075</v>
      </c>
      <c r="K6" s="47">
        <v>61182</v>
      </c>
      <c r="L6" s="47">
        <v>30507</v>
      </c>
      <c r="M6" s="46">
        <f t="shared" si="3"/>
        <v>0.498627047170736</v>
      </c>
      <c r="N6" s="46">
        <f t="shared" si="4"/>
        <v>-0.132828712150339</v>
      </c>
      <c r="O6" s="48">
        <v>0.530188080031053</v>
      </c>
      <c r="P6" s="48">
        <v>0.742563596995067</v>
      </c>
      <c r="Q6" s="52">
        <v>48796</v>
      </c>
      <c r="R6" s="52">
        <v>27030</v>
      </c>
      <c r="S6" s="34">
        <f t="shared" si="5"/>
        <v>0.553938847446512</v>
      </c>
      <c r="T6" s="53">
        <v>3373095.37</v>
      </c>
      <c r="U6" s="53">
        <v>2448076.25</v>
      </c>
      <c r="V6" s="34">
        <f t="shared" si="6"/>
        <v>0.725765500665343</v>
      </c>
      <c r="W6" s="54">
        <f t="shared" si="9"/>
        <v>-0.0553118002757755</v>
      </c>
      <c r="X6" s="54">
        <f t="shared" si="10"/>
        <v>0.0126055351692167</v>
      </c>
      <c r="Y6" s="34">
        <f t="shared" si="11"/>
        <v>-0.0315610328603165</v>
      </c>
      <c r="Z6" s="34">
        <f t="shared" si="12"/>
        <v>-0.00419256116050737</v>
      </c>
      <c r="AA6" s="60">
        <v>0.523045649054831</v>
      </c>
      <c r="AB6" s="60">
        <v>0.712919117028989</v>
      </c>
      <c r="AC6" s="60">
        <v>0.553938847446512</v>
      </c>
      <c r="AD6" s="60">
        <v>0.725765500665343</v>
      </c>
      <c r="AE6" s="61">
        <f t="shared" si="7"/>
        <v>-0.0308931983916814</v>
      </c>
      <c r="AF6" s="61">
        <f t="shared" si="8"/>
        <v>-0.0128463836363542</v>
      </c>
    </row>
    <row r="7" spans="1:32">
      <c r="A7" s="20" t="s">
        <v>299</v>
      </c>
      <c r="B7" s="32">
        <v>3282</v>
      </c>
      <c r="C7" s="32">
        <v>3891</v>
      </c>
      <c r="D7" s="33">
        <f t="shared" si="0"/>
        <v>1.18555758683729</v>
      </c>
      <c r="E7" s="34">
        <v>0.819803102605151</v>
      </c>
      <c r="F7" s="35">
        <v>5831464.24</v>
      </c>
      <c r="G7" s="35">
        <v>4644626.83</v>
      </c>
      <c r="H7" s="34">
        <f t="shared" si="1"/>
        <v>0.796476946242922</v>
      </c>
      <c r="I7" s="34">
        <f t="shared" si="2"/>
        <v>-0.0233261563622293</v>
      </c>
      <c r="J7" s="46">
        <v>0.645378655165633</v>
      </c>
      <c r="K7" s="47">
        <v>65942</v>
      </c>
      <c r="L7" s="47">
        <v>35714</v>
      </c>
      <c r="M7" s="46">
        <f t="shared" si="3"/>
        <v>0.541597161141609</v>
      </c>
      <c r="N7" s="46">
        <f t="shared" si="4"/>
        <v>-0.103781494024024</v>
      </c>
      <c r="O7" s="48">
        <v>0.566563861244476</v>
      </c>
      <c r="P7" s="48">
        <v>0.786167257926375</v>
      </c>
      <c r="Q7" s="52">
        <v>54871</v>
      </c>
      <c r="R7" s="52">
        <v>32302</v>
      </c>
      <c r="S7" s="34">
        <f t="shared" si="5"/>
        <v>0.588689836161178</v>
      </c>
      <c r="T7" s="53">
        <v>4647456.53</v>
      </c>
      <c r="U7" s="53">
        <v>3473133.91</v>
      </c>
      <c r="V7" s="34">
        <f t="shared" si="6"/>
        <v>0.747319289073587</v>
      </c>
      <c r="W7" s="54">
        <f t="shared" si="9"/>
        <v>-0.0470926750195687</v>
      </c>
      <c r="X7" s="54">
        <f t="shared" si="10"/>
        <v>0.0491576571693346</v>
      </c>
      <c r="Y7" s="34">
        <f t="shared" si="11"/>
        <v>-0.0249667001028667</v>
      </c>
      <c r="Z7" s="34">
        <f t="shared" si="12"/>
        <v>0.0103096883165467</v>
      </c>
      <c r="AA7" s="60">
        <v>0.560783977278115</v>
      </c>
      <c r="AB7" s="60">
        <v>0.745257734240023</v>
      </c>
      <c r="AC7" s="60">
        <v>0.588689836161178</v>
      </c>
      <c r="AD7" s="60">
        <v>0.747319289073587</v>
      </c>
      <c r="AE7" s="61">
        <f t="shared" si="7"/>
        <v>-0.027905858883063</v>
      </c>
      <c r="AF7" s="61">
        <f t="shared" si="8"/>
        <v>-0.00206155483356452</v>
      </c>
    </row>
    <row r="8" spans="1:32">
      <c r="A8" s="20" t="s">
        <v>197</v>
      </c>
      <c r="B8" s="32">
        <v>575</v>
      </c>
      <c r="C8" s="32">
        <v>693</v>
      </c>
      <c r="D8" s="33">
        <f t="shared" si="0"/>
        <v>1.20521739130435</v>
      </c>
      <c r="E8" s="34">
        <v>0.789533842453208</v>
      </c>
      <c r="F8" s="35">
        <v>746893.13</v>
      </c>
      <c r="G8" s="35">
        <v>564451.2</v>
      </c>
      <c r="H8" s="34">
        <f t="shared" si="1"/>
        <v>0.755732215665178</v>
      </c>
      <c r="I8" s="34">
        <f t="shared" si="2"/>
        <v>-0.0338016267880299</v>
      </c>
      <c r="J8" s="46">
        <v>0.626104594990511</v>
      </c>
      <c r="K8" s="47">
        <v>11403</v>
      </c>
      <c r="L8" s="47">
        <v>6428</v>
      </c>
      <c r="M8" s="46">
        <f t="shared" si="3"/>
        <v>0.563711304042796</v>
      </c>
      <c r="N8" s="46">
        <f t="shared" si="4"/>
        <v>-0.0623932909477152</v>
      </c>
      <c r="O8" s="48">
        <v>0.573579676674365</v>
      </c>
      <c r="P8" s="48">
        <v>0.787600941540702</v>
      </c>
      <c r="Q8" s="52">
        <v>10301</v>
      </c>
      <c r="R8" s="52">
        <v>6219</v>
      </c>
      <c r="S8" s="34">
        <f t="shared" si="5"/>
        <v>0.603727793418115</v>
      </c>
      <c r="T8" s="53">
        <v>676314.67</v>
      </c>
      <c r="U8" s="53">
        <v>494893.42</v>
      </c>
      <c r="V8" s="34">
        <f t="shared" si="6"/>
        <v>0.731750236912649</v>
      </c>
      <c r="W8" s="54">
        <f t="shared" si="9"/>
        <v>-0.0400164893753192</v>
      </c>
      <c r="X8" s="54">
        <f t="shared" si="10"/>
        <v>0.0239819787525292</v>
      </c>
      <c r="Y8" s="34">
        <f t="shared" si="11"/>
        <v>-0.00986837263156926</v>
      </c>
      <c r="Z8" s="34">
        <f t="shared" si="12"/>
        <v>-0.0318687258755239</v>
      </c>
      <c r="AA8" s="60">
        <v>0.537579765335529</v>
      </c>
      <c r="AB8" s="60">
        <v>0.729046857724925</v>
      </c>
      <c r="AC8" s="60">
        <v>0.603727793418115</v>
      </c>
      <c r="AD8" s="60">
        <v>0.731750236912649</v>
      </c>
      <c r="AE8" s="61">
        <f t="shared" si="7"/>
        <v>-0.066148028082586</v>
      </c>
      <c r="AF8" s="61">
        <f t="shared" si="8"/>
        <v>-0.00270337918772401</v>
      </c>
    </row>
    <row r="9" spans="1:32">
      <c r="A9" s="20" t="s">
        <v>29</v>
      </c>
      <c r="B9" s="32">
        <v>524</v>
      </c>
      <c r="C9" s="32">
        <v>582</v>
      </c>
      <c r="D9" s="33">
        <f t="shared" si="0"/>
        <v>1.11068702290076</v>
      </c>
      <c r="E9" s="34">
        <v>0.841961269170931</v>
      </c>
      <c r="F9" s="35">
        <v>849017.24</v>
      </c>
      <c r="G9" s="35">
        <v>736683.6</v>
      </c>
      <c r="H9" s="34">
        <f t="shared" si="1"/>
        <v>0.867689800975066</v>
      </c>
      <c r="I9" s="34">
        <f t="shared" si="2"/>
        <v>0.0257285318041353</v>
      </c>
      <c r="J9" s="46">
        <v>0.694836266998308</v>
      </c>
      <c r="K9" s="47">
        <v>10308</v>
      </c>
      <c r="L9" s="47">
        <v>6768</v>
      </c>
      <c r="M9" s="46">
        <f t="shared" si="3"/>
        <v>0.656577415599534</v>
      </c>
      <c r="N9" s="46">
        <f t="shared" si="4"/>
        <v>-0.0382588513987737</v>
      </c>
      <c r="O9" s="48">
        <v>0.674878796873454</v>
      </c>
      <c r="P9" s="48">
        <v>0.87489663326387</v>
      </c>
      <c r="Q9" s="52">
        <v>9914</v>
      </c>
      <c r="R9" s="52">
        <v>6824</v>
      </c>
      <c r="S9" s="34">
        <f t="shared" si="5"/>
        <v>0.688319548113778</v>
      </c>
      <c r="T9" s="53">
        <v>799068.49</v>
      </c>
      <c r="U9" s="53">
        <v>611287.8</v>
      </c>
      <c r="V9" s="34">
        <f t="shared" si="6"/>
        <v>0.765000507027877</v>
      </c>
      <c r="W9" s="54">
        <f t="shared" si="9"/>
        <v>-0.0317421325142437</v>
      </c>
      <c r="X9" s="54">
        <f t="shared" si="10"/>
        <v>0.102689293947189</v>
      </c>
      <c r="Y9" s="34">
        <f t="shared" si="11"/>
        <v>-0.0183013812739197</v>
      </c>
      <c r="Z9" s="34">
        <f t="shared" si="12"/>
        <v>-0.00720683228880381</v>
      </c>
      <c r="AA9" s="60">
        <v>0.641407324903361</v>
      </c>
      <c r="AB9" s="60">
        <v>0.828331224414186</v>
      </c>
      <c r="AC9" s="60">
        <v>0.688319548113778</v>
      </c>
      <c r="AD9" s="60">
        <v>0.765000507027877</v>
      </c>
      <c r="AE9" s="61">
        <f t="shared" si="7"/>
        <v>-0.046912223210417</v>
      </c>
      <c r="AF9" s="61">
        <f t="shared" si="8"/>
        <v>0.0633307173863095</v>
      </c>
    </row>
    <row r="10" spans="1:32">
      <c r="A10" s="20" t="s">
        <v>15</v>
      </c>
      <c r="B10" s="32">
        <v>3038</v>
      </c>
      <c r="C10" s="32">
        <v>3750</v>
      </c>
      <c r="D10" s="33">
        <f t="shared" si="0"/>
        <v>1.23436471362739</v>
      </c>
      <c r="E10" s="34">
        <v>0.803193258802953</v>
      </c>
      <c r="F10" s="35">
        <v>4067972.67</v>
      </c>
      <c r="G10" s="35">
        <v>3068122.37</v>
      </c>
      <c r="H10" s="34">
        <f t="shared" si="1"/>
        <v>0.75421410586812</v>
      </c>
      <c r="I10" s="34">
        <f t="shared" si="2"/>
        <v>-0.0489791529348327</v>
      </c>
      <c r="J10" s="46">
        <v>0.633531517184636</v>
      </c>
      <c r="K10" s="47">
        <v>60954</v>
      </c>
      <c r="L10" s="47">
        <v>32048</v>
      </c>
      <c r="M10" s="46">
        <f t="shared" si="3"/>
        <v>0.525773534140499</v>
      </c>
      <c r="N10" s="46">
        <f t="shared" si="4"/>
        <v>-0.107757983044137</v>
      </c>
      <c r="O10" s="48">
        <v>0.556903787732453</v>
      </c>
      <c r="P10" s="48">
        <v>0.769210412760684</v>
      </c>
      <c r="Q10" s="52">
        <v>54357</v>
      </c>
      <c r="R10" s="52">
        <v>29469</v>
      </c>
      <c r="S10" s="34">
        <f t="shared" si="5"/>
        <v>0.542138087090899</v>
      </c>
      <c r="T10" s="53">
        <v>3619549.18</v>
      </c>
      <c r="U10" s="53">
        <v>2617130.87</v>
      </c>
      <c r="V10" s="34">
        <f t="shared" si="6"/>
        <v>0.723054374965006</v>
      </c>
      <c r="W10" s="54">
        <f t="shared" si="9"/>
        <v>-0.0163645529503995</v>
      </c>
      <c r="X10" s="54">
        <f t="shared" si="10"/>
        <v>0.0311597309031143</v>
      </c>
      <c r="Y10" s="34">
        <f t="shared" si="11"/>
        <v>-0.0311302535919535</v>
      </c>
      <c r="Z10" s="34">
        <f t="shared" si="12"/>
        <v>-0.0149963068925637</v>
      </c>
      <c r="AA10" s="60">
        <v>0.542510846732238</v>
      </c>
      <c r="AB10" s="60">
        <v>0.730711235600585</v>
      </c>
      <c r="AC10" s="60">
        <v>0.542138087090899</v>
      </c>
      <c r="AD10" s="60">
        <v>0.723054374965006</v>
      </c>
      <c r="AE10" s="61">
        <f t="shared" si="7"/>
        <v>0.000372759641338871</v>
      </c>
      <c r="AF10" s="61">
        <f t="shared" si="8"/>
        <v>0.0076568606355788</v>
      </c>
    </row>
    <row r="11" spans="1:32">
      <c r="A11" s="36" t="s">
        <v>732</v>
      </c>
      <c r="B11" s="32">
        <v>420</v>
      </c>
      <c r="C11" s="32">
        <v>75</v>
      </c>
      <c r="D11" s="33">
        <f t="shared" si="0"/>
        <v>0.178571428571429</v>
      </c>
      <c r="E11" s="34">
        <v>0.508659914454131</v>
      </c>
      <c r="F11" s="35">
        <v>181378.11</v>
      </c>
      <c r="G11" s="35">
        <v>67873.1</v>
      </c>
      <c r="H11" s="34">
        <f t="shared" si="1"/>
        <v>0.374207780641225</v>
      </c>
      <c r="I11" s="34">
        <f t="shared" si="2"/>
        <v>-0.134452133812906</v>
      </c>
      <c r="J11" s="46">
        <v>0.408505646134305</v>
      </c>
      <c r="K11" s="47">
        <v>3987</v>
      </c>
      <c r="L11" s="47">
        <v>1080</v>
      </c>
      <c r="M11" s="46">
        <f t="shared" si="3"/>
        <v>0.270880361173815</v>
      </c>
      <c r="N11" s="46">
        <f t="shared" si="4"/>
        <v>-0.13762528496049</v>
      </c>
      <c r="O11" s="48">
        <v>0.276673132880698</v>
      </c>
      <c r="P11" s="48">
        <v>0.404941447909528</v>
      </c>
      <c r="Q11" s="52"/>
      <c r="R11" s="52"/>
      <c r="S11" s="34" t="e">
        <f t="shared" si="5"/>
        <v>#DIV/0!</v>
      </c>
      <c r="T11" s="53"/>
      <c r="U11" s="53"/>
      <c r="V11" s="34" t="e">
        <f t="shared" si="6"/>
        <v>#DIV/0!</v>
      </c>
      <c r="W11" s="54" t="e">
        <f t="shared" si="9"/>
        <v>#DIV/0!</v>
      </c>
      <c r="X11" s="54" t="e">
        <f t="shared" si="10"/>
        <v>#DIV/0!</v>
      </c>
      <c r="Y11" s="34">
        <f t="shared" si="11"/>
        <v>-0.00579277170688308</v>
      </c>
      <c r="Z11" s="34">
        <f t="shared" si="12"/>
        <v>-0.0307336672683028</v>
      </c>
      <c r="AA11" s="60">
        <v>0.229707820207665</v>
      </c>
      <c r="AB11" s="60">
        <v>0.323516474269571</v>
      </c>
      <c r="AC11" s="62"/>
      <c r="AD11" s="62"/>
      <c r="AE11" s="61">
        <f t="shared" si="7"/>
        <v>0.229707820207665</v>
      </c>
      <c r="AF11" s="61">
        <f t="shared" si="8"/>
        <v>0.323516474269571</v>
      </c>
    </row>
    <row r="12" spans="1:32">
      <c r="A12" s="37" t="s">
        <v>702</v>
      </c>
      <c r="B12" s="32">
        <v>660</v>
      </c>
      <c r="C12" s="32">
        <v>421</v>
      </c>
      <c r="D12" s="33">
        <f t="shared" si="0"/>
        <v>0.637878787878788</v>
      </c>
      <c r="E12" s="34">
        <v>0.68077125479405</v>
      </c>
      <c r="F12" s="35">
        <v>434396.86</v>
      </c>
      <c r="G12" s="35">
        <v>244827.92</v>
      </c>
      <c r="H12" s="34">
        <f t="shared" si="1"/>
        <v>0.563604258097077</v>
      </c>
      <c r="I12" s="34">
        <f t="shared" si="2"/>
        <v>-0.117166996696973</v>
      </c>
      <c r="J12" s="46">
        <v>0.554769136459355</v>
      </c>
      <c r="K12" s="47">
        <v>7442</v>
      </c>
      <c r="L12" s="47">
        <v>3341</v>
      </c>
      <c r="M12" s="46">
        <f t="shared" si="3"/>
        <v>0.448938457403924</v>
      </c>
      <c r="N12" s="46">
        <f t="shared" si="4"/>
        <v>-0.105830679055431</v>
      </c>
      <c r="O12" s="48">
        <v>0.477856064418722</v>
      </c>
      <c r="P12" s="48">
        <v>0.604212537221343</v>
      </c>
      <c r="Q12" s="52"/>
      <c r="R12" s="52"/>
      <c r="S12" s="34" t="e">
        <f t="shared" si="5"/>
        <v>#DIV/0!</v>
      </c>
      <c r="T12" s="53"/>
      <c r="U12" s="53"/>
      <c r="V12" s="34" t="e">
        <f t="shared" si="6"/>
        <v>#DIV/0!</v>
      </c>
      <c r="W12" s="54" t="e">
        <f t="shared" si="9"/>
        <v>#DIV/0!</v>
      </c>
      <c r="X12" s="54" t="e">
        <f t="shared" si="10"/>
        <v>#DIV/0!</v>
      </c>
      <c r="Y12" s="34">
        <f t="shared" si="11"/>
        <v>-0.0289176070147983</v>
      </c>
      <c r="Z12" s="34">
        <f t="shared" si="12"/>
        <v>-0.0406082791242656</v>
      </c>
      <c r="AA12" s="60">
        <v>0.446272503174722</v>
      </c>
      <c r="AB12" s="60">
        <v>0.561526974695404</v>
      </c>
      <c r="AC12" s="62"/>
      <c r="AD12" s="62"/>
      <c r="AE12" s="61">
        <f t="shared" si="7"/>
        <v>0.446272503174722</v>
      </c>
      <c r="AF12" s="61">
        <f t="shared" si="8"/>
        <v>0.561526974695404</v>
      </c>
    </row>
    <row r="13" spans="1:32">
      <c r="A13" s="37" t="s">
        <v>753</v>
      </c>
      <c r="B13" s="32">
        <v>480</v>
      </c>
      <c r="C13" s="32">
        <v>478</v>
      </c>
      <c r="D13" s="33">
        <f t="shared" si="0"/>
        <v>0.995833333333333</v>
      </c>
      <c r="E13" s="34">
        <v>0.566614546857182</v>
      </c>
      <c r="F13" s="35">
        <v>357693.68</v>
      </c>
      <c r="G13" s="35">
        <v>156308.69</v>
      </c>
      <c r="H13" s="34">
        <f t="shared" si="1"/>
        <v>0.43699036001978</v>
      </c>
      <c r="I13" s="34">
        <f t="shared" si="2"/>
        <v>-0.129624186837402</v>
      </c>
      <c r="J13" s="46">
        <v>0.428813133450017</v>
      </c>
      <c r="K13" s="47">
        <v>5577</v>
      </c>
      <c r="L13" s="47">
        <v>2660</v>
      </c>
      <c r="M13" s="46">
        <f t="shared" si="3"/>
        <v>0.4769589384974</v>
      </c>
      <c r="N13" s="46">
        <f t="shared" si="4"/>
        <v>0.048145805047383</v>
      </c>
      <c r="O13" s="48">
        <v>0.502154398563734</v>
      </c>
      <c r="P13" s="48">
        <v>0.554226286850464</v>
      </c>
      <c r="Q13" s="52"/>
      <c r="R13" s="52"/>
      <c r="S13" s="34" t="e">
        <f t="shared" si="5"/>
        <v>#DIV/0!</v>
      </c>
      <c r="T13" s="53"/>
      <c r="U13" s="53"/>
      <c r="V13" s="34" t="e">
        <f t="shared" si="6"/>
        <v>#DIV/0!</v>
      </c>
      <c r="W13" s="54" t="e">
        <f t="shared" si="9"/>
        <v>#DIV/0!</v>
      </c>
      <c r="X13" s="54" t="e">
        <f t="shared" si="10"/>
        <v>#DIV/0!</v>
      </c>
      <c r="Y13" s="34">
        <f t="shared" si="11"/>
        <v>-0.025195460066334</v>
      </c>
      <c r="Z13" s="34">
        <f t="shared" si="12"/>
        <v>-0.117235926830684</v>
      </c>
      <c r="AA13" s="60">
        <v>0.368297136267538</v>
      </c>
      <c r="AB13" s="60">
        <v>0.420216510486749</v>
      </c>
      <c r="AC13" s="62"/>
      <c r="AD13" s="62"/>
      <c r="AE13" s="61">
        <f t="shared" si="7"/>
        <v>0.368297136267538</v>
      </c>
      <c r="AF13" s="61">
        <f t="shared" si="8"/>
        <v>0.420216510486749</v>
      </c>
    </row>
    <row r="14" spans="1:32">
      <c r="A14" s="37" t="s">
        <v>1248</v>
      </c>
      <c r="B14" s="38">
        <f>SUM(B2:B13)</f>
        <v>16113</v>
      </c>
      <c r="C14" s="38">
        <v>18599</v>
      </c>
      <c r="D14" s="33">
        <f t="shared" si="0"/>
        <v>1.15428535964749</v>
      </c>
      <c r="E14" s="39">
        <v>0.8</v>
      </c>
      <c r="F14" s="35">
        <f>SUM(F2:F13)</f>
        <v>24851237.97</v>
      </c>
      <c r="G14" s="35">
        <f>SUM(G2:G13)</f>
        <v>18849553.32</v>
      </c>
      <c r="H14" s="34">
        <f t="shared" si="1"/>
        <v>0.758495546288473</v>
      </c>
      <c r="I14" s="34">
        <f t="shared" si="2"/>
        <v>-0.0415044537115266</v>
      </c>
      <c r="J14" s="46">
        <v>0.63</v>
      </c>
      <c r="K14" s="47">
        <f>SUM(K2:K13)</f>
        <v>313143</v>
      </c>
      <c r="L14" s="47">
        <f>SUM(L2:L13)</f>
        <v>156245</v>
      </c>
      <c r="M14" s="46">
        <f t="shared" si="3"/>
        <v>0.498957345366175</v>
      </c>
      <c r="N14" s="46">
        <f t="shared" si="4"/>
        <v>-0.131042654633825</v>
      </c>
      <c r="O14" s="48">
        <v>0.527700327312401</v>
      </c>
      <c r="P14" s="48">
        <v>0.778923730368878</v>
      </c>
      <c r="Q14" s="52">
        <f>SUM(Q2:Q13)</f>
        <v>256456</v>
      </c>
      <c r="R14" s="52">
        <f>SUM(R2:R13)</f>
        <v>141076</v>
      </c>
      <c r="S14" s="39">
        <v>0.55</v>
      </c>
      <c r="T14" s="53">
        <f>SUM(T2:T13)</f>
        <v>20699484.66</v>
      </c>
      <c r="U14" s="53">
        <f>SUM(U2:U13)</f>
        <v>15484975.28</v>
      </c>
      <c r="V14" s="39">
        <v>0.75</v>
      </c>
      <c r="W14" s="55">
        <v>-0.05</v>
      </c>
      <c r="X14" s="55">
        <v>0.01</v>
      </c>
      <c r="Y14" s="34">
        <f t="shared" si="11"/>
        <v>-0.0287429819462265</v>
      </c>
      <c r="Z14" s="34">
        <f t="shared" si="12"/>
        <v>-0.0204281840804045</v>
      </c>
      <c r="AA14" s="63">
        <v>0.51</v>
      </c>
      <c r="AB14" s="63">
        <v>0.73</v>
      </c>
      <c r="AC14" s="64">
        <v>0.55</v>
      </c>
      <c r="AD14" s="64">
        <v>0.75</v>
      </c>
      <c r="AE14" s="61">
        <f t="shared" si="7"/>
        <v>-0.04</v>
      </c>
      <c r="AF14" s="61">
        <f t="shared" si="8"/>
        <v>-0.02</v>
      </c>
    </row>
  </sheetData>
  <autoFilter xmlns:etc="http://www.wps.cn/officeDocument/2017/etCustomData" ref="A1:J15" etc:filterBottomFollowUsedRange="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7"/>
  <sheetViews>
    <sheetView workbookViewId="0">
      <pane ySplit="1" topLeftCell="A2" activePane="bottomLeft" state="frozen"/>
      <selection/>
      <selection pane="bottomLeft" activeCell="K16" sqref="K16"/>
    </sheetView>
  </sheetViews>
  <sheetFormatPr defaultColWidth="9" defaultRowHeight="13.5"/>
  <cols>
    <col min="1" max="1" width="7.375" customWidth="1"/>
    <col min="2" max="2" width="47.75" customWidth="1"/>
    <col min="3" max="3" width="8.875" customWidth="1"/>
    <col min="4" max="4" width="6.375" customWidth="1"/>
    <col min="5" max="5" width="7.875" customWidth="1"/>
    <col min="6" max="6" width="8.875" customWidth="1"/>
    <col min="7" max="7" width="7.375" customWidth="1"/>
    <col min="8" max="8" width="8" style="1" customWidth="1"/>
    <col min="9" max="9" width="7.25" style="2" customWidth="1"/>
    <col min="10" max="10" width="11" customWidth="1"/>
    <col min="11" max="12" width="10.125" style="3" customWidth="1"/>
    <col min="13" max="15" width="10.5" customWidth="1"/>
    <col min="16" max="16" width="13" customWidth="1"/>
    <col min="17" max="17" width="7.375" customWidth="1"/>
    <col min="18" max="18" width="7.375" style="4" customWidth="1"/>
    <col min="19" max="19" width="12.625" customWidth="1"/>
    <col min="20" max="20" width="9" style="1" customWidth="1"/>
    <col min="21" max="21" width="16.875" style="2" customWidth="1"/>
    <col min="22" max="22" width="12.625" customWidth="1"/>
    <col min="23" max="23" width="11.5" customWidth="1"/>
    <col min="24" max="24" width="14.875" customWidth="1"/>
    <col min="25" max="25" width="22" customWidth="1"/>
  </cols>
  <sheetData>
    <row r="1" ht="42.75" spans="1:25">
      <c r="A1" s="5" t="s">
        <v>0</v>
      </c>
      <c r="B1" s="5" t="s">
        <v>2</v>
      </c>
      <c r="C1" s="5" t="s">
        <v>1</v>
      </c>
      <c r="D1" s="5" t="s">
        <v>1249</v>
      </c>
      <c r="E1" s="5" t="s">
        <v>1250</v>
      </c>
      <c r="F1" s="5" t="s">
        <v>1251</v>
      </c>
      <c r="G1" s="5" t="s">
        <v>1252</v>
      </c>
      <c r="H1" s="6" t="s">
        <v>1253</v>
      </c>
      <c r="I1" s="10" t="s">
        <v>1254</v>
      </c>
      <c r="J1" s="5" t="s">
        <v>1255</v>
      </c>
      <c r="K1" s="11" t="s">
        <v>1256</v>
      </c>
      <c r="L1" s="11" t="s">
        <v>1257</v>
      </c>
      <c r="M1" s="12" t="s">
        <v>1258</v>
      </c>
      <c r="N1" s="12" t="s">
        <v>1259</v>
      </c>
      <c r="O1" s="12" t="s">
        <v>1260</v>
      </c>
      <c r="P1" s="12" t="s">
        <v>1261</v>
      </c>
      <c r="Q1" s="5" t="s">
        <v>1262</v>
      </c>
      <c r="R1" s="16" t="s">
        <v>1263</v>
      </c>
      <c r="S1" s="5" t="s">
        <v>1264</v>
      </c>
      <c r="T1" s="6" t="s">
        <v>1265</v>
      </c>
      <c r="U1" s="10" t="s">
        <v>1266</v>
      </c>
      <c r="V1" s="5" t="s">
        <v>1267</v>
      </c>
      <c r="W1" s="12" t="s">
        <v>1268</v>
      </c>
      <c r="X1" s="12" t="s">
        <v>1269</v>
      </c>
      <c r="Y1" s="5" t="s">
        <v>1270</v>
      </c>
    </row>
    <row r="2" spans="1:25">
      <c r="A2" s="7">
        <v>17948</v>
      </c>
      <c r="B2" s="7" t="s">
        <v>1271</v>
      </c>
      <c r="C2" s="7" t="s">
        <v>702</v>
      </c>
      <c r="D2" s="7">
        <v>30</v>
      </c>
      <c r="E2" s="7">
        <v>30</v>
      </c>
      <c r="F2" s="7">
        <v>39</v>
      </c>
      <c r="G2" s="7">
        <v>603</v>
      </c>
      <c r="H2" s="8">
        <v>0.650401482396541</v>
      </c>
      <c r="I2" s="13">
        <f t="shared" ref="I2:I65" si="0">G2*H2</f>
        <v>392.192093885114</v>
      </c>
      <c r="J2" s="7">
        <v>330</v>
      </c>
      <c r="K2" s="9">
        <f t="shared" ref="K2:K65" si="1">G2-J2</f>
        <v>273</v>
      </c>
      <c r="L2" s="9">
        <v>123</v>
      </c>
      <c r="M2" s="14">
        <v>122</v>
      </c>
      <c r="N2" s="14">
        <v>105</v>
      </c>
      <c r="O2" s="14">
        <f t="shared" ref="O2:O65" si="2">M2-N2</f>
        <v>17</v>
      </c>
      <c r="P2" s="15">
        <f t="shared" ref="P2:P65" si="3">J2/(G2-M2)</f>
        <v>0.686070686070686</v>
      </c>
      <c r="Q2" s="7" t="s">
        <v>706</v>
      </c>
      <c r="R2" s="17">
        <f t="shared" ref="R2:R65" si="4">H2-Q2</f>
        <v>0.103101482396541</v>
      </c>
      <c r="S2" s="7">
        <v>63494.94</v>
      </c>
      <c r="T2" s="18">
        <v>0.8</v>
      </c>
      <c r="U2" s="13">
        <f t="shared" ref="U2:U65" si="5">S2*T2</f>
        <v>50795.952</v>
      </c>
      <c r="V2" s="7">
        <v>40546.15</v>
      </c>
      <c r="W2" s="14">
        <v>4380.43</v>
      </c>
      <c r="X2" s="15">
        <f t="shared" ref="X2:X65" si="6">V2/(S2-W2)</f>
        <v>0.685891670251517</v>
      </c>
      <c r="Y2" s="7" t="s">
        <v>705</v>
      </c>
    </row>
    <row r="3" spans="1:25">
      <c r="A3" s="7">
        <v>1950</v>
      </c>
      <c r="B3" s="7" t="s">
        <v>1272</v>
      </c>
      <c r="C3" s="7" t="s">
        <v>15</v>
      </c>
      <c r="D3" s="7">
        <v>80</v>
      </c>
      <c r="E3" s="7">
        <v>80</v>
      </c>
      <c r="F3" s="7">
        <v>90</v>
      </c>
      <c r="G3" s="7">
        <v>949</v>
      </c>
      <c r="H3" s="8">
        <v>0.7</v>
      </c>
      <c r="I3" s="13">
        <f t="shared" si="0"/>
        <v>664.3</v>
      </c>
      <c r="J3" s="7">
        <v>549</v>
      </c>
      <c r="K3" s="9">
        <f t="shared" si="1"/>
        <v>400</v>
      </c>
      <c r="L3" s="9">
        <v>162</v>
      </c>
      <c r="M3" s="14">
        <v>191</v>
      </c>
      <c r="N3" s="14">
        <v>107</v>
      </c>
      <c r="O3" s="14">
        <f t="shared" si="2"/>
        <v>84</v>
      </c>
      <c r="P3" s="15">
        <f t="shared" si="3"/>
        <v>0.724274406332454</v>
      </c>
      <c r="Q3" s="7" t="s">
        <v>163</v>
      </c>
      <c r="R3" s="17">
        <f t="shared" si="4"/>
        <v>0.1215</v>
      </c>
      <c r="S3" s="7">
        <v>57749.89</v>
      </c>
      <c r="T3" s="18">
        <v>0.85</v>
      </c>
      <c r="U3" s="13">
        <f t="shared" si="5"/>
        <v>49087.4065</v>
      </c>
      <c r="V3" s="7">
        <v>43066.24</v>
      </c>
      <c r="W3" s="14">
        <v>4861.27</v>
      </c>
      <c r="X3" s="15">
        <f t="shared" si="6"/>
        <v>0.814281786894799</v>
      </c>
      <c r="Y3" s="7" t="s">
        <v>161</v>
      </c>
    </row>
    <row r="4" spans="1:25">
      <c r="A4" s="7">
        <v>2113</v>
      </c>
      <c r="B4" s="7" t="s">
        <v>1273</v>
      </c>
      <c r="C4" s="7" t="s">
        <v>15</v>
      </c>
      <c r="D4" s="7">
        <v>150</v>
      </c>
      <c r="E4" s="7">
        <v>150</v>
      </c>
      <c r="F4" s="7">
        <v>127</v>
      </c>
      <c r="G4" s="7">
        <v>3986</v>
      </c>
      <c r="H4" s="8">
        <v>0.615860548184866</v>
      </c>
      <c r="I4" s="13">
        <f t="shared" si="0"/>
        <v>2454.82014506488</v>
      </c>
      <c r="J4" s="7">
        <v>1816</v>
      </c>
      <c r="K4" s="9">
        <f t="shared" si="1"/>
        <v>2170</v>
      </c>
      <c r="L4" s="9">
        <v>1840</v>
      </c>
      <c r="M4" s="14">
        <v>1259</v>
      </c>
      <c r="N4" s="14">
        <v>1096</v>
      </c>
      <c r="O4" s="14">
        <f t="shared" si="2"/>
        <v>163</v>
      </c>
      <c r="P4" s="15">
        <f t="shared" si="3"/>
        <v>0.665933259992666</v>
      </c>
      <c r="Q4" s="7" t="s">
        <v>64</v>
      </c>
      <c r="R4" s="17">
        <f t="shared" si="4"/>
        <v>0.160260548184866</v>
      </c>
      <c r="S4" s="7">
        <v>306316.08</v>
      </c>
      <c r="T4" s="18">
        <v>0.8291</v>
      </c>
      <c r="U4" s="13">
        <f t="shared" si="5"/>
        <v>253966.661928</v>
      </c>
      <c r="V4" s="7">
        <v>237304.25</v>
      </c>
      <c r="W4" s="14">
        <v>57194.55</v>
      </c>
      <c r="X4" s="15">
        <f t="shared" si="6"/>
        <v>0.952564196278017</v>
      </c>
      <c r="Y4" s="7" t="s">
        <v>62</v>
      </c>
    </row>
    <row r="5" spans="1:25">
      <c r="A5" s="7">
        <v>2153</v>
      </c>
      <c r="B5" s="7" t="s">
        <v>1274</v>
      </c>
      <c r="C5" s="7" t="s">
        <v>15</v>
      </c>
      <c r="D5" s="7">
        <v>156</v>
      </c>
      <c r="E5" s="7">
        <v>156</v>
      </c>
      <c r="F5" s="7">
        <v>146</v>
      </c>
      <c r="G5" s="7">
        <v>2615</v>
      </c>
      <c r="H5" s="8">
        <v>0.55</v>
      </c>
      <c r="I5" s="13">
        <f t="shared" si="0"/>
        <v>1438.25</v>
      </c>
      <c r="J5" s="7">
        <v>522</v>
      </c>
      <c r="K5" s="9">
        <f t="shared" si="1"/>
        <v>2093</v>
      </c>
      <c r="L5" s="9">
        <v>1236</v>
      </c>
      <c r="M5" s="14">
        <v>1169</v>
      </c>
      <c r="N5" s="14">
        <v>831</v>
      </c>
      <c r="O5" s="14">
        <f t="shared" si="2"/>
        <v>338</v>
      </c>
      <c r="P5" s="15">
        <f t="shared" si="3"/>
        <v>0.360995850622407</v>
      </c>
      <c r="Q5" s="7" t="s">
        <v>133</v>
      </c>
      <c r="R5" s="17">
        <f t="shared" si="4"/>
        <v>0.3504</v>
      </c>
      <c r="S5" s="7">
        <v>119203.89</v>
      </c>
      <c r="T5" s="18">
        <v>0.6</v>
      </c>
      <c r="U5" s="13">
        <f t="shared" si="5"/>
        <v>71522.334</v>
      </c>
      <c r="V5" s="7">
        <v>52849.91</v>
      </c>
      <c r="W5" s="14">
        <v>32854.14</v>
      </c>
      <c r="X5" s="15">
        <f t="shared" si="6"/>
        <v>0.612044736666869</v>
      </c>
      <c r="Y5" s="7" t="s">
        <v>131</v>
      </c>
    </row>
    <row r="6" spans="1:25">
      <c r="A6" s="7">
        <v>2274</v>
      </c>
      <c r="B6" s="7" t="s">
        <v>1275</v>
      </c>
      <c r="C6" s="7" t="s">
        <v>22</v>
      </c>
      <c r="D6" s="7">
        <v>90</v>
      </c>
      <c r="E6" s="7">
        <v>90</v>
      </c>
      <c r="F6" s="7">
        <v>129</v>
      </c>
      <c r="G6" s="7">
        <v>959</v>
      </c>
      <c r="H6" s="8">
        <v>0.6</v>
      </c>
      <c r="I6" s="13">
        <f t="shared" si="0"/>
        <v>575.4</v>
      </c>
      <c r="J6" s="7">
        <v>405</v>
      </c>
      <c r="K6" s="9">
        <f t="shared" si="1"/>
        <v>554</v>
      </c>
      <c r="L6" s="9">
        <v>252</v>
      </c>
      <c r="M6" s="14">
        <v>286</v>
      </c>
      <c r="N6" s="14">
        <v>106</v>
      </c>
      <c r="O6" s="14">
        <f t="shared" si="2"/>
        <v>180</v>
      </c>
      <c r="P6" s="15">
        <f t="shared" si="3"/>
        <v>0.601783060921248</v>
      </c>
      <c r="Q6" s="7" t="s">
        <v>618</v>
      </c>
      <c r="R6" s="17">
        <f t="shared" si="4"/>
        <v>0.1777</v>
      </c>
      <c r="S6" s="7">
        <v>52299.84</v>
      </c>
      <c r="T6" s="18">
        <v>0.7</v>
      </c>
      <c r="U6" s="13">
        <f t="shared" si="5"/>
        <v>36609.888</v>
      </c>
      <c r="V6" s="7">
        <v>35309.39</v>
      </c>
      <c r="W6" s="14">
        <v>7312.17</v>
      </c>
      <c r="X6" s="15">
        <f t="shared" si="6"/>
        <v>0.784868164988318</v>
      </c>
      <c r="Y6" s="7" t="s">
        <v>616</v>
      </c>
    </row>
    <row r="7" spans="1:25">
      <c r="A7" s="7">
        <v>2304</v>
      </c>
      <c r="B7" s="7" t="s">
        <v>1276</v>
      </c>
      <c r="C7" s="7" t="s">
        <v>15</v>
      </c>
      <c r="D7" s="7">
        <v>124</v>
      </c>
      <c r="E7" s="7">
        <v>124</v>
      </c>
      <c r="F7" s="7">
        <v>154</v>
      </c>
      <c r="G7" s="7">
        <v>2231</v>
      </c>
      <c r="H7" s="8">
        <v>0.6</v>
      </c>
      <c r="I7" s="13">
        <f t="shared" si="0"/>
        <v>1338.6</v>
      </c>
      <c r="J7" s="7">
        <v>1072</v>
      </c>
      <c r="K7" s="9">
        <f t="shared" si="1"/>
        <v>1159</v>
      </c>
      <c r="L7" s="9">
        <v>711</v>
      </c>
      <c r="M7" s="14">
        <v>465</v>
      </c>
      <c r="N7" s="14">
        <v>333</v>
      </c>
      <c r="O7" s="14">
        <f t="shared" si="2"/>
        <v>132</v>
      </c>
      <c r="P7" s="15">
        <f t="shared" si="3"/>
        <v>0.607021517553794</v>
      </c>
      <c r="Q7" s="7" t="s">
        <v>168</v>
      </c>
      <c r="R7" s="17">
        <f t="shared" si="4"/>
        <v>0.1195</v>
      </c>
      <c r="S7" s="7">
        <v>127132.02</v>
      </c>
      <c r="T7" s="18">
        <v>0.8</v>
      </c>
      <c r="U7" s="13">
        <f t="shared" si="5"/>
        <v>101705.616</v>
      </c>
      <c r="V7" s="7">
        <v>92730.96</v>
      </c>
      <c r="W7" s="14">
        <v>21538.82</v>
      </c>
      <c r="X7" s="15">
        <f t="shared" si="6"/>
        <v>0.878190641064008</v>
      </c>
      <c r="Y7" s="7" t="s">
        <v>166</v>
      </c>
    </row>
    <row r="8" spans="1:25">
      <c r="A8" s="7">
        <v>2326</v>
      </c>
      <c r="B8" s="7" t="s">
        <v>1277</v>
      </c>
      <c r="C8" s="7" t="s">
        <v>329</v>
      </c>
      <c r="D8" s="7">
        <v>120</v>
      </c>
      <c r="E8" s="7">
        <v>120</v>
      </c>
      <c r="F8" s="7">
        <v>139</v>
      </c>
      <c r="G8" s="7">
        <v>1199</v>
      </c>
      <c r="H8" s="8">
        <v>0.604193157482371</v>
      </c>
      <c r="I8" s="13">
        <f t="shared" si="0"/>
        <v>724.427595821363</v>
      </c>
      <c r="J8" s="7">
        <v>647</v>
      </c>
      <c r="K8" s="9">
        <f t="shared" si="1"/>
        <v>552</v>
      </c>
      <c r="L8" s="9">
        <v>397</v>
      </c>
      <c r="M8" s="14">
        <v>305</v>
      </c>
      <c r="N8" s="14">
        <v>217</v>
      </c>
      <c r="O8" s="14">
        <f t="shared" si="2"/>
        <v>88</v>
      </c>
      <c r="P8" s="15">
        <f t="shared" si="3"/>
        <v>0.723713646532439</v>
      </c>
      <c r="Q8" s="7" t="s">
        <v>637</v>
      </c>
      <c r="R8" s="17">
        <f t="shared" si="4"/>
        <v>0.064593157482371</v>
      </c>
      <c r="S8" s="7">
        <v>65043.84</v>
      </c>
      <c r="T8" s="18">
        <v>0.7866</v>
      </c>
      <c r="U8" s="13">
        <f t="shared" si="5"/>
        <v>51163.484544</v>
      </c>
      <c r="V8" s="7">
        <v>49538.44</v>
      </c>
      <c r="W8" s="14">
        <v>10789.06</v>
      </c>
      <c r="X8" s="15">
        <f t="shared" si="6"/>
        <v>0.913070516551721</v>
      </c>
      <c r="Y8" s="7" t="s">
        <v>636</v>
      </c>
    </row>
    <row r="9" spans="1:25">
      <c r="A9" s="7">
        <v>2408</v>
      </c>
      <c r="B9" s="7" t="s">
        <v>1278</v>
      </c>
      <c r="C9" s="7" t="s">
        <v>299</v>
      </c>
      <c r="D9" s="7">
        <v>60</v>
      </c>
      <c r="E9" s="7">
        <v>60</v>
      </c>
      <c r="F9" s="7">
        <v>57</v>
      </c>
      <c r="G9" s="7">
        <v>1311</v>
      </c>
      <c r="H9" s="8">
        <v>0.7</v>
      </c>
      <c r="I9" s="13">
        <f t="shared" si="0"/>
        <v>917.7</v>
      </c>
      <c r="J9" s="7">
        <v>470</v>
      </c>
      <c r="K9" s="9">
        <f t="shared" si="1"/>
        <v>841</v>
      </c>
      <c r="L9" s="9">
        <v>634</v>
      </c>
      <c r="M9" s="14">
        <v>446</v>
      </c>
      <c r="N9" s="14">
        <v>225</v>
      </c>
      <c r="O9" s="14">
        <f t="shared" si="2"/>
        <v>221</v>
      </c>
      <c r="P9" s="15">
        <f t="shared" si="3"/>
        <v>0.543352601156069</v>
      </c>
      <c r="Q9" s="7" t="s">
        <v>309</v>
      </c>
      <c r="R9" s="17">
        <f t="shared" si="4"/>
        <v>0.3415</v>
      </c>
      <c r="S9" s="7">
        <v>237150.04</v>
      </c>
      <c r="T9" s="18">
        <v>0.86</v>
      </c>
      <c r="U9" s="13">
        <f t="shared" si="5"/>
        <v>203949.0344</v>
      </c>
      <c r="V9" s="7">
        <v>201443.86</v>
      </c>
      <c r="W9" s="14">
        <v>14758.78</v>
      </c>
      <c r="X9" s="15">
        <f t="shared" si="6"/>
        <v>0.905808348763346</v>
      </c>
      <c r="Y9" s="7" t="s">
        <v>307</v>
      </c>
    </row>
    <row r="10" spans="1:25">
      <c r="A10" s="7">
        <v>2409</v>
      </c>
      <c r="B10" s="7" t="s">
        <v>1279</v>
      </c>
      <c r="C10" s="7" t="s">
        <v>329</v>
      </c>
      <c r="D10" s="7">
        <v>90</v>
      </c>
      <c r="E10" s="7">
        <v>62</v>
      </c>
      <c r="F10" s="7">
        <v>115</v>
      </c>
      <c r="G10" s="7">
        <v>1356</v>
      </c>
      <c r="H10" s="8">
        <v>0.72</v>
      </c>
      <c r="I10" s="13">
        <f t="shared" si="0"/>
        <v>976.32</v>
      </c>
      <c r="J10" s="7">
        <v>859</v>
      </c>
      <c r="K10" s="9">
        <f t="shared" si="1"/>
        <v>497</v>
      </c>
      <c r="L10" s="9">
        <v>163</v>
      </c>
      <c r="M10" s="14">
        <v>174</v>
      </c>
      <c r="N10" s="14">
        <v>125</v>
      </c>
      <c r="O10" s="14">
        <f t="shared" si="2"/>
        <v>49</v>
      </c>
      <c r="P10" s="15">
        <f t="shared" si="3"/>
        <v>0.72673434856176</v>
      </c>
      <c r="Q10" s="7" t="s">
        <v>369</v>
      </c>
      <c r="R10" s="17">
        <f t="shared" si="4"/>
        <v>0.0864999999999999</v>
      </c>
      <c r="S10" s="7">
        <v>78251.73</v>
      </c>
      <c r="T10" s="18">
        <v>0.82</v>
      </c>
      <c r="U10" s="13">
        <f t="shared" si="5"/>
        <v>64166.4186</v>
      </c>
      <c r="V10" s="7">
        <v>61646.27</v>
      </c>
      <c r="W10" s="14">
        <v>4180.68</v>
      </c>
      <c r="X10" s="15">
        <f t="shared" si="6"/>
        <v>0.832258621958242</v>
      </c>
      <c r="Y10" s="7" t="s">
        <v>367</v>
      </c>
    </row>
    <row r="11" spans="1:25">
      <c r="A11" s="7">
        <v>2414</v>
      </c>
      <c r="B11" s="7" t="s">
        <v>1280</v>
      </c>
      <c r="C11" s="7" t="s">
        <v>15</v>
      </c>
      <c r="D11" s="7">
        <v>62</v>
      </c>
      <c r="E11" s="7">
        <v>62</v>
      </c>
      <c r="F11" s="7">
        <v>143</v>
      </c>
      <c r="G11" s="7">
        <v>1611</v>
      </c>
      <c r="H11" s="8">
        <v>0.68</v>
      </c>
      <c r="I11" s="13">
        <f t="shared" si="0"/>
        <v>1095.48</v>
      </c>
      <c r="J11" s="7">
        <v>1109</v>
      </c>
      <c r="K11" s="9">
        <f t="shared" si="1"/>
        <v>502</v>
      </c>
      <c r="L11" s="9">
        <v>232</v>
      </c>
      <c r="M11" s="14">
        <v>164</v>
      </c>
      <c r="N11" s="14">
        <v>82</v>
      </c>
      <c r="O11" s="14">
        <f t="shared" si="2"/>
        <v>82</v>
      </c>
      <c r="P11" s="15">
        <f t="shared" si="3"/>
        <v>0.766413268832066</v>
      </c>
      <c r="Q11" s="7" t="s">
        <v>59</v>
      </c>
      <c r="R11" s="17">
        <f t="shared" si="4"/>
        <v>-0.00839999999999996</v>
      </c>
      <c r="S11" s="7">
        <v>114787.61</v>
      </c>
      <c r="T11" s="18">
        <v>0.8</v>
      </c>
      <c r="U11" s="13">
        <f t="shared" si="5"/>
        <v>91830.088</v>
      </c>
      <c r="V11" s="7">
        <v>99041.57</v>
      </c>
      <c r="W11" s="14">
        <v>6584.19</v>
      </c>
      <c r="X11" s="15">
        <f t="shared" si="6"/>
        <v>0.915327537706294</v>
      </c>
      <c r="Y11" s="7" t="s">
        <v>57</v>
      </c>
    </row>
    <row r="12" spans="1:25">
      <c r="A12" s="7">
        <v>2422</v>
      </c>
      <c r="B12" s="7" t="s">
        <v>1281</v>
      </c>
      <c r="C12" s="7" t="s">
        <v>329</v>
      </c>
      <c r="D12" s="7">
        <v>60</v>
      </c>
      <c r="E12" s="7">
        <v>60</v>
      </c>
      <c r="F12" s="7">
        <v>108</v>
      </c>
      <c r="G12" s="7">
        <v>1384</v>
      </c>
      <c r="H12" s="8">
        <v>0.684563512862511</v>
      </c>
      <c r="I12" s="13">
        <f t="shared" si="0"/>
        <v>947.435901801715</v>
      </c>
      <c r="J12" s="7">
        <v>951</v>
      </c>
      <c r="K12" s="9">
        <f t="shared" si="1"/>
        <v>433</v>
      </c>
      <c r="L12" s="9">
        <v>191</v>
      </c>
      <c r="M12" s="14">
        <v>254</v>
      </c>
      <c r="N12" s="14">
        <v>142</v>
      </c>
      <c r="O12" s="14">
        <f t="shared" si="2"/>
        <v>112</v>
      </c>
      <c r="P12" s="15">
        <f t="shared" si="3"/>
        <v>0.841592920353982</v>
      </c>
      <c r="Q12" s="7" t="s">
        <v>374</v>
      </c>
      <c r="R12" s="17">
        <f t="shared" si="4"/>
        <v>-0.00253648713748889</v>
      </c>
      <c r="S12" s="7">
        <v>81361.38</v>
      </c>
      <c r="T12" s="18">
        <v>0.85</v>
      </c>
      <c r="U12" s="13">
        <f t="shared" si="5"/>
        <v>69157.173</v>
      </c>
      <c r="V12" s="7">
        <v>64994.26</v>
      </c>
      <c r="W12" s="14">
        <v>5453.08</v>
      </c>
      <c r="X12" s="15">
        <f t="shared" si="6"/>
        <v>0.856220729485445</v>
      </c>
      <c r="Y12" s="7" t="s">
        <v>372</v>
      </c>
    </row>
    <row r="13" spans="1:25">
      <c r="A13" s="7">
        <v>2443</v>
      </c>
      <c r="B13" s="7" t="s">
        <v>1282</v>
      </c>
      <c r="C13" s="7" t="s">
        <v>299</v>
      </c>
      <c r="D13" s="7">
        <v>150</v>
      </c>
      <c r="E13" s="7">
        <v>124</v>
      </c>
      <c r="F13" s="7">
        <v>146</v>
      </c>
      <c r="G13" s="7">
        <v>2227</v>
      </c>
      <c r="H13" s="8">
        <v>0.6</v>
      </c>
      <c r="I13" s="13">
        <f t="shared" si="0"/>
        <v>1336.2</v>
      </c>
      <c r="J13" s="7">
        <v>1130</v>
      </c>
      <c r="K13" s="9">
        <f t="shared" si="1"/>
        <v>1097</v>
      </c>
      <c r="L13" s="9">
        <v>495</v>
      </c>
      <c r="M13" s="14">
        <v>438</v>
      </c>
      <c r="N13" s="14">
        <v>172</v>
      </c>
      <c r="O13" s="14">
        <f t="shared" si="2"/>
        <v>266</v>
      </c>
      <c r="P13" s="15">
        <f t="shared" si="3"/>
        <v>0.63163778647289</v>
      </c>
      <c r="Q13" s="7" t="s">
        <v>322</v>
      </c>
      <c r="R13" s="17">
        <f t="shared" si="4"/>
        <v>0.0925999999999999</v>
      </c>
      <c r="S13" s="7">
        <v>162065.97</v>
      </c>
      <c r="T13" s="18">
        <v>0.8</v>
      </c>
      <c r="U13" s="13">
        <f t="shared" si="5"/>
        <v>129652.776</v>
      </c>
      <c r="V13" s="7">
        <v>121409.47</v>
      </c>
      <c r="W13" s="14">
        <v>16251.49</v>
      </c>
      <c r="X13" s="15">
        <f t="shared" si="6"/>
        <v>0.832629722370508</v>
      </c>
      <c r="Y13" s="7" t="s">
        <v>321</v>
      </c>
    </row>
    <row r="14" spans="1:25">
      <c r="A14" s="7">
        <v>2451</v>
      </c>
      <c r="B14" s="7" t="s">
        <v>1283</v>
      </c>
      <c r="C14" s="7" t="s">
        <v>329</v>
      </c>
      <c r="D14" s="7">
        <v>90</v>
      </c>
      <c r="E14" s="7">
        <v>90</v>
      </c>
      <c r="F14" s="7">
        <v>70</v>
      </c>
      <c r="G14" s="7">
        <v>2290</v>
      </c>
      <c r="H14" s="8">
        <v>0.666544354605833</v>
      </c>
      <c r="I14" s="13">
        <f t="shared" si="0"/>
        <v>1526.38657204736</v>
      </c>
      <c r="J14" s="7">
        <v>1334</v>
      </c>
      <c r="K14" s="9">
        <f t="shared" si="1"/>
        <v>956</v>
      </c>
      <c r="L14" s="9">
        <v>761</v>
      </c>
      <c r="M14" s="14">
        <v>634</v>
      </c>
      <c r="N14" s="14">
        <v>451</v>
      </c>
      <c r="O14" s="14">
        <f t="shared" si="2"/>
        <v>183</v>
      </c>
      <c r="P14" s="15">
        <f t="shared" si="3"/>
        <v>0.805555555555556</v>
      </c>
      <c r="Q14" s="7" t="s">
        <v>334</v>
      </c>
      <c r="R14" s="17">
        <f t="shared" si="4"/>
        <v>0.0840443546058329</v>
      </c>
      <c r="S14" s="7">
        <v>148502.31</v>
      </c>
      <c r="T14" s="18">
        <v>0.8544</v>
      </c>
      <c r="U14" s="13">
        <f t="shared" si="5"/>
        <v>126880.373664</v>
      </c>
      <c r="V14" s="7">
        <v>109685.64</v>
      </c>
      <c r="W14" s="14">
        <v>24896.78</v>
      </c>
      <c r="X14" s="15">
        <f t="shared" si="6"/>
        <v>0.88738456928262</v>
      </c>
      <c r="Y14" s="7" t="s">
        <v>332</v>
      </c>
    </row>
    <row r="15" spans="1:25">
      <c r="A15" s="7">
        <v>2466</v>
      </c>
      <c r="B15" s="7" t="s">
        <v>1284</v>
      </c>
      <c r="C15" s="7" t="s">
        <v>329</v>
      </c>
      <c r="D15" s="7">
        <v>150</v>
      </c>
      <c r="E15" s="7">
        <v>150</v>
      </c>
      <c r="F15" s="7">
        <v>163</v>
      </c>
      <c r="G15" s="7">
        <v>2088</v>
      </c>
      <c r="H15" s="8">
        <v>0.6</v>
      </c>
      <c r="I15" s="13">
        <f t="shared" si="0"/>
        <v>1252.8</v>
      </c>
      <c r="J15" s="7">
        <v>1316</v>
      </c>
      <c r="K15" s="9">
        <f t="shared" si="1"/>
        <v>772</v>
      </c>
      <c r="L15" s="9">
        <v>432</v>
      </c>
      <c r="M15" s="14">
        <v>423</v>
      </c>
      <c r="N15" s="14">
        <v>278</v>
      </c>
      <c r="O15" s="14">
        <f t="shared" si="2"/>
        <v>145</v>
      </c>
      <c r="P15" s="15">
        <f t="shared" si="3"/>
        <v>0.79039039039039</v>
      </c>
      <c r="Q15" s="7" t="s">
        <v>364</v>
      </c>
      <c r="R15" s="17">
        <f t="shared" si="4"/>
        <v>-0.0303</v>
      </c>
      <c r="S15" s="7">
        <v>172738.82</v>
      </c>
      <c r="T15" s="18">
        <v>0.83</v>
      </c>
      <c r="U15" s="13">
        <f t="shared" si="5"/>
        <v>143373.2206</v>
      </c>
      <c r="V15" s="7">
        <v>151468.86</v>
      </c>
      <c r="W15" s="14">
        <v>13227.35</v>
      </c>
      <c r="X15" s="15">
        <f t="shared" si="6"/>
        <v>0.949579738685876</v>
      </c>
      <c r="Y15" s="7" t="s">
        <v>362</v>
      </c>
    </row>
    <row r="16" spans="1:25">
      <c r="A16" s="7">
        <v>2471</v>
      </c>
      <c r="B16" s="7" t="s">
        <v>1285</v>
      </c>
      <c r="C16" s="7" t="s">
        <v>299</v>
      </c>
      <c r="D16" s="7">
        <v>90</v>
      </c>
      <c r="E16" s="7">
        <v>90</v>
      </c>
      <c r="F16" s="7">
        <v>128</v>
      </c>
      <c r="G16" s="7">
        <v>1713</v>
      </c>
      <c r="H16" s="8">
        <v>0.665235974643423</v>
      </c>
      <c r="I16" s="13">
        <f t="shared" si="0"/>
        <v>1139.54922456418</v>
      </c>
      <c r="J16" s="7">
        <v>955</v>
      </c>
      <c r="K16" s="9">
        <f t="shared" si="1"/>
        <v>758</v>
      </c>
      <c r="L16" s="9">
        <v>432</v>
      </c>
      <c r="M16" s="14">
        <v>394</v>
      </c>
      <c r="N16" s="14">
        <v>238</v>
      </c>
      <c r="O16" s="14">
        <f t="shared" si="2"/>
        <v>156</v>
      </c>
      <c r="P16" s="15">
        <f t="shared" si="3"/>
        <v>0.724033358605004</v>
      </c>
      <c r="Q16" s="7" t="s">
        <v>318</v>
      </c>
      <c r="R16" s="17">
        <f t="shared" si="4"/>
        <v>0.107735974643423</v>
      </c>
      <c r="S16" s="7">
        <v>166153.69</v>
      </c>
      <c r="T16" s="18">
        <v>0.8568</v>
      </c>
      <c r="U16" s="13">
        <f t="shared" si="5"/>
        <v>142360.481592</v>
      </c>
      <c r="V16" s="7">
        <v>138765.27</v>
      </c>
      <c r="W16" s="14">
        <v>12508.68</v>
      </c>
      <c r="X16" s="15">
        <f t="shared" si="6"/>
        <v>0.903155071550973</v>
      </c>
      <c r="Y16" s="7" t="s">
        <v>316</v>
      </c>
    </row>
    <row r="17" spans="1:25">
      <c r="A17" s="7">
        <v>2479</v>
      </c>
      <c r="B17" s="7" t="s">
        <v>1286</v>
      </c>
      <c r="C17" s="7" t="s">
        <v>299</v>
      </c>
      <c r="D17" s="7">
        <v>94</v>
      </c>
      <c r="E17" s="7">
        <v>93</v>
      </c>
      <c r="F17" s="7">
        <v>132</v>
      </c>
      <c r="G17" s="7">
        <v>2492</v>
      </c>
      <c r="H17" s="8">
        <v>0.78</v>
      </c>
      <c r="I17" s="13">
        <f t="shared" si="0"/>
        <v>1943.76</v>
      </c>
      <c r="J17" s="7">
        <v>1852</v>
      </c>
      <c r="K17" s="9">
        <f t="shared" si="1"/>
        <v>640</v>
      </c>
      <c r="L17" s="9">
        <v>519</v>
      </c>
      <c r="M17" s="14">
        <v>439</v>
      </c>
      <c r="N17" s="14">
        <v>216</v>
      </c>
      <c r="O17" s="14">
        <f t="shared" si="2"/>
        <v>223</v>
      </c>
      <c r="P17" s="15">
        <f t="shared" si="3"/>
        <v>0.902094495859717</v>
      </c>
      <c r="Q17" s="7" t="s">
        <v>344</v>
      </c>
      <c r="R17" s="17">
        <f t="shared" si="4"/>
        <v>0.0368000000000001</v>
      </c>
      <c r="S17" s="7">
        <v>145075.43</v>
      </c>
      <c r="T17" s="18">
        <v>0.8671</v>
      </c>
      <c r="U17" s="13">
        <f t="shared" si="5"/>
        <v>125794.905353</v>
      </c>
      <c r="V17" s="7">
        <v>123486.3</v>
      </c>
      <c r="W17" s="14">
        <v>17140.3</v>
      </c>
      <c r="X17" s="15">
        <f t="shared" si="6"/>
        <v>0.965225892215844</v>
      </c>
      <c r="Y17" s="7" t="s">
        <v>342</v>
      </c>
    </row>
    <row r="18" spans="1:25">
      <c r="A18" s="7">
        <v>2483</v>
      </c>
      <c r="B18" s="7" t="s">
        <v>1287</v>
      </c>
      <c r="C18" s="7" t="s">
        <v>299</v>
      </c>
      <c r="D18" s="7">
        <v>60</v>
      </c>
      <c r="E18" s="7">
        <v>60</v>
      </c>
      <c r="F18" s="7">
        <v>71</v>
      </c>
      <c r="G18" s="7">
        <v>1931</v>
      </c>
      <c r="H18" s="8">
        <v>0.55</v>
      </c>
      <c r="I18" s="13">
        <f t="shared" si="0"/>
        <v>1062.05</v>
      </c>
      <c r="J18" s="7">
        <v>662</v>
      </c>
      <c r="K18" s="9">
        <f t="shared" si="1"/>
        <v>1269</v>
      </c>
      <c r="L18" s="9">
        <v>815</v>
      </c>
      <c r="M18" s="14">
        <v>1582</v>
      </c>
      <c r="N18" s="14">
        <v>1539</v>
      </c>
      <c r="O18" s="14">
        <f t="shared" si="2"/>
        <v>43</v>
      </c>
      <c r="P18" s="15">
        <f t="shared" si="3"/>
        <v>1.89684813753582</v>
      </c>
      <c r="Q18" s="7" t="s">
        <v>304</v>
      </c>
      <c r="R18" s="17">
        <f t="shared" si="4"/>
        <v>0.2072</v>
      </c>
      <c r="S18" s="7">
        <v>775671.18</v>
      </c>
      <c r="T18" s="18">
        <v>0.8</v>
      </c>
      <c r="U18" s="13">
        <f t="shared" si="5"/>
        <v>620536.944</v>
      </c>
      <c r="V18" s="7">
        <v>678985.39</v>
      </c>
      <c r="W18" s="14">
        <v>45297.21</v>
      </c>
      <c r="X18" s="15">
        <f t="shared" si="6"/>
        <v>0.929640729118536</v>
      </c>
      <c r="Y18" s="7" t="s">
        <v>302</v>
      </c>
    </row>
    <row r="19" spans="1:25">
      <c r="A19" s="7">
        <v>2497</v>
      </c>
      <c r="B19" s="7" t="s">
        <v>1288</v>
      </c>
      <c r="C19" s="7" t="s">
        <v>299</v>
      </c>
      <c r="D19" s="7">
        <v>60</v>
      </c>
      <c r="E19" s="7">
        <v>60</v>
      </c>
      <c r="F19" s="7">
        <v>73</v>
      </c>
      <c r="G19" s="7">
        <v>1399</v>
      </c>
      <c r="H19" s="8">
        <v>0.754805132285657</v>
      </c>
      <c r="I19" s="13">
        <f t="shared" si="0"/>
        <v>1055.97238006763</v>
      </c>
      <c r="J19" s="7">
        <v>995</v>
      </c>
      <c r="K19" s="9">
        <f t="shared" si="1"/>
        <v>404</v>
      </c>
      <c r="L19" s="9">
        <v>252</v>
      </c>
      <c r="M19" s="14">
        <v>201</v>
      </c>
      <c r="N19" s="14">
        <v>225</v>
      </c>
      <c r="O19" s="14">
        <f t="shared" si="2"/>
        <v>-24</v>
      </c>
      <c r="P19" s="15">
        <f t="shared" si="3"/>
        <v>0.830550918196995</v>
      </c>
      <c r="Q19" s="7" t="s">
        <v>482</v>
      </c>
      <c r="R19" s="17">
        <f t="shared" si="4"/>
        <v>0.043605132285657</v>
      </c>
      <c r="S19" s="7">
        <v>153167.42</v>
      </c>
      <c r="T19" s="18">
        <v>0.8783</v>
      </c>
      <c r="U19" s="13">
        <f t="shared" si="5"/>
        <v>134526.944986</v>
      </c>
      <c r="V19" s="7">
        <v>136052.93</v>
      </c>
      <c r="W19" s="14">
        <v>10063.6</v>
      </c>
      <c r="X19" s="15">
        <f t="shared" si="6"/>
        <v>0.950728848468196</v>
      </c>
      <c r="Y19" s="7" t="s">
        <v>480</v>
      </c>
    </row>
    <row r="20" spans="1:25">
      <c r="A20" s="7">
        <v>2512</v>
      </c>
      <c r="B20" s="7" t="s">
        <v>1289</v>
      </c>
      <c r="C20" s="7" t="s">
        <v>299</v>
      </c>
      <c r="D20" s="7">
        <v>150</v>
      </c>
      <c r="E20" s="7">
        <v>150</v>
      </c>
      <c r="F20" s="7">
        <v>198</v>
      </c>
      <c r="G20" s="7">
        <v>2565</v>
      </c>
      <c r="H20" s="8">
        <v>0.71301949937693</v>
      </c>
      <c r="I20" s="13">
        <f t="shared" si="0"/>
        <v>1828.89501590183</v>
      </c>
      <c r="J20" s="7">
        <v>1727</v>
      </c>
      <c r="K20" s="9">
        <f t="shared" si="1"/>
        <v>838</v>
      </c>
      <c r="L20" s="9">
        <v>365</v>
      </c>
      <c r="M20" s="14">
        <v>397</v>
      </c>
      <c r="N20" s="14">
        <v>192</v>
      </c>
      <c r="O20" s="14">
        <f t="shared" si="2"/>
        <v>205</v>
      </c>
      <c r="P20" s="15">
        <f t="shared" si="3"/>
        <v>0.796586715867159</v>
      </c>
      <c r="Q20" s="7" t="s">
        <v>472</v>
      </c>
      <c r="R20" s="17">
        <f t="shared" si="4"/>
        <v>0.03971949937693</v>
      </c>
      <c r="S20" s="7">
        <v>174230.28</v>
      </c>
      <c r="T20" s="18">
        <v>0.8464</v>
      </c>
      <c r="U20" s="13">
        <f t="shared" si="5"/>
        <v>147468.508992</v>
      </c>
      <c r="V20" s="7">
        <v>145376.6</v>
      </c>
      <c r="W20" s="14">
        <v>11829.72</v>
      </c>
      <c r="X20" s="15">
        <f t="shared" si="6"/>
        <v>0.895173021570862</v>
      </c>
      <c r="Y20" s="7" t="s">
        <v>470</v>
      </c>
    </row>
    <row r="21" spans="1:25">
      <c r="A21" s="7">
        <v>2520</v>
      </c>
      <c r="B21" s="7" t="s">
        <v>1290</v>
      </c>
      <c r="C21" s="7" t="s">
        <v>299</v>
      </c>
      <c r="D21" s="7">
        <v>120</v>
      </c>
      <c r="E21" s="7">
        <v>120</v>
      </c>
      <c r="F21" s="7">
        <v>138</v>
      </c>
      <c r="G21" s="7">
        <v>2562</v>
      </c>
      <c r="H21" s="8">
        <v>0.723391276524082</v>
      </c>
      <c r="I21" s="13">
        <f t="shared" si="0"/>
        <v>1853.3284504547</v>
      </c>
      <c r="J21" s="7">
        <v>1686</v>
      </c>
      <c r="K21" s="9">
        <f t="shared" si="1"/>
        <v>876</v>
      </c>
      <c r="L21" s="9">
        <v>188</v>
      </c>
      <c r="M21" s="14">
        <v>205</v>
      </c>
      <c r="N21" s="14">
        <v>185</v>
      </c>
      <c r="O21" s="14">
        <f t="shared" si="2"/>
        <v>20</v>
      </c>
      <c r="P21" s="15">
        <f t="shared" si="3"/>
        <v>0.71531607976241</v>
      </c>
      <c r="Q21" s="7" t="s">
        <v>467</v>
      </c>
      <c r="R21" s="17">
        <f t="shared" si="4"/>
        <v>0.065291276524082</v>
      </c>
      <c r="S21" s="7">
        <v>226778.47</v>
      </c>
      <c r="T21" s="18">
        <v>0.8645</v>
      </c>
      <c r="U21" s="13">
        <f t="shared" si="5"/>
        <v>196049.987315</v>
      </c>
      <c r="V21" s="7">
        <v>198535.77</v>
      </c>
      <c r="W21" s="14">
        <v>5536.01</v>
      </c>
      <c r="X21" s="15">
        <f t="shared" si="6"/>
        <v>0.897367395028965</v>
      </c>
      <c r="Y21" s="7" t="s">
        <v>465</v>
      </c>
    </row>
    <row r="22" spans="1:25">
      <c r="A22" s="7">
        <v>2526</v>
      </c>
      <c r="B22" s="7" t="s">
        <v>1291</v>
      </c>
      <c r="C22" s="7" t="s">
        <v>299</v>
      </c>
      <c r="D22" s="7">
        <v>141</v>
      </c>
      <c r="E22" s="7">
        <v>141</v>
      </c>
      <c r="F22" s="7">
        <v>146</v>
      </c>
      <c r="G22" s="7">
        <v>2327</v>
      </c>
      <c r="H22" s="8">
        <v>0.614739703153989</v>
      </c>
      <c r="I22" s="13">
        <f t="shared" si="0"/>
        <v>1430.49928923933</v>
      </c>
      <c r="J22" s="7">
        <v>1395</v>
      </c>
      <c r="K22" s="9">
        <f t="shared" si="1"/>
        <v>932</v>
      </c>
      <c r="L22" s="9">
        <v>550</v>
      </c>
      <c r="M22" s="14">
        <v>445</v>
      </c>
      <c r="N22" s="14">
        <v>422</v>
      </c>
      <c r="O22" s="14">
        <f t="shared" si="2"/>
        <v>23</v>
      </c>
      <c r="P22" s="15">
        <f t="shared" si="3"/>
        <v>0.741232731137088</v>
      </c>
      <c r="Q22" s="7" t="s">
        <v>495</v>
      </c>
      <c r="R22" s="17">
        <f t="shared" si="4"/>
        <v>0.0152397031539889</v>
      </c>
      <c r="S22" s="7">
        <v>179791.83</v>
      </c>
      <c r="T22" s="18">
        <v>0.8049</v>
      </c>
      <c r="U22" s="13">
        <f t="shared" si="5"/>
        <v>144714.443967</v>
      </c>
      <c r="V22" s="7">
        <v>146796.04</v>
      </c>
      <c r="W22" s="14">
        <v>18312.54</v>
      </c>
      <c r="X22" s="15">
        <f t="shared" si="6"/>
        <v>0.909070382957468</v>
      </c>
      <c r="Y22" s="7" t="s">
        <v>493</v>
      </c>
    </row>
    <row r="23" spans="1:25">
      <c r="A23" s="7">
        <v>2527</v>
      </c>
      <c r="B23" s="7" t="s">
        <v>1292</v>
      </c>
      <c r="C23" s="7" t="s">
        <v>299</v>
      </c>
      <c r="D23" s="7">
        <v>120</v>
      </c>
      <c r="E23" s="7">
        <v>150</v>
      </c>
      <c r="F23" s="7">
        <v>207</v>
      </c>
      <c r="G23" s="7">
        <v>2541</v>
      </c>
      <c r="H23" s="8">
        <v>0.661286971283881</v>
      </c>
      <c r="I23" s="13">
        <f t="shared" si="0"/>
        <v>1680.33019403234</v>
      </c>
      <c r="J23" s="7">
        <v>1657</v>
      </c>
      <c r="K23" s="9">
        <f t="shared" si="1"/>
        <v>884</v>
      </c>
      <c r="L23" s="9">
        <v>272</v>
      </c>
      <c r="M23" s="14">
        <v>305</v>
      </c>
      <c r="N23" s="14">
        <v>260</v>
      </c>
      <c r="O23" s="14">
        <f t="shared" si="2"/>
        <v>45</v>
      </c>
      <c r="P23" s="15">
        <f t="shared" si="3"/>
        <v>0.741055456171735</v>
      </c>
      <c r="Q23" s="7" t="s">
        <v>327</v>
      </c>
      <c r="R23" s="17">
        <f t="shared" si="4"/>
        <v>0.00918697128388113</v>
      </c>
      <c r="S23" s="7">
        <v>205772.74</v>
      </c>
      <c r="T23" s="18">
        <v>0.8748</v>
      </c>
      <c r="U23" s="13">
        <f t="shared" si="5"/>
        <v>180009.992952</v>
      </c>
      <c r="V23" s="7">
        <v>172093.73</v>
      </c>
      <c r="W23" s="14">
        <v>8428.13</v>
      </c>
      <c r="X23" s="15">
        <f t="shared" si="6"/>
        <v>0.872046771381291</v>
      </c>
      <c r="Y23" s="7" t="s">
        <v>325</v>
      </c>
    </row>
    <row r="24" spans="1:25">
      <c r="A24" s="7">
        <v>2559</v>
      </c>
      <c r="B24" s="7" t="s">
        <v>1293</v>
      </c>
      <c r="C24" s="7" t="s">
        <v>299</v>
      </c>
      <c r="D24" s="7">
        <v>93</v>
      </c>
      <c r="E24" s="7">
        <v>93</v>
      </c>
      <c r="F24" s="7">
        <v>96</v>
      </c>
      <c r="G24" s="7">
        <v>2633</v>
      </c>
      <c r="H24" s="8">
        <v>0.76</v>
      </c>
      <c r="I24" s="13">
        <f t="shared" si="0"/>
        <v>2001.08</v>
      </c>
      <c r="J24" s="7">
        <v>2035</v>
      </c>
      <c r="K24" s="9">
        <f t="shared" si="1"/>
        <v>598</v>
      </c>
      <c r="L24" s="9">
        <v>309</v>
      </c>
      <c r="M24" s="14">
        <v>311</v>
      </c>
      <c r="N24" s="14">
        <v>225</v>
      </c>
      <c r="O24" s="14">
        <f t="shared" si="2"/>
        <v>86</v>
      </c>
      <c r="P24" s="15">
        <f t="shared" si="3"/>
        <v>0.876399655469423</v>
      </c>
      <c r="Q24" s="7" t="s">
        <v>112</v>
      </c>
      <c r="R24" s="17">
        <f t="shared" si="4"/>
        <v>-0.0129</v>
      </c>
      <c r="S24" s="7">
        <v>368143.7</v>
      </c>
      <c r="T24" s="18">
        <v>0.88</v>
      </c>
      <c r="U24" s="13">
        <f t="shared" si="5"/>
        <v>323966.456</v>
      </c>
      <c r="V24" s="7">
        <v>338378.08</v>
      </c>
      <c r="W24" s="14">
        <v>15867.6</v>
      </c>
      <c r="X24" s="15">
        <f t="shared" si="6"/>
        <v>0.960547933850749</v>
      </c>
      <c r="Y24" s="7" t="s">
        <v>312</v>
      </c>
    </row>
    <row r="25" spans="1:25">
      <c r="A25" s="7">
        <v>2573</v>
      </c>
      <c r="B25" s="9" t="s">
        <v>1294</v>
      </c>
      <c r="C25" s="7" t="s">
        <v>299</v>
      </c>
      <c r="D25" s="7">
        <v>268</v>
      </c>
      <c r="E25" s="7">
        <v>270</v>
      </c>
      <c r="F25" s="7">
        <v>262</v>
      </c>
      <c r="G25" s="7">
        <v>3915</v>
      </c>
      <c r="H25" s="8">
        <v>0.5</v>
      </c>
      <c r="I25" s="13">
        <f t="shared" si="0"/>
        <v>1957.5</v>
      </c>
      <c r="J25" s="7">
        <v>1461</v>
      </c>
      <c r="K25" s="9">
        <f t="shared" si="1"/>
        <v>2454</v>
      </c>
      <c r="L25" s="9">
        <v>250</v>
      </c>
      <c r="M25" s="14">
        <v>303</v>
      </c>
      <c r="N25" s="14">
        <v>201</v>
      </c>
      <c r="O25" s="14">
        <f t="shared" si="2"/>
        <v>102</v>
      </c>
      <c r="P25" s="15">
        <f t="shared" si="3"/>
        <v>0.404485049833887</v>
      </c>
      <c r="Q25" s="7" t="s">
        <v>359</v>
      </c>
      <c r="R25" s="17">
        <f t="shared" si="4"/>
        <v>0.1268</v>
      </c>
      <c r="S25" s="7">
        <v>885902.1</v>
      </c>
      <c r="T25" s="8">
        <v>0.75</v>
      </c>
      <c r="U25" s="13">
        <f t="shared" si="5"/>
        <v>664426.575</v>
      </c>
      <c r="V25" s="7">
        <v>667624.65</v>
      </c>
      <c r="W25" s="14">
        <v>12924.57</v>
      </c>
      <c r="X25" s="15">
        <f t="shared" si="6"/>
        <v>0.76476727871793</v>
      </c>
      <c r="Y25" s="7" t="s">
        <v>357</v>
      </c>
    </row>
    <row r="26" spans="1:25">
      <c r="A26" s="7">
        <v>2595</v>
      </c>
      <c r="B26" s="9" t="s">
        <v>1295</v>
      </c>
      <c r="C26" s="7" t="s">
        <v>22</v>
      </c>
      <c r="D26" s="7">
        <v>360</v>
      </c>
      <c r="E26" s="7">
        <v>360</v>
      </c>
      <c r="F26" s="7">
        <v>246</v>
      </c>
      <c r="G26" s="7">
        <v>12237</v>
      </c>
      <c r="H26" s="8">
        <v>0.55</v>
      </c>
      <c r="I26" s="13">
        <f t="shared" si="0"/>
        <v>6730.35</v>
      </c>
      <c r="J26" s="7">
        <v>2924</v>
      </c>
      <c r="K26" s="9">
        <f t="shared" si="1"/>
        <v>9313</v>
      </c>
      <c r="L26" s="9">
        <v>6855</v>
      </c>
      <c r="M26" s="14">
        <v>5588</v>
      </c>
      <c r="N26" s="14">
        <v>4014</v>
      </c>
      <c r="O26" s="14">
        <f t="shared" si="2"/>
        <v>1574</v>
      </c>
      <c r="P26" s="15">
        <f t="shared" si="3"/>
        <v>0.439765378252369</v>
      </c>
      <c r="Q26" s="7" t="s">
        <v>567</v>
      </c>
      <c r="R26" s="17">
        <f t="shared" si="4"/>
        <v>0.3111</v>
      </c>
      <c r="S26" s="7">
        <v>2616359.53</v>
      </c>
      <c r="T26" s="18">
        <v>0.9</v>
      </c>
      <c r="U26" s="13">
        <f t="shared" si="5"/>
        <v>2354723.577</v>
      </c>
      <c r="V26" s="7">
        <v>2287731.8</v>
      </c>
      <c r="W26" s="14">
        <v>177339.65</v>
      </c>
      <c r="X26" s="15">
        <f t="shared" si="6"/>
        <v>0.937971772497402</v>
      </c>
      <c r="Y26" s="7" t="s">
        <v>565</v>
      </c>
    </row>
    <row r="27" spans="1:25">
      <c r="A27" s="7">
        <v>2713</v>
      </c>
      <c r="B27" s="7" t="s">
        <v>1296</v>
      </c>
      <c r="C27" s="7" t="s">
        <v>29</v>
      </c>
      <c r="D27" s="7">
        <v>120</v>
      </c>
      <c r="E27" s="7">
        <v>120</v>
      </c>
      <c r="F27" s="7">
        <v>108</v>
      </c>
      <c r="G27" s="7">
        <v>1610</v>
      </c>
      <c r="H27" s="8">
        <v>0.55</v>
      </c>
      <c r="I27" s="13">
        <f t="shared" si="0"/>
        <v>885.5</v>
      </c>
      <c r="J27" s="7">
        <v>616</v>
      </c>
      <c r="K27" s="9">
        <f t="shared" si="1"/>
        <v>994</v>
      </c>
      <c r="L27" s="9">
        <v>622</v>
      </c>
      <c r="M27" s="14">
        <v>541</v>
      </c>
      <c r="N27" s="14">
        <v>490</v>
      </c>
      <c r="O27" s="14">
        <f t="shared" si="2"/>
        <v>51</v>
      </c>
      <c r="P27" s="15">
        <f t="shared" si="3"/>
        <v>0.576239476145931</v>
      </c>
      <c r="Q27" s="7" t="s">
        <v>656</v>
      </c>
      <c r="R27" s="17">
        <f t="shared" si="4"/>
        <v>0.1674</v>
      </c>
      <c r="S27" s="7">
        <v>63948.84</v>
      </c>
      <c r="T27" s="18">
        <v>0.6</v>
      </c>
      <c r="U27" s="13">
        <f t="shared" si="5"/>
        <v>38369.304</v>
      </c>
      <c r="V27" s="7">
        <v>35100.11</v>
      </c>
      <c r="W27" s="14">
        <v>18931.51</v>
      </c>
      <c r="X27" s="15">
        <f t="shared" si="6"/>
        <v>0.779702172474467</v>
      </c>
      <c r="Y27" s="7" t="s">
        <v>654</v>
      </c>
    </row>
    <row r="28" spans="1:25">
      <c r="A28" s="7">
        <v>2714</v>
      </c>
      <c r="B28" s="7" t="s">
        <v>1297</v>
      </c>
      <c r="C28" s="7" t="s">
        <v>329</v>
      </c>
      <c r="D28" s="7">
        <v>90</v>
      </c>
      <c r="E28" s="7">
        <v>90</v>
      </c>
      <c r="F28" s="7">
        <v>64</v>
      </c>
      <c r="G28" s="7">
        <v>1445</v>
      </c>
      <c r="H28" s="8">
        <v>0.65</v>
      </c>
      <c r="I28" s="13">
        <f t="shared" si="0"/>
        <v>939.25</v>
      </c>
      <c r="J28" s="7">
        <v>877</v>
      </c>
      <c r="K28" s="9">
        <f t="shared" si="1"/>
        <v>568</v>
      </c>
      <c r="L28" s="9">
        <v>207</v>
      </c>
      <c r="M28" s="14">
        <v>310</v>
      </c>
      <c r="N28" s="14">
        <v>212</v>
      </c>
      <c r="O28" s="14">
        <f t="shared" si="2"/>
        <v>98</v>
      </c>
      <c r="P28" s="15">
        <f t="shared" si="3"/>
        <v>0.772687224669603</v>
      </c>
      <c r="Q28" s="7" t="s">
        <v>499</v>
      </c>
      <c r="R28" s="17">
        <f t="shared" si="4"/>
        <v>0.0431</v>
      </c>
      <c r="S28" s="7">
        <v>79640.16</v>
      </c>
      <c r="T28" s="18">
        <v>0.8</v>
      </c>
      <c r="U28" s="13">
        <f t="shared" si="5"/>
        <v>63712.128</v>
      </c>
      <c r="V28" s="7">
        <v>59659.35</v>
      </c>
      <c r="W28" s="14">
        <v>6803.64</v>
      </c>
      <c r="X28" s="15">
        <f t="shared" si="6"/>
        <v>0.819085672956368</v>
      </c>
      <c r="Y28" s="7" t="s">
        <v>321</v>
      </c>
    </row>
    <row r="29" spans="1:25">
      <c r="A29" s="7">
        <v>2715</v>
      </c>
      <c r="B29" s="7" t="s">
        <v>1298</v>
      </c>
      <c r="C29" s="7" t="s">
        <v>29</v>
      </c>
      <c r="D29" s="7">
        <v>60</v>
      </c>
      <c r="E29" s="7">
        <v>60</v>
      </c>
      <c r="F29" s="7">
        <v>45</v>
      </c>
      <c r="G29" s="7">
        <v>1696</v>
      </c>
      <c r="H29" s="8">
        <v>0.593078835408293</v>
      </c>
      <c r="I29" s="13">
        <f t="shared" si="0"/>
        <v>1005.86170485246</v>
      </c>
      <c r="J29" s="7">
        <v>817</v>
      </c>
      <c r="K29" s="9">
        <f t="shared" si="1"/>
        <v>879</v>
      </c>
      <c r="L29" s="9">
        <v>769</v>
      </c>
      <c r="M29" s="14">
        <v>637</v>
      </c>
      <c r="N29" s="14">
        <v>616</v>
      </c>
      <c r="O29" s="14">
        <f t="shared" si="2"/>
        <v>21</v>
      </c>
      <c r="P29" s="15">
        <f t="shared" si="3"/>
        <v>0.77148253068933</v>
      </c>
      <c r="Q29" s="7" t="s">
        <v>34</v>
      </c>
      <c r="R29" s="17">
        <f t="shared" si="4"/>
        <v>0.111378835408293</v>
      </c>
      <c r="S29" s="7">
        <v>84099</v>
      </c>
      <c r="T29" s="18">
        <v>0.7983</v>
      </c>
      <c r="U29" s="13">
        <f t="shared" si="5"/>
        <v>67136.2317</v>
      </c>
      <c r="V29" s="7">
        <v>57463.92</v>
      </c>
      <c r="W29" s="14">
        <v>23386.66</v>
      </c>
      <c r="X29" s="15">
        <f t="shared" si="6"/>
        <v>0.946494897083525</v>
      </c>
      <c r="Y29" s="7" t="s">
        <v>32</v>
      </c>
    </row>
    <row r="30" spans="1:25">
      <c r="A30" s="7">
        <v>2717</v>
      </c>
      <c r="B30" s="7" t="s">
        <v>1299</v>
      </c>
      <c r="C30" s="7" t="s">
        <v>15</v>
      </c>
      <c r="D30" s="7">
        <v>62</v>
      </c>
      <c r="E30" s="7">
        <v>62</v>
      </c>
      <c r="F30" s="7">
        <v>102</v>
      </c>
      <c r="G30" s="7">
        <v>1739</v>
      </c>
      <c r="H30" s="8">
        <v>0.709095698924731</v>
      </c>
      <c r="I30" s="13">
        <f t="shared" si="0"/>
        <v>1233.11742043011</v>
      </c>
      <c r="J30" s="7">
        <v>1168</v>
      </c>
      <c r="K30" s="9">
        <f t="shared" si="1"/>
        <v>571</v>
      </c>
      <c r="L30" s="9">
        <v>265</v>
      </c>
      <c r="M30" s="14">
        <v>269</v>
      </c>
      <c r="N30" s="14">
        <v>144</v>
      </c>
      <c r="O30" s="14">
        <f t="shared" si="2"/>
        <v>125</v>
      </c>
      <c r="P30" s="15">
        <f t="shared" si="3"/>
        <v>0.794557823129252</v>
      </c>
      <c r="Q30" s="7" t="s">
        <v>83</v>
      </c>
      <c r="R30" s="17">
        <f t="shared" si="4"/>
        <v>0.037395698924731</v>
      </c>
      <c r="S30" s="7">
        <v>100675.45</v>
      </c>
      <c r="T30" s="18">
        <v>0.8354</v>
      </c>
      <c r="U30" s="13">
        <f t="shared" si="5"/>
        <v>84104.27093</v>
      </c>
      <c r="V30" s="7">
        <v>82826.93</v>
      </c>
      <c r="W30" s="14">
        <v>7359.15</v>
      </c>
      <c r="X30" s="15">
        <f t="shared" si="6"/>
        <v>0.887593378648746</v>
      </c>
      <c r="Y30" s="7" t="s">
        <v>81</v>
      </c>
    </row>
    <row r="31" spans="1:25">
      <c r="A31" s="7">
        <v>2722</v>
      </c>
      <c r="B31" s="7" t="s">
        <v>1300</v>
      </c>
      <c r="C31" s="7" t="s">
        <v>15</v>
      </c>
      <c r="D31" s="7">
        <v>80</v>
      </c>
      <c r="E31" s="7">
        <v>100</v>
      </c>
      <c r="F31" s="7">
        <v>153</v>
      </c>
      <c r="G31" s="7">
        <v>2120</v>
      </c>
      <c r="H31" s="8">
        <v>0.628873339544789</v>
      </c>
      <c r="I31" s="13">
        <f t="shared" si="0"/>
        <v>1333.21147983495</v>
      </c>
      <c r="J31" s="7">
        <v>1357</v>
      </c>
      <c r="K31" s="9">
        <f t="shared" si="1"/>
        <v>763</v>
      </c>
      <c r="L31" s="9">
        <v>518</v>
      </c>
      <c r="M31" s="14">
        <v>458</v>
      </c>
      <c r="N31" s="14">
        <v>262</v>
      </c>
      <c r="O31" s="14">
        <f t="shared" si="2"/>
        <v>196</v>
      </c>
      <c r="P31" s="15">
        <f t="shared" si="3"/>
        <v>0.816486161251504</v>
      </c>
      <c r="Q31" s="7" t="s">
        <v>78</v>
      </c>
      <c r="R31" s="17">
        <f t="shared" si="4"/>
        <v>-0.011226660455211</v>
      </c>
      <c r="S31" s="7">
        <v>215942.54</v>
      </c>
      <c r="T31" s="18">
        <v>0.8</v>
      </c>
      <c r="U31" s="13">
        <f t="shared" si="5"/>
        <v>172754.032</v>
      </c>
      <c r="V31" s="7">
        <v>190808.07</v>
      </c>
      <c r="W31" s="14">
        <v>18736.49</v>
      </c>
      <c r="X31" s="15">
        <f t="shared" si="6"/>
        <v>0.96755687769214</v>
      </c>
      <c r="Y31" s="7" t="s">
        <v>76</v>
      </c>
    </row>
    <row r="32" spans="1:25">
      <c r="A32" s="7">
        <v>2729</v>
      </c>
      <c r="B32" s="7" t="s">
        <v>1301</v>
      </c>
      <c r="C32" s="7" t="s">
        <v>15</v>
      </c>
      <c r="D32" s="7">
        <v>120</v>
      </c>
      <c r="E32" s="7">
        <v>120</v>
      </c>
      <c r="F32" s="7">
        <v>155</v>
      </c>
      <c r="G32" s="7">
        <v>4111</v>
      </c>
      <c r="H32" s="8">
        <v>0.611862441789836</v>
      </c>
      <c r="I32" s="13">
        <f t="shared" si="0"/>
        <v>2515.36649819802</v>
      </c>
      <c r="J32" s="7">
        <v>2068</v>
      </c>
      <c r="K32" s="9">
        <f t="shared" si="1"/>
        <v>2043</v>
      </c>
      <c r="L32" s="9">
        <v>1329</v>
      </c>
      <c r="M32" s="14">
        <v>961</v>
      </c>
      <c r="N32" s="14">
        <v>653</v>
      </c>
      <c r="O32" s="14">
        <f t="shared" si="2"/>
        <v>308</v>
      </c>
      <c r="P32" s="15">
        <f t="shared" si="3"/>
        <v>0.656507936507936</v>
      </c>
      <c r="Q32" s="7" t="s">
        <v>39</v>
      </c>
      <c r="R32" s="17">
        <f t="shared" si="4"/>
        <v>0.108862441789836</v>
      </c>
      <c r="S32" s="7">
        <v>206236.49</v>
      </c>
      <c r="T32" s="18">
        <v>0.8</v>
      </c>
      <c r="U32" s="13">
        <f t="shared" si="5"/>
        <v>164989.192</v>
      </c>
      <c r="V32" s="7">
        <v>145610</v>
      </c>
      <c r="W32" s="14">
        <v>36587.78</v>
      </c>
      <c r="X32" s="15">
        <f t="shared" si="6"/>
        <v>0.858303019221307</v>
      </c>
      <c r="Y32" s="7" t="s">
        <v>37</v>
      </c>
    </row>
    <row r="33" spans="1:25">
      <c r="A33" s="7">
        <v>2730</v>
      </c>
      <c r="B33" s="7" t="s">
        <v>1302</v>
      </c>
      <c r="C33" s="7" t="s">
        <v>299</v>
      </c>
      <c r="D33" s="7">
        <v>150</v>
      </c>
      <c r="E33" s="7">
        <v>138</v>
      </c>
      <c r="F33" s="7">
        <v>189</v>
      </c>
      <c r="G33" s="7">
        <v>2809</v>
      </c>
      <c r="H33" s="8">
        <v>0.598460612043435</v>
      </c>
      <c r="I33" s="13">
        <f t="shared" si="0"/>
        <v>1681.07585923001</v>
      </c>
      <c r="J33" s="7">
        <v>1512</v>
      </c>
      <c r="K33" s="9">
        <f t="shared" si="1"/>
        <v>1297</v>
      </c>
      <c r="L33" s="9">
        <v>609</v>
      </c>
      <c r="M33" s="14">
        <v>497</v>
      </c>
      <c r="N33" s="14">
        <v>428</v>
      </c>
      <c r="O33" s="14">
        <f t="shared" si="2"/>
        <v>69</v>
      </c>
      <c r="P33" s="15">
        <f t="shared" si="3"/>
        <v>0.653979238754325</v>
      </c>
      <c r="Q33" s="7" t="s">
        <v>477</v>
      </c>
      <c r="R33" s="17">
        <f t="shared" si="4"/>
        <v>0.060160612043435</v>
      </c>
      <c r="S33" s="7">
        <v>175911.38</v>
      </c>
      <c r="T33" s="18">
        <v>0.78</v>
      </c>
      <c r="U33" s="13">
        <f t="shared" si="5"/>
        <v>137210.8764</v>
      </c>
      <c r="V33" s="7">
        <v>135065.72</v>
      </c>
      <c r="W33" s="14">
        <v>16522.9</v>
      </c>
      <c r="X33" s="15">
        <f t="shared" si="6"/>
        <v>0.847399510930777</v>
      </c>
      <c r="Y33" s="7" t="s">
        <v>475</v>
      </c>
    </row>
    <row r="34" spans="1:25">
      <c r="A34" s="7">
        <v>2735</v>
      </c>
      <c r="B34" s="7" t="s">
        <v>1303</v>
      </c>
      <c r="C34" s="7" t="s">
        <v>299</v>
      </c>
      <c r="D34" s="7">
        <v>90</v>
      </c>
      <c r="E34" s="7">
        <v>90</v>
      </c>
      <c r="F34" s="7">
        <v>123</v>
      </c>
      <c r="G34" s="7">
        <v>2635</v>
      </c>
      <c r="H34" s="8">
        <v>0.78</v>
      </c>
      <c r="I34" s="13">
        <f t="shared" si="0"/>
        <v>2055.3</v>
      </c>
      <c r="J34" s="7">
        <v>2067</v>
      </c>
      <c r="K34" s="9">
        <f t="shared" si="1"/>
        <v>568</v>
      </c>
      <c r="L34" s="9">
        <v>200</v>
      </c>
      <c r="M34" s="14">
        <v>250</v>
      </c>
      <c r="N34" s="14">
        <v>152</v>
      </c>
      <c r="O34" s="14">
        <f t="shared" si="2"/>
        <v>98</v>
      </c>
      <c r="P34" s="15">
        <f t="shared" si="3"/>
        <v>0.866666666666667</v>
      </c>
      <c r="Q34" s="7" t="s">
        <v>490</v>
      </c>
      <c r="R34" s="17">
        <f t="shared" si="4"/>
        <v>-0.00439999999999996</v>
      </c>
      <c r="S34" s="7">
        <v>168646.14</v>
      </c>
      <c r="T34" s="18">
        <v>0.88</v>
      </c>
      <c r="U34" s="13">
        <f t="shared" si="5"/>
        <v>148408.6032</v>
      </c>
      <c r="V34" s="7">
        <v>152182.68</v>
      </c>
      <c r="W34" s="14">
        <v>5404.26</v>
      </c>
      <c r="X34" s="15">
        <f t="shared" si="6"/>
        <v>0.932252679275686</v>
      </c>
      <c r="Y34" s="7" t="s">
        <v>488</v>
      </c>
    </row>
    <row r="35" spans="1:25">
      <c r="A35" s="7">
        <v>2738</v>
      </c>
      <c r="B35" s="7" t="s">
        <v>1304</v>
      </c>
      <c r="C35" s="7" t="s">
        <v>15</v>
      </c>
      <c r="D35" s="7">
        <v>180</v>
      </c>
      <c r="E35" s="7">
        <v>180</v>
      </c>
      <c r="F35" s="7">
        <v>219</v>
      </c>
      <c r="G35" s="7">
        <v>3737</v>
      </c>
      <c r="H35" s="8">
        <v>0.6</v>
      </c>
      <c r="I35" s="13">
        <f t="shared" si="0"/>
        <v>2242.2</v>
      </c>
      <c r="J35" s="7">
        <v>1892</v>
      </c>
      <c r="K35" s="9">
        <f t="shared" si="1"/>
        <v>1845</v>
      </c>
      <c r="L35" s="9">
        <v>735</v>
      </c>
      <c r="M35" s="14">
        <v>661</v>
      </c>
      <c r="N35" s="14">
        <v>512</v>
      </c>
      <c r="O35" s="14">
        <f t="shared" si="2"/>
        <v>149</v>
      </c>
      <c r="P35" s="15">
        <f t="shared" si="3"/>
        <v>0.615084525357607</v>
      </c>
      <c r="Q35" s="7" t="s">
        <v>49</v>
      </c>
      <c r="R35" s="17">
        <f t="shared" si="4"/>
        <v>0.0937</v>
      </c>
      <c r="S35" s="7">
        <v>468561.77</v>
      </c>
      <c r="T35" s="18">
        <v>0.8</v>
      </c>
      <c r="U35" s="13">
        <f t="shared" si="5"/>
        <v>374849.416</v>
      </c>
      <c r="V35" s="7">
        <v>356884.8</v>
      </c>
      <c r="W35" s="14">
        <v>33608.89</v>
      </c>
      <c r="X35" s="15">
        <f t="shared" si="6"/>
        <v>0.820513707139955</v>
      </c>
      <c r="Y35" s="7" t="s">
        <v>47</v>
      </c>
    </row>
    <row r="36" spans="1:25">
      <c r="A36" s="7">
        <v>2741</v>
      </c>
      <c r="B36" s="7" t="s">
        <v>1305</v>
      </c>
      <c r="C36" s="7" t="s">
        <v>15</v>
      </c>
      <c r="D36" s="7">
        <v>195</v>
      </c>
      <c r="E36" s="7">
        <v>180</v>
      </c>
      <c r="F36" s="7">
        <v>225</v>
      </c>
      <c r="G36" s="7">
        <v>4916</v>
      </c>
      <c r="H36" s="8">
        <v>0.55</v>
      </c>
      <c r="I36" s="13">
        <f t="shared" si="0"/>
        <v>2703.8</v>
      </c>
      <c r="J36" s="7">
        <v>2045</v>
      </c>
      <c r="K36" s="9">
        <f t="shared" si="1"/>
        <v>2871</v>
      </c>
      <c r="L36" s="9">
        <v>2094</v>
      </c>
      <c r="M36" s="14">
        <v>1799</v>
      </c>
      <c r="N36" s="14">
        <v>1322</v>
      </c>
      <c r="O36" s="14">
        <f t="shared" si="2"/>
        <v>477</v>
      </c>
      <c r="P36" s="15">
        <f t="shared" si="3"/>
        <v>0.656079563683029</v>
      </c>
      <c r="Q36" s="7" t="s">
        <v>54</v>
      </c>
      <c r="R36" s="17">
        <f t="shared" si="4"/>
        <v>0.134</v>
      </c>
      <c r="S36" s="7">
        <v>263635.3</v>
      </c>
      <c r="T36" s="18">
        <v>0.72</v>
      </c>
      <c r="U36" s="13">
        <f t="shared" si="5"/>
        <v>189817.416</v>
      </c>
      <c r="V36" s="7">
        <v>177617.42</v>
      </c>
      <c r="W36" s="14">
        <v>52784.79</v>
      </c>
      <c r="X36" s="15">
        <f t="shared" si="6"/>
        <v>0.842385536558579</v>
      </c>
      <c r="Y36" s="7" t="s">
        <v>52</v>
      </c>
    </row>
    <row r="37" spans="1:25">
      <c r="A37" s="7">
        <v>2751</v>
      </c>
      <c r="B37" s="7" t="s">
        <v>1306</v>
      </c>
      <c r="C37" s="7" t="s">
        <v>15</v>
      </c>
      <c r="D37" s="7">
        <v>90</v>
      </c>
      <c r="E37" s="7">
        <v>90</v>
      </c>
      <c r="F37" s="7">
        <v>89</v>
      </c>
      <c r="G37" s="7">
        <v>1983</v>
      </c>
      <c r="H37" s="8">
        <v>0.687392329000639</v>
      </c>
      <c r="I37" s="13">
        <f t="shared" si="0"/>
        <v>1363.09898840827</v>
      </c>
      <c r="J37" s="7">
        <v>1282</v>
      </c>
      <c r="K37" s="9">
        <f t="shared" si="1"/>
        <v>701</v>
      </c>
      <c r="L37" s="9">
        <v>388</v>
      </c>
      <c r="M37" s="14">
        <v>223</v>
      </c>
      <c r="N37" s="14">
        <v>97</v>
      </c>
      <c r="O37" s="14">
        <f t="shared" si="2"/>
        <v>126</v>
      </c>
      <c r="P37" s="15">
        <f t="shared" si="3"/>
        <v>0.728409090909091</v>
      </c>
      <c r="Q37" s="7" t="s">
        <v>44</v>
      </c>
      <c r="R37" s="17">
        <f t="shared" si="4"/>
        <v>0.0408923290006389</v>
      </c>
      <c r="S37" s="7">
        <v>121357.13</v>
      </c>
      <c r="T37" s="18">
        <v>0.8468</v>
      </c>
      <c r="U37" s="13">
        <f t="shared" si="5"/>
        <v>102765.217684</v>
      </c>
      <c r="V37" s="7">
        <v>100910.89</v>
      </c>
      <c r="W37" s="14">
        <v>10582.62</v>
      </c>
      <c r="X37" s="15">
        <f t="shared" si="6"/>
        <v>0.910957674288065</v>
      </c>
      <c r="Y37" s="7" t="s">
        <v>42</v>
      </c>
    </row>
    <row r="38" spans="1:25">
      <c r="A38" s="7">
        <v>2755</v>
      </c>
      <c r="B38" s="7" t="s">
        <v>1307</v>
      </c>
      <c r="C38" s="7" t="s">
        <v>15</v>
      </c>
      <c r="D38" s="7">
        <v>141</v>
      </c>
      <c r="E38" s="7">
        <v>141</v>
      </c>
      <c r="F38" s="7">
        <v>154</v>
      </c>
      <c r="G38" s="7">
        <v>2870</v>
      </c>
      <c r="H38" s="8">
        <v>0.693752442159383</v>
      </c>
      <c r="I38" s="13">
        <f t="shared" si="0"/>
        <v>1991.06950899743</v>
      </c>
      <c r="J38" s="7">
        <v>1995</v>
      </c>
      <c r="K38" s="9">
        <f t="shared" si="1"/>
        <v>875</v>
      </c>
      <c r="L38" s="9">
        <v>691</v>
      </c>
      <c r="M38" s="14">
        <v>719</v>
      </c>
      <c r="N38" s="14">
        <v>663</v>
      </c>
      <c r="O38" s="14">
        <f t="shared" si="2"/>
        <v>56</v>
      </c>
      <c r="P38" s="15">
        <f t="shared" si="3"/>
        <v>0.927475592747559</v>
      </c>
      <c r="Q38" s="7" t="s">
        <v>68</v>
      </c>
      <c r="R38" s="17">
        <f t="shared" si="4"/>
        <v>-0.00134755784061702</v>
      </c>
      <c r="S38" s="7">
        <v>191412.66</v>
      </c>
      <c r="T38" s="18">
        <v>0.8614</v>
      </c>
      <c r="U38" s="13">
        <f t="shared" si="5"/>
        <v>164882.865324</v>
      </c>
      <c r="V38" s="7">
        <v>165155.81</v>
      </c>
      <c r="W38" s="14">
        <v>20672.15</v>
      </c>
      <c r="X38" s="15">
        <f t="shared" si="6"/>
        <v>0.967291300699523</v>
      </c>
      <c r="Y38" s="7" t="s">
        <v>57</v>
      </c>
    </row>
    <row r="39" spans="1:25">
      <c r="A39" s="7">
        <v>2757</v>
      </c>
      <c r="B39" s="7" t="s">
        <v>1308</v>
      </c>
      <c r="C39" s="7" t="s">
        <v>329</v>
      </c>
      <c r="D39" s="7">
        <v>210</v>
      </c>
      <c r="E39" s="7">
        <v>180</v>
      </c>
      <c r="F39" s="7">
        <v>309</v>
      </c>
      <c r="G39" s="7">
        <v>3470</v>
      </c>
      <c r="H39" s="8">
        <v>0.640404078131187</v>
      </c>
      <c r="I39" s="13">
        <f t="shared" si="0"/>
        <v>2222.20215111522</v>
      </c>
      <c r="J39" s="7">
        <v>2123</v>
      </c>
      <c r="K39" s="9">
        <f t="shared" si="1"/>
        <v>1347</v>
      </c>
      <c r="L39" s="9">
        <v>700</v>
      </c>
      <c r="M39" s="14">
        <v>637</v>
      </c>
      <c r="N39" s="14">
        <v>413</v>
      </c>
      <c r="O39" s="14">
        <f t="shared" si="2"/>
        <v>224</v>
      </c>
      <c r="P39" s="15">
        <f t="shared" si="3"/>
        <v>0.749382280268267</v>
      </c>
      <c r="Q39" s="7" t="s">
        <v>486</v>
      </c>
      <c r="R39" s="17">
        <f t="shared" si="4"/>
        <v>0.028604078131187</v>
      </c>
      <c r="S39" s="7">
        <v>180297.21</v>
      </c>
      <c r="T39" s="18">
        <v>0.7889</v>
      </c>
      <c r="U39" s="13">
        <f t="shared" si="5"/>
        <v>142236.468969</v>
      </c>
      <c r="V39" s="7">
        <v>139044.63</v>
      </c>
      <c r="W39" s="14">
        <v>18644.83</v>
      </c>
      <c r="X39" s="15">
        <f t="shared" si="6"/>
        <v>0.860145888356237</v>
      </c>
      <c r="Y39" s="7" t="s">
        <v>485</v>
      </c>
    </row>
    <row r="40" spans="1:25">
      <c r="A40" s="7">
        <v>2771</v>
      </c>
      <c r="B40" s="7" t="s">
        <v>1309</v>
      </c>
      <c r="C40" s="7" t="s">
        <v>15</v>
      </c>
      <c r="D40" s="7">
        <v>80</v>
      </c>
      <c r="E40" s="7">
        <v>62</v>
      </c>
      <c r="F40" s="7">
        <v>85</v>
      </c>
      <c r="G40" s="7">
        <v>1718</v>
      </c>
      <c r="H40" s="8">
        <v>0.8</v>
      </c>
      <c r="I40" s="13">
        <f t="shared" si="0"/>
        <v>1374.4</v>
      </c>
      <c r="J40" s="7">
        <v>1238</v>
      </c>
      <c r="K40" s="9">
        <f t="shared" si="1"/>
        <v>480</v>
      </c>
      <c r="L40" s="9">
        <v>302</v>
      </c>
      <c r="M40" s="14">
        <v>375</v>
      </c>
      <c r="N40" s="14">
        <v>206</v>
      </c>
      <c r="O40" s="14">
        <f t="shared" si="2"/>
        <v>169</v>
      </c>
      <c r="P40" s="15">
        <f t="shared" si="3"/>
        <v>0.921816827997022</v>
      </c>
      <c r="Q40" s="7" t="s">
        <v>73</v>
      </c>
      <c r="R40" s="17">
        <f t="shared" si="4"/>
        <v>0.0794</v>
      </c>
      <c r="S40" s="7">
        <v>85846.46</v>
      </c>
      <c r="T40" s="18">
        <v>0.88</v>
      </c>
      <c r="U40" s="13">
        <f t="shared" si="5"/>
        <v>75544.8848</v>
      </c>
      <c r="V40" s="7">
        <v>73475.2</v>
      </c>
      <c r="W40" s="14">
        <v>8111.68</v>
      </c>
      <c r="X40" s="15">
        <f t="shared" si="6"/>
        <v>0.945203678456413</v>
      </c>
      <c r="Y40" s="7" t="s">
        <v>71</v>
      </c>
    </row>
    <row r="41" spans="1:25">
      <c r="A41" s="7">
        <v>2778</v>
      </c>
      <c r="B41" s="7" t="s">
        <v>1310</v>
      </c>
      <c r="C41" s="7" t="s">
        <v>329</v>
      </c>
      <c r="D41" s="7">
        <v>123</v>
      </c>
      <c r="E41" s="7">
        <v>124</v>
      </c>
      <c r="F41" s="7">
        <v>119</v>
      </c>
      <c r="G41" s="7">
        <v>1769</v>
      </c>
      <c r="H41" s="8">
        <v>0.685188083675756</v>
      </c>
      <c r="I41" s="13">
        <f t="shared" si="0"/>
        <v>1212.09772002241</v>
      </c>
      <c r="J41" s="7">
        <v>1186</v>
      </c>
      <c r="K41" s="9">
        <f t="shared" si="1"/>
        <v>583</v>
      </c>
      <c r="L41" s="9">
        <v>293</v>
      </c>
      <c r="M41" s="14">
        <v>258</v>
      </c>
      <c r="N41" s="14">
        <v>222</v>
      </c>
      <c r="O41" s="14">
        <f t="shared" si="2"/>
        <v>36</v>
      </c>
      <c r="P41" s="15">
        <f t="shared" si="3"/>
        <v>0.784910655195235</v>
      </c>
      <c r="Q41" s="7" t="s">
        <v>354</v>
      </c>
      <c r="R41" s="17">
        <f t="shared" si="4"/>
        <v>0.0147880836757559</v>
      </c>
      <c r="S41" s="7">
        <v>113699.72</v>
      </c>
      <c r="T41" s="18">
        <v>0.8628</v>
      </c>
      <c r="U41" s="13">
        <f t="shared" si="5"/>
        <v>98100.118416</v>
      </c>
      <c r="V41" s="7">
        <v>94460.91</v>
      </c>
      <c r="W41" s="14">
        <v>9961.62</v>
      </c>
      <c r="X41" s="15">
        <f t="shared" si="6"/>
        <v>0.91057104381129</v>
      </c>
      <c r="Y41" s="7" t="s">
        <v>352</v>
      </c>
    </row>
    <row r="42" spans="1:25">
      <c r="A42" s="7">
        <v>2791</v>
      </c>
      <c r="B42" s="9" t="s">
        <v>1311</v>
      </c>
      <c r="C42" s="7" t="s">
        <v>22</v>
      </c>
      <c r="D42" s="7">
        <v>180</v>
      </c>
      <c r="E42" s="7">
        <v>150</v>
      </c>
      <c r="F42" s="7">
        <v>179</v>
      </c>
      <c r="G42" s="7">
        <v>2429</v>
      </c>
      <c r="H42" s="8">
        <v>0.55</v>
      </c>
      <c r="I42" s="13">
        <f t="shared" si="0"/>
        <v>1335.95</v>
      </c>
      <c r="J42" s="7">
        <v>797</v>
      </c>
      <c r="K42" s="9">
        <f t="shared" si="1"/>
        <v>1632</v>
      </c>
      <c r="L42" s="9">
        <v>176</v>
      </c>
      <c r="M42" s="14">
        <v>246</v>
      </c>
      <c r="N42" s="14">
        <v>165</v>
      </c>
      <c r="O42" s="14">
        <f t="shared" si="2"/>
        <v>81</v>
      </c>
      <c r="P42" s="15">
        <f t="shared" si="3"/>
        <v>0.365093907466789</v>
      </c>
      <c r="Q42" s="7" t="s">
        <v>580</v>
      </c>
      <c r="R42" s="17">
        <f t="shared" si="4"/>
        <v>0.2219</v>
      </c>
      <c r="S42" s="7">
        <v>275438.4</v>
      </c>
      <c r="T42" s="18">
        <v>0.7</v>
      </c>
      <c r="U42" s="13">
        <f t="shared" si="5"/>
        <v>192806.88</v>
      </c>
      <c r="V42" s="7">
        <v>195324.88</v>
      </c>
      <c r="W42" s="14">
        <v>7973.59</v>
      </c>
      <c r="X42" s="15">
        <f t="shared" si="6"/>
        <v>0.73028253698122</v>
      </c>
      <c r="Y42" s="7" t="s">
        <v>578</v>
      </c>
    </row>
    <row r="43" spans="1:25">
      <c r="A43" s="7">
        <v>2797</v>
      </c>
      <c r="B43" s="7" t="s">
        <v>1312</v>
      </c>
      <c r="C43" s="7" t="s">
        <v>329</v>
      </c>
      <c r="D43" s="7">
        <v>90</v>
      </c>
      <c r="E43" s="7">
        <v>90</v>
      </c>
      <c r="F43" s="7">
        <v>108</v>
      </c>
      <c r="G43" s="7">
        <v>1996</v>
      </c>
      <c r="H43" s="8">
        <v>0.72</v>
      </c>
      <c r="I43" s="13">
        <f t="shared" si="0"/>
        <v>1437.12</v>
      </c>
      <c r="J43" s="7">
        <v>1585</v>
      </c>
      <c r="K43" s="9">
        <f t="shared" si="1"/>
        <v>411</v>
      </c>
      <c r="L43" s="9">
        <v>200</v>
      </c>
      <c r="M43" s="14">
        <v>262</v>
      </c>
      <c r="N43" s="14">
        <v>170</v>
      </c>
      <c r="O43" s="14">
        <f t="shared" si="2"/>
        <v>92</v>
      </c>
      <c r="P43" s="15">
        <f t="shared" si="3"/>
        <v>0.914071510957324</v>
      </c>
      <c r="Q43" s="7" t="s">
        <v>453</v>
      </c>
      <c r="R43" s="17">
        <f t="shared" si="4"/>
        <v>-0.0740999999999999</v>
      </c>
      <c r="S43" s="7">
        <v>151157.89</v>
      </c>
      <c r="T43" s="18">
        <v>0.8</v>
      </c>
      <c r="U43" s="13">
        <f t="shared" si="5"/>
        <v>120926.312</v>
      </c>
      <c r="V43" s="7">
        <v>133453.3</v>
      </c>
      <c r="W43" s="14">
        <v>7021.27</v>
      </c>
      <c r="X43" s="15">
        <f t="shared" si="6"/>
        <v>0.925880598559894</v>
      </c>
      <c r="Y43" s="7" t="s">
        <v>451</v>
      </c>
    </row>
    <row r="44" spans="1:25">
      <c r="A44" s="7">
        <v>2802</v>
      </c>
      <c r="B44" s="7" t="s">
        <v>1313</v>
      </c>
      <c r="C44" s="7" t="s">
        <v>329</v>
      </c>
      <c r="D44" s="7">
        <v>150</v>
      </c>
      <c r="E44" s="7">
        <v>150</v>
      </c>
      <c r="F44" s="7">
        <v>152</v>
      </c>
      <c r="G44" s="7">
        <v>4662</v>
      </c>
      <c r="H44" s="8">
        <v>0.55</v>
      </c>
      <c r="I44" s="13">
        <f t="shared" si="0"/>
        <v>2564.1</v>
      </c>
      <c r="J44" s="7">
        <v>1400</v>
      </c>
      <c r="K44" s="9">
        <f t="shared" si="1"/>
        <v>3262</v>
      </c>
      <c r="L44" s="9">
        <v>2068</v>
      </c>
      <c r="M44" s="14">
        <v>1296</v>
      </c>
      <c r="N44" s="14">
        <v>735</v>
      </c>
      <c r="O44" s="14">
        <f t="shared" si="2"/>
        <v>561</v>
      </c>
      <c r="P44" s="15">
        <f t="shared" si="3"/>
        <v>0.41592394533571</v>
      </c>
      <c r="Q44" s="7" t="s">
        <v>339</v>
      </c>
      <c r="R44" s="17">
        <f t="shared" si="4"/>
        <v>0.2497</v>
      </c>
      <c r="S44" s="7">
        <v>227557.35</v>
      </c>
      <c r="T44" s="18">
        <v>0.8</v>
      </c>
      <c r="U44" s="13">
        <f t="shared" si="5"/>
        <v>182045.88</v>
      </c>
      <c r="V44" s="7">
        <v>126346.77</v>
      </c>
      <c r="W44" s="14">
        <v>49658.13</v>
      </c>
      <c r="X44" s="15">
        <f t="shared" si="6"/>
        <v>0.710215424216025</v>
      </c>
      <c r="Y44" s="7" t="s">
        <v>337</v>
      </c>
    </row>
    <row r="45" spans="1:25">
      <c r="A45" s="7">
        <v>2804</v>
      </c>
      <c r="B45" s="7" t="s">
        <v>1314</v>
      </c>
      <c r="C45" s="7" t="s">
        <v>329</v>
      </c>
      <c r="D45" s="7">
        <v>90</v>
      </c>
      <c r="E45" s="7">
        <v>90</v>
      </c>
      <c r="F45" s="7">
        <v>81</v>
      </c>
      <c r="G45" s="7">
        <v>1537</v>
      </c>
      <c r="H45" s="8">
        <v>0.626277734375</v>
      </c>
      <c r="I45" s="13">
        <f t="shared" si="0"/>
        <v>962.588877734375</v>
      </c>
      <c r="J45" s="7">
        <v>954</v>
      </c>
      <c r="K45" s="9">
        <f t="shared" si="1"/>
        <v>583</v>
      </c>
      <c r="L45" s="9">
        <v>322</v>
      </c>
      <c r="M45" s="14">
        <v>302</v>
      </c>
      <c r="N45" s="14">
        <v>327</v>
      </c>
      <c r="O45" s="14">
        <f t="shared" si="2"/>
        <v>-25</v>
      </c>
      <c r="P45" s="15">
        <f t="shared" si="3"/>
        <v>0.77246963562753</v>
      </c>
      <c r="Q45" s="7" t="s">
        <v>379</v>
      </c>
      <c r="R45" s="17">
        <f t="shared" si="4"/>
        <v>0.00557773437499998</v>
      </c>
      <c r="S45" s="7">
        <v>131418.35</v>
      </c>
      <c r="T45" s="18">
        <v>0.82</v>
      </c>
      <c r="U45" s="13">
        <f t="shared" si="5"/>
        <v>107763.047</v>
      </c>
      <c r="V45" s="7">
        <v>105235.9</v>
      </c>
      <c r="W45" s="14">
        <v>11625.97</v>
      </c>
      <c r="X45" s="15">
        <f t="shared" si="6"/>
        <v>0.878485760112621</v>
      </c>
      <c r="Y45" s="7" t="s">
        <v>377</v>
      </c>
    </row>
    <row r="46" spans="1:25">
      <c r="A46" s="7">
        <v>2808</v>
      </c>
      <c r="B46" s="7" t="s">
        <v>1315</v>
      </c>
      <c r="C46" s="7" t="s">
        <v>329</v>
      </c>
      <c r="D46" s="7">
        <v>120</v>
      </c>
      <c r="E46" s="7">
        <v>120</v>
      </c>
      <c r="F46" s="7">
        <v>119</v>
      </c>
      <c r="G46" s="7">
        <v>2957</v>
      </c>
      <c r="H46" s="8">
        <v>0.72318210180624</v>
      </c>
      <c r="I46" s="13">
        <f t="shared" si="0"/>
        <v>2138.44947504105</v>
      </c>
      <c r="J46" s="7">
        <v>1363</v>
      </c>
      <c r="K46" s="9">
        <f t="shared" si="1"/>
        <v>1594</v>
      </c>
      <c r="L46" s="9">
        <v>1401</v>
      </c>
      <c r="M46" s="14">
        <v>935</v>
      </c>
      <c r="N46" s="14">
        <v>641</v>
      </c>
      <c r="O46" s="14">
        <f t="shared" si="2"/>
        <v>294</v>
      </c>
      <c r="P46" s="15">
        <f t="shared" si="3"/>
        <v>0.674085064292779</v>
      </c>
      <c r="Q46" s="7" t="s">
        <v>458</v>
      </c>
      <c r="R46" s="17">
        <f t="shared" si="4"/>
        <v>0.26228210180624</v>
      </c>
      <c r="S46" s="7">
        <v>141626.44</v>
      </c>
      <c r="T46" s="18">
        <v>0.8717</v>
      </c>
      <c r="U46" s="13">
        <f t="shared" si="5"/>
        <v>123455.767748</v>
      </c>
      <c r="V46" s="7">
        <v>99651.16</v>
      </c>
      <c r="W46" s="14">
        <v>37434.06</v>
      </c>
      <c r="X46" s="15">
        <f t="shared" si="6"/>
        <v>0.956415046858513</v>
      </c>
      <c r="Y46" s="7" t="s">
        <v>456</v>
      </c>
    </row>
    <row r="47" spans="1:25">
      <c r="A47" s="7">
        <v>2813</v>
      </c>
      <c r="B47" s="7" t="s">
        <v>1316</v>
      </c>
      <c r="C47" s="7" t="s">
        <v>22</v>
      </c>
      <c r="D47" s="7">
        <v>90</v>
      </c>
      <c r="E47" s="7">
        <v>90</v>
      </c>
      <c r="F47" s="7">
        <v>106</v>
      </c>
      <c r="G47" s="7">
        <v>1297</v>
      </c>
      <c r="H47" s="8">
        <v>0.561142931937173</v>
      </c>
      <c r="I47" s="13">
        <f t="shared" si="0"/>
        <v>727.802382722513</v>
      </c>
      <c r="J47" s="7">
        <v>682</v>
      </c>
      <c r="K47" s="9">
        <f t="shared" si="1"/>
        <v>615</v>
      </c>
      <c r="L47" s="9">
        <v>216</v>
      </c>
      <c r="M47" s="14">
        <v>262</v>
      </c>
      <c r="N47" s="14">
        <v>118</v>
      </c>
      <c r="O47" s="14">
        <f t="shared" si="2"/>
        <v>144</v>
      </c>
      <c r="P47" s="15">
        <f t="shared" si="3"/>
        <v>0.658937198067633</v>
      </c>
      <c r="Q47" s="7" t="s">
        <v>571</v>
      </c>
      <c r="R47" s="17">
        <f t="shared" si="4"/>
        <v>0.0353429319371731</v>
      </c>
      <c r="S47" s="7">
        <v>125432.07</v>
      </c>
      <c r="T47" s="18">
        <v>0.78</v>
      </c>
      <c r="U47" s="13">
        <f t="shared" si="5"/>
        <v>97837.0146</v>
      </c>
      <c r="V47" s="7">
        <v>92325.05</v>
      </c>
      <c r="W47" s="14">
        <v>5859.75</v>
      </c>
      <c r="X47" s="15">
        <f t="shared" si="6"/>
        <v>0.77212727828648</v>
      </c>
      <c r="Y47" s="7" t="s">
        <v>416</v>
      </c>
    </row>
    <row r="48" spans="1:25">
      <c r="A48" s="7">
        <v>2816</v>
      </c>
      <c r="B48" s="7" t="s">
        <v>1317</v>
      </c>
      <c r="C48" s="7" t="s">
        <v>329</v>
      </c>
      <c r="D48" s="7">
        <v>90</v>
      </c>
      <c r="E48" s="7">
        <v>90</v>
      </c>
      <c r="F48" s="7">
        <v>77</v>
      </c>
      <c r="G48" s="7">
        <v>1229</v>
      </c>
      <c r="H48" s="8">
        <v>0.6</v>
      </c>
      <c r="I48" s="13">
        <f t="shared" si="0"/>
        <v>737.4</v>
      </c>
      <c r="J48" s="7">
        <v>591</v>
      </c>
      <c r="K48" s="9">
        <f t="shared" si="1"/>
        <v>638</v>
      </c>
      <c r="L48" s="9">
        <v>296</v>
      </c>
      <c r="M48" s="14">
        <v>313</v>
      </c>
      <c r="N48" s="14">
        <v>159</v>
      </c>
      <c r="O48" s="14">
        <f t="shared" si="2"/>
        <v>154</v>
      </c>
      <c r="P48" s="15">
        <f t="shared" si="3"/>
        <v>0.645196506550218</v>
      </c>
      <c r="Q48" s="7" t="s">
        <v>443</v>
      </c>
      <c r="R48" s="17">
        <f t="shared" si="4"/>
        <v>0.1191</v>
      </c>
      <c r="S48" s="7">
        <v>81095.38</v>
      </c>
      <c r="T48" s="18">
        <v>0.7</v>
      </c>
      <c r="U48" s="13">
        <f t="shared" si="5"/>
        <v>56766.766</v>
      </c>
      <c r="V48" s="7">
        <v>52345.28</v>
      </c>
      <c r="W48" s="14">
        <v>7969.33</v>
      </c>
      <c r="X48" s="15">
        <f t="shared" si="6"/>
        <v>0.71582261041038</v>
      </c>
      <c r="Y48" s="7" t="s">
        <v>441</v>
      </c>
    </row>
    <row r="49" spans="1:25">
      <c r="A49" s="7">
        <v>2817</v>
      </c>
      <c r="B49" s="7" t="s">
        <v>1318</v>
      </c>
      <c r="C49" s="7" t="s">
        <v>299</v>
      </c>
      <c r="D49" s="7">
        <v>120</v>
      </c>
      <c r="E49" s="7">
        <v>120</v>
      </c>
      <c r="F49" s="7">
        <v>119</v>
      </c>
      <c r="G49" s="7">
        <v>2176</v>
      </c>
      <c r="H49" s="8">
        <v>0.756732394366197</v>
      </c>
      <c r="I49" s="13">
        <f t="shared" si="0"/>
        <v>1646.64969014084</v>
      </c>
      <c r="J49" s="7">
        <v>1451</v>
      </c>
      <c r="K49" s="9">
        <f t="shared" si="1"/>
        <v>725</v>
      </c>
      <c r="L49" s="9">
        <v>396</v>
      </c>
      <c r="M49" s="14">
        <v>319</v>
      </c>
      <c r="N49" s="14">
        <v>263</v>
      </c>
      <c r="O49" s="14">
        <f t="shared" si="2"/>
        <v>56</v>
      </c>
      <c r="P49" s="15">
        <f t="shared" si="3"/>
        <v>0.781367797522886</v>
      </c>
      <c r="Q49" s="7" t="s">
        <v>448</v>
      </c>
      <c r="R49" s="17">
        <f t="shared" si="4"/>
        <v>0.0899323943661969</v>
      </c>
      <c r="S49" s="7">
        <v>195503.26</v>
      </c>
      <c r="T49" s="18">
        <v>0.8672</v>
      </c>
      <c r="U49" s="13">
        <f t="shared" si="5"/>
        <v>169540.427072</v>
      </c>
      <c r="V49" s="7">
        <v>169666.26</v>
      </c>
      <c r="W49" s="14">
        <v>12318.63</v>
      </c>
      <c r="X49" s="15">
        <f t="shared" si="6"/>
        <v>0.926203579416024</v>
      </c>
      <c r="Y49" s="7" t="s">
        <v>446</v>
      </c>
    </row>
    <row r="50" spans="1:25">
      <c r="A50" s="7">
        <v>2819</v>
      </c>
      <c r="B50" s="7" t="s">
        <v>1319</v>
      </c>
      <c r="C50" s="7" t="s">
        <v>329</v>
      </c>
      <c r="D50" s="7">
        <v>90</v>
      </c>
      <c r="E50" s="7">
        <v>90</v>
      </c>
      <c r="F50" s="7">
        <v>105</v>
      </c>
      <c r="G50" s="7">
        <v>1980</v>
      </c>
      <c r="H50" s="8">
        <v>0.750114310645724</v>
      </c>
      <c r="I50" s="13">
        <f t="shared" si="0"/>
        <v>1485.22633507853</v>
      </c>
      <c r="J50" s="7">
        <v>1280</v>
      </c>
      <c r="K50" s="9">
        <f t="shared" si="1"/>
        <v>700</v>
      </c>
      <c r="L50" s="9">
        <v>331</v>
      </c>
      <c r="M50" s="14">
        <v>328</v>
      </c>
      <c r="N50" s="14">
        <v>200</v>
      </c>
      <c r="O50" s="14">
        <f t="shared" si="2"/>
        <v>128</v>
      </c>
      <c r="P50" s="15">
        <f t="shared" si="3"/>
        <v>0.774818401937046</v>
      </c>
      <c r="Q50" s="7" t="s">
        <v>44</v>
      </c>
      <c r="R50" s="17">
        <f t="shared" si="4"/>
        <v>0.103614310645724</v>
      </c>
      <c r="S50" s="7">
        <v>116108.39</v>
      </c>
      <c r="T50" s="18">
        <v>0.8678</v>
      </c>
      <c r="U50" s="13">
        <f t="shared" si="5"/>
        <v>100758.860842</v>
      </c>
      <c r="V50" s="7">
        <v>92189.35</v>
      </c>
      <c r="W50" s="14">
        <v>10206.46</v>
      </c>
      <c r="X50" s="15">
        <f t="shared" si="6"/>
        <v>0.870516240827717</v>
      </c>
      <c r="Y50" s="7" t="s">
        <v>461</v>
      </c>
    </row>
    <row r="51" spans="1:25">
      <c r="A51" s="7">
        <v>2820</v>
      </c>
      <c r="B51" s="7" t="s">
        <v>1320</v>
      </c>
      <c r="C51" s="7" t="s">
        <v>22</v>
      </c>
      <c r="D51" s="7">
        <v>90</v>
      </c>
      <c r="E51" s="7">
        <v>90</v>
      </c>
      <c r="F51" s="7">
        <v>163</v>
      </c>
      <c r="G51" s="7">
        <v>1889</v>
      </c>
      <c r="H51" s="8">
        <v>0.68</v>
      </c>
      <c r="I51" s="13">
        <f t="shared" si="0"/>
        <v>1284.52</v>
      </c>
      <c r="J51" s="7">
        <v>1360</v>
      </c>
      <c r="K51" s="9">
        <f t="shared" si="1"/>
        <v>529</v>
      </c>
      <c r="L51" s="9">
        <v>208</v>
      </c>
      <c r="M51" s="14">
        <v>242</v>
      </c>
      <c r="N51" s="14">
        <v>134</v>
      </c>
      <c r="O51" s="14">
        <f t="shared" si="2"/>
        <v>108</v>
      </c>
      <c r="P51" s="15">
        <f t="shared" si="3"/>
        <v>0.825743776563449</v>
      </c>
      <c r="Q51" s="7" t="s">
        <v>263</v>
      </c>
      <c r="R51" s="17">
        <f t="shared" si="4"/>
        <v>-0.0399999999999999</v>
      </c>
      <c r="S51" s="7">
        <v>137571.61</v>
      </c>
      <c r="T51" s="8">
        <v>0.8</v>
      </c>
      <c r="U51" s="13">
        <f t="shared" si="5"/>
        <v>110057.288</v>
      </c>
      <c r="V51" s="7">
        <v>117988.55</v>
      </c>
      <c r="W51" s="14">
        <v>6491.22</v>
      </c>
      <c r="X51" s="15">
        <f t="shared" si="6"/>
        <v>0.900123580651538</v>
      </c>
      <c r="Y51" s="7" t="s">
        <v>583</v>
      </c>
    </row>
    <row r="52" spans="1:25">
      <c r="A52" s="7">
        <v>2826</v>
      </c>
      <c r="B52" s="7" t="s">
        <v>1321</v>
      </c>
      <c r="C52" s="7" t="s">
        <v>329</v>
      </c>
      <c r="D52" s="7">
        <v>124</v>
      </c>
      <c r="E52" s="7">
        <v>124</v>
      </c>
      <c r="F52" s="7">
        <v>132</v>
      </c>
      <c r="G52" s="7">
        <v>1799</v>
      </c>
      <c r="H52" s="8">
        <v>0.62</v>
      </c>
      <c r="I52" s="13">
        <f t="shared" si="0"/>
        <v>1115.38</v>
      </c>
      <c r="J52" s="7">
        <v>862</v>
      </c>
      <c r="K52" s="9">
        <f t="shared" si="1"/>
        <v>937</v>
      </c>
      <c r="L52" s="9">
        <v>174</v>
      </c>
      <c r="M52" s="14">
        <v>182</v>
      </c>
      <c r="N52" s="14">
        <v>77</v>
      </c>
      <c r="O52" s="14">
        <f t="shared" si="2"/>
        <v>105</v>
      </c>
      <c r="P52" s="15">
        <f t="shared" si="3"/>
        <v>0.53308596165739</v>
      </c>
      <c r="Q52" s="7" t="s">
        <v>349</v>
      </c>
      <c r="R52" s="17">
        <f t="shared" si="4"/>
        <v>0.1408</v>
      </c>
      <c r="S52" s="7">
        <v>126594.58</v>
      </c>
      <c r="T52" s="18">
        <v>0.8</v>
      </c>
      <c r="U52" s="13">
        <f t="shared" si="5"/>
        <v>101275.664</v>
      </c>
      <c r="V52" s="7">
        <v>92022.95</v>
      </c>
      <c r="W52" s="14">
        <v>6270.97</v>
      </c>
      <c r="X52" s="15">
        <f t="shared" si="6"/>
        <v>0.764795454524677</v>
      </c>
      <c r="Y52" s="7" t="s">
        <v>347</v>
      </c>
    </row>
    <row r="53" spans="1:25">
      <c r="A53" s="7">
        <v>2834</v>
      </c>
      <c r="B53" s="9" t="s">
        <v>1322</v>
      </c>
      <c r="C53" s="7" t="s">
        <v>22</v>
      </c>
      <c r="D53" s="7">
        <v>240</v>
      </c>
      <c r="E53" s="7">
        <v>198</v>
      </c>
      <c r="F53" s="7">
        <v>229</v>
      </c>
      <c r="G53" s="7">
        <v>4354</v>
      </c>
      <c r="H53" s="8">
        <v>0.62</v>
      </c>
      <c r="I53" s="13">
        <f t="shared" si="0"/>
        <v>2699.48</v>
      </c>
      <c r="J53" s="7">
        <v>1872</v>
      </c>
      <c r="K53" s="9">
        <f t="shared" si="1"/>
        <v>2482</v>
      </c>
      <c r="L53" s="9">
        <v>380</v>
      </c>
      <c r="M53" s="14">
        <v>373</v>
      </c>
      <c r="N53" s="14">
        <v>236</v>
      </c>
      <c r="O53" s="14">
        <f t="shared" si="2"/>
        <v>137</v>
      </c>
      <c r="P53" s="15">
        <f t="shared" si="3"/>
        <v>0.470233609645818</v>
      </c>
      <c r="Q53" s="7" t="s">
        <v>576</v>
      </c>
      <c r="R53" s="17">
        <f t="shared" si="4"/>
        <v>0.1901</v>
      </c>
      <c r="S53" s="7">
        <v>488749.46</v>
      </c>
      <c r="T53" s="18">
        <v>0.8</v>
      </c>
      <c r="U53" s="13">
        <f t="shared" si="5"/>
        <v>390999.568</v>
      </c>
      <c r="V53" s="7">
        <v>350072.24</v>
      </c>
      <c r="W53" s="14">
        <v>16034.24</v>
      </c>
      <c r="X53" s="15">
        <f t="shared" si="6"/>
        <v>0.740556312106896</v>
      </c>
      <c r="Y53" s="7" t="s">
        <v>574</v>
      </c>
    </row>
    <row r="54" spans="1:25">
      <c r="A54" s="7">
        <v>2837</v>
      </c>
      <c r="B54" s="7" t="s">
        <v>1323</v>
      </c>
      <c r="C54" s="7" t="s">
        <v>170</v>
      </c>
      <c r="D54" s="7">
        <v>90</v>
      </c>
      <c r="E54" s="7">
        <v>90</v>
      </c>
      <c r="F54" s="7">
        <v>107</v>
      </c>
      <c r="G54" s="7">
        <v>1607</v>
      </c>
      <c r="H54" s="8">
        <v>0.6</v>
      </c>
      <c r="I54" s="13">
        <f t="shared" si="0"/>
        <v>964.2</v>
      </c>
      <c r="J54" s="7">
        <v>896</v>
      </c>
      <c r="K54" s="9">
        <f t="shared" si="1"/>
        <v>711</v>
      </c>
      <c r="L54" s="9">
        <v>212</v>
      </c>
      <c r="M54" s="14">
        <v>114</v>
      </c>
      <c r="N54" s="14"/>
      <c r="O54" s="14">
        <f t="shared" si="2"/>
        <v>114</v>
      </c>
      <c r="P54" s="15">
        <f t="shared" si="3"/>
        <v>0.600133958472873</v>
      </c>
      <c r="Q54" s="7" t="s">
        <v>185</v>
      </c>
      <c r="R54" s="17">
        <f t="shared" si="4"/>
        <v>0.0424</v>
      </c>
      <c r="S54" s="7">
        <v>108473.65</v>
      </c>
      <c r="T54" s="18">
        <v>0.82</v>
      </c>
      <c r="U54" s="13">
        <f t="shared" si="5"/>
        <v>88948.393</v>
      </c>
      <c r="V54" s="7">
        <v>68802.76</v>
      </c>
      <c r="W54" s="14">
        <v>6487.94</v>
      </c>
      <c r="X54" s="15">
        <f t="shared" si="6"/>
        <v>0.674631377278248</v>
      </c>
      <c r="Y54" s="7" t="s">
        <v>183</v>
      </c>
    </row>
    <row r="55" spans="1:25">
      <c r="A55" s="7">
        <v>2839</v>
      </c>
      <c r="B55" s="7" t="s">
        <v>1324</v>
      </c>
      <c r="C55" s="7" t="s">
        <v>29</v>
      </c>
      <c r="D55" s="7">
        <v>44</v>
      </c>
      <c r="E55" s="7">
        <v>44</v>
      </c>
      <c r="F55" s="7">
        <v>55</v>
      </c>
      <c r="G55" s="7">
        <v>831</v>
      </c>
      <c r="H55" s="8">
        <v>0.727972482372085</v>
      </c>
      <c r="I55" s="13">
        <f t="shared" si="0"/>
        <v>604.945132851203</v>
      </c>
      <c r="J55" s="7">
        <v>603</v>
      </c>
      <c r="K55" s="9">
        <f t="shared" si="1"/>
        <v>228</v>
      </c>
      <c r="L55" s="9"/>
      <c r="M55" s="14"/>
      <c r="N55" s="14"/>
      <c r="O55" s="14">
        <f t="shared" si="2"/>
        <v>0</v>
      </c>
      <c r="P55" s="15">
        <f t="shared" si="3"/>
        <v>0.725631768953069</v>
      </c>
      <c r="Q55" s="7" t="s">
        <v>92</v>
      </c>
      <c r="R55" s="17">
        <f t="shared" si="4"/>
        <v>0.00237248237208498</v>
      </c>
      <c r="S55" s="7">
        <v>56462.9</v>
      </c>
      <c r="T55" s="18">
        <v>0.8653</v>
      </c>
      <c r="U55" s="13">
        <f t="shared" si="5"/>
        <v>48857.34737</v>
      </c>
      <c r="V55" s="7">
        <v>49725.37</v>
      </c>
      <c r="W55" s="14"/>
      <c r="X55" s="15">
        <f t="shared" si="6"/>
        <v>0.880673327087344</v>
      </c>
      <c r="Y55" s="7" t="s">
        <v>640</v>
      </c>
    </row>
    <row r="56" spans="1:25">
      <c r="A56" s="7">
        <v>2844</v>
      </c>
      <c r="B56" s="7" t="s">
        <v>1325</v>
      </c>
      <c r="C56" s="7" t="s">
        <v>234</v>
      </c>
      <c r="D56" s="7">
        <v>40</v>
      </c>
      <c r="E56" s="7">
        <v>40</v>
      </c>
      <c r="F56" s="7">
        <v>35</v>
      </c>
      <c r="G56" s="7">
        <v>918</v>
      </c>
      <c r="H56" s="8">
        <v>0.695295357833656</v>
      </c>
      <c r="I56" s="13">
        <f t="shared" si="0"/>
        <v>638.281138491296</v>
      </c>
      <c r="J56" s="7">
        <v>661</v>
      </c>
      <c r="K56" s="9">
        <f t="shared" si="1"/>
        <v>257</v>
      </c>
      <c r="L56" s="9"/>
      <c r="M56" s="14">
        <v>1</v>
      </c>
      <c r="N56" s="14"/>
      <c r="O56" s="14">
        <f t="shared" si="2"/>
        <v>1</v>
      </c>
      <c r="P56" s="15">
        <f t="shared" si="3"/>
        <v>0.72082878953108</v>
      </c>
      <c r="Q56" s="7" t="s">
        <v>263</v>
      </c>
      <c r="R56" s="17">
        <f t="shared" si="4"/>
        <v>-0.0247046421663439</v>
      </c>
      <c r="S56" s="7">
        <v>66022.3</v>
      </c>
      <c r="T56" s="18">
        <v>0.8558</v>
      </c>
      <c r="U56" s="13">
        <f t="shared" si="5"/>
        <v>56501.88434</v>
      </c>
      <c r="V56" s="7">
        <v>55523.74</v>
      </c>
      <c r="W56" s="14"/>
      <c r="X56" s="15">
        <f t="shared" si="6"/>
        <v>0.84098463700901</v>
      </c>
      <c r="Y56" s="7" t="s">
        <v>261</v>
      </c>
    </row>
    <row r="57" spans="1:25">
      <c r="A57" s="7">
        <v>2851</v>
      </c>
      <c r="B57" s="7" t="s">
        <v>1326</v>
      </c>
      <c r="C57" s="7" t="s">
        <v>234</v>
      </c>
      <c r="D57" s="7">
        <v>100</v>
      </c>
      <c r="E57" s="7">
        <v>120</v>
      </c>
      <c r="F57" s="7">
        <v>67</v>
      </c>
      <c r="G57" s="7">
        <v>818</v>
      </c>
      <c r="H57" s="8">
        <v>0.599647625797307</v>
      </c>
      <c r="I57" s="13">
        <f t="shared" si="0"/>
        <v>490.511757902197</v>
      </c>
      <c r="J57" s="7">
        <v>498</v>
      </c>
      <c r="K57" s="9">
        <f t="shared" si="1"/>
        <v>320</v>
      </c>
      <c r="L57" s="9">
        <v>221</v>
      </c>
      <c r="M57" s="14">
        <v>910</v>
      </c>
      <c r="N57" s="14">
        <v>993</v>
      </c>
      <c r="O57" s="14">
        <f t="shared" si="2"/>
        <v>-83</v>
      </c>
      <c r="P57" s="15">
        <f t="shared" si="3"/>
        <v>-5.41304347826087</v>
      </c>
      <c r="Q57" s="7" t="s">
        <v>249</v>
      </c>
      <c r="R57" s="17">
        <f t="shared" si="4"/>
        <v>-0.00915237420269299</v>
      </c>
      <c r="S57" s="7">
        <v>48838.13</v>
      </c>
      <c r="T57" s="18">
        <v>0.8196</v>
      </c>
      <c r="U57" s="13">
        <f t="shared" si="5"/>
        <v>40027.731348</v>
      </c>
      <c r="V57" s="7">
        <v>38669.22</v>
      </c>
      <c r="W57" s="14">
        <v>5999.59</v>
      </c>
      <c r="X57" s="15">
        <f t="shared" si="6"/>
        <v>0.902673620529551</v>
      </c>
      <c r="Y57" s="7" t="s">
        <v>247</v>
      </c>
    </row>
    <row r="58" spans="1:25">
      <c r="A58" s="7">
        <v>2852</v>
      </c>
      <c r="B58" s="7" t="s">
        <v>1327</v>
      </c>
      <c r="C58" s="7" t="s">
        <v>234</v>
      </c>
      <c r="D58" s="7">
        <v>62</v>
      </c>
      <c r="E58" s="7">
        <v>62</v>
      </c>
      <c r="F58" s="7">
        <v>77</v>
      </c>
      <c r="G58" s="7">
        <v>1369</v>
      </c>
      <c r="H58" s="8">
        <v>0.769726060734314</v>
      </c>
      <c r="I58" s="13">
        <f t="shared" si="0"/>
        <v>1053.75497714528</v>
      </c>
      <c r="J58" s="7">
        <v>1037</v>
      </c>
      <c r="K58" s="9">
        <f t="shared" si="1"/>
        <v>332</v>
      </c>
      <c r="L58" s="9">
        <v>193</v>
      </c>
      <c r="M58" s="14">
        <v>198</v>
      </c>
      <c r="N58" s="14">
        <v>117</v>
      </c>
      <c r="O58" s="14">
        <f t="shared" si="2"/>
        <v>81</v>
      </c>
      <c r="P58" s="15">
        <f t="shared" si="3"/>
        <v>0.885567890691716</v>
      </c>
      <c r="Q58" s="7" t="s">
        <v>239</v>
      </c>
      <c r="R58" s="17">
        <f t="shared" si="4"/>
        <v>0.0122260607343141</v>
      </c>
      <c r="S58" s="7">
        <v>106998.57</v>
      </c>
      <c r="T58" s="18">
        <v>0.8729</v>
      </c>
      <c r="U58" s="13">
        <f t="shared" si="5"/>
        <v>93399.051753</v>
      </c>
      <c r="V58" s="7">
        <v>96337.9</v>
      </c>
      <c r="W58" s="14">
        <v>6028.19</v>
      </c>
      <c r="X58" s="15">
        <f t="shared" si="6"/>
        <v>0.954120406400372</v>
      </c>
      <c r="Y58" s="7" t="s">
        <v>237</v>
      </c>
    </row>
    <row r="59" spans="1:25">
      <c r="A59" s="7">
        <v>2853</v>
      </c>
      <c r="B59" s="7" t="s">
        <v>1328</v>
      </c>
      <c r="C59" s="7" t="s">
        <v>234</v>
      </c>
      <c r="D59" s="7">
        <v>42</v>
      </c>
      <c r="E59" s="7">
        <v>42</v>
      </c>
      <c r="F59" s="7">
        <v>27</v>
      </c>
      <c r="G59" s="7">
        <v>864</v>
      </c>
      <c r="H59" s="8">
        <v>0.713940422599908</v>
      </c>
      <c r="I59" s="13">
        <f t="shared" si="0"/>
        <v>616.84452512632</v>
      </c>
      <c r="J59" s="7">
        <v>608</v>
      </c>
      <c r="K59" s="9">
        <f t="shared" si="1"/>
        <v>256</v>
      </c>
      <c r="L59" s="9">
        <v>35</v>
      </c>
      <c r="M59" s="14">
        <v>45</v>
      </c>
      <c r="N59" s="14">
        <v>46</v>
      </c>
      <c r="O59" s="14">
        <f t="shared" si="2"/>
        <v>-1</v>
      </c>
      <c r="P59" s="15">
        <f t="shared" si="3"/>
        <v>0.742368742368742</v>
      </c>
      <c r="Q59" s="7" t="s">
        <v>244</v>
      </c>
      <c r="R59" s="17">
        <f t="shared" si="4"/>
        <v>0.010240422599908</v>
      </c>
      <c r="S59" s="7">
        <v>55801.63</v>
      </c>
      <c r="T59" s="18">
        <v>0.8118</v>
      </c>
      <c r="U59" s="13">
        <f t="shared" si="5"/>
        <v>45299.763234</v>
      </c>
      <c r="V59" s="7">
        <v>44162.95</v>
      </c>
      <c r="W59" s="14">
        <v>1299.71</v>
      </c>
      <c r="X59" s="15">
        <f t="shared" si="6"/>
        <v>0.810300811420955</v>
      </c>
      <c r="Y59" s="7" t="s">
        <v>242</v>
      </c>
    </row>
    <row r="60" spans="1:25">
      <c r="A60" s="7">
        <v>2854</v>
      </c>
      <c r="B60" s="7" t="s">
        <v>1329</v>
      </c>
      <c r="C60" s="7" t="s">
        <v>234</v>
      </c>
      <c r="D60" s="7">
        <v>80</v>
      </c>
      <c r="E60" s="7">
        <v>80</v>
      </c>
      <c r="F60" s="7">
        <v>105</v>
      </c>
      <c r="G60" s="7">
        <v>1844</v>
      </c>
      <c r="H60" s="8">
        <v>0.684284083044983</v>
      </c>
      <c r="I60" s="13">
        <f t="shared" si="0"/>
        <v>1261.81984913495</v>
      </c>
      <c r="J60" s="7">
        <v>1207</v>
      </c>
      <c r="K60" s="9">
        <f t="shared" si="1"/>
        <v>637</v>
      </c>
      <c r="L60" s="9">
        <v>248</v>
      </c>
      <c r="M60" s="14">
        <v>242</v>
      </c>
      <c r="N60" s="14">
        <v>271</v>
      </c>
      <c r="O60" s="14">
        <f t="shared" si="2"/>
        <v>-29</v>
      </c>
      <c r="P60" s="15">
        <f t="shared" si="3"/>
        <v>0.753433208489388</v>
      </c>
      <c r="Q60" s="7" t="s">
        <v>258</v>
      </c>
      <c r="R60" s="17">
        <f t="shared" si="4"/>
        <v>0.029684083044983</v>
      </c>
      <c r="S60" s="7">
        <v>125401.1</v>
      </c>
      <c r="T60" s="18">
        <v>0.8378</v>
      </c>
      <c r="U60" s="13">
        <f t="shared" si="5"/>
        <v>105061.04158</v>
      </c>
      <c r="V60" s="7">
        <v>100593.28</v>
      </c>
      <c r="W60" s="14">
        <v>8662.18</v>
      </c>
      <c r="X60" s="15">
        <f t="shared" si="6"/>
        <v>0.86169445460006</v>
      </c>
      <c r="Y60" s="7" t="s">
        <v>257</v>
      </c>
    </row>
    <row r="61" spans="1:25">
      <c r="A61" s="7">
        <v>2865</v>
      </c>
      <c r="B61" s="7" t="s">
        <v>1330</v>
      </c>
      <c r="C61" s="7" t="s">
        <v>170</v>
      </c>
      <c r="D61" s="7">
        <v>62</v>
      </c>
      <c r="E61" s="7">
        <v>62</v>
      </c>
      <c r="F61" s="7">
        <v>64</v>
      </c>
      <c r="G61" s="7">
        <v>1587</v>
      </c>
      <c r="H61" s="8">
        <v>0.82</v>
      </c>
      <c r="I61" s="13">
        <f t="shared" si="0"/>
        <v>1301.34</v>
      </c>
      <c r="J61" s="7">
        <v>1295</v>
      </c>
      <c r="K61" s="9">
        <f t="shared" si="1"/>
        <v>292</v>
      </c>
      <c r="L61" s="9">
        <v>71</v>
      </c>
      <c r="M61" s="14">
        <v>81</v>
      </c>
      <c r="N61" s="14">
        <v>54</v>
      </c>
      <c r="O61" s="14">
        <f t="shared" si="2"/>
        <v>27</v>
      </c>
      <c r="P61" s="15">
        <f t="shared" si="3"/>
        <v>0.859893758300133</v>
      </c>
      <c r="Q61" s="7" t="s">
        <v>180</v>
      </c>
      <c r="R61" s="17">
        <f t="shared" si="4"/>
        <v>0.004</v>
      </c>
      <c r="S61" s="7">
        <v>105207.36</v>
      </c>
      <c r="T61" s="18">
        <v>0.9</v>
      </c>
      <c r="U61" s="13">
        <f t="shared" si="5"/>
        <v>94686.624</v>
      </c>
      <c r="V61" s="7">
        <v>96604.47</v>
      </c>
      <c r="W61" s="14">
        <v>2447.41</v>
      </c>
      <c r="X61" s="15">
        <f t="shared" si="6"/>
        <v>0.940098452753237</v>
      </c>
      <c r="Y61" s="7" t="s">
        <v>178</v>
      </c>
    </row>
    <row r="62" spans="1:25">
      <c r="A62" s="7">
        <v>2873</v>
      </c>
      <c r="B62" s="7" t="s">
        <v>1331</v>
      </c>
      <c r="C62" s="7" t="s">
        <v>234</v>
      </c>
      <c r="D62" s="7">
        <v>30</v>
      </c>
      <c r="E62" s="7">
        <v>30</v>
      </c>
      <c r="F62" s="7">
        <v>30</v>
      </c>
      <c r="G62" s="7">
        <v>1030</v>
      </c>
      <c r="H62" s="8">
        <v>0.8</v>
      </c>
      <c r="I62" s="13">
        <f t="shared" si="0"/>
        <v>824</v>
      </c>
      <c r="J62" s="7">
        <v>890</v>
      </c>
      <c r="K62" s="9">
        <f t="shared" si="1"/>
        <v>140</v>
      </c>
      <c r="L62" s="9"/>
      <c r="M62" s="14"/>
      <c r="N62" s="14"/>
      <c r="O62" s="14">
        <f t="shared" si="2"/>
        <v>0</v>
      </c>
      <c r="P62" s="15">
        <f t="shared" si="3"/>
        <v>0.864077669902913</v>
      </c>
      <c r="Q62" s="7" t="s">
        <v>254</v>
      </c>
      <c r="R62" s="17">
        <f t="shared" si="4"/>
        <v>-0.0640999999999999</v>
      </c>
      <c r="S62" s="7">
        <v>92775.08</v>
      </c>
      <c r="T62" s="18">
        <v>0.8882</v>
      </c>
      <c r="U62" s="13">
        <f t="shared" si="5"/>
        <v>82402.826056</v>
      </c>
      <c r="V62" s="7">
        <v>84667.7</v>
      </c>
      <c r="W62" s="14"/>
      <c r="X62" s="15">
        <f t="shared" si="6"/>
        <v>0.912612524828866</v>
      </c>
      <c r="Y62" s="7" t="s">
        <v>252</v>
      </c>
    </row>
    <row r="63" spans="1:25">
      <c r="A63" s="7">
        <v>2874</v>
      </c>
      <c r="B63" s="7" t="s">
        <v>1332</v>
      </c>
      <c r="C63" s="7" t="s">
        <v>234</v>
      </c>
      <c r="D63" s="7">
        <v>62</v>
      </c>
      <c r="E63" s="7">
        <v>62</v>
      </c>
      <c r="F63" s="7">
        <v>85</v>
      </c>
      <c r="G63" s="7">
        <v>1344</v>
      </c>
      <c r="H63" s="8">
        <v>0.733756719005876</v>
      </c>
      <c r="I63" s="13">
        <f t="shared" si="0"/>
        <v>986.169030343897</v>
      </c>
      <c r="J63" s="7">
        <v>991</v>
      </c>
      <c r="K63" s="9">
        <f t="shared" si="1"/>
        <v>353</v>
      </c>
      <c r="L63" s="9">
        <v>107</v>
      </c>
      <c r="M63" s="14">
        <v>131</v>
      </c>
      <c r="N63" s="14">
        <v>107</v>
      </c>
      <c r="O63" s="14">
        <f t="shared" si="2"/>
        <v>24</v>
      </c>
      <c r="P63" s="15">
        <f t="shared" si="3"/>
        <v>0.816982687551525</v>
      </c>
      <c r="Q63" s="7" t="s">
        <v>273</v>
      </c>
      <c r="R63" s="17">
        <f t="shared" si="4"/>
        <v>-0.00364328099412392</v>
      </c>
      <c r="S63" s="7">
        <v>91048.26</v>
      </c>
      <c r="T63" s="18">
        <v>0.8608</v>
      </c>
      <c r="U63" s="13">
        <f t="shared" si="5"/>
        <v>78374.342208</v>
      </c>
      <c r="V63" s="7">
        <v>78231.88</v>
      </c>
      <c r="W63" s="14">
        <v>3828.29</v>
      </c>
      <c r="X63" s="15">
        <f t="shared" si="6"/>
        <v>0.896949173451906</v>
      </c>
      <c r="Y63" s="7" t="s">
        <v>271</v>
      </c>
    </row>
    <row r="64" spans="1:25">
      <c r="A64" s="7">
        <v>2875</v>
      </c>
      <c r="B64" s="7" t="s">
        <v>1333</v>
      </c>
      <c r="C64" s="7" t="s">
        <v>234</v>
      </c>
      <c r="D64" s="7">
        <v>60</v>
      </c>
      <c r="E64" s="7">
        <v>60</v>
      </c>
      <c r="F64" s="7">
        <v>57</v>
      </c>
      <c r="G64" s="7">
        <v>5735</v>
      </c>
      <c r="H64" s="8">
        <v>0.55</v>
      </c>
      <c r="I64" s="13">
        <f t="shared" si="0"/>
        <v>3154.25</v>
      </c>
      <c r="J64" s="7">
        <v>799</v>
      </c>
      <c r="K64" s="9">
        <f t="shared" si="1"/>
        <v>4936</v>
      </c>
      <c r="L64" s="9">
        <v>4628</v>
      </c>
      <c r="M64" s="14">
        <v>4476</v>
      </c>
      <c r="N64" s="14">
        <v>4216</v>
      </c>
      <c r="O64" s="14">
        <f t="shared" si="2"/>
        <v>260</v>
      </c>
      <c r="P64" s="15">
        <f t="shared" si="3"/>
        <v>0.634630659253376</v>
      </c>
      <c r="Q64" s="7" t="s">
        <v>268</v>
      </c>
      <c r="R64" s="17">
        <f t="shared" si="4"/>
        <v>0.4107</v>
      </c>
      <c r="S64" s="7">
        <v>223595.73</v>
      </c>
      <c r="T64" s="18">
        <v>0.6</v>
      </c>
      <c r="U64" s="13">
        <f t="shared" si="5"/>
        <v>134157.438</v>
      </c>
      <c r="V64" s="7">
        <v>66539.41</v>
      </c>
      <c r="W64" s="14">
        <v>146267.9</v>
      </c>
      <c r="X64" s="15">
        <f t="shared" si="6"/>
        <v>0.860484640523341</v>
      </c>
      <c r="Y64" s="7" t="s">
        <v>266</v>
      </c>
    </row>
    <row r="65" spans="1:25">
      <c r="A65" s="7">
        <v>2876</v>
      </c>
      <c r="B65" s="7" t="s">
        <v>1334</v>
      </c>
      <c r="C65" s="7" t="s">
        <v>29</v>
      </c>
      <c r="D65" s="7">
        <v>30</v>
      </c>
      <c r="E65" s="7">
        <v>30</v>
      </c>
      <c r="F65" s="7">
        <v>71</v>
      </c>
      <c r="G65" s="7">
        <v>2288</v>
      </c>
      <c r="H65" s="8">
        <v>0.92</v>
      </c>
      <c r="I65" s="13">
        <f t="shared" si="0"/>
        <v>2104.96</v>
      </c>
      <c r="J65" s="7">
        <v>2172</v>
      </c>
      <c r="K65" s="9">
        <f t="shared" si="1"/>
        <v>116</v>
      </c>
      <c r="L65" s="9"/>
      <c r="M65" s="14"/>
      <c r="N65" s="14"/>
      <c r="O65" s="14">
        <f t="shared" si="2"/>
        <v>0</v>
      </c>
      <c r="P65" s="15">
        <f t="shared" si="3"/>
        <v>0.949300699300699</v>
      </c>
      <c r="Q65" s="7" t="s">
        <v>651</v>
      </c>
      <c r="R65" s="17">
        <f t="shared" si="4"/>
        <v>-0.0293</v>
      </c>
      <c r="S65" s="7">
        <v>157066.83</v>
      </c>
      <c r="T65" s="18">
        <v>0.93</v>
      </c>
      <c r="U65" s="13">
        <f t="shared" si="5"/>
        <v>146072.1519</v>
      </c>
      <c r="V65" s="7">
        <v>153387.73</v>
      </c>
      <c r="W65" s="14"/>
      <c r="X65" s="15">
        <f t="shared" si="6"/>
        <v>0.976576212813361</v>
      </c>
      <c r="Y65" s="7" t="s">
        <v>649</v>
      </c>
    </row>
    <row r="66" spans="1:25">
      <c r="A66" s="7">
        <v>2877</v>
      </c>
      <c r="B66" s="7" t="s">
        <v>1335</v>
      </c>
      <c r="C66" s="7" t="s">
        <v>29</v>
      </c>
      <c r="D66" s="7">
        <v>90</v>
      </c>
      <c r="E66" s="7">
        <v>90</v>
      </c>
      <c r="F66" s="7">
        <v>134</v>
      </c>
      <c r="G66" s="7">
        <v>1630</v>
      </c>
      <c r="H66" s="8">
        <v>0.7</v>
      </c>
      <c r="I66" s="13">
        <f t="shared" ref="I66:I129" si="7">G66*H66</f>
        <v>1141</v>
      </c>
      <c r="J66" s="7">
        <v>1148</v>
      </c>
      <c r="K66" s="9">
        <f t="shared" ref="K66:K129" si="8">G66-J66</f>
        <v>482</v>
      </c>
      <c r="L66" s="9">
        <v>169</v>
      </c>
      <c r="M66" s="14">
        <v>96</v>
      </c>
      <c r="N66" s="14">
        <v>95</v>
      </c>
      <c r="O66" s="14">
        <f t="shared" ref="O66:O129" si="9">M66-N66</f>
        <v>1</v>
      </c>
      <c r="P66" s="15">
        <f t="shared" ref="P66:P129" si="10">J66/(G66-M66)</f>
        <v>0.748370273794003</v>
      </c>
      <c r="Q66" s="7" t="s">
        <v>646</v>
      </c>
      <c r="R66" s="17">
        <f t="shared" ref="R66:R129" si="11">H66-Q66</f>
        <v>-0.00430000000000008</v>
      </c>
      <c r="S66" s="7">
        <v>287352.5</v>
      </c>
      <c r="T66" s="18">
        <v>0.88</v>
      </c>
      <c r="U66" s="13">
        <f t="shared" ref="U66:U129" si="12">S66*T66</f>
        <v>252870.2</v>
      </c>
      <c r="V66" s="7">
        <v>269882.15</v>
      </c>
      <c r="W66" s="14">
        <v>5715.55</v>
      </c>
      <c r="X66" s="15">
        <f t="shared" ref="X66:X129" si="13">V66/(S66-W66)</f>
        <v>0.958262578827104</v>
      </c>
      <c r="Y66" s="7" t="s">
        <v>644</v>
      </c>
    </row>
    <row r="67" spans="1:25">
      <c r="A67" s="7">
        <v>2881</v>
      </c>
      <c r="B67" s="7" t="s">
        <v>1336</v>
      </c>
      <c r="C67" s="7" t="s">
        <v>170</v>
      </c>
      <c r="D67" s="7">
        <v>180</v>
      </c>
      <c r="E67" s="7">
        <v>180</v>
      </c>
      <c r="F67" s="7">
        <v>192</v>
      </c>
      <c r="G67" s="7">
        <v>4400</v>
      </c>
      <c r="H67" s="8">
        <v>0.55</v>
      </c>
      <c r="I67" s="13">
        <f t="shared" si="7"/>
        <v>2420</v>
      </c>
      <c r="J67" s="7">
        <v>1475</v>
      </c>
      <c r="K67" s="9">
        <f t="shared" si="8"/>
        <v>2925</v>
      </c>
      <c r="L67" s="9">
        <v>2500</v>
      </c>
      <c r="M67" s="14">
        <v>2436</v>
      </c>
      <c r="N67" s="14">
        <v>2262</v>
      </c>
      <c r="O67" s="14">
        <f t="shared" si="9"/>
        <v>174</v>
      </c>
      <c r="P67" s="15">
        <f t="shared" si="10"/>
        <v>0.7510183299389</v>
      </c>
      <c r="Q67" s="7" t="s">
        <v>175</v>
      </c>
      <c r="R67" s="17">
        <f t="shared" si="11"/>
        <v>0.2148</v>
      </c>
      <c r="S67" s="7">
        <v>294952.98</v>
      </c>
      <c r="T67" s="18">
        <v>0.75</v>
      </c>
      <c r="U67" s="13">
        <f t="shared" si="12"/>
        <v>221214.735</v>
      </c>
      <c r="V67" s="7">
        <v>205491.57</v>
      </c>
      <c r="W67" s="14">
        <v>72712.12</v>
      </c>
      <c r="X67" s="15">
        <f t="shared" si="13"/>
        <v>0.924634515903151</v>
      </c>
      <c r="Y67" s="7" t="s">
        <v>173</v>
      </c>
    </row>
    <row r="68" spans="1:25">
      <c r="A68" s="7">
        <v>2883</v>
      </c>
      <c r="B68" s="7" t="s">
        <v>1337</v>
      </c>
      <c r="C68" s="7" t="s">
        <v>667</v>
      </c>
      <c r="D68" s="7">
        <v>30</v>
      </c>
      <c r="E68" s="7">
        <v>30</v>
      </c>
      <c r="F68" s="7">
        <v>57</v>
      </c>
      <c r="G68" s="7">
        <v>1001</v>
      </c>
      <c r="H68" s="8">
        <v>0.82</v>
      </c>
      <c r="I68" s="13">
        <f t="shared" si="7"/>
        <v>820.82</v>
      </c>
      <c r="J68" s="7">
        <v>791</v>
      </c>
      <c r="K68" s="9">
        <f t="shared" si="8"/>
        <v>210</v>
      </c>
      <c r="L68" s="9">
        <v>35</v>
      </c>
      <c r="M68" s="14">
        <v>22</v>
      </c>
      <c r="N68" s="14">
        <v>38</v>
      </c>
      <c r="O68" s="14">
        <f t="shared" si="9"/>
        <v>-16</v>
      </c>
      <c r="P68" s="15">
        <f t="shared" si="10"/>
        <v>0.807967313585291</v>
      </c>
      <c r="Q68" s="7" t="s">
        <v>692</v>
      </c>
      <c r="R68" s="17">
        <f t="shared" si="11"/>
        <v>0.0297999999999999</v>
      </c>
      <c r="S68" s="7">
        <v>87282.48</v>
      </c>
      <c r="T68" s="18">
        <v>0.92</v>
      </c>
      <c r="U68" s="13">
        <f t="shared" si="12"/>
        <v>80299.8816</v>
      </c>
      <c r="V68" s="7">
        <v>75876.73</v>
      </c>
      <c r="W68" s="14">
        <v>1581</v>
      </c>
      <c r="X68" s="15">
        <f t="shared" si="13"/>
        <v>0.885360789568628</v>
      </c>
      <c r="Y68" s="7" t="s">
        <v>690</v>
      </c>
    </row>
    <row r="69" spans="1:25">
      <c r="A69" s="7">
        <v>2886</v>
      </c>
      <c r="B69" s="7" t="s">
        <v>1338</v>
      </c>
      <c r="C69" s="7" t="s">
        <v>667</v>
      </c>
      <c r="D69" s="7">
        <v>60</v>
      </c>
      <c r="E69" s="7">
        <v>60</v>
      </c>
      <c r="F69" s="7">
        <v>52</v>
      </c>
      <c r="G69" s="7">
        <v>1490</v>
      </c>
      <c r="H69" s="8">
        <v>0.597067434831885</v>
      </c>
      <c r="I69" s="13">
        <f t="shared" si="7"/>
        <v>889.630477899509</v>
      </c>
      <c r="J69" s="7">
        <v>817</v>
      </c>
      <c r="K69" s="9">
        <f t="shared" si="8"/>
        <v>673</v>
      </c>
      <c r="L69" s="9">
        <v>653</v>
      </c>
      <c r="M69" s="14">
        <v>544</v>
      </c>
      <c r="N69" s="14">
        <v>457</v>
      </c>
      <c r="O69" s="14">
        <f t="shared" si="9"/>
        <v>87</v>
      </c>
      <c r="P69" s="15">
        <f t="shared" si="10"/>
        <v>0.863636363636364</v>
      </c>
      <c r="Q69" s="7" t="s">
        <v>682</v>
      </c>
      <c r="R69" s="17">
        <f t="shared" si="11"/>
        <v>0.0487674348318849</v>
      </c>
      <c r="S69" s="7">
        <v>90281.5</v>
      </c>
      <c r="T69" s="18">
        <v>0.8</v>
      </c>
      <c r="U69" s="13">
        <f t="shared" si="12"/>
        <v>72225.2</v>
      </c>
      <c r="V69" s="7">
        <v>70129.62</v>
      </c>
      <c r="W69" s="14">
        <v>19492.2</v>
      </c>
      <c r="X69" s="15">
        <f t="shared" si="13"/>
        <v>0.990681077507476</v>
      </c>
      <c r="Y69" s="7" t="s">
        <v>680</v>
      </c>
    </row>
    <row r="70" spans="1:25">
      <c r="A70" s="7">
        <v>2888</v>
      </c>
      <c r="B70" s="7" t="s">
        <v>1339</v>
      </c>
      <c r="C70" s="7" t="s">
        <v>667</v>
      </c>
      <c r="D70" s="7">
        <v>60</v>
      </c>
      <c r="E70" s="7">
        <v>60</v>
      </c>
      <c r="F70" s="7">
        <v>90</v>
      </c>
      <c r="G70" s="7">
        <v>1916</v>
      </c>
      <c r="H70" s="8">
        <v>0.8</v>
      </c>
      <c r="I70" s="13">
        <f t="shared" si="7"/>
        <v>1532.8</v>
      </c>
      <c r="J70" s="7">
        <v>1178</v>
      </c>
      <c r="K70" s="9">
        <f t="shared" si="8"/>
        <v>738</v>
      </c>
      <c r="L70" s="9">
        <v>570</v>
      </c>
      <c r="M70" s="14">
        <v>405</v>
      </c>
      <c r="N70" s="14">
        <v>266</v>
      </c>
      <c r="O70" s="14">
        <f t="shared" si="9"/>
        <v>139</v>
      </c>
      <c r="P70" s="15">
        <f t="shared" si="10"/>
        <v>0.779616148246195</v>
      </c>
      <c r="Q70" s="7" t="s">
        <v>687</v>
      </c>
      <c r="R70" s="17">
        <f t="shared" si="11"/>
        <v>0.1852</v>
      </c>
      <c r="S70" s="7">
        <v>100975.86</v>
      </c>
      <c r="T70" s="18">
        <v>0.82</v>
      </c>
      <c r="U70" s="13">
        <f t="shared" si="12"/>
        <v>82800.2052</v>
      </c>
      <c r="V70" s="7">
        <v>77070.22</v>
      </c>
      <c r="W70" s="14">
        <v>18688.47</v>
      </c>
      <c r="X70" s="15">
        <f t="shared" si="13"/>
        <v>0.936598183512686</v>
      </c>
      <c r="Y70" s="7" t="s">
        <v>685</v>
      </c>
    </row>
    <row r="71" spans="1:25">
      <c r="A71" s="7">
        <v>2893</v>
      </c>
      <c r="B71" s="7" t="s">
        <v>1340</v>
      </c>
      <c r="C71" s="7" t="s">
        <v>667</v>
      </c>
      <c r="D71" s="7">
        <v>60</v>
      </c>
      <c r="E71" s="7">
        <v>60</v>
      </c>
      <c r="F71" s="7">
        <v>87</v>
      </c>
      <c r="G71" s="7">
        <v>3963</v>
      </c>
      <c r="H71" s="8">
        <v>0.55</v>
      </c>
      <c r="I71" s="13">
        <f t="shared" si="7"/>
        <v>2179.65</v>
      </c>
      <c r="J71" s="7">
        <v>702</v>
      </c>
      <c r="K71" s="9">
        <f t="shared" si="8"/>
        <v>3261</v>
      </c>
      <c r="L71" s="9">
        <v>3091</v>
      </c>
      <c r="M71" s="14">
        <v>3166</v>
      </c>
      <c r="N71" s="14">
        <v>3291</v>
      </c>
      <c r="O71" s="14">
        <f t="shared" si="9"/>
        <v>-125</v>
      </c>
      <c r="P71" s="15">
        <f t="shared" si="10"/>
        <v>0.880803011292346</v>
      </c>
      <c r="Q71" s="7" t="s">
        <v>697</v>
      </c>
      <c r="R71" s="17">
        <f t="shared" si="11"/>
        <v>0.3729</v>
      </c>
      <c r="S71" s="7">
        <v>169807.14</v>
      </c>
      <c r="T71" s="18">
        <v>0.6</v>
      </c>
      <c r="U71" s="13">
        <f t="shared" si="12"/>
        <v>101884.284</v>
      </c>
      <c r="V71" s="7">
        <v>66378.67</v>
      </c>
      <c r="W71" s="14">
        <v>94252.52</v>
      </c>
      <c r="X71" s="15">
        <f t="shared" si="13"/>
        <v>0.878552099130404</v>
      </c>
      <c r="Y71" s="7" t="s">
        <v>695</v>
      </c>
    </row>
    <row r="72" spans="1:25">
      <c r="A72" s="7">
        <v>2894</v>
      </c>
      <c r="B72" s="7" t="s">
        <v>1341</v>
      </c>
      <c r="C72" s="7" t="s">
        <v>197</v>
      </c>
      <c r="D72" s="7">
        <v>60</v>
      </c>
      <c r="E72" s="7">
        <v>60</v>
      </c>
      <c r="F72" s="7">
        <v>83</v>
      </c>
      <c r="G72" s="7">
        <v>1008</v>
      </c>
      <c r="H72" s="8">
        <v>0.6</v>
      </c>
      <c r="I72" s="13">
        <f t="shared" si="7"/>
        <v>604.8</v>
      </c>
      <c r="J72" s="7">
        <v>653</v>
      </c>
      <c r="K72" s="9">
        <f t="shared" si="8"/>
        <v>355</v>
      </c>
      <c r="L72" s="9"/>
      <c r="M72" s="14">
        <v>2</v>
      </c>
      <c r="N72" s="14"/>
      <c r="O72" s="14">
        <f t="shared" si="9"/>
        <v>2</v>
      </c>
      <c r="P72" s="15">
        <f t="shared" si="10"/>
        <v>0.649105367793241</v>
      </c>
      <c r="Q72" s="7" t="s">
        <v>212</v>
      </c>
      <c r="R72" s="17">
        <f t="shared" si="11"/>
        <v>-0.0478000000000001</v>
      </c>
      <c r="S72" s="7">
        <v>68968.75</v>
      </c>
      <c r="T72" s="18">
        <v>0.8</v>
      </c>
      <c r="U72" s="13">
        <f t="shared" si="12"/>
        <v>55175</v>
      </c>
      <c r="V72" s="7">
        <v>56317</v>
      </c>
      <c r="W72" s="14"/>
      <c r="X72" s="15">
        <f t="shared" si="13"/>
        <v>0.816558223833258</v>
      </c>
      <c r="Y72" s="7" t="s">
        <v>210</v>
      </c>
    </row>
    <row r="73" spans="1:25">
      <c r="A73" s="7">
        <v>2901</v>
      </c>
      <c r="B73" s="7" t="s">
        <v>1342</v>
      </c>
      <c r="C73" s="7" t="s">
        <v>667</v>
      </c>
      <c r="D73" s="7">
        <v>60</v>
      </c>
      <c r="E73" s="7">
        <v>60</v>
      </c>
      <c r="F73" s="7">
        <v>85</v>
      </c>
      <c r="G73" s="7">
        <v>1427</v>
      </c>
      <c r="H73" s="8">
        <v>0.634715395381386</v>
      </c>
      <c r="I73" s="13">
        <f t="shared" si="7"/>
        <v>905.738869209238</v>
      </c>
      <c r="J73" s="7">
        <v>862</v>
      </c>
      <c r="K73" s="9">
        <f t="shared" si="8"/>
        <v>565</v>
      </c>
      <c r="L73" s="9">
        <v>354</v>
      </c>
      <c r="M73" s="14">
        <v>307</v>
      </c>
      <c r="N73" s="14">
        <v>302</v>
      </c>
      <c r="O73" s="14">
        <f t="shared" si="9"/>
        <v>5</v>
      </c>
      <c r="P73" s="15">
        <f t="shared" si="10"/>
        <v>0.769642857142857</v>
      </c>
      <c r="Q73" s="7" t="s">
        <v>677</v>
      </c>
      <c r="R73" s="17">
        <f t="shared" si="11"/>
        <v>0.030615395381386</v>
      </c>
      <c r="S73" s="7">
        <v>99402.7</v>
      </c>
      <c r="T73" s="18">
        <v>0.82</v>
      </c>
      <c r="U73" s="13">
        <f t="shared" si="12"/>
        <v>81510.214</v>
      </c>
      <c r="V73" s="7">
        <v>79168.91</v>
      </c>
      <c r="W73" s="14">
        <v>11150.92</v>
      </c>
      <c r="X73" s="15">
        <f t="shared" si="13"/>
        <v>0.897080036232697</v>
      </c>
      <c r="Y73" s="7" t="s">
        <v>675</v>
      </c>
    </row>
    <row r="74" spans="1:25">
      <c r="A74" s="7">
        <v>2904</v>
      </c>
      <c r="B74" s="7" t="s">
        <v>1343</v>
      </c>
      <c r="C74" s="7" t="s">
        <v>667</v>
      </c>
      <c r="D74" s="7">
        <v>60</v>
      </c>
      <c r="E74" s="7">
        <v>60</v>
      </c>
      <c r="F74" s="7">
        <v>61</v>
      </c>
      <c r="G74" s="7">
        <v>1665</v>
      </c>
      <c r="H74" s="8">
        <v>0.8</v>
      </c>
      <c r="I74" s="13">
        <f t="shared" si="7"/>
        <v>1332</v>
      </c>
      <c r="J74" s="7">
        <v>988</v>
      </c>
      <c r="K74" s="9">
        <f t="shared" si="8"/>
        <v>677</v>
      </c>
      <c r="L74" s="9">
        <v>658</v>
      </c>
      <c r="M74" s="14">
        <v>505</v>
      </c>
      <c r="N74" s="14">
        <v>600</v>
      </c>
      <c r="O74" s="14">
        <f t="shared" si="9"/>
        <v>-95</v>
      </c>
      <c r="P74" s="15">
        <f t="shared" si="10"/>
        <v>0.851724137931035</v>
      </c>
      <c r="Q74" s="7" t="s">
        <v>672</v>
      </c>
      <c r="R74" s="17">
        <f t="shared" si="11"/>
        <v>0.2066</v>
      </c>
      <c r="S74" s="7">
        <v>138166.04</v>
      </c>
      <c r="T74" s="18">
        <v>0.9</v>
      </c>
      <c r="U74" s="13">
        <f t="shared" si="12"/>
        <v>124349.436</v>
      </c>
      <c r="V74" s="7">
        <v>113953.5</v>
      </c>
      <c r="W74" s="14">
        <v>23113.29</v>
      </c>
      <c r="X74" s="15">
        <f t="shared" si="13"/>
        <v>0.990445686869718</v>
      </c>
      <c r="Y74" s="7" t="s">
        <v>670</v>
      </c>
    </row>
    <row r="75" spans="1:25">
      <c r="A75" s="7">
        <v>2905</v>
      </c>
      <c r="B75" s="7" t="s">
        <v>1344</v>
      </c>
      <c r="C75" s="7" t="s">
        <v>197</v>
      </c>
      <c r="D75" s="7">
        <v>80</v>
      </c>
      <c r="E75" s="7">
        <v>80</v>
      </c>
      <c r="F75" s="7">
        <v>80</v>
      </c>
      <c r="G75" s="7">
        <v>1131</v>
      </c>
      <c r="H75" s="8">
        <v>0.577177404667046</v>
      </c>
      <c r="I75" s="13">
        <f t="shared" si="7"/>
        <v>652.787644678429</v>
      </c>
      <c r="J75" s="7">
        <v>690</v>
      </c>
      <c r="K75" s="9">
        <f t="shared" si="8"/>
        <v>441</v>
      </c>
      <c r="L75" s="9">
        <v>176</v>
      </c>
      <c r="M75" s="14">
        <v>166</v>
      </c>
      <c r="N75" s="14">
        <v>184</v>
      </c>
      <c r="O75" s="14">
        <f t="shared" si="9"/>
        <v>-18</v>
      </c>
      <c r="P75" s="15">
        <f t="shared" si="10"/>
        <v>0.715025906735751</v>
      </c>
      <c r="Q75" s="7" t="s">
        <v>202</v>
      </c>
      <c r="R75" s="17">
        <f t="shared" si="11"/>
        <v>-0.0329225953329539</v>
      </c>
      <c r="S75" s="7">
        <v>68175.62</v>
      </c>
      <c r="T75" s="18">
        <v>0.8</v>
      </c>
      <c r="U75" s="13">
        <f t="shared" si="12"/>
        <v>54540.496</v>
      </c>
      <c r="V75" s="7">
        <v>52846.72</v>
      </c>
      <c r="W75" s="14">
        <v>6054.33</v>
      </c>
      <c r="X75" s="15">
        <f t="shared" si="13"/>
        <v>0.850702231070862</v>
      </c>
      <c r="Y75" s="7" t="s">
        <v>200</v>
      </c>
    </row>
    <row r="76" spans="1:25">
      <c r="A76" s="7">
        <v>2907</v>
      </c>
      <c r="B76" s="7" t="s">
        <v>1345</v>
      </c>
      <c r="C76" s="7" t="s">
        <v>15</v>
      </c>
      <c r="D76" s="7">
        <v>90</v>
      </c>
      <c r="E76" s="7">
        <v>90</v>
      </c>
      <c r="F76" s="7">
        <v>88</v>
      </c>
      <c r="G76" s="7">
        <v>1316</v>
      </c>
      <c r="H76" s="8">
        <v>0.55</v>
      </c>
      <c r="I76" s="13">
        <f t="shared" si="7"/>
        <v>723.8</v>
      </c>
      <c r="J76" s="7">
        <v>480</v>
      </c>
      <c r="K76" s="9">
        <f t="shared" si="8"/>
        <v>836</v>
      </c>
      <c r="L76" s="9">
        <v>517</v>
      </c>
      <c r="M76" s="14">
        <v>449</v>
      </c>
      <c r="N76" s="14">
        <v>442</v>
      </c>
      <c r="O76" s="14">
        <f t="shared" si="9"/>
        <v>7</v>
      </c>
      <c r="P76" s="15">
        <f t="shared" si="10"/>
        <v>0.55363321799308</v>
      </c>
      <c r="Q76" s="7" t="s">
        <v>20</v>
      </c>
      <c r="R76" s="17">
        <f t="shared" si="11"/>
        <v>0.1853</v>
      </c>
      <c r="S76" s="7">
        <v>90958.77</v>
      </c>
      <c r="T76" s="18">
        <v>0.83</v>
      </c>
      <c r="U76" s="13">
        <f t="shared" si="12"/>
        <v>75495.7791</v>
      </c>
      <c r="V76" s="7">
        <v>65765.52</v>
      </c>
      <c r="W76" s="14">
        <v>16338.58</v>
      </c>
      <c r="X76" s="15">
        <f t="shared" si="13"/>
        <v>0.881336807102743</v>
      </c>
      <c r="Y76" s="7" t="s">
        <v>18</v>
      </c>
    </row>
    <row r="77" spans="1:25">
      <c r="A77" s="7">
        <v>2910</v>
      </c>
      <c r="B77" s="7" t="s">
        <v>1346</v>
      </c>
      <c r="C77" s="7" t="s">
        <v>197</v>
      </c>
      <c r="D77" s="7">
        <v>90</v>
      </c>
      <c r="E77" s="7">
        <v>90</v>
      </c>
      <c r="F77" s="7">
        <v>115</v>
      </c>
      <c r="G77" s="7">
        <v>1753</v>
      </c>
      <c r="H77" s="8">
        <v>0.6</v>
      </c>
      <c r="I77" s="13">
        <f t="shared" si="7"/>
        <v>1051.8</v>
      </c>
      <c r="J77" s="7">
        <v>937</v>
      </c>
      <c r="K77" s="9">
        <f t="shared" si="8"/>
        <v>816</v>
      </c>
      <c r="L77" s="9">
        <v>713</v>
      </c>
      <c r="M77" s="14">
        <v>731</v>
      </c>
      <c r="N77" s="14">
        <v>602</v>
      </c>
      <c r="O77" s="14">
        <f t="shared" si="9"/>
        <v>129</v>
      </c>
      <c r="P77" s="15">
        <f t="shared" si="10"/>
        <v>0.916829745596869</v>
      </c>
      <c r="Q77" s="7" t="s">
        <v>217</v>
      </c>
      <c r="R77" s="17">
        <f t="shared" si="11"/>
        <v>0.0655</v>
      </c>
      <c r="S77" s="7">
        <v>98343.93</v>
      </c>
      <c r="T77" s="18">
        <v>0.7548</v>
      </c>
      <c r="U77" s="13">
        <f t="shared" si="12"/>
        <v>74229.998364</v>
      </c>
      <c r="V77" s="7">
        <v>72555.38</v>
      </c>
      <c r="W77" s="14">
        <v>21895.24</v>
      </c>
      <c r="X77" s="15">
        <f t="shared" si="13"/>
        <v>0.949072901052981</v>
      </c>
      <c r="Y77" s="7" t="s">
        <v>215</v>
      </c>
    </row>
    <row r="78" spans="1:25">
      <c r="A78" s="7">
        <v>2914</v>
      </c>
      <c r="B78" s="7" t="s">
        <v>1347</v>
      </c>
      <c r="C78" s="7" t="s">
        <v>197</v>
      </c>
      <c r="D78" s="7">
        <v>93</v>
      </c>
      <c r="E78" s="7">
        <v>93</v>
      </c>
      <c r="F78" s="7">
        <v>99</v>
      </c>
      <c r="G78" s="7">
        <v>2418</v>
      </c>
      <c r="H78" s="8">
        <v>0.769335444699705</v>
      </c>
      <c r="I78" s="13">
        <f t="shared" si="7"/>
        <v>1860.25310528389</v>
      </c>
      <c r="J78" s="7">
        <v>1979</v>
      </c>
      <c r="K78" s="9">
        <f t="shared" si="8"/>
        <v>439</v>
      </c>
      <c r="L78" s="9"/>
      <c r="M78" s="14">
        <v>1</v>
      </c>
      <c r="N78" s="14"/>
      <c r="O78" s="14">
        <f t="shared" si="9"/>
        <v>1</v>
      </c>
      <c r="P78" s="15">
        <f t="shared" si="10"/>
        <v>0.818783616052958</v>
      </c>
      <c r="Q78" s="7" t="s">
        <v>207</v>
      </c>
      <c r="R78" s="17">
        <f t="shared" si="11"/>
        <v>-0.049064555300295</v>
      </c>
      <c r="S78" s="7">
        <v>158898.43</v>
      </c>
      <c r="T78" s="18">
        <v>0.8844</v>
      </c>
      <c r="U78" s="13">
        <f t="shared" si="12"/>
        <v>140529.771492</v>
      </c>
      <c r="V78" s="7">
        <v>145062.57</v>
      </c>
      <c r="W78" s="14"/>
      <c r="X78" s="15">
        <f t="shared" si="13"/>
        <v>0.912926389518134</v>
      </c>
      <c r="Y78" s="7" t="s">
        <v>205</v>
      </c>
    </row>
    <row r="79" spans="1:25">
      <c r="A79" s="7">
        <v>2916</v>
      </c>
      <c r="B79" s="7" t="s">
        <v>1348</v>
      </c>
      <c r="C79" s="7" t="s">
        <v>197</v>
      </c>
      <c r="D79" s="7">
        <v>90</v>
      </c>
      <c r="E79" s="7">
        <v>90</v>
      </c>
      <c r="F79" s="7">
        <v>142</v>
      </c>
      <c r="G79" s="7">
        <v>1317</v>
      </c>
      <c r="H79" s="8">
        <v>0.55</v>
      </c>
      <c r="I79" s="13">
        <f t="shared" si="7"/>
        <v>724.35</v>
      </c>
      <c r="J79" s="7">
        <v>486</v>
      </c>
      <c r="K79" s="9">
        <f t="shared" si="8"/>
        <v>831</v>
      </c>
      <c r="L79" s="9">
        <v>157</v>
      </c>
      <c r="M79" s="14">
        <v>160</v>
      </c>
      <c r="N79" s="14">
        <v>134</v>
      </c>
      <c r="O79" s="14">
        <f t="shared" si="9"/>
        <v>26</v>
      </c>
      <c r="P79" s="15">
        <f t="shared" si="10"/>
        <v>0.420051858254105</v>
      </c>
      <c r="Q79" s="7" t="s">
        <v>222</v>
      </c>
      <c r="R79" s="17">
        <f t="shared" si="11"/>
        <v>0.181</v>
      </c>
      <c r="S79" s="7">
        <v>78859.29</v>
      </c>
      <c r="T79" s="18">
        <v>0.72</v>
      </c>
      <c r="U79" s="13">
        <f t="shared" si="12"/>
        <v>56778.6888</v>
      </c>
      <c r="V79" s="7">
        <v>50915.87</v>
      </c>
      <c r="W79" s="14">
        <v>6407.37</v>
      </c>
      <c r="X79" s="15">
        <f t="shared" si="13"/>
        <v>0.702753909075149</v>
      </c>
      <c r="Y79" s="7" t="s">
        <v>220</v>
      </c>
    </row>
    <row r="80" spans="1:25">
      <c r="A80" s="7">
        <v>101453</v>
      </c>
      <c r="B80" s="7" t="s">
        <v>1349</v>
      </c>
      <c r="C80" s="7" t="s">
        <v>15</v>
      </c>
      <c r="D80" s="7">
        <v>124</v>
      </c>
      <c r="E80" s="7">
        <v>124</v>
      </c>
      <c r="F80" s="7">
        <v>128</v>
      </c>
      <c r="G80" s="7">
        <v>2111</v>
      </c>
      <c r="H80" s="8">
        <v>0.606410347710961</v>
      </c>
      <c r="I80" s="13">
        <f t="shared" si="7"/>
        <v>1280.13224401784</v>
      </c>
      <c r="J80" s="7">
        <v>1024</v>
      </c>
      <c r="K80" s="9">
        <f t="shared" si="8"/>
        <v>1087</v>
      </c>
      <c r="L80" s="9">
        <v>606</v>
      </c>
      <c r="M80" s="14">
        <v>502</v>
      </c>
      <c r="N80" s="14">
        <v>512</v>
      </c>
      <c r="O80" s="14">
        <f t="shared" si="9"/>
        <v>-10</v>
      </c>
      <c r="P80" s="15">
        <f t="shared" si="10"/>
        <v>0.636420136730889</v>
      </c>
      <c r="Q80" s="7" t="s">
        <v>88</v>
      </c>
      <c r="R80" s="17">
        <f t="shared" si="11"/>
        <v>0.121310347710961</v>
      </c>
      <c r="S80" s="7">
        <v>119553.65</v>
      </c>
      <c r="T80" s="18">
        <v>0.8</v>
      </c>
      <c r="U80" s="13">
        <f t="shared" si="12"/>
        <v>95642.92</v>
      </c>
      <c r="V80" s="7">
        <v>84249.85</v>
      </c>
      <c r="W80" s="14">
        <v>20270.69</v>
      </c>
      <c r="X80" s="15">
        <f t="shared" si="13"/>
        <v>0.848583180839894</v>
      </c>
      <c r="Y80" s="7" t="s">
        <v>86</v>
      </c>
    </row>
    <row r="81" spans="1:25">
      <c r="A81" s="7">
        <v>102479</v>
      </c>
      <c r="B81" s="7" t="s">
        <v>1350</v>
      </c>
      <c r="C81" s="7" t="s">
        <v>299</v>
      </c>
      <c r="D81" s="7">
        <v>136</v>
      </c>
      <c r="E81" s="7">
        <v>136</v>
      </c>
      <c r="F81" s="7">
        <v>185</v>
      </c>
      <c r="G81" s="7">
        <v>1812</v>
      </c>
      <c r="H81" s="8">
        <v>0.6</v>
      </c>
      <c r="I81" s="13">
        <f t="shared" si="7"/>
        <v>1087.2</v>
      </c>
      <c r="J81" s="7">
        <v>764</v>
      </c>
      <c r="K81" s="9">
        <f t="shared" si="8"/>
        <v>1048</v>
      </c>
      <c r="L81" s="9">
        <v>616</v>
      </c>
      <c r="M81" s="14">
        <v>650</v>
      </c>
      <c r="N81" s="14">
        <v>309</v>
      </c>
      <c r="O81" s="14">
        <f t="shared" si="9"/>
        <v>341</v>
      </c>
      <c r="P81" s="15">
        <f t="shared" si="10"/>
        <v>0.657487091222031</v>
      </c>
      <c r="Q81" s="7" t="s">
        <v>504</v>
      </c>
      <c r="R81" s="17">
        <f t="shared" si="11"/>
        <v>0.1784</v>
      </c>
      <c r="S81" s="7">
        <v>91979.71</v>
      </c>
      <c r="T81" s="18">
        <v>0.8</v>
      </c>
      <c r="U81" s="13">
        <f t="shared" si="12"/>
        <v>73583.768</v>
      </c>
      <c r="V81" s="7">
        <v>59444.32</v>
      </c>
      <c r="W81" s="14">
        <v>15677.44</v>
      </c>
      <c r="X81" s="15">
        <f t="shared" si="13"/>
        <v>0.779063584871066</v>
      </c>
      <c r="Y81" s="7" t="s">
        <v>502</v>
      </c>
    </row>
    <row r="82" spans="1:25">
      <c r="A82" s="7">
        <v>102564</v>
      </c>
      <c r="B82" s="7" t="s">
        <v>1351</v>
      </c>
      <c r="C82" s="7" t="s">
        <v>170</v>
      </c>
      <c r="D82" s="7">
        <v>42</v>
      </c>
      <c r="E82" s="7">
        <v>42</v>
      </c>
      <c r="F82" s="7">
        <v>41</v>
      </c>
      <c r="G82" s="7">
        <v>812</v>
      </c>
      <c r="H82" s="8">
        <v>0.678699784017279</v>
      </c>
      <c r="I82" s="13">
        <f t="shared" si="7"/>
        <v>551.104224622031</v>
      </c>
      <c r="J82" s="7">
        <v>529</v>
      </c>
      <c r="K82" s="9">
        <f t="shared" si="8"/>
        <v>283</v>
      </c>
      <c r="L82" s="9">
        <v>175</v>
      </c>
      <c r="M82" s="14">
        <v>218</v>
      </c>
      <c r="N82" s="14">
        <v>114</v>
      </c>
      <c r="O82" s="14">
        <f t="shared" si="9"/>
        <v>104</v>
      </c>
      <c r="P82" s="15">
        <f t="shared" si="10"/>
        <v>0.890572390572391</v>
      </c>
      <c r="Q82" s="7" t="s">
        <v>190</v>
      </c>
      <c r="R82" s="17">
        <f t="shared" si="11"/>
        <v>0.027199784017279</v>
      </c>
      <c r="S82" s="7">
        <v>59808.87</v>
      </c>
      <c r="T82" s="18">
        <v>0.86</v>
      </c>
      <c r="U82" s="13">
        <f t="shared" si="12"/>
        <v>51435.6282</v>
      </c>
      <c r="V82" s="7">
        <v>50145.51</v>
      </c>
      <c r="W82" s="14">
        <v>5532.77</v>
      </c>
      <c r="X82" s="15">
        <f t="shared" si="13"/>
        <v>0.9238967059166</v>
      </c>
      <c r="Y82" s="7" t="s">
        <v>188</v>
      </c>
    </row>
    <row r="83" spans="1:25">
      <c r="A83" s="7">
        <v>102565</v>
      </c>
      <c r="B83" s="7" t="s">
        <v>1352</v>
      </c>
      <c r="C83" s="7" t="s">
        <v>299</v>
      </c>
      <c r="D83" s="7">
        <v>120</v>
      </c>
      <c r="E83" s="7">
        <v>120</v>
      </c>
      <c r="F83" s="7">
        <v>109</v>
      </c>
      <c r="G83" s="7">
        <v>4165</v>
      </c>
      <c r="H83" s="8">
        <v>0.55</v>
      </c>
      <c r="I83" s="13">
        <f t="shared" si="7"/>
        <v>2290.75</v>
      </c>
      <c r="J83" s="7">
        <v>1013</v>
      </c>
      <c r="K83" s="9">
        <f t="shared" si="8"/>
        <v>3152</v>
      </c>
      <c r="L83" s="9">
        <v>2293</v>
      </c>
      <c r="M83" s="14">
        <v>1564</v>
      </c>
      <c r="N83" s="14">
        <v>1125</v>
      </c>
      <c r="O83" s="14">
        <f t="shared" si="9"/>
        <v>439</v>
      </c>
      <c r="P83" s="15">
        <f t="shared" si="10"/>
        <v>0.389465590157632</v>
      </c>
      <c r="Q83" s="7" t="s">
        <v>384</v>
      </c>
      <c r="R83" s="17">
        <f t="shared" si="11"/>
        <v>0.3068</v>
      </c>
      <c r="S83" s="7">
        <v>145176.21</v>
      </c>
      <c r="T83" s="18">
        <v>0.8</v>
      </c>
      <c r="U83" s="13">
        <f t="shared" si="12"/>
        <v>116140.968</v>
      </c>
      <c r="V83" s="7">
        <v>58353.57</v>
      </c>
      <c r="W83" s="14">
        <v>57318.61</v>
      </c>
      <c r="X83" s="15">
        <f t="shared" si="13"/>
        <v>0.664183519695507</v>
      </c>
      <c r="Y83" s="7" t="s">
        <v>382</v>
      </c>
    </row>
    <row r="84" spans="1:25">
      <c r="A84" s="7">
        <v>102567</v>
      </c>
      <c r="B84" s="7" t="s">
        <v>1353</v>
      </c>
      <c r="C84" s="7" t="s">
        <v>29</v>
      </c>
      <c r="D84" s="7">
        <v>60</v>
      </c>
      <c r="E84" s="7">
        <v>60</v>
      </c>
      <c r="F84" s="7">
        <v>77</v>
      </c>
      <c r="G84" s="7">
        <v>918</v>
      </c>
      <c r="H84" s="8">
        <v>0.634414480991029</v>
      </c>
      <c r="I84" s="13">
        <f t="shared" si="7"/>
        <v>582.392493549765</v>
      </c>
      <c r="J84" s="7">
        <v>655</v>
      </c>
      <c r="K84" s="9">
        <f t="shared" si="8"/>
        <v>263</v>
      </c>
      <c r="L84" s="9">
        <v>83</v>
      </c>
      <c r="M84" s="14">
        <v>83</v>
      </c>
      <c r="N84" s="14">
        <v>68</v>
      </c>
      <c r="O84" s="14">
        <f t="shared" si="9"/>
        <v>15</v>
      </c>
      <c r="P84" s="15">
        <f t="shared" si="10"/>
        <v>0.784431137724551</v>
      </c>
      <c r="Q84" s="7" t="s">
        <v>661</v>
      </c>
      <c r="R84" s="17">
        <f t="shared" si="11"/>
        <v>-0.0790855190089709</v>
      </c>
      <c r="S84" s="7">
        <v>56947.01</v>
      </c>
      <c r="T84" s="18">
        <v>0.85</v>
      </c>
      <c r="U84" s="13">
        <f t="shared" si="12"/>
        <v>48404.9585</v>
      </c>
      <c r="V84" s="7">
        <v>50115.02</v>
      </c>
      <c r="W84" s="14">
        <v>2205.05</v>
      </c>
      <c r="X84" s="15">
        <f t="shared" si="13"/>
        <v>0.915477268260033</v>
      </c>
      <c r="Y84" s="7" t="s">
        <v>659</v>
      </c>
    </row>
    <row r="85" spans="1:25">
      <c r="A85" s="7">
        <v>102934</v>
      </c>
      <c r="B85" s="7" t="s">
        <v>1354</v>
      </c>
      <c r="C85" s="7" t="s">
        <v>329</v>
      </c>
      <c r="D85" s="7">
        <v>72</v>
      </c>
      <c r="E85" s="7">
        <v>72</v>
      </c>
      <c r="F85" s="7">
        <v>131</v>
      </c>
      <c r="G85" s="7">
        <v>1878</v>
      </c>
      <c r="H85" s="8">
        <v>0.78</v>
      </c>
      <c r="I85" s="13">
        <f t="shared" si="7"/>
        <v>1464.84</v>
      </c>
      <c r="J85" s="7">
        <v>1501</v>
      </c>
      <c r="K85" s="9">
        <f t="shared" si="8"/>
        <v>377</v>
      </c>
      <c r="L85" s="9">
        <v>146</v>
      </c>
      <c r="M85" s="14">
        <v>141</v>
      </c>
      <c r="N85" s="14">
        <v>114</v>
      </c>
      <c r="O85" s="14">
        <f t="shared" si="9"/>
        <v>27</v>
      </c>
      <c r="P85" s="15">
        <f t="shared" si="10"/>
        <v>0.864133563615429</v>
      </c>
      <c r="Q85" s="7" t="s">
        <v>389</v>
      </c>
      <c r="R85" s="17">
        <f t="shared" si="11"/>
        <v>-0.0193000000000001</v>
      </c>
      <c r="S85" s="7">
        <v>136647.98</v>
      </c>
      <c r="T85" s="18">
        <v>0.88</v>
      </c>
      <c r="U85" s="13">
        <f t="shared" si="12"/>
        <v>120250.2224</v>
      </c>
      <c r="V85" s="7">
        <v>126471.48</v>
      </c>
      <c r="W85" s="14">
        <v>4550.98</v>
      </c>
      <c r="X85" s="15">
        <f t="shared" si="13"/>
        <v>0.957413718706708</v>
      </c>
      <c r="Y85" s="7" t="s">
        <v>387</v>
      </c>
    </row>
    <row r="86" spans="1:25">
      <c r="A86" s="7">
        <v>102935</v>
      </c>
      <c r="B86" s="7" t="s">
        <v>1355</v>
      </c>
      <c r="C86" s="7" t="s">
        <v>22</v>
      </c>
      <c r="D86" s="7">
        <v>90</v>
      </c>
      <c r="E86" s="7">
        <v>90</v>
      </c>
      <c r="F86" s="7">
        <v>97</v>
      </c>
      <c r="G86" s="7">
        <v>1132</v>
      </c>
      <c r="H86" s="8">
        <v>0.65</v>
      </c>
      <c r="I86" s="13">
        <f t="shared" si="7"/>
        <v>735.8</v>
      </c>
      <c r="J86" s="7">
        <v>758</v>
      </c>
      <c r="K86" s="9">
        <f t="shared" si="8"/>
        <v>374</v>
      </c>
      <c r="L86" s="9">
        <v>114</v>
      </c>
      <c r="M86" s="14">
        <v>113</v>
      </c>
      <c r="N86" s="14">
        <v>78</v>
      </c>
      <c r="O86" s="14">
        <f t="shared" si="9"/>
        <v>35</v>
      </c>
      <c r="P86" s="15">
        <f t="shared" si="10"/>
        <v>0.743866535819431</v>
      </c>
      <c r="Q86" s="7" t="s">
        <v>589</v>
      </c>
      <c r="R86" s="17">
        <f t="shared" si="11"/>
        <v>-0.0196</v>
      </c>
      <c r="S86" s="7">
        <v>88020.55</v>
      </c>
      <c r="T86" s="18">
        <v>0.78</v>
      </c>
      <c r="U86" s="13">
        <f t="shared" si="12"/>
        <v>68656.029</v>
      </c>
      <c r="V86" s="7">
        <v>71986.11</v>
      </c>
      <c r="W86" s="14">
        <v>3146.69</v>
      </c>
      <c r="X86" s="15">
        <f t="shared" si="13"/>
        <v>0.84815407240816</v>
      </c>
      <c r="Y86" s="7" t="s">
        <v>587</v>
      </c>
    </row>
    <row r="87" spans="1:25">
      <c r="A87" s="7">
        <v>103198</v>
      </c>
      <c r="B87" s="7" t="s">
        <v>1356</v>
      </c>
      <c r="C87" s="7" t="s">
        <v>299</v>
      </c>
      <c r="D87" s="7">
        <v>150</v>
      </c>
      <c r="E87" s="7">
        <v>150</v>
      </c>
      <c r="F87" s="7">
        <v>122</v>
      </c>
      <c r="G87" s="7">
        <v>2935</v>
      </c>
      <c r="H87" s="8">
        <v>0.6</v>
      </c>
      <c r="I87" s="13">
        <f t="shared" si="7"/>
        <v>1761</v>
      </c>
      <c r="J87" s="7">
        <v>1248</v>
      </c>
      <c r="K87" s="9">
        <f t="shared" si="8"/>
        <v>1687</v>
      </c>
      <c r="L87" s="9">
        <v>1155</v>
      </c>
      <c r="M87" s="14">
        <v>976</v>
      </c>
      <c r="N87" s="14">
        <v>825</v>
      </c>
      <c r="O87" s="14">
        <f t="shared" si="9"/>
        <v>151</v>
      </c>
      <c r="P87" s="15">
        <f t="shared" si="10"/>
        <v>0.637059724349158</v>
      </c>
      <c r="Q87" s="7" t="s">
        <v>394</v>
      </c>
      <c r="R87" s="17">
        <f t="shared" si="11"/>
        <v>0.1748</v>
      </c>
      <c r="S87" s="7">
        <v>165620.77</v>
      </c>
      <c r="T87" s="18">
        <v>0.8</v>
      </c>
      <c r="U87" s="13">
        <f t="shared" si="12"/>
        <v>132496.616</v>
      </c>
      <c r="V87" s="7">
        <v>108084.18</v>
      </c>
      <c r="W87" s="14">
        <v>30373.18</v>
      </c>
      <c r="X87" s="15">
        <f t="shared" si="13"/>
        <v>0.799157899967016</v>
      </c>
      <c r="Y87" s="7" t="s">
        <v>392</v>
      </c>
    </row>
    <row r="88" spans="1:25">
      <c r="A88" s="7">
        <v>103199</v>
      </c>
      <c r="B88" s="7" t="s">
        <v>1357</v>
      </c>
      <c r="C88" s="7" t="s">
        <v>299</v>
      </c>
      <c r="D88" s="7">
        <v>120</v>
      </c>
      <c r="E88" s="7">
        <v>120</v>
      </c>
      <c r="F88" s="7">
        <v>108</v>
      </c>
      <c r="G88" s="7">
        <v>2328</v>
      </c>
      <c r="H88" s="8">
        <v>0.6</v>
      </c>
      <c r="I88" s="13">
        <f t="shared" si="7"/>
        <v>1396.8</v>
      </c>
      <c r="J88" s="7">
        <v>963</v>
      </c>
      <c r="K88" s="9">
        <f t="shared" si="8"/>
        <v>1365</v>
      </c>
      <c r="L88" s="9">
        <v>969</v>
      </c>
      <c r="M88" s="14">
        <v>1059</v>
      </c>
      <c r="N88" s="14">
        <v>881</v>
      </c>
      <c r="O88" s="14">
        <f t="shared" si="9"/>
        <v>178</v>
      </c>
      <c r="P88" s="15">
        <f t="shared" si="10"/>
        <v>0.75886524822695</v>
      </c>
      <c r="Q88" s="7" t="s">
        <v>508</v>
      </c>
      <c r="R88" s="17">
        <f t="shared" si="11"/>
        <v>0.1863</v>
      </c>
      <c r="S88" s="7">
        <v>107323.47</v>
      </c>
      <c r="T88" s="18">
        <v>0.7</v>
      </c>
      <c r="U88" s="13">
        <f t="shared" si="12"/>
        <v>75126.429</v>
      </c>
      <c r="V88" s="7">
        <v>72255.77</v>
      </c>
      <c r="W88" s="14">
        <v>24314.6</v>
      </c>
      <c r="X88" s="15">
        <f t="shared" si="13"/>
        <v>0.870458422093928</v>
      </c>
      <c r="Y88" s="7" t="s">
        <v>472</v>
      </c>
    </row>
    <row r="89" spans="1:25">
      <c r="A89" s="7">
        <v>103639</v>
      </c>
      <c r="B89" s="7" t="s">
        <v>1358</v>
      </c>
      <c r="C89" s="7" t="s">
        <v>15</v>
      </c>
      <c r="D89" s="7">
        <v>130</v>
      </c>
      <c r="E89" s="7">
        <v>130</v>
      </c>
      <c r="F89" s="7">
        <v>112</v>
      </c>
      <c r="G89" s="7">
        <v>2137</v>
      </c>
      <c r="H89" s="8">
        <v>0.628980749574106</v>
      </c>
      <c r="I89" s="13">
        <f t="shared" si="7"/>
        <v>1344.13186183986</v>
      </c>
      <c r="J89" s="7">
        <v>1008</v>
      </c>
      <c r="K89" s="9">
        <f t="shared" si="8"/>
        <v>1129</v>
      </c>
      <c r="L89" s="9">
        <v>598</v>
      </c>
      <c r="M89" s="14">
        <v>375</v>
      </c>
      <c r="N89" s="14">
        <v>215</v>
      </c>
      <c r="O89" s="14">
        <f t="shared" si="9"/>
        <v>160</v>
      </c>
      <c r="P89" s="15">
        <f t="shared" si="10"/>
        <v>0.572077185017026</v>
      </c>
      <c r="Q89" s="7" t="s">
        <v>93</v>
      </c>
      <c r="R89" s="17">
        <f t="shared" si="11"/>
        <v>0.157280749574106</v>
      </c>
      <c r="S89" s="7">
        <v>137922.73</v>
      </c>
      <c r="T89" s="18">
        <v>0.8</v>
      </c>
      <c r="U89" s="13">
        <f t="shared" si="12"/>
        <v>110338.184</v>
      </c>
      <c r="V89" s="7">
        <v>94611.07</v>
      </c>
      <c r="W89" s="14">
        <v>14473.04</v>
      </c>
      <c r="X89" s="15">
        <f t="shared" si="13"/>
        <v>0.766393743070558</v>
      </c>
      <c r="Y89" s="7" t="s">
        <v>91</v>
      </c>
    </row>
    <row r="90" spans="1:25">
      <c r="A90" s="7">
        <v>104428</v>
      </c>
      <c r="B90" s="7" t="s">
        <v>1359</v>
      </c>
      <c r="C90" s="7" t="s">
        <v>197</v>
      </c>
      <c r="D90" s="7">
        <v>120</v>
      </c>
      <c r="E90" s="7">
        <v>120</v>
      </c>
      <c r="F90" s="7">
        <v>131</v>
      </c>
      <c r="G90" s="7">
        <v>2913</v>
      </c>
      <c r="H90" s="8">
        <v>0.6</v>
      </c>
      <c r="I90" s="13">
        <f t="shared" si="7"/>
        <v>1747.8</v>
      </c>
      <c r="J90" s="7">
        <v>1185</v>
      </c>
      <c r="K90" s="9">
        <f t="shared" si="8"/>
        <v>1728</v>
      </c>
      <c r="L90" s="9">
        <v>1189</v>
      </c>
      <c r="M90" s="14">
        <v>1026</v>
      </c>
      <c r="N90" s="14">
        <v>1049</v>
      </c>
      <c r="O90" s="14">
        <f t="shared" si="9"/>
        <v>-23</v>
      </c>
      <c r="P90" s="15">
        <f t="shared" si="10"/>
        <v>0.627980922098569</v>
      </c>
      <c r="Q90" s="7" t="s">
        <v>227</v>
      </c>
      <c r="R90" s="17">
        <f t="shared" si="11"/>
        <v>0.1932</v>
      </c>
      <c r="S90" s="7">
        <v>181594.22</v>
      </c>
      <c r="T90" s="18">
        <v>0.75</v>
      </c>
      <c r="U90" s="13">
        <f t="shared" si="12"/>
        <v>136195.665</v>
      </c>
      <c r="V90" s="7">
        <v>120108.78</v>
      </c>
      <c r="W90" s="14">
        <v>35693.24</v>
      </c>
      <c r="X90" s="15">
        <f t="shared" si="13"/>
        <v>0.823221201118731</v>
      </c>
      <c r="Y90" s="7" t="s">
        <v>225</v>
      </c>
    </row>
    <row r="91" spans="1:25">
      <c r="A91" s="7">
        <v>104429</v>
      </c>
      <c r="B91" s="7" t="s">
        <v>1360</v>
      </c>
      <c r="C91" s="7" t="s">
        <v>15</v>
      </c>
      <c r="D91" s="7">
        <v>62</v>
      </c>
      <c r="E91" s="7">
        <v>62</v>
      </c>
      <c r="F91" s="7">
        <v>68</v>
      </c>
      <c r="G91" s="7">
        <v>1361</v>
      </c>
      <c r="H91" s="8">
        <v>0.712093069423235</v>
      </c>
      <c r="I91" s="13">
        <f t="shared" si="7"/>
        <v>969.158667485023</v>
      </c>
      <c r="J91" s="7">
        <v>857</v>
      </c>
      <c r="K91" s="9">
        <f t="shared" si="8"/>
        <v>504</v>
      </c>
      <c r="L91" s="9">
        <v>182</v>
      </c>
      <c r="M91" s="14">
        <v>207</v>
      </c>
      <c r="N91" s="14">
        <v>201</v>
      </c>
      <c r="O91" s="14">
        <f t="shared" si="9"/>
        <v>6</v>
      </c>
      <c r="P91" s="15">
        <f t="shared" si="10"/>
        <v>0.74263431542461</v>
      </c>
      <c r="Q91" s="7" t="s">
        <v>98</v>
      </c>
      <c r="R91" s="17">
        <f t="shared" si="11"/>
        <v>0.082393069423235</v>
      </c>
      <c r="S91" s="7">
        <v>82798.87</v>
      </c>
      <c r="T91" s="18">
        <v>0.8559</v>
      </c>
      <c r="U91" s="13">
        <f t="shared" si="12"/>
        <v>70867.552833</v>
      </c>
      <c r="V91" s="7">
        <v>66994.17</v>
      </c>
      <c r="W91" s="14">
        <v>5291.38</v>
      </c>
      <c r="X91" s="15">
        <f t="shared" si="13"/>
        <v>0.864357367268634</v>
      </c>
      <c r="Y91" s="7" t="s">
        <v>96</v>
      </c>
    </row>
    <row r="92" spans="1:25">
      <c r="A92" s="7">
        <v>104533</v>
      </c>
      <c r="B92" s="7" t="s">
        <v>1361</v>
      </c>
      <c r="C92" s="7" t="s">
        <v>234</v>
      </c>
      <c r="D92" s="7">
        <v>60</v>
      </c>
      <c r="E92" s="7">
        <v>60</v>
      </c>
      <c r="F92" s="7">
        <v>54</v>
      </c>
      <c r="G92" s="7">
        <v>1337</v>
      </c>
      <c r="H92" s="8">
        <v>0.662722558340536</v>
      </c>
      <c r="I92" s="13">
        <f t="shared" si="7"/>
        <v>886.060060501297</v>
      </c>
      <c r="J92" s="7">
        <v>884</v>
      </c>
      <c r="K92" s="9">
        <f t="shared" si="8"/>
        <v>453</v>
      </c>
      <c r="L92" s="9">
        <v>251</v>
      </c>
      <c r="M92" s="14">
        <v>189</v>
      </c>
      <c r="N92" s="14">
        <v>184</v>
      </c>
      <c r="O92" s="14">
        <f t="shared" si="9"/>
        <v>5</v>
      </c>
      <c r="P92" s="15">
        <f t="shared" si="10"/>
        <v>0.770034843205575</v>
      </c>
      <c r="Q92" s="7" t="s">
        <v>278</v>
      </c>
      <c r="R92" s="17">
        <f t="shared" si="11"/>
        <v>0.00152255834053594</v>
      </c>
      <c r="S92" s="7">
        <v>78121.41</v>
      </c>
      <c r="T92" s="18">
        <v>0.8272</v>
      </c>
      <c r="U92" s="13">
        <f t="shared" si="12"/>
        <v>64622.030352</v>
      </c>
      <c r="V92" s="7">
        <v>63374.58</v>
      </c>
      <c r="W92" s="14">
        <v>8687.82</v>
      </c>
      <c r="X92" s="15">
        <f t="shared" si="13"/>
        <v>0.912736616384087</v>
      </c>
      <c r="Y92" s="7" t="s">
        <v>276</v>
      </c>
    </row>
    <row r="93" spans="1:25">
      <c r="A93" s="7">
        <v>104838</v>
      </c>
      <c r="B93" s="7" t="s">
        <v>1362</v>
      </c>
      <c r="C93" s="7" t="s">
        <v>197</v>
      </c>
      <c r="D93" s="7">
        <v>42</v>
      </c>
      <c r="E93" s="7">
        <v>42</v>
      </c>
      <c r="F93" s="7">
        <v>68</v>
      </c>
      <c r="G93" s="7">
        <v>863</v>
      </c>
      <c r="H93" s="8">
        <v>0.6</v>
      </c>
      <c r="I93" s="13">
        <f t="shared" si="7"/>
        <v>517.8</v>
      </c>
      <c r="J93" s="7">
        <v>498</v>
      </c>
      <c r="K93" s="9">
        <f t="shared" si="8"/>
        <v>365</v>
      </c>
      <c r="L93" s="9">
        <v>158</v>
      </c>
      <c r="M93" s="14">
        <v>182</v>
      </c>
      <c r="N93" s="14">
        <v>167</v>
      </c>
      <c r="O93" s="14">
        <f t="shared" si="9"/>
        <v>15</v>
      </c>
      <c r="P93" s="15">
        <f t="shared" si="10"/>
        <v>0.731277533039648</v>
      </c>
      <c r="Q93" s="7" t="s">
        <v>232</v>
      </c>
      <c r="R93" s="17">
        <f t="shared" si="11"/>
        <v>0.0228999999999999</v>
      </c>
      <c r="S93" s="7">
        <v>92052.89</v>
      </c>
      <c r="T93" s="18">
        <v>0.78</v>
      </c>
      <c r="U93" s="13">
        <f t="shared" si="12"/>
        <v>71801.2542</v>
      </c>
      <c r="V93" s="7">
        <v>66644.88</v>
      </c>
      <c r="W93" s="14">
        <v>5714.63</v>
      </c>
      <c r="X93" s="15">
        <f t="shared" si="13"/>
        <v>0.771904367773916</v>
      </c>
      <c r="Y93" s="7" t="s">
        <v>230</v>
      </c>
    </row>
    <row r="94" spans="1:25">
      <c r="A94" s="7">
        <v>105267</v>
      </c>
      <c r="B94" s="7" t="s">
        <v>1363</v>
      </c>
      <c r="C94" s="7" t="s">
        <v>329</v>
      </c>
      <c r="D94" s="7">
        <v>150</v>
      </c>
      <c r="E94" s="7">
        <v>135</v>
      </c>
      <c r="F94" s="7">
        <v>119</v>
      </c>
      <c r="G94" s="7">
        <v>3577</v>
      </c>
      <c r="H94" s="8">
        <v>0.55</v>
      </c>
      <c r="I94" s="13">
        <f t="shared" si="7"/>
        <v>1967.35</v>
      </c>
      <c r="J94" s="7">
        <v>1027</v>
      </c>
      <c r="K94" s="9">
        <f t="shared" si="8"/>
        <v>2550</v>
      </c>
      <c r="L94" s="9">
        <v>1856</v>
      </c>
      <c r="M94" s="14">
        <v>1217</v>
      </c>
      <c r="N94" s="14">
        <v>731</v>
      </c>
      <c r="O94" s="14">
        <f t="shared" si="9"/>
        <v>486</v>
      </c>
      <c r="P94" s="15">
        <f t="shared" si="10"/>
        <v>0.435169491525424</v>
      </c>
      <c r="Q94" s="7" t="s">
        <v>398</v>
      </c>
      <c r="R94" s="17">
        <f t="shared" si="11"/>
        <v>0.2629</v>
      </c>
      <c r="S94" s="7">
        <v>173659.14</v>
      </c>
      <c r="T94" s="18">
        <v>0.8</v>
      </c>
      <c r="U94" s="13">
        <f t="shared" si="12"/>
        <v>138927.312</v>
      </c>
      <c r="V94" s="7">
        <v>88534.32</v>
      </c>
      <c r="W94" s="14">
        <v>52974.22</v>
      </c>
      <c r="X94" s="15">
        <f t="shared" si="13"/>
        <v>0.73359886222736</v>
      </c>
      <c r="Y94" s="7" t="s">
        <v>323</v>
      </c>
    </row>
    <row r="95" spans="1:25">
      <c r="A95" s="7">
        <v>105751</v>
      </c>
      <c r="B95" s="19" t="s">
        <v>1364</v>
      </c>
      <c r="C95" s="7" t="s">
        <v>15</v>
      </c>
      <c r="D95" s="7">
        <v>100</v>
      </c>
      <c r="E95" s="7">
        <v>90</v>
      </c>
      <c r="F95" s="7">
        <v>114</v>
      </c>
      <c r="G95" s="7">
        <v>2293</v>
      </c>
      <c r="H95" s="8">
        <v>0.58</v>
      </c>
      <c r="I95" s="13">
        <f t="shared" si="7"/>
        <v>1329.94</v>
      </c>
      <c r="J95" s="7">
        <v>734</v>
      </c>
      <c r="K95" s="9">
        <f t="shared" si="8"/>
        <v>1559</v>
      </c>
      <c r="L95" s="9">
        <v>1011</v>
      </c>
      <c r="M95" s="14">
        <v>648</v>
      </c>
      <c r="N95" s="14">
        <v>460</v>
      </c>
      <c r="O95" s="14">
        <f t="shared" si="9"/>
        <v>188</v>
      </c>
      <c r="P95" s="15">
        <f t="shared" si="10"/>
        <v>0.446200607902736</v>
      </c>
      <c r="Q95" s="7" t="s">
        <v>103</v>
      </c>
      <c r="R95" s="17">
        <f t="shared" si="11"/>
        <v>0.2599</v>
      </c>
      <c r="S95" s="7">
        <v>111372.96</v>
      </c>
      <c r="T95" s="8">
        <v>0.7</v>
      </c>
      <c r="U95" s="13">
        <f t="shared" si="12"/>
        <v>77961.072</v>
      </c>
      <c r="V95" s="7">
        <v>64603.83</v>
      </c>
      <c r="W95" s="14">
        <v>24765.02</v>
      </c>
      <c r="X95" s="15">
        <f t="shared" si="13"/>
        <v>0.745934264225659</v>
      </c>
      <c r="Y95" s="7" t="s">
        <v>101</v>
      </c>
    </row>
    <row r="96" spans="1:25">
      <c r="A96" s="7">
        <v>105910</v>
      </c>
      <c r="B96" s="7" t="s">
        <v>1365</v>
      </c>
      <c r="C96" s="7" t="s">
        <v>22</v>
      </c>
      <c r="D96" s="7">
        <v>130</v>
      </c>
      <c r="E96" s="7">
        <v>120</v>
      </c>
      <c r="F96" s="7">
        <v>171</v>
      </c>
      <c r="G96" s="7">
        <v>2551</v>
      </c>
      <c r="H96" s="8">
        <v>0.669026757704373</v>
      </c>
      <c r="I96" s="13">
        <f t="shared" si="7"/>
        <v>1706.68725890386</v>
      </c>
      <c r="J96" s="7">
        <v>1384</v>
      </c>
      <c r="K96" s="9">
        <f t="shared" si="8"/>
        <v>1167</v>
      </c>
      <c r="L96" s="9">
        <v>479</v>
      </c>
      <c r="M96" s="14">
        <v>507</v>
      </c>
      <c r="N96" s="14">
        <v>375</v>
      </c>
      <c r="O96" s="14">
        <f t="shared" si="9"/>
        <v>132</v>
      </c>
      <c r="P96" s="15">
        <f t="shared" si="10"/>
        <v>0.677103718199609</v>
      </c>
      <c r="Q96" s="7" t="s">
        <v>594</v>
      </c>
      <c r="R96" s="17">
        <f t="shared" si="11"/>
        <v>0.126526757704373</v>
      </c>
      <c r="S96" s="7">
        <v>180971.08</v>
      </c>
      <c r="T96" s="18">
        <v>0.816</v>
      </c>
      <c r="U96" s="13">
        <f t="shared" si="12"/>
        <v>147672.40128</v>
      </c>
      <c r="V96" s="7">
        <v>138629.2</v>
      </c>
      <c r="W96" s="14">
        <v>16052.2</v>
      </c>
      <c r="X96" s="15">
        <f t="shared" si="13"/>
        <v>0.84059023442313</v>
      </c>
      <c r="Y96" s="7" t="s">
        <v>592</v>
      </c>
    </row>
    <row r="97" spans="1:25">
      <c r="A97" s="7">
        <v>106066</v>
      </c>
      <c r="B97" s="7" t="s">
        <v>1366</v>
      </c>
      <c r="C97" s="7" t="s">
        <v>22</v>
      </c>
      <c r="D97" s="7">
        <v>120</v>
      </c>
      <c r="E97" s="7">
        <v>120</v>
      </c>
      <c r="F97" s="7">
        <v>135</v>
      </c>
      <c r="G97" s="7">
        <v>3678</v>
      </c>
      <c r="H97" s="8">
        <v>0.55</v>
      </c>
      <c r="I97" s="13">
        <f t="shared" si="7"/>
        <v>2022.9</v>
      </c>
      <c r="J97" s="7">
        <v>977</v>
      </c>
      <c r="K97" s="9">
        <f t="shared" si="8"/>
        <v>2701</v>
      </c>
      <c r="L97" s="9">
        <v>878</v>
      </c>
      <c r="M97" s="14">
        <v>555</v>
      </c>
      <c r="N97" s="14">
        <v>488</v>
      </c>
      <c r="O97" s="14">
        <f t="shared" si="9"/>
        <v>67</v>
      </c>
      <c r="P97" s="15">
        <f t="shared" si="10"/>
        <v>0.312840217739353</v>
      </c>
      <c r="Q97" s="7" t="s">
        <v>599</v>
      </c>
      <c r="R97" s="17">
        <f t="shared" si="11"/>
        <v>0.2844</v>
      </c>
      <c r="S97" s="7">
        <v>237090.38</v>
      </c>
      <c r="T97" s="18">
        <v>0.6</v>
      </c>
      <c r="U97" s="13">
        <f t="shared" si="12"/>
        <v>142254.228</v>
      </c>
      <c r="V97" s="7">
        <v>115196.16</v>
      </c>
      <c r="W97" s="14">
        <v>28117.41</v>
      </c>
      <c r="X97" s="15">
        <f t="shared" si="13"/>
        <v>0.551249092167279</v>
      </c>
      <c r="Y97" s="7" t="s">
        <v>597</v>
      </c>
    </row>
    <row r="98" spans="1:25">
      <c r="A98" s="7">
        <v>106399</v>
      </c>
      <c r="B98" s="7" t="s">
        <v>1367</v>
      </c>
      <c r="C98" s="7" t="s">
        <v>15</v>
      </c>
      <c r="D98" s="7">
        <v>90</v>
      </c>
      <c r="E98" s="7">
        <v>90</v>
      </c>
      <c r="F98" s="7">
        <v>172</v>
      </c>
      <c r="G98" s="7">
        <v>1970</v>
      </c>
      <c r="H98" s="8">
        <v>0.747652631578947</v>
      </c>
      <c r="I98" s="13">
        <f t="shared" si="7"/>
        <v>1472.87568421053</v>
      </c>
      <c r="J98" s="7">
        <v>1255</v>
      </c>
      <c r="K98" s="9">
        <f t="shared" si="8"/>
        <v>715</v>
      </c>
      <c r="L98" s="9">
        <v>158</v>
      </c>
      <c r="M98" s="14">
        <v>206</v>
      </c>
      <c r="N98" s="14">
        <v>146</v>
      </c>
      <c r="O98" s="14">
        <f t="shared" si="9"/>
        <v>60</v>
      </c>
      <c r="P98" s="15">
        <f t="shared" si="10"/>
        <v>0.711451247165533</v>
      </c>
      <c r="Q98" s="7" t="s">
        <v>108</v>
      </c>
      <c r="R98" s="17">
        <f t="shared" si="11"/>
        <v>0.110552631578947</v>
      </c>
      <c r="S98" s="7">
        <v>166859.67</v>
      </c>
      <c r="T98" s="18">
        <v>0.863</v>
      </c>
      <c r="U98" s="13">
        <f t="shared" si="12"/>
        <v>143999.89521</v>
      </c>
      <c r="V98" s="7">
        <v>138714.07</v>
      </c>
      <c r="W98" s="14">
        <v>6082.65</v>
      </c>
      <c r="X98" s="15">
        <f t="shared" si="13"/>
        <v>0.862772988328805</v>
      </c>
      <c r="Y98" s="7" t="s">
        <v>106</v>
      </c>
    </row>
    <row r="99" spans="1:25">
      <c r="A99" s="7">
        <v>106485</v>
      </c>
      <c r="B99" s="7" t="s">
        <v>1368</v>
      </c>
      <c r="C99" s="7" t="s">
        <v>22</v>
      </c>
      <c r="D99" s="7">
        <v>90</v>
      </c>
      <c r="E99" s="7">
        <v>90</v>
      </c>
      <c r="F99" s="7">
        <v>99</v>
      </c>
      <c r="G99" s="7">
        <v>1197</v>
      </c>
      <c r="H99" s="8">
        <v>0.62</v>
      </c>
      <c r="I99" s="13">
        <f t="shared" si="7"/>
        <v>742.14</v>
      </c>
      <c r="J99" s="7">
        <v>742</v>
      </c>
      <c r="K99" s="9">
        <f t="shared" si="8"/>
        <v>455</v>
      </c>
      <c r="L99" s="9">
        <v>120</v>
      </c>
      <c r="M99" s="14">
        <v>185</v>
      </c>
      <c r="N99" s="14">
        <v>140</v>
      </c>
      <c r="O99" s="14">
        <f t="shared" si="9"/>
        <v>45</v>
      </c>
      <c r="P99" s="15">
        <f t="shared" si="10"/>
        <v>0.733201581027668</v>
      </c>
      <c r="Q99" s="7" t="s">
        <v>604</v>
      </c>
      <c r="R99" s="17">
        <f t="shared" si="11"/>
        <v>9.9999999999989e-5</v>
      </c>
      <c r="S99" s="7">
        <v>81274.06</v>
      </c>
      <c r="T99" s="18">
        <v>0.8</v>
      </c>
      <c r="U99" s="13">
        <f t="shared" si="12"/>
        <v>65019.248</v>
      </c>
      <c r="V99" s="7">
        <v>62639.8</v>
      </c>
      <c r="W99" s="14">
        <v>5631.26</v>
      </c>
      <c r="X99" s="15">
        <f t="shared" si="13"/>
        <v>0.828099964570323</v>
      </c>
      <c r="Y99" s="7" t="s">
        <v>602</v>
      </c>
    </row>
    <row r="100" spans="1:25">
      <c r="A100" s="7">
        <v>106568</v>
      </c>
      <c r="B100" s="7" t="s">
        <v>1369</v>
      </c>
      <c r="C100" s="7" t="s">
        <v>15</v>
      </c>
      <c r="D100" s="7">
        <v>80</v>
      </c>
      <c r="E100" s="7">
        <v>120</v>
      </c>
      <c r="F100" s="7">
        <v>210</v>
      </c>
      <c r="G100" s="7">
        <v>1009</v>
      </c>
      <c r="H100" s="8">
        <v>0.55</v>
      </c>
      <c r="I100" s="13">
        <f t="shared" si="7"/>
        <v>554.95</v>
      </c>
      <c r="J100" s="7">
        <v>573</v>
      </c>
      <c r="K100" s="9">
        <f t="shared" si="8"/>
        <v>436</v>
      </c>
      <c r="L100" s="9">
        <v>126</v>
      </c>
      <c r="M100" s="14">
        <v>144</v>
      </c>
      <c r="N100" s="14">
        <v>116</v>
      </c>
      <c r="O100" s="14">
        <f t="shared" si="9"/>
        <v>28</v>
      </c>
      <c r="P100" s="15">
        <f t="shared" si="10"/>
        <v>0.66242774566474</v>
      </c>
      <c r="Q100" s="7" t="s">
        <v>113</v>
      </c>
      <c r="R100" s="17">
        <f t="shared" si="11"/>
        <v>-0.0178999999999999</v>
      </c>
      <c r="S100" s="7">
        <v>46642.96</v>
      </c>
      <c r="T100" s="18">
        <v>0.72</v>
      </c>
      <c r="U100" s="13">
        <f t="shared" si="12"/>
        <v>33582.9312</v>
      </c>
      <c r="V100" s="7">
        <v>32530.79</v>
      </c>
      <c r="W100" s="14">
        <v>3551.28</v>
      </c>
      <c r="X100" s="15">
        <f t="shared" si="13"/>
        <v>0.754920439398046</v>
      </c>
      <c r="Y100" s="7" t="s">
        <v>111</v>
      </c>
    </row>
    <row r="101" spans="1:25">
      <c r="A101" s="7">
        <v>106569</v>
      </c>
      <c r="B101" s="7" t="s">
        <v>1370</v>
      </c>
      <c r="C101" s="7" t="s">
        <v>299</v>
      </c>
      <c r="D101" s="7">
        <v>90</v>
      </c>
      <c r="E101" s="7">
        <v>90</v>
      </c>
      <c r="F101" s="7">
        <v>86</v>
      </c>
      <c r="G101" s="7">
        <v>1656</v>
      </c>
      <c r="H101" s="8">
        <v>0.55</v>
      </c>
      <c r="I101" s="13">
        <f t="shared" si="7"/>
        <v>910.8</v>
      </c>
      <c r="J101" s="7">
        <v>701</v>
      </c>
      <c r="K101" s="9">
        <f t="shared" si="8"/>
        <v>955</v>
      </c>
      <c r="L101" s="9">
        <v>769</v>
      </c>
      <c r="M101" s="14">
        <v>581</v>
      </c>
      <c r="N101" s="14">
        <v>372</v>
      </c>
      <c r="O101" s="14">
        <f t="shared" si="9"/>
        <v>209</v>
      </c>
      <c r="P101" s="15">
        <f t="shared" si="10"/>
        <v>0.652093023255814</v>
      </c>
      <c r="Q101" s="7" t="s">
        <v>403</v>
      </c>
      <c r="R101" s="17">
        <f t="shared" si="11"/>
        <v>0.1267</v>
      </c>
      <c r="S101" s="7">
        <v>98464.12</v>
      </c>
      <c r="T101" s="18">
        <v>0.8</v>
      </c>
      <c r="U101" s="13">
        <f t="shared" si="12"/>
        <v>78771.296</v>
      </c>
      <c r="V101" s="7">
        <v>65737.33</v>
      </c>
      <c r="W101" s="14">
        <v>23970.91</v>
      </c>
      <c r="X101" s="15">
        <f t="shared" si="13"/>
        <v>0.882460696753436</v>
      </c>
      <c r="Y101" s="7" t="s">
        <v>401</v>
      </c>
    </row>
    <row r="102" spans="1:25">
      <c r="A102" s="7">
        <v>107658</v>
      </c>
      <c r="B102" s="7" t="s">
        <v>1371</v>
      </c>
      <c r="C102" s="7" t="s">
        <v>299</v>
      </c>
      <c r="D102" s="7">
        <v>120</v>
      </c>
      <c r="E102" s="7">
        <v>120</v>
      </c>
      <c r="F102" s="7">
        <v>114</v>
      </c>
      <c r="G102" s="7">
        <v>3140</v>
      </c>
      <c r="H102" s="8">
        <v>0.782066801619433</v>
      </c>
      <c r="I102" s="13">
        <f t="shared" si="7"/>
        <v>2455.68975708502</v>
      </c>
      <c r="J102" s="7">
        <v>1924</v>
      </c>
      <c r="K102" s="9">
        <f t="shared" si="8"/>
        <v>1216</v>
      </c>
      <c r="L102" s="9">
        <v>752</v>
      </c>
      <c r="M102" s="14">
        <v>586</v>
      </c>
      <c r="N102" s="14">
        <v>582</v>
      </c>
      <c r="O102" s="14">
        <f t="shared" si="9"/>
        <v>4</v>
      </c>
      <c r="P102" s="15">
        <f t="shared" si="10"/>
        <v>0.753328112764291</v>
      </c>
      <c r="Q102" s="7" t="s">
        <v>513</v>
      </c>
      <c r="R102" s="17">
        <f t="shared" si="11"/>
        <v>0.169366801619433</v>
      </c>
      <c r="S102" s="7">
        <v>198841.08</v>
      </c>
      <c r="T102" s="18">
        <v>0.8681</v>
      </c>
      <c r="U102" s="13">
        <f t="shared" si="12"/>
        <v>172613.941548</v>
      </c>
      <c r="V102" s="7">
        <v>159711.32</v>
      </c>
      <c r="W102" s="14">
        <v>25648.21</v>
      </c>
      <c r="X102" s="15">
        <f t="shared" si="13"/>
        <v>0.922158747066204</v>
      </c>
      <c r="Y102" s="7" t="s">
        <v>511</v>
      </c>
    </row>
    <row r="103" spans="1:25">
      <c r="A103" s="7">
        <v>107728</v>
      </c>
      <c r="B103" s="7" t="s">
        <v>1372</v>
      </c>
      <c r="C103" s="7" t="s">
        <v>234</v>
      </c>
      <c r="D103" s="7">
        <v>63</v>
      </c>
      <c r="E103" s="7">
        <v>63</v>
      </c>
      <c r="F103" s="7">
        <v>84</v>
      </c>
      <c r="G103" s="7">
        <v>1421</v>
      </c>
      <c r="H103" s="8">
        <v>0.711071410679722</v>
      </c>
      <c r="I103" s="13">
        <f t="shared" si="7"/>
        <v>1010.43247457588</v>
      </c>
      <c r="J103" s="7">
        <v>936</v>
      </c>
      <c r="K103" s="9">
        <f t="shared" si="8"/>
        <v>485</v>
      </c>
      <c r="L103" s="9">
        <v>84</v>
      </c>
      <c r="M103" s="14">
        <v>85</v>
      </c>
      <c r="N103" s="14">
        <v>80</v>
      </c>
      <c r="O103" s="14">
        <f t="shared" si="9"/>
        <v>5</v>
      </c>
      <c r="P103" s="15">
        <f t="shared" si="10"/>
        <v>0.70059880239521</v>
      </c>
      <c r="Q103" s="7" t="s">
        <v>283</v>
      </c>
      <c r="R103" s="17">
        <f t="shared" si="11"/>
        <v>0.052371410679722</v>
      </c>
      <c r="S103" s="7">
        <v>113874.92</v>
      </c>
      <c r="T103" s="18">
        <v>0.8336</v>
      </c>
      <c r="U103" s="13">
        <f t="shared" si="12"/>
        <v>94926.133312</v>
      </c>
      <c r="V103" s="7">
        <v>84225.9</v>
      </c>
      <c r="W103" s="14">
        <v>3988.34</v>
      </c>
      <c r="X103" s="15">
        <f t="shared" si="13"/>
        <v>0.766480310880546</v>
      </c>
      <c r="Y103" s="7" t="s">
        <v>281</v>
      </c>
    </row>
    <row r="104" spans="1:25">
      <c r="A104" s="7">
        <v>108277</v>
      </c>
      <c r="B104" s="7" t="s">
        <v>1373</v>
      </c>
      <c r="C104" s="7" t="s">
        <v>329</v>
      </c>
      <c r="D104" s="7">
        <v>90</v>
      </c>
      <c r="E104" s="7">
        <v>120</v>
      </c>
      <c r="F104" s="7">
        <v>249</v>
      </c>
      <c r="G104" s="7">
        <v>2466</v>
      </c>
      <c r="H104" s="8">
        <v>0.78</v>
      </c>
      <c r="I104" s="13">
        <f t="shared" si="7"/>
        <v>1923.48</v>
      </c>
      <c r="J104" s="7">
        <v>1918</v>
      </c>
      <c r="K104" s="9">
        <f t="shared" si="8"/>
        <v>548</v>
      </c>
      <c r="L104" s="9">
        <v>204</v>
      </c>
      <c r="M104" s="14">
        <v>195</v>
      </c>
      <c r="N104" s="14">
        <v>76</v>
      </c>
      <c r="O104" s="14">
        <f t="shared" si="9"/>
        <v>119</v>
      </c>
      <c r="P104" s="15">
        <f t="shared" si="10"/>
        <v>0.844561867018934</v>
      </c>
      <c r="Q104" s="7" t="s">
        <v>408</v>
      </c>
      <c r="R104" s="17">
        <f t="shared" si="11"/>
        <v>0.00219999999999998</v>
      </c>
      <c r="S104" s="7">
        <v>129909.54</v>
      </c>
      <c r="T104" s="18">
        <v>0.88</v>
      </c>
      <c r="U104" s="13">
        <f t="shared" si="12"/>
        <v>114320.3952</v>
      </c>
      <c r="V104" s="7">
        <v>115966.19</v>
      </c>
      <c r="W104" s="14">
        <v>5795.75</v>
      </c>
      <c r="X104" s="15">
        <f t="shared" si="13"/>
        <v>0.934353789373445</v>
      </c>
      <c r="Y104" s="7" t="s">
        <v>406</v>
      </c>
    </row>
    <row r="105" spans="1:25">
      <c r="A105" s="7">
        <v>108656</v>
      </c>
      <c r="B105" s="7" t="s">
        <v>1374</v>
      </c>
      <c r="C105" s="7" t="s">
        <v>29</v>
      </c>
      <c r="D105" s="7">
        <v>120</v>
      </c>
      <c r="E105" s="7">
        <v>120</v>
      </c>
      <c r="F105" s="7">
        <v>131</v>
      </c>
      <c r="G105" s="7">
        <v>1335</v>
      </c>
      <c r="H105" s="8">
        <v>0.65</v>
      </c>
      <c r="I105" s="13">
        <f t="shared" si="7"/>
        <v>867.75</v>
      </c>
      <c r="J105" s="7">
        <v>757</v>
      </c>
      <c r="K105" s="9">
        <f t="shared" si="8"/>
        <v>578</v>
      </c>
      <c r="L105" s="9">
        <v>270</v>
      </c>
      <c r="M105" s="14">
        <v>330</v>
      </c>
      <c r="N105" s="14">
        <v>258</v>
      </c>
      <c r="O105" s="14">
        <f t="shared" si="9"/>
        <v>72</v>
      </c>
      <c r="P105" s="15">
        <f t="shared" si="10"/>
        <v>0.753233830845771</v>
      </c>
      <c r="Q105" s="7" t="s">
        <v>665</v>
      </c>
      <c r="R105" s="17">
        <f t="shared" si="11"/>
        <v>0.083</v>
      </c>
      <c r="S105" s="7">
        <v>143140.16</v>
      </c>
      <c r="T105" s="18">
        <v>0.8</v>
      </c>
      <c r="U105" s="13">
        <f t="shared" si="12"/>
        <v>114512.128</v>
      </c>
      <c r="V105" s="7">
        <v>121009.3</v>
      </c>
      <c r="W105" s="14">
        <v>11319.34</v>
      </c>
      <c r="X105" s="15">
        <f t="shared" si="13"/>
        <v>0.917983213880782</v>
      </c>
      <c r="Y105" s="7" t="s">
        <v>286</v>
      </c>
    </row>
    <row r="106" spans="1:25">
      <c r="A106" s="7">
        <v>110378</v>
      </c>
      <c r="B106" s="7" t="s">
        <v>1375</v>
      </c>
      <c r="C106" s="7" t="s">
        <v>667</v>
      </c>
      <c r="D106" s="7">
        <v>60</v>
      </c>
      <c r="E106" s="7">
        <v>60</v>
      </c>
      <c r="F106" s="7">
        <v>117</v>
      </c>
      <c r="G106" s="7">
        <v>974</v>
      </c>
      <c r="H106" s="8">
        <v>0.626633890214797</v>
      </c>
      <c r="I106" s="13">
        <f t="shared" si="7"/>
        <v>610.341409069212</v>
      </c>
      <c r="J106" s="7">
        <v>596</v>
      </c>
      <c r="K106" s="9">
        <f t="shared" si="8"/>
        <v>378</v>
      </c>
      <c r="L106" s="9">
        <v>213</v>
      </c>
      <c r="M106" s="14">
        <v>281</v>
      </c>
      <c r="N106" s="14">
        <v>219</v>
      </c>
      <c r="O106" s="14">
        <f t="shared" si="9"/>
        <v>62</v>
      </c>
      <c r="P106" s="15">
        <f t="shared" si="10"/>
        <v>0.86002886002886</v>
      </c>
      <c r="Q106" s="7" t="s">
        <v>433</v>
      </c>
      <c r="R106" s="17">
        <f t="shared" si="11"/>
        <v>0.014733890214797</v>
      </c>
      <c r="S106" s="7">
        <v>259542.43</v>
      </c>
      <c r="T106" s="18">
        <v>0.82</v>
      </c>
      <c r="U106" s="13">
        <f t="shared" si="12"/>
        <v>212824.7926</v>
      </c>
      <c r="V106" s="7">
        <v>207562.62</v>
      </c>
      <c r="W106" s="14">
        <v>8383.15</v>
      </c>
      <c r="X106" s="15">
        <f t="shared" si="13"/>
        <v>0.826418279268837</v>
      </c>
      <c r="Y106" s="7" t="s">
        <v>700</v>
      </c>
    </row>
    <row r="107" spans="1:25">
      <c r="A107" s="7">
        <v>111219</v>
      </c>
      <c r="B107" s="7" t="s">
        <v>1376</v>
      </c>
      <c r="C107" s="7" t="s">
        <v>329</v>
      </c>
      <c r="D107" s="7">
        <v>150</v>
      </c>
      <c r="E107" s="7">
        <v>150</v>
      </c>
      <c r="F107" s="7">
        <v>164</v>
      </c>
      <c r="G107" s="7">
        <v>6464</v>
      </c>
      <c r="H107" s="8">
        <v>0.55</v>
      </c>
      <c r="I107" s="13">
        <f t="shared" si="7"/>
        <v>3555.2</v>
      </c>
      <c r="J107" s="7">
        <v>1358</v>
      </c>
      <c r="K107" s="9">
        <f t="shared" si="8"/>
        <v>5106</v>
      </c>
      <c r="L107" s="9">
        <v>3975</v>
      </c>
      <c r="M107" s="14">
        <v>3278</v>
      </c>
      <c r="N107" s="14">
        <v>2853</v>
      </c>
      <c r="O107" s="14">
        <f t="shared" si="9"/>
        <v>425</v>
      </c>
      <c r="P107" s="15">
        <f t="shared" si="10"/>
        <v>0.426239799121155</v>
      </c>
      <c r="Q107" s="7" t="s">
        <v>413</v>
      </c>
      <c r="R107" s="17">
        <f t="shared" si="11"/>
        <v>0.3399</v>
      </c>
      <c r="S107" s="7">
        <v>274023.82</v>
      </c>
      <c r="T107" s="18">
        <v>0.8</v>
      </c>
      <c r="U107" s="13">
        <f t="shared" si="12"/>
        <v>219219.056</v>
      </c>
      <c r="V107" s="7">
        <v>118255.62</v>
      </c>
      <c r="W107" s="14">
        <v>119600.16</v>
      </c>
      <c r="X107" s="15">
        <f t="shared" si="13"/>
        <v>0.765786926692451</v>
      </c>
      <c r="Y107" s="7" t="s">
        <v>411</v>
      </c>
    </row>
    <row r="108" spans="1:25">
      <c r="A108" s="7">
        <v>111400</v>
      </c>
      <c r="B108" s="7" t="s">
        <v>1377</v>
      </c>
      <c r="C108" s="7" t="s">
        <v>170</v>
      </c>
      <c r="D108" s="7">
        <v>120</v>
      </c>
      <c r="E108" s="7">
        <v>120</v>
      </c>
      <c r="F108" s="7">
        <v>164</v>
      </c>
      <c r="G108" s="7">
        <v>1685</v>
      </c>
      <c r="H108" s="8">
        <v>0.6</v>
      </c>
      <c r="I108" s="13">
        <f t="shared" si="7"/>
        <v>1011</v>
      </c>
      <c r="J108" s="7">
        <v>710</v>
      </c>
      <c r="K108" s="9">
        <f t="shared" si="8"/>
        <v>975</v>
      </c>
      <c r="L108" s="9">
        <v>424</v>
      </c>
      <c r="M108" s="14">
        <v>568</v>
      </c>
      <c r="N108" s="14">
        <v>315</v>
      </c>
      <c r="O108" s="14">
        <f t="shared" si="9"/>
        <v>253</v>
      </c>
      <c r="P108" s="15">
        <f t="shared" si="10"/>
        <v>0.635631154879141</v>
      </c>
      <c r="Q108" s="7" t="s">
        <v>195</v>
      </c>
      <c r="R108" s="17">
        <f t="shared" si="11"/>
        <v>0.1786</v>
      </c>
      <c r="S108" s="7">
        <v>210495.54</v>
      </c>
      <c r="T108" s="18">
        <v>0.82</v>
      </c>
      <c r="U108" s="13">
        <f t="shared" si="12"/>
        <v>172606.3428</v>
      </c>
      <c r="V108" s="7">
        <v>169886.71</v>
      </c>
      <c r="W108" s="14">
        <v>11666.15</v>
      </c>
      <c r="X108" s="15">
        <f t="shared" si="13"/>
        <v>0.854434598426319</v>
      </c>
      <c r="Y108" s="7" t="s">
        <v>193</v>
      </c>
    </row>
    <row r="109" spans="1:25">
      <c r="A109" s="7">
        <v>112415</v>
      </c>
      <c r="B109" s="7" t="s">
        <v>1378</v>
      </c>
      <c r="C109" s="7" t="s">
        <v>299</v>
      </c>
      <c r="D109" s="7">
        <v>90</v>
      </c>
      <c r="E109" s="7">
        <v>90</v>
      </c>
      <c r="F109" s="7">
        <v>83</v>
      </c>
      <c r="G109" s="7">
        <v>1678</v>
      </c>
      <c r="H109" s="8">
        <v>0.641316010776484</v>
      </c>
      <c r="I109" s="13">
        <f t="shared" si="7"/>
        <v>1076.12826608294</v>
      </c>
      <c r="J109" s="7">
        <v>864</v>
      </c>
      <c r="K109" s="9">
        <f t="shared" si="8"/>
        <v>814</v>
      </c>
      <c r="L109" s="9">
        <v>537</v>
      </c>
      <c r="M109" s="14">
        <v>526</v>
      </c>
      <c r="N109" s="14">
        <v>254</v>
      </c>
      <c r="O109" s="14">
        <f t="shared" si="9"/>
        <v>272</v>
      </c>
      <c r="P109" s="15">
        <f t="shared" si="10"/>
        <v>0.75</v>
      </c>
      <c r="Q109" s="7" t="s">
        <v>418</v>
      </c>
      <c r="R109" s="17">
        <f t="shared" si="11"/>
        <v>0.126416010776484</v>
      </c>
      <c r="S109" s="7">
        <v>82026.2</v>
      </c>
      <c r="T109" s="18">
        <v>0.82</v>
      </c>
      <c r="U109" s="13">
        <f t="shared" si="12"/>
        <v>67261.484</v>
      </c>
      <c r="V109" s="7">
        <v>60379.63</v>
      </c>
      <c r="W109" s="14">
        <v>12947.63</v>
      </c>
      <c r="X109" s="15">
        <f t="shared" si="13"/>
        <v>0.874071799691279</v>
      </c>
      <c r="Y109" s="7" t="s">
        <v>416</v>
      </c>
    </row>
    <row r="110" spans="1:25">
      <c r="A110" s="7">
        <v>113008</v>
      </c>
      <c r="B110" s="7" t="s">
        <v>1379</v>
      </c>
      <c r="C110" s="7" t="s">
        <v>329</v>
      </c>
      <c r="D110" s="7">
        <v>120</v>
      </c>
      <c r="E110" s="7">
        <v>120</v>
      </c>
      <c r="F110" s="7">
        <v>121</v>
      </c>
      <c r="G110" s="7">
        <v>1749</v>
      </c>
      <c r="H110" s="8">
        <v>0.55</v>
      </c>
      <c r="I110" s="13">
        <f t="shared" si="7"/>
        <v>961.95</v>
      </c>
      <c r="J110" s="7">
        <v>434</v>
      </c>
      <c r="K110" s="9">
        <f t="shared" si="8"/>
        <v>1315</v>
      </c>
      <c r="L110" s="9">
        <v>492</v>
      </c>
      <c r="M110" s="14">
        <v>507</v>
      </c>
      <c r="N110" s="14">
        <v>256</v>
      </c>
      <c r="O110" s="14">
        <f t="shared" si="9"/>
        <v>251</v>
      </c>
      <c r="P110" s="15">
        <f t="shared" si="10"/>
        <v>0.349436392914654</v>
      </c>
      <c r="Q110" s="7" t="s">
        <v>423</v>
      </c>
      <c r="R110" s="17">
        <f t="shared" si="11"/>
        <v>0.3019</v>
      </c>
      <c r="S110" s="7">
        <v>88999.52</v>
      </c>
      <c r="T110" s="18">
        <v>0.78</v>
      </c>
      <c r="U110" s="13">
        <f t="shared" si="12"/>
        <v>69419.6256</v>
      </c>
      <c r="V110" s="7">
        <v>40669.19</v>
      </c>
      <c r="W110" s="14">
        <v>13028.36</v>
      </c>
      <c r="X110" s="15">
        <f t="shared" si="13"/>
        <v>0.535324062446855</v>
      </c>
      <c r="Y110" s="7" t="s">
        <v>421</v>
      </c>
    </row>
    <row r="111" spans="1:25">
      <c r="A111" s="7">
        <v>113025</v>
      </c>
      <c r="B111" s="7" t="s">
        <v>1380</v>
      </c>
      <c r="C111" s="7" t="s">
        <v>15</v>
      </c>
      <c r="D111" s="7">
        <v>80</v>
      </c>
      <c r="E111" s="7">
        <v>80</v>
      </c>
      <c r="F111" s="7">
        <v>115</v>
      </c>
      <c r="G111" s="7">
        <v>1512</v>
      </c>
      <c r="H111" s="8">
        <v>0.668066490281876</v>
      </c>
      <c r="I111" s="13">
        <f t="shared" si="7"/>
        <v>1010.1165333062</v>
      </c>
      <c r="J111" s="7">
        <v>960</v>
      </c>
      <c r="K111" s="9">
        <f t="shared" si="8"/>
        <v>552</v>
      </c>
      <c r="L111" s="9">
        <v>232</v>
      </c>
      <c r="M111" s="14">
        <v>230</v>
      </c>
      <c r="N111" s="14">
        <v>163</v>
      </c>
      <c r="O111" s="14">
        <f t="shared" si="9"/>
        <v>67</v>
      </c>
      <c r="P111" s="15">
        <f t="shared" si="10"/>
        <v>0.748829953198128</v>
      </c>
      <c r="Q111" s="7" t="s">
        <v>118</v>
      </c>
      <c r="R111" s="17">
        <f t="shared" si="11"/>
        <v>0.033166490281876</v>
      </c>
      <c r="S111" s="7">
        <v>93050.93</v>
      </c>
      <c r="T111" s="18">
        <v>0.8396</v>
      </c>
      <c r="U111" s="13">
        <f t="shared" si="12"/>
        <v>78125.560828</v>
      </c>
      <c r="V111" s="7">
        <v>73953.4</v>
      </c>
      <c r="W111" s="14">
        <v>6038.4</v>
      </c>
      <c r="X111" s="15">
        <f t="shared" si="13"/>
        <v>0.849916672920555</v>
      </c>
      <c r="Y111" s="7" t="s">
        <v>116</v>
      </c>
    </row>
    <row r="112" spans="1:25">
      <c r="A112" s="7">
        <v>113299</v>
      </c>
      <c r="B112" s="7" t="s">
        <v>1381</v>
      </c>
      <c r="C112" s="7" t="s">
        <v>22</v>
      </c>
      <c r="D112" s="7">
        <v>120</v>
      </c>
      <c r="E112" s="7">
        <v>120</v>
      </c>
      <c r="F112" s="7">
        <v>156</v>
      </c>
      <c r="G112" s="7">
        <v>2141</v>
      </c>
      <c r="H112" s="8">
        <v>0.55</v>
      </c>
      <c r="I112" s="13">
        <f t="shared" si="7"/>
        <v>1177.55</v>
      </c>
      <c r="J112" s="7">
        <v>670</v>
      </c>
      <c r="K112" s="9">
        <f t="shared" si="8"/>
        <v>1471</v>
      </c>
      <c r="L112" s="9">
        <v>500</v>
      </c>
      <c r="M112" s="14">
        <v>548</v>
      </c>
      <c r="N112" s="14">
        <v>318</v>
      </c>
      <c r="O112" s="14">
        <f t="shared" si="9"/>
        <v>230</v>
      </c>
      <c r="P112" s="15">
        <f t="shared" si="10"/>
        <v>0.420590081607031</v>
      </c>
      <c r="Q112" s="7" t="s">
        <v>27</v>
      </c>
      <c r="R112" s="17">
        <f t="shared" si="11"/>
        <v>0.2371</v>
      </c>
      <c r="S112" s="7">
        <v>121812.97</v>
      </c>
      <c r="T112" s="18">
        <v>0.6</v>
      </c>
      <c r="U112" s="13">
        <f t="shared" si="12"/>
        <v>73087.782</v>
      </c>
      <c r="V112" s="7">
        <v>68188.92</v>
      </c>
      <c r="W112" s="14">
        <v>14065.55</v>
      </c>
      <c r="X112" s="15">
        <f t="shared" si="13"/>
        <v>0.632858958479006</v>
      </c>
      <c r="Y112" s="7" t="s">
        <v>25</v>
      </c>
    </row>
    <row r="113" spans="1:25">
      <c r="A113" s="7">
        <v>113833</v>
      </c>
      <c r="B113" s="7" t="s">
        <v>1382</v>
      </c>
      <c r="C113" s="7" t="s">
        <v>15</v>
      </c>
      <c r="D113" s="7">
        <v>140</v>
      </c>
      <c r="E113" s="7">
        <v>140</v>
      </c>
      <c r="F113" s="7">
        <v>169</v>
      </c>
      <c r="G113" s="7">
        <v>1819</v>
      </c>
      <c r="H113" s="8">
        <v>0.6</v>
      </c>
      <c r="I113" s="13">
        <f t="shared" si="7"/>
        <v>1091.4</v>
      </c>
      <c r="J113" s="7">
        <v>971</v>
      </c>
      <c r="K113" s="9">
        <f t="shared" si="8"/>
        <v>848</v>
      </c>
      <c r="L113" s="9">
        <v>419</v>
      </c>
      <c r="M113" s="14">
        <v>425</v>
      </c>
      <c r="N113" s="14">
        <v>269</v>
      </c>
      <c r="O113" s="14">
        <f t="shared" si="9"/>
        <v>156</v>
      </c>
      <c r="P113" s="15">
        <f t="shared" si="10"/>
        <v>0.696556671449067</v>
      </c>
      <c r="Q113" s="7" t="s">
        <v>123</v>
      </c>
      <c r="R113" s="17">
        <f t="shared" si="11"/>
        <v>0.0661999999999999</v>
      </c>
      <c r="S113" s="7">
        <v>121985.23</v>
      </c>
      <c r="T113" s="18">
        <v>0.8</v>
      </c>
      <c r="U113" s="13">
        <f t="shared" si="12"/>
        <v>97588.184</v>
      </c>
      <c r="V113" s="7">
        <v>93803.25</v>
      </c>
      <c r="W113" s="14">
        <v>11607.17</v>
      </c>
      <c r="X113" s="15">
        <f t="shared" si="13"/>
        <v>0.849836009076442</v>
      </c>
      <c r="Y113" s="7" t="s">
        <v>121</v>
      </c>
    </row>
    <row r="114" spans="1:25">
      <c r="A114" s="7">
        <v>114286</v>
      </c>
      <c r="B114" s="7" t="s">
        <v>1383</v>
      </c>
      <c r="C114" s="7" t="s">
        <v>15</v>
      </c>
      <c r="D114" s="7">
        <v>150</v>
      </c>
      <c r="E114" s="7">
        <v>150</v>
      </c>
      <c r="F114" s="7">
        <v>132</v>
      </c>
      <c r="G114" s="7">
        <v>2136</v>
      </c>
      <c r="H114" s="8">
        <v>0.6</v>
      </c>
      <c r="I114" s="13">
        <f t="shared" si="7"/>
        <v>1281.6</v>
      </c>
      <c r="J114" s="7">
        <v>1110</v>
      </c>
      <c r="K114" s="9">
        <f t="shared" si="8"/>
        <v>1026</v>
      </c>
      <c r="L114" s="9">
        <v>263</v>
      </c>
      <c r="M114" s="14">
        <v>290</v>
      </c>
      <c r="N114" s="14">
        <v>222</v>
      </c>
      <c r="O114" s="14">
        <f t="shared" si="9"/>
        <v>68</v>
      </c>
      <c r="P114" s="15">
        <f t="shared" si="10"/>
        <v>0.601300108342362</v>
      </c>
      <c r="Q114" s="7" t="s">
        <v>128</v>
      </c>
      <c r="R114" s="17">
        <f t="shared" si="11"/>
        <v>0.0803</v>
      </c>
      <c r="S114" s="7">
        <v>147195.13</v>
      </c>
      <c r="T114" s="18">
        <v>0.8</v>
      </c>
      <c r="U114" s="13">
        <f t="shared" si="12"/>
        <v>117756.104</v>
      </c>
      <c r="V114" s="7">
        <v>109053.94</v>
      </c>
      <c r="W114" s="14">
        <v>9103.26</v>
      </c>
      <c r="X114" s="15">
        <f t="shared" si="13"/>
        <v>0.789720205831089</v>
      </c>
      <c r="Y114" s="7" t="s">
        <v>126</v>
      </c>
    </row>
    <row r="115" spans="1:25">
      <c r="A115" s="7">
        <v>114622</v>
      </c>
      <c r="B115" s="7" t="s">
        <v>1384</v>
      </c>
      <c r="C115" s="7" t="s">
        <v>299</v>
      </c>
      <c r="D115" s="7">
        <v>180</v>
      </c>
      <c r="E115" s="7">
        <v>180</v>
      </c>
      <c r="F115" s="7">
        <v>255</v>
      </c>
      <c r="G115" s="7">
        <v>4087</v>
      </c>
      <c r="H115" s="8">
        <v>0.6</v>
      </c>
      <c r="I115" s="13">
        <f t="shared" si="7"/>
        <v>2452.2</v>
      </c>
      <c r="J115" s="7">
        <v>2222</v>
      </c>
      <c r="K115" s="9">
        <f t="shared" si="8"/>
        <v>1865</v>
      </c>
      <c r="L115" s="9">
        <v>1193</v>
      </c>
      <c r="M115" s="14">
        <v>903</v>
      </c>
      <c r="N115" s="14">
        <v>824</v>
      </c>
      <c r="O115" s="14">
        <f t="shared" si="9"/>
        <v>79</v>
      </c>
      <c r="P115" s="15">
        <f t="shared" si="10"/>
        <v>0.69786432160804</v>
      </c>
      <c r="Q115" s="7" t="s">
        <v>518</v>
      </c>
      <c r="R115" s="17">
        <f t="shared" si="11"/>
        <v>0.0563</v>
      </c>
      <c r="S115" s="7">
        <v>206610.72</v>
      </c>
      <c r="T115" s="18">
        <v>0.75</v>
      </c>
      <c r="U115" s="13">
        <f t="shared" si="12"/>
        <v>154958.04</v>
      </c>
      <c r="V115" s="7">
        <v>154116.47</v>
      </c>
      <c r="W115" s="14">
        <v>31751.09</v>
      </c>
      <c r="X115" s="15">
        <f t="shared" si="13"/>
        <v>0.881372504333905</v>
      </c>
      <c r="Y115" s="7" t="s">
        <v>516</v>
      </c>
    </row>
    <row r="116" spans="1:25">
      <c r="A116" s="7">
        <v>114685</v>
      </c>
      <c r="B116" s="9" t="s">
        <v>1385</v>
      </c>
      <c r="C116" s="7" t="s">
        <v>22</v>
      </c>
      <c r="D116" s="7">
        <v>270</v>
      </c>
      <c r="E116" s="7">
        <v>270</v>
      </c>
      <c r="F116" s="7">
        <v>424</v>
      </c>
      <c r="G116" s="7">
        <v>4342</v>
      </c>
      <c r="H116" s="8">
        <v>0.55</v>
      </c>
      <c r="I116" s="13">
        <f t="shared" si="7"/>
        <v>2388.1</v>
      </c>
      <c r="J116" s="7">
        <v>1322</v>
      </c>
      <c r="K116" s="9">
        <f t="shared" si="8"/>
        <v>3020</v>
      </c>
      <c r="L116" s="9">
        <v>440</v>
      </c>
      <c r="M116" s="14">
        <v>491</v>
      </c>
      <c r="N116" s="14">
        <v>346</v>
      </c>
      <c r="O116" s="14">
        <f t="shared" si="9"/>
        <v>145</v>
      </c>
      <c r="P116" s="15">
        <f t="shared" si="10"/>
        <v>0.343287457803168</v>
      </c>
      <c r="Q116" s="7" t="s">
        <v>608</v>
      </c>
      <c r="R116" s="17">
        <f t="shared" si="11"/>
        <v>0.2455</v>
      </c>
      <c r="S116" s="7">
        <v>655153.84</v>
      </c>
      <c r="T116" s="18">
        <v>0.6</v>
      </c>
      <c r="U116" s="13">
        <f t="shared" si="12"/>
        <v>393092.304</v>
      </c>
      <c r="V116" s="7">
        <v>459032.07</v>
      </c>
      <c r="W116" s="14">
        <v>14672.04</v>
      </c>
      <c r="X116" s="15">
        <f t="shared" si="13"/>
        <v>0.716698070109096</v>
      </c>
      <c r="Y116" s="7" t="s">
        <v>607</v>
      </c>
    </row>
    <row r="117" spans="1:25">
      <c r="A117" s="7">
        <v>114844</v>
      </c>
      <c r="B117" s="7" t="s">
        <v>1386</v>
      </c>
      <c r="C117" s="7" t="s">
        <v>329</v>
      </c>
      <c r="D117" s="7">
        <v>100</v>
      </c>
      <c r="E117" s="7">
        <v>120</v>
      </c>
      <c r="F117" s="7">
        <v>207</v>
      </c>
      <c r="G117" s="7">
        <v>1537</v>
      </c>
      <c r="H117" s="8">
        <v>0.591175156890637</v>
      </c>
      <c r="I117" s="13">
        <f t="shared" si="7"/>
        <v>908.636216140909</v>
      </c>
      <c r="J117" s="7">
        <v>977</v>
      </c>
      <c r="K117" s="9">
        <f t="shared" si="8"/>
        <v>560</v>
      </c>
      <c r="L117" s="9">
        <v>108</v>
      </c>
      <c r="M117" s="14">
        <v>147</v>
      </c>
      <c r="N117" s="14">
        <v>103</v>
      </c>
      <c r="O117" s="14">
        <f t="shared" si="9"/>
        <v>44</v>
      </c>
      <c r="P117" s="15">
        <f t="shared" si="10"/>
        <v>0.702877697841727</v>
      </c>
      <c r="Q117" s="7" t="s">
        <v>523</v>
      </c>
      <c r="R117" s="17">
        <f t="shared" si="11"/>
        <v>-0.044524843109363</v>
      </c>
      <c r="S117" s="7">
        <v>275426.9</v>
      </c>
      <c r="T117" s="18">
        <v>0.8689</v>
      </c>
      <c r="U117" s="13">
        <f t="shared" si="12"/>
        <v>239318.43341</v>
      </c>
      <c r="V117" s="7">
        <v>247933.68</v>
      </c>
      <c r="W117" s="14">
        <v>3564.76</v>
      </c>
      <c r="X117" s="15">
        <f t="shared" si="13"/>
        <v>0.911983110263165</v>
      </c>
      <c r="Y117" s="7" t="s">
        <v>521</v>
      </c>
    </row>
    <row r="118" spans="1:25">
      <c r="A118" s="7">
        <v>115971</v>
      </c>
      <c r="B118" s="7" t="s">
        <v>1387</v>
      </c>
      <c r="C118" s="7" t="s">
        <v>15</v>
      </c>
      <c r="D118" s="7">
        <v>70</v>
      </c>
      <c r="E118" s="7">
        <v>60</v>
      </c>
      <c r="F118" s="7">
        <v>62</v>
      </c>
      <c r="G118" s="7">
        <v>1077</v>
      </c>
      <c r="H118" s="8">
        <v>0.72</v>
      </c>
      <c r="I118" s="13">
        <f t="shared" si="7"/>
        <v>775.44</v>
      </c>
      <c r="J118" s="7">
        <v>716</v>
      </c>
      <c r="K118" s="9">
        <f t="shared" si="8"/>
        <v>361</v>
      </c>
      <c r="L118" s="9">
        <v>179</v>
      </c>
      <c r="M118" s="14">
        <v>170</v>
      </c>
      <c r="N118" s="14">
        <v>77</v>
      </c>
      <c r="O118" s="14">
        <f t="shared" si="9"/>
        <v>93</v>
      </c>
      <c r="P118" s="15">
        <f t="shared" si="10"/>
        <v>0.78941565600882</v>
      </c>
      <c r="Q118" s="7" t="s">
        <v>138</v>
      </c>
      <c r="R118" s="17">
        <f t="shared" si="11"/>
        <v>0.0551999999999999</v>
      </c>
      <c r="S118" s="7">
        <v>68422.33</v>
      </c>
      <c r="T118" s="18">
        <v>0.88</v>
      </c>
      <c r="U118" s="13">
        <f t="shared" si="12"/>
        <v>60211.6504</v>
      </c>
      <c r="V118" s="7">
        <v>55528.98</v>
      </c>
      <c r="W118" s="14">
        <v>5732.56</v>
      </c>
      <c r="X118" s="15">
        <f t="shared" si="13"/>
        <v>0.88577418612319</v>
      </c>
      <c r="Y118" s="7" t="s">
        <v>136</v>
      </c>
    </row>
    <row r="119" spans="1:25">
      <c r="A119" s="7">
        <v>116482</v>
      </c>
      <c r="B119" s="7" t="s">
        <v>1388</v>
      </c>
      <c r="C119" s="7" t="s">
        <v>22</v>
      </c>
      <c r="D119" s="7">
        <v>136</v>
      </c>
      <c r="E119" s="7">
        <v>136</v>
      </c>
      <c r="F119" s="7">
        <v>124</v>
      </c>
      <c r="G119" s="7">
        <v>2044</v>
      </c>
      <c r="H119" s="8">
        <v>0.55</v>
      </c>
      <c r="I119" s="13">
        <f t="shared" si="7"/>
        <v>1124.2</v>
      </c>
      <c r="J119" s="7">
        <v>728</v>
      </c>
      <c r="K119" s="9">
        <f t="shared" si="8"/>
        <v>1316</v>
      </c>
      <c r="L119" s="9">
        <v>323</v>
      </c>
      <c r="M119" s="14">
        <v>284</v>
      </c>
      <c r="N119" s="14">
        <v>176</v>
      </c>
      <c r="O119" s="14">
        <f t="shared" si="9"/>
        <v>108</v>
      </c>
      <c r="P119" s="15">
        <f t="shared" si="10"/>
        <v>0.413636363636364</v>
      </c>
      <c r="Q119" s="7" t="s">
        <v>613</v>
      </c>
      <c r="R119" s="17">
        <f t="shared" si="11"/>
        <v>0.1938</v>
      </c>
      <c r="S119" s="7">
        <v>115169.68</v>
      </c>
      <c r="T119" s="18">
        <v>0.7</v>
      </c>
      <c r="U119" s="13">
        <f t="shared" si="12"/>
        <v>80618.776</v>
      </c>
      <c r="V119" s="7">
        <v>67910.34</v>
      </c>
      <c r="W119" s="14">
        <v>11158.69</v>
      </c>
      <c r="X119" s="15">
        <f t="shared" si="13"/>
        <v>0.652915042919984</v>
      </c>
      <c r="Y119" s="7" t="s">
        <v>611</v>
      </c>
    </row>
    <row r="120" spans="1:25">
      <c r="A120" s="7">
        <v>116919</v>
      </c>
      <c r="B120" s="7" t="s">
        <v>1389</v>
      </c>
      <c r="C120" s="7" t="s">
        <v>22</v>
      </c>
      <c r="D120" s="7">
        <v>136</v>
      </c>
      <c r="E120" s="7">
        <v>136</v>
      </c>
      <c r="F120" s="7">
        <v>172</v>
      </c>
      <c r="G120" s="7">
        <v>2432</v>
      </c>
      <c r="H120" s="8">
        <v>0.55</v>
      </c>
      <c r="I120" s="13">
        <f t="shared" si="7"/>
        <v>1337.6</v>
      </c>
      <c r="J120" s="7">
        <v>900</v>
      </c>
      <c r="K120" s="9">
        <f t="shared" si="8"/>
        <v>1532</v>
      </c>
      <c r="L120" s="9">
        <v>452</v>
      </c>
      <c r="M120" s="14">
        <v>326</v>
      </c>
      <c r="N120" s="14">
        <v>220</v>
      </c>
      <c r="O120" s="14">
        <f t="shared" si="9"/>
        <v>106</v>
      </c>
      <c r="P120" s="15">
        <f t="shared" si="10"/>
        <v>0.427350427350427</v>
      </c>
      <c r="Q120" s="7" t="s">
        <v>623</v>
      </c>
      <c r="R120" s="17">
        <f t="shared" si="11"/>
        <v>0.1799</v>
      </c>
      <c r="S120" s="7">
        <v>127326.71</v>
      </c>
      <c r="T120" s="18">
        <v>0.6</v>
      </c>
      <c r="U120" s="13">
        <f t="shared" si="12"/>
        <v>76396.026</v>
      </c>
      <c r="V120" s="7">
        <v>68588.1</v>
      </c>
      <c r="W120" s="14">
        <v>13268.45</v>
      </c>
      <c r="X120" s="15">
        <f t="shared" si="13"/>
        <v>0.601342682239761</v>
      </c>
      <c r="Y120" s="7" t="s">
        <v>621</v>
      </c>
    </row>
    <row r="121" spans="1:25">
      <c r="A121" s="7">
        <v>117184</v>
      </c>
      <c r="B121" s="7" t="s">
        <v>1390</v>
      </c>
      <c r="C121" s="7" t="s">
        <v>299</v>
      </c>
      <c r="D121" s="7">
        <v>90</v>
      </c>
      <c r="E121" s="7">
        <v>90</v>
      </c>
      <c r="F121" s="7">
        <v>90</v>
      </c>
      <c r="G121" s="7">
        <v>2767</v>
      </c>
      <c r="H121" s="8">
        <v>0.63</v>
      </c>
      <c r="I121" s="13">
        <f t="shared" si="7"/>
        <v>1743.21</v>
      </c>
      <c r="J121" s="7">
        <v>1509</v>
      </c>
      <c r="K121" s="9">
        <f t="shared" si="8"/>
        <v>1258</v>
      </c>
      <c r="L121" s="9">
        <v>856</v>
      </c>
      <c r="M121" s="14">
        <v>644</v>
      </c>
      <c r="N121" s="14">
        <v>520</v>
      </c>
      <c r="O121" s="14">
        <f t="shared" si="9"/>
        <v>124</v>
      </c>
      <c r="P121" s="15">
        <f t="shared" si="10"/>
        <v>0.710786622703721</v>
      </c>
      <c r="Q121" s="7" t="s">
        <v>528</v>
      </c>
      <c r="R121" s="17">
        <f t="shared" si="11"/>
        <v>0.0846</v>
      </c>
      <c r="S121" s="7">
        <v>204632.35</v>
      </c>
      <c r="T121" s="18">
        <v>0.8</v>
      </c>
      <c r="U121" s="13">
        <f t="shared" si="12"/>
        <v>163705.88</v>
      </c>
      <c r="V121" s="7">
        <v>158068.1</v>
      </c>
      <c r="W121" s="14">
        <v>26316.91</v>
      </c>
      <c r="X121" s="15">
        <f t="shared" si="13"/>
        <v>0.88645212102777</v>
      </c>
      <c r="Y121" s="7" t="s">
        <v>526</v>
      </c>
    </row>
    <row r="122" spans="1:25">
      <c r="A122" s="7">
        <v>117310</v>
      </c>
      <c r="B122" s="7" t="s">
        <v>1391</v>
      </c>
      <c r="C122" s="7" t="s">
        <v>22</v>
      </c>
      <c r="D122" s="7">
        <v>80</v>
      </c>
      <c r="E122" s="7">
        <v>80</v>
      </c>
      <c r="F122" s="7">
        <v>91</v>
      </c>
      <c r="G122" s="7">
        <v>1064</v>
      </c>
      <c r="H122" s="8">
        <v>0.65</v>
      </c>
      <c r="I122" s="13">
        <f t="shared" si="7"/>
        <v>691.6</v>
      </c>
      <c r="J122" s="7">
        <v>487</v>
      </c>
      <c r="K122" s="9">
        <f t="shared" si="8"/>
        <v>577</v>
      </c>
      <c r="L122" s="9">
        <v>228</v>
      </c>
      <c r="M122" s="14">
        <v>240</v>
      </c>
      <c r="N122" s="14">
        <v>134</v>
      </c>
      <c r="O122" s="14">
        <f t="shared" si="9"/>
        <v>106</v>
      </c>
      <c r="P122" s="15">
        <f t="shared" si="10"/>
        <v>0.591019417475728</v>
      </c>
      <c r="Q122" s="7" t="s">
        <v>628</v>
      </c>
      <c r="R122" s="17">
        <f t="shared" si="11"/>
        <v>0.1923</v>
      </c>
      <c r="S122" s="7">
        <v>65749.07</v>
      </c>
      <c r="T122" s="18">
        <v>0.8</v>
      </c>
      <c r="U122" s="13">
        <f t="shared" si="12"/>
        <v>52599.256</v>
      </c>
      <c r="V122" s="7">
        <v>48908.5</v>
      </c>
      <c r="W122" s="14">
        <v>5955.77</v>
      </c>
      <c r="X122" s="15">
        <f t="shared" si="13"/>
        <v>0.817959537272571</v>
      </c>
      <c r="Y122" s="7" t="s">
        <v>626</v>
      </c>
    </row>
    <row r="123" spans="1:25">
      <c r="A123" s="7">
        <v>117491</v>
      </c>
      <c r="B123" s="7" t="s">
        <v>1392</v>
      </c>
      <c r="C123" s="7" t="s">
        <v>329</v>
      </c>
      <c r="D123" s="7">
        <v>180</v>
      </c>
      <c r="E123" s="7">
        <v>180</v>
      </c>
      <c r="F123" s="7">
        <v>216</v>
      </c>
      <c r="G123" s="7">
        <v>2281</v>
      </c>
      <c r="H123" s="8">
        <v>0.55</v>
      </c>
      <c r="I123" s="13">
        <f t="shared" si="7"/>
        <v>1254.55</v>
      </c>
      <c r="J123" s="7">
        <v>1109</v>
      </c>
      <c r="K123" s="9">
        <f t="shared" si="8"/>
        <v>1172</v>
      </c>
      <c r="L123" s="9">
        <v>246</v>
      </c>
      <c r="M123" s="14">
        <v>284</v>
      </c>
      <c r="N123" s="14">
        <v>191</v>
      </c>
      <c r="O123" s="14">
        <f t="shared" si="9"/>
        <v>93</v>
      </c>
      <c r="P123" s="15">
        <f t="shared" si="10"/>
        <v>0.555332999499249</v>
      </c>
      <c r="Q123" s="7" t="s">
        <v>428</v>
      </c>
      <c r="R123" s="17">
        <f t="shared" si="11"/>
        <v>0.0638000000000001</v>
      </c>
      <c r="S123" s="7">
        <v>262305.82</v>
      </c>
      <c r="T123" s="18">
        <v>0.85</v>
      </c>
      <c r="U123" s="13">
        <f t="shared" si="12"/>
        <v>222959.947</v>
      </c>
      <c r="V123" s="7">
        <v>219828.66</v>
      </c>
      <c r="W123" s="14">
        <v>7228.07</v>
      </c>
      <c r="X123" s="15">
        <f t="shared" si="13"/>
        <v>0.861810408787125</v>
      </c>
      <c r="Y123" s="7" t="s">
        <v>426</v>
      </c>
    </row>
    <row r="124" spans="1:25">
      <c r="A124" s="7">
        <v>117923</v>
      </c>
      <c r="B124" s="7" t="s">
        <v>1393</v>
      </c>
      <c r="C124" s="7" t="s">
        <v>234</v>
      </c>
      <c r="D124" s="7">
        <v>40</v>
      </c>
      <c r="E124" s="7">
        <v>40</v>
      </c>
      <c r="F124" s="7">
        <v>51</v>
      </c>
      <c r="G124" s="7">
        <v>722</v>
      </c>
      <c r="H124" s="8">
        <v>0.729247123994536</v>
      </c>
      <c r="I124" s="13">
        <f t="shared" si="7"/>
        <v>526.516423524055</v>
      </c>
      <c r="J124" s="7">
        <v>542</v>
      </c>
      <c r="K124" s="9">
        <f t="shared" si="8"/>
        <v>180</v>
      </c>
      <c r="L124" s="9">
        <v>35</v>
      </c>
      <c r="M124" s="14">
        <v>44</v>
      </c>
      <c r="N124" s="14">
        <v>29</v>
      </c>
      <c r="O124" s="14">
        <f t="shared" si="9"/>
        <v>15</v>
      </c>
      <c r="P124" s="15">
        <f t="shared" si="10"/>
        <v>0.799410029498525</v>
      </c>
      <c r="Q124" s="7" t="s">
        <v>288</v>
      </c>
      <c r="R124" s="17">
        <f t="shared" si="11"/>
        <v>-0.021452876005464</v>
      </c>
      <c r="S124" s="7">
        <v>54301.71</v>
      </c>
      <c r="T124" s="18">
        <v>0.8668</v>
      </c>
      <c r="U124" s="13">
        <f t="shared" si="12"/>
        <v>47068.722228</v>
      </c>
      <c r="V124" s="7">
        <v>45904.03</v>
      </c>
      <c r="W124" s="14">
        <v>1615.71</v>
      </c>
      <c r="X124" s="15">
        <f t="shared" si="13"/>
        <v>0.871275670956231</v>
      </c>
      <c r="Y124" s="7" t="s">
        <v>286</v>
      </c>
    </row>
    <row r="125" spans="1:25">
      <c r="A125" s="7">
        <v>118074</v>
      </c>
      <c r="B125" s="7" t="s">
        <v>1394</v>
      </c>
      <c r="C125" s="7" t="s">
        <v>15</v>
      </c>
      <c r="D125" s="7">
        <v>100</v>
      </c>
      <c r="E125" s="7">
        <v>90</v>
      </c>
      <c r="F125" s="7">
        <v>72</v>
      </c>
      <c r="G125" s="7">
        <v>2671</v>
      </c>
      <c r="H125" s="8">
        <v>0.683309395973154</v>
      </c>
      <c r="I125" s="13">
        <f t="shared" si="7"/>
        <v>1825.11939664429</v>
      </c>
      <c r="J125" s="7">
        <v>1480</v>
      </c>
      <c r="K125" s="9">
        <f t="shared" si="8"/>
        <v>1191</v>
      </c>
      <c r="L125" s="9">
        <v>545</v>
      </c>
      <c r="M125" s="14">
        <v>402</v>
      </c>
      <c r="N125" s="14">
        <v>208</v>
      </c>
      <c r="O125" s="14">
        <f t="shared" si="9"/>
        <v>194</v>
      </c>
      <c r="P125" s="15">
        <f t="shared" si="10"/>
        <v>0.652269722344645</v>
      </c>
      <c r="Q125" s="7" t="s">
        <v>143</v>
      </c>
      <c r="R125" s="17">
        <f t="shared" si="11"/>
        <v>0.129209395973154</v>
      </c>
      <c r="S125" s="7">
        <v>159571.41</v>
      </c>
      <c r="T125" s="18">
        <v>0.86</v>
      </c>
      <c r="U125" s="13">
        <f t="shared" si="12"/>
        <v>137231.4126</v>
      </c>
      <c r="V125" s="7">
        <v>114471.21</v>
      </c>
      <c r="W125" s="14">
        <v>17402.75</v>
      </c>
      <c r="X125" s="15">
        <f t="shared" si="13"/>
        <v>0.805178933247313</v>
      </c>
      <c r="Y125" s="7" t="s">
        <v>141</v>
      </c>
    </row>
    <row r="126" spans="1:25">
      <c r="A126" s="7">
        <v>118151</v>
      </c>
      <c r="B126" s="7" t="s">
        <v>1395</v>
      </c>
      <c r="C126" s="7" t="s">
        <v>329</v>
      </c>
      <c r="D126" s="7">
        <v>120</v>
      </c>
      <c r="E126" s="7">
        <v>120</v>
      </c>
      <c r="F126" s="7">
        <v>187</v>
      </c>
      <c r="G126" s="7">
        <v>1551</v>
      </c>
      <c r="H126" s="8">
        <v>0.62</v>
      </c>
      <c r="I126" s="13">
        <f t="shared" si="7"/>
        <v>961.62</v>
      </c>
      <c r="J126" s="7">
        <v>949</v>
      </c>
      <c r="K126" s="9">
        <f t="shared" si="8"/>
        <v>602</v>
      </c>
      <c r="L126" s="9">
        <v>252</v>
      </c>
      <c r="M126" s="14">
        <v>294</v>
      </c>
      <c r="N126" s="14">
        <v>153</v>
      </c>
      <c r="O126" s="14">
        <f t="shared" si="9"/>
        <v>141</v>
      </c>
      <c r="P126" s="15">
        <f t="shared" si="10"/>
        <v>0.75497215592681</v>
      </c>
      <c r="Q126" s="7" t="s">
        <v>433</v>
      </c>
      <c r="R126" s="17">
        <f t="shared" si="11"/>
        <v>0.0081</v>
      </c>
      <c r="S126" s="7">
        <v>83958.64</v>
      </c>
      <c r="T126" s="18">
        <v>0.8</v>
      </c>
      <c r="U126" s="13">
        <f t="shared" si="12"/>
        <v>67166.912</v>
      </c>
      <c r="V126" s="7">
        <v>64538.36</v>
      </c>
      <c r="W126" s="14">
        <v>7675.18</v>
      </c>
      <c r="X126" s="15">
        <f t="shared" si="13"/>
        <v>0.846033465183672</v>
      </c>
      <c r="Y126" s="7" t="s">
        <v>431</v>
      </c>
    </row>
    <row r="127" spans="1:25">
      <c r="A127" s="7">
        <v>118758</v>
      </c>
      <c r="B127" s="7" t="s">
        <v>1396</v>
      </c>
      <c r="C127" s="7" t="s">
        <v>329</v>
      </c>
      <c r="D127" s="7">
        <v>90</v>
      </c>
      <c r="E127" s="7">
        <v>90</v>
      </c>
      <c r="F127" s="7">
        <v>130</v>
      </c>
      <c r="G127" s="7">
        <v>1400</v>
      </c>
      <c r="H127" s="8">
        <v>0.58</v>
      </c>
      <c r="I127" s="13">
        <f t="shared" si="7"/>
        <v>812</v>
      </c>
      <c r="J127" s="7">
        <v>831</v>
      </c>
      <c r="K127" s="9">
        <f t="shared" si="8"/>
        <v>569</v>
      </c>
      <c r="L127" s="9">
        <v>199</v>
      </c>
      <c r="M127" s="14">
        <v>301</v>
      </c>
      <c r="N127" s="14">
        <v>128</v>
      </c>
      <c r="O127" s="14">
        <f t="shared" si="9"/>
        <v>173</v>
      </c>
      <c r="P127" s="15">
        <f t="shared" si="10"/>
        <v>0.75614194722475</v>
      </c>
      <c r="Q127" s="7" t="s">
        <v>533</v>
      </c>
      <c r="R127" s="17">
        <f t="shared" si="11"/>
        <v>-0.0136000000000001</v>
      </c>
      <c r="S127" s="7">
        <v>149779.55</v>
      </c>
      <c r="T127" s="18">
        <v>0.65</v>
      </c>
      <c r="U127" s="13">
        <f t="shared" si="12"/>
        <v>97356.7075</v>
      </c>
      <c r="V127" s="7">
        <v>114681.85</v>
      </c>
      <c r="W127" s="14">
        <v>5256.07</v>
      </c>
      <c r="X127" s="15">
        <f t="shared" si="13"/>
        <v>0.793517081099902</v>
      </c>
      <c r="Y127" s="7" t="s">
        <v>531</v>
      </c>
    </row>
    <row r="128" spans="1:25">
      <c r="A128" s="7">
        <v>118951</v>
      </c>
      <c r="B128" s="7" t="s">
        <v>1397</v>
      </c>
      <c r="C128" s="7" t="s">
        <v>15</v>
      </c>
      <c r="D128" s="7">
        <v>90</v>
      </c>
      <c r="E128" s="7">
        <v>90</v>
      </c>
      <c r="F128" s="7">
        <v>57</v>
      </c>
      <c r="G128" s="7">
        <v>1634</v>
      </c>
      <c r="H128" s="8">
        <v>0.6</v>
      </c>
      <c r="I128" s="13">
        <f t="shared" si="7"/>
        <v>980.4</v>
      </c>
      <c r="J128" s="7">
        <v>842</v>
      </c>
      <c r="K128" s="9">
        <f t="shared" si="8"/>
        <v>792</v>
      </c>
      <c r="L128" s="9">
        <v>149</v>
      </c>
      <c r="M128" s="14">
        <v>117</v>
      </c>
      <c r="N128" s="14">
        <v>93</v>
      </c>
      <c r="O128" s="14">
        <f t="shared" si="9"/>
        <v>24</v>
      </c>
      <c r="P128" s="15">
        <f t="shared" si="10"/>
        <v>0.555042847725775</v>
      </c>
      <c r="Q128" s="7" t="s">
        <v>148</v>
      </c>
      <c r="R128" s="17">
        <f t="shared" si="11"/>
        <v>0.0847</v>
      </c>
      <c r="S128" s="7">
        <v>92520.25</v>
      </c>
      <c r="T128" s="18">
        <v>0.72</v>
      </c>
      <c r="U128" s="13">
        <f t="shared" si="12"/>
        <v>66614.58</v>
      </c>
      <c r="V128" s="7">
        <v>64354.26</v>
      </c>
      <c r="W128" s="14">
        <v>3751.3</v>
      </c>
      <c r="X128" s="15">
        <f t="shared" si="13"/>
        <v>0.72496362748461</v>
      </c>
      <c r="Y128" s="7" t="s">
        <v>146</v>
      </c>
    </row>
    <row r="129" spans="1:25">
      <c r="A129" s="7">
        <v>119262</v>
      </c>
      <c r="B129" s="7" t="s">
        <v>1398</v>
      </c>
      <c r="C129" s="7" t="s">
        <v>299</v>
      </c>
      <c r="D129" s="7">
        <v>90</v>
      </c>
      <c r="E129" s="7">
        <v>90</v>
      </c>
      <c r="F129" s="7">
        <v>85</v>
      </c>
      <c r="G129" s="7">
        <v>1580</v>
      </c>
      <c r="H129" s="8">
        <v>0.572793095445315</v>
      </c>
      <c r="I129" s="13">
        <f t="shared" si="7"/>
        <v>905.013090803598</v>
      </c>
      <c r="J129" s="7">
        <v>949</v>
      </c>
      <c r="K129" s="9">
        <f t="shared" si="8"/>
        <v>631</v>
      </c>
      <c r="L129" s="9">
        <v>164</v>
      </c>
      <c r="M129" s="14">
        <v>239</v>
      </c>
      <c r="N129" s="14">
        <v>160</v>
      </c>
      <c r="O129" s="14">
        <f t="shared" si="9"/>
        <v>79</v>
      </c>
      <c r="P129" s="15">
        <f t="shared" si="10"/>
        <v>0.707680835197614</v>
      </c>
      <c r="Q129" s="7" t="s">
        <v>538</v>
      </c>
      <c r="R129" s="17">
        <f t="shared" si="11"/>
        <v>-0.027806904554685</v>
      </c>
      <c r="S129" s="7">
        <v>84595.43</v>
      </c>
      <c r="T129" s="18">
        <v>0.78</v>
      </c>
      <c r="U129" s="13">
        <f t="shared" si="12"/>
        <v>65984.4354</v>
      </c>
      <c r="V129" s="7">
        <v>58266.14</v>
      </c>
      <c r="W129" s="14">
        <v>5169.88</v>
      </c>
      <c r="X129" s="15">
        <f t="shared" si="13"/>
        <v>0.733594416406308</v>
      </c>
      <c r="Y129" s="7" t="s">
        <v>536</v>
      </c>
    </row>
    <row r="130" spans="1:25">
      <c r="A130" s="7">
        <v>119263</v>
      </c>
      <c r="B130" s="7" t="s">
        <v>1399</v>
      </c>
      <c r="C130" s="7" t="s">
        <v>15</v>
      </c>
      <c r="D130" s="7">
        <v>62</v>
      </c>
      <c r="E130" s="7">
        <v>62</v>
      </c>
      <c r="F130" s="7">
        <v>81</v>
      </c>
      <c r="G130" s="7">
        <v>1337</v>
      </c>
      <c r="H130" s="8">
        <v>0.73</v>
      </c>
      <c r="I130" s="13">
        <f t="shared" ref="I130:I157" si="14">G130*H130</f>
        <v>976.01</v>
      </c>
      <c r="J130" s="7">
        <v>1105</v>
      </c>
      <c r="K130" s="9">
        <f t="shared" ref="K130:K157" si="15">G130-J130</f>
        <v>232</v>
      </c>
      <c r="L130" s="9">
        <v>69</v>
      </c>
      <c r="M130" s="14">
        <v>80</v>
      </c>
      <c r="N130" s="14">
        <v>64</v>
      </c>
      <c r="O130" s="14">
        <f t="shared" ref="O130:O157" si="16">M130-N130</f>
        <v>16</v>
      </c>
      <c r="P130" s="15">
        <f t="shared" ref="P130:P158" si="17">J130/(G130-M130)</f>
        <v>0.879077167859984</v>
      </c>
      <c r="Q130" s="7" t="s">
        <v>153</v>
      </c>
      <c r="R130" s="17">
        <f t="shared" ref="R130:R157" si="18">H130-Q130</f>
        <v>-0.0965</v>
      </c>
      <c r="S130" s="7">
        <v>101844.8</v>
      </c>
      <c r="T130" s="18">
        <v>0.88</v>
      </c>
      <c r="U130" s="13">
        <f t="shared" ref="U130:U157" si="19">S130*T130</f>
        <v>89623.424</v>
      </c>
      <c r="V130" s="7">
        <v>94733.31</v>
      </c>
      <c r="W130" s="14">
        <v>2838.87</v>
      </c>
      <c r="X130" s="15">
        <f t="shared" ref="X130:X158" si="20">V130/(S130-W130)</f>
        <v>0.956844807174681</v>
      </c>
      <c r="Y130" s="7" t="s">
        <v>151</v>
      </c>
    </row>
    <row r="131" spans="1:25">
      <c r="A131" s="7">
        <v>119622</v>
      </c>
      <c r="B131" s="7" t="s">
        <v>1400</v>
      </c>
      <c r="C131" s="7" t="s">
        <v>22</v>
      </c>
      <c r="D131" s="7">
        <v>60</v>
      </c>
      <c r="E131" s="7">
        <v>60</v>
      </c>
      <c r="F131" s="7">
        <v>70</v>
      </c>
      <c r="G131" s="7">
        <v>932</v>
      </c>
      <c r="H131" s="8">
        <v>0.7</v>
      </c>
      <c r="I131" s="13">
        <f t="shared" si="14"/>
        <v>652.4</v>
      </c>
      <c r="J131" s="7">
        <v>568</v>
      </c>
      <c r="K131" s="9">
        <f t="shared" si="15"/>
        <v>364</v>
      </c>
      <c r="L131" s="9">
        <v>158</v>
      </c>
      <c r="M131" s="14">
        <v>151</v>
      </c>
      <c r="N131" s="14">
        <v>126</v>
      </c>
      <c r="O131" s="14">
        <f t="shared" si="16"/>
        <v>25</v>
      </c>
      <c r="P131" s="15">
        <f t="shared" si="17"/>
        <v>0.727272727272727</v>
      </c>
      <c r="Q131" s="7" t="s">
        <v>633</v>
      </c>
      <c r="R131" s="17">
        <f t="shared" si="18"/>
        <v>0.0906</v>
      </c>
      <c r="S131" s="7">
        <v>66551.51</v>
      </c>
      <c r="T131" s="18">
        <v>0.83</v>
      </c>
      <c r="U131" s="13">
        <f t="shared" si="19"/>
        <v>55237.7533</v>
      </c>
      <c r="V131" s="7">
        <v>51488.43</v>
      </c>
      <c r="W131" s="14">
        <v>6356.33</v>
      </c>
      <c r="X131" s="15">
        <f t="shared" si="20"/>
        <v>0.85535802035977</v>
      </c>
      <c r="Y131" s="7" t="s">
        <v>631</v>
      </c>
    </row>
    <row r="132" spans="1:25">
      <c r="A132" s="7">
        <v>120844</v>
      </c>
      <c r="B132" s="9" t="s">
        <v>1401</v>
      </c>
      <c r="C132" s="7" t="s">
        <v>329</v>
      </c>
      <c r="D132" s="7">
        <v>210</v>
      </c>
      <c r="E132" s="7">
        <v>180</v>
      </c>
      <c r="F132" s="7">
        <v>341</v>
      </c>
      <c r="G132" s="7">
        <v>3256</v>
      </c>
      <c r="H132" s="8">
        <v>0.55</v>
      </c>
      <c r="I132" s="13">
        <f t="shared" si="14"/>
        <v>1790.8</v>
      </c>
      <c r="J132" s="7">
        <v>945</v>
      </c>
      <c r="K132" s="9">
        <f t="shared" si="15"/>
        <v>2311</v>
      </c>
      <c r="L132" s="9">
        <v>1296</v>
      </c>
      <c r="M132" s="14">
        <v>1121</v>
      </c>
      <c r="N132" s="14">
        <v>863</v>
      </c>
      <c r="O132" s="14">
        <f t="shared" si="16"/>
        <v>258</v>
      </c>
      <c r="P132" s="15">
        <f t="shared" si="17"/>
        <v>0.442622950819672</v>
      </c>
      <c r="Q132" s="7" t="s">
        <v>542</v>
      </c>
      <c r="R132" s="17">
        <f t="shared" si="18"/>
        <v>0.2598</v>
      </c>
      <c r="S132" s="7">
        <v>235803.7</v>
      </c>
      <c r="T132" s="18">
        <v>0.6</v>
      </c>
      <c r="U132" s="13">
        <f t="shared" si="19"/>
        <v>141482.22</v>
      </c>
      <c r="V132" s="7">
        <v>141626.96</v>
      </c>
      <c r="W132" s="14">
        <v>44606.8</v>
      </c>
      <c r="X132" s="15">
        <f t="shared" si="20"/>
        <v>0.740738788128887</v>
      </c>
      <c r="Y132" s="7" t="s">
        <v>538</v>
      </c>
    </row>
    <row r="133" spans="1:25">
      <c r="A133" s="7">
        <v>122198</v>
      </c>
      <c r="B133" s="7" t="s">
        <v>1402</v>
      </c>
      <c r="C133" s="7" t="s">
        <v>329</v>
      </c>
      <c r="D133" s="7">
        <v>90</v>
      </c>
      <c r="E133" s="7">
        <v>90</v>
      </c>
      <c r="F133" s="7">
        <v>28</v>
      </c>
      <c r="G133" s="7">
        <v>1053</v>
      </c>
      <c r="H133" s="8">
        <v>0.55</v>
      </c>
      <c r="I133" s="13">
        <f t="shared" si="14"/>
        <v>579.15</v>
      </c>
      <c r="J133" s="7">
        <v>523</v>
      </c>
      <c r="K133" s="9">
        <f t="shared" si="15"/>
        <v>530</v>
      </c>
      <c r="L133" s="9">
        <v>204</v>
      </c>
      <c r="M133" s="14">
        <v>190</v>
      </c>
      <c r="N133" s="14">
        <v>218</v>
      </c>
      <c r="O133" s="14">
        <f t="shared" si="16"/>
        <v>-28</v>
      </c>
      <c r="P133" s="15">
        <f t="shared" si="17"/>
        <v>0.606025492468134</v>
      </c>
      <c r="Q133" s="7" t="s">
        <v>547</v>
      </c>
      <c r="R133" s="17">
        <f t="shared" si="18"/>
        <v>0.0533</v>
      </c>
      <c r="S133" s="7">
        <v>71696.99</v>
      </c>
      <c r="T133" s="18">
        <v>0.7</v>
      </c>
      <c r="U133" s="13">
        <f t="shared" si="19"/>
        <v>50187.893</v>
      </c>
      <c r="V133" s="7">
        <v>50626.24</v>
      </c>
      <c r="W133" s="14">
        <v>8933.76</v>
      </c>
      <c r="X133" s="15">
        <f t="shared" si="20"/>
        <v>0.806622603712396</v>
      </c>
      <c r="Y133" s="7" t="s">
        <v>545</v>
      </c>
    </row>
    <row r="134" spans="1:25">
      <c r="A134" s="7">
        <v>122906</v>
      </c>
      <c r="B134" s="7" t="s">
        <v>1403</v>
      </c>
      <c r="C134" s="7" t="s">
        <v>299</v>
      </c>
      <c r="D134" s="7">
        <v>120</v>
      </c>
      <c r="E134" s="7">
        <v>120</v>
      </c>
      <c r="F134" s="7">
        <v>121</v>
      </c>
      <c r="G134" s="7">
        <v>2302</v>
      </c>
      <c r="H134" s="8">
        <v>0.68</v>
      </c>
      <c r="I134" s="13">
        <f t="shared" si="14"/>
        <v>1565.36</v>
      </c>
      <c r="J134" s="7">
        <v>1508</v>
      </c>
      <c r="K134" s="9">
        <f t="shared" si="15"/>
        <v>794</v>
      </c>
      <c r="L134" s="9">
        <v>560</v>
      </c>
      <c r="M134" s="14">
        <v>408</v>
      </c>
      <c r="N134" s="14">
        <v>346</v>
      </c>
      <c r="O134" s="14">
        <f t="shared" si="16"/>
        <v>62</v>
      </c>
      <c r="P134" s="15">
        <f t="shared" si="17"/>
        <v>0.796198521647307</v>
      </c>
      <c r="Q134" s="7" t="s">
        <v>552</v>
      </c>
      <c r="R134" s="17">
        <f t="shared" si="18"/>
        <v>0.0249</v>
      </c>
      <c r="S134" s="7">
        <v>120667.79</v>
      </c>
      <c r="T134" s="18">
        <v>0.8426</v>
      </c>
      <c r="U134" s="13">
        <f t="shared" si="19"/>
        <v>101674.679854</v>
      </c>
      <c r="V134" s="7">
        <v>94780.4</v>
      </c>
      <c r="W134" s="14">
        <v>17793.9</v>
      </c>
      <c r="X134" s="15">
        <f t="shared" si="20"/>
        <v>0.921326101307144</v>
      </c>
      <c r="Y134" s="7" t="s">
        <v>550</v>
      </c>
    </row>
    <row r="135" spans="1:25">
      <c r="A135" s="7">
        <v>123007</v>
      </c>
      <c r="B135" s="7" t="s">
        <v>1404</v>
      </c>
      <c r="C135" s="7" t="s">
        <v>234</v>
      </c>
      <c r="D135" s="7">
        <v>60</v>
      </c>
      <c r="E135" s="7">
        <v>60</v>
      </c>
      <c r="F135" s="7">
        <v>67</v>
      </c>
      <c r="G135" s="7">
        <v>1020</v>
      </c>
      <c r="H135" s="8">
        <v>0.688919686104722</v>
      </c>
      <c r="I135" s="13">
        <f t="shared" si="14"/>
        <v>702.698079826816</v>
      </c>
      <c r="J135" s="7">
        <v>651</v>
      </c>
      <c r="K135" s="9">
        <f t="shared" si="15"/>
        <v>369</v>
      </c>
      <c r="L135" s="9">
        <v>165</v>
      </c>
      <c r="M135" s="14">
        <v>123</v>
      </c>
      <c r="N135" s="14">
        <v>115</v>
      </c>
      <c r="O135" s="14">
        <f t="shared" si="16"/>
        <v>8</v>
      </c>
      <c r="P135" s="15">
        <f t="shared" si="17"/>
        <v>0.725752508361204</v>
      </c>
      <c r="Q135" s="7" t="s">
        <v>293</v>
      </c>
      <c r="R135" s="17">
        <f t="shared" si="18"/>
        <v>0.050719686104722</v>
      </c>
      <c r="S135" s="7">
        <v>90853.37</v>
      </c>
      <c r="T135" s="18">
        <v>0.8279</v>
      </c>
      <c r="U135" s="13">
        <f t="shared" si="19"/>
        <v>75217.505023</v>
      </c>
      <c r="V135" s="7">
        <v>79249.92</v>
      </c>
      <c r="W135" s="14">
        <v>5116.57</v>
      </c>
      <c r="X135" s="15">
        <f t="shared" si="20"/>
        <v>0.924339606796615</v>
      </c>
      <c r="Y135" s="7" t="s">
        <v>291</v>
      </c>
    </row>
    <row r="136" spans="1:25">
      <c r="A136" s="7">
        <v>138202</v>
      </c>
      <c r="B136" s="7" t="s">
        <v>155</v>
      </c>
      <c r="C136" s="7" t="s">
        <v>15</v>
      </c>
      <c r="D136" s="7">
        <v>150</v>
      </c>
      <c r="E136" s="7">
        <v>150</v>
      </c>
      <c r="F136" s="7">
        <v>164</v>
      </c>
      <c r="G136" s="7">
        <v>1985</v>
      </c>
      <c r="H136" s="8">
        <v>0.55</v>
      </c>
      <c r="I136" s="13">
        <f t="shared" si="14"/>
        <v>1091.75</v>
      </c>
      <c r="J136" s="7">
        <v>820</v>
      </c>
      <c r="K136" s="9">
        <f t="shared" si="15"/>
        <v>1165</v>
      </c>
      <c r="L136" s="9">
        <v>472</v>
      </c>
      <c r="M136" s="14">
        <v>395</v>
      </c>
      <c r="N136" s="14">
        <v>378</v>
      </c>
      <c r="O136" s="14">
        <f t="shared" si="16"/>
        <v>17</v>
      </c>
      <c r="P136" s="15">
        <f t="shared" si="17"/>
        <v>0.515723270440252</v>
      </c>
      <c r="Q136" s="7" t="s">
        <v>158</v>
      </c>
      <c r="R136" s="17">
        <f t="shared" si="18"/>
        <v>0.1369</v>
      </c>
      <c r="S136" s="7">
        <v>148415.69</v>
      </c>
      <c r="T136" s="18">
        <v>0.72</v>
      </c>
      <c r="U136" s="13">
        <f t="shared" si="19"/>
        <v>106859.2968</v>
      </c>
      <c r="V136" s="7">
        <v>96472.67</v>
      </c>
      <c r="W136" s="14">
        <v>14738.59</v>
      </c>
      <c r="X136" s="15">
        <f t="shared" si="20"/>
        <v>0.721684342344351</v>
      </c>
      <c r="Y136" s="7" t="s">
        <v>156</v>
      </c>
    </row>
    <row r="137" spans="1:25">
      <c r="A137" s="7">
        <v>297863</v>
      </c>
      <c r="B137" s="7" t="s">
        <v>1405</v>
      </c>
      <c r="C137" s="7" t="s">
        <v>329</v>
      </c>
      <c r="D137" s="7">
        <v>150</v>
      </c>
      <c r="E137" s="7">
        <v>120</v>
      </c>
      <c r="F137" s="7">
        <v>171</v>
      </c>
      <c r="G137" s="7">
        <v>2809</v>
      </c>
      <c r="H137" s="8">
        <v>0.72843175861018</v>
      </c>
      <c r="I137" s="13">
        <f t="shared" si="14"/>
        <v>2046.164809936</v>
      </c>
      <c r="J137" s="7">
        <v>1607</v>
      </c>
      <c r="K137" s="9">
        <f t="shared" si="15"/>
        <v>1202</v>
      </c>
      <c r="L137" s="9">
        <v>487</v>
      </c>
      <c r="M137" s="14">
        <v>332</v>
      </c>
      <c r="N137" s="14">
        <v>203</v>
      </c>
      <c r="O137" s="14">
        <f t="shared" si="16"/>
        <v>129</v>
      </c>
      <c r="P137" s="15">
        <f t="shared" si="17"/>
        <v>0.648768671780379</v>
      </c>
      <c r="Q137" s="7" t="s">
        <v>557</v>
      </c>
      <c r="R137" s="17">
        <f t="shared" si="18"/>
        <v>0.15633175861018</v>
      </c>
      <c r="S137" s="7">
        <v>254669.61</v>
      </c>
      <c r="T137" s="18">
        <v>0.8412</v>
      </c>
      <c r="U137" s="13">
        <f t="shared" si="19"/>
        <v>214228.075932</v>
      </c>
      <c r="V137" s="7">
        <v>216217.76</v>
      </c>
      <c r="W137" s="14">
        <v>11415.96</v>
      </c>
      <c r="X137" s="15">
        <f t="shared" si="20"/>
        <v>0.888857207281371</v>
      </c>
      <c r="Y137" s="7" t="s">
        <v>555</v>
      </c>
    </row>
    <row r="138" spans="1:25">
      <c r="A138" s="7">
        <v>298747</v>
      </c>
      <c r="B138" s="7" t="s">
        <v>1406</v>
      </c>
      <c r="C138" s="7" t="s">
        <v>299</v>
      </c>
      <c r="D138" s="7">
        <v>90</v>
      </c>
      <c r="E138" s="7">
        <v>90</v>
      </c>
      <c r="F138" s="7">
        <v>88</v>
      </c>
      <c r="G138" s="7">
        <v>1053</v>
      </c>
      <c r="H138" s="8">
        <v>0.6</v>
      </c>
      <c r="I138" s="13">
        <f t="shared" si="14"/>
        <v>631.8</v>
      </c>
      <c r="J138" s="7">
        <v>581</v>
      </c>
      <c r="K138" s="9">
        <f t="shared" si="15"/>
        <v>472</v>
      </c>
      <c r="L138" s="9">
        <v>178</v>
      </c>
      <c r="M138" s="14">
        <v>180</v>
      </c>
      <c r="N138" s="14">
        <v>130</v>
      </c>
      <c r="O138" s="14">
        <f t="shared" si="16"/>
        <v>50</v>
      </c>
      <c r="P138" s="15">
        <f t="shared" si="17"/>
        <v>0.665521191294387</v>
      </c>
      <c r="Q138" s="7" t="s">
        <v>438</v>
      </c>
      <c r="R138" s="17">
        <f t="shared" si="18"/>
        <v>0.0482</v>
      </c>
      <c r="S138" s="7">
        <v>60244.18</v>
      </c>
      <c r="T138" s="18">
        <v>0.8</v>
      </c>
      <c r="U138" s="13">
        <f t="shared" si="19"/>
        <v>48195.344</v>
      </c>
      <c r="V138" s="7">
        <v>45597.83</v>
      </c>
      <c r="W138" s="14">
        <v>5055.14</v>
      </c>
      <c r="X138" s="15">
        <f t="shared" si="20"/>
        <v>0.826211689857262</v>
      </c>
      <c r="Y138" s="7" t="s">
        <v>436</v>
      </c>
    </row>
    <row r="139" spans="1:25">
      <c r="A139" s="7">
        <v>302867</v>
      </c>
      <c r="B139" s="7" t="s">
        <v>1407</v>
      </c>
      <c r="C139" s="7" t="s">
        <v>299</v>
      </c>
      <c r="D139" s="7">
        <v>120</v>
      </c>
      <c r="E139" s="7">
        <v>120</v>
      </c>
      <c r="F139" s="7">
        <v>105</v>
      </c>
      <c r="G139" s="7">
        <v>1203</v>
      </c>
      <c r="H139" s="8">
        <v>0.55</v>
      </c>
      <c r="I139" s="13">
        <f t="shared" si="14"/>
        <v>661.65</v>
      </c>
      <c r="J139" s="7">
        <v>413</v>
      </c>
      <c r="K139" s="9">
        <f t="shared" si="15"/>
        <v>790</v>
      </c>
      <c r="L139" s="9">
        <v>350</v>
      </c>
      <c r="M139" s="14">
        <v>303</v>
      </c>
      <c r="N139" s="14">
        <v>261</v>
      </c>
      <c r="O139" s="14">
        <f t="shared" si="16"/>
        <v>42</v>
      </c>
      <c r="P139" s="15">
        <f t="shared" si="17"/>
        <v>0.458888888888889</v>
      </c>
      <c r="Q139" s="7" t="s">
        <v>562</v>
      </c>
      <c r="R139" s="17">
        <f t="shared" si="18"/>
        <v>0.2067</v>
      </c>
      <c r="S139" s="7">
        <v>45318.58</v>
      </c>
      <c r="T139" s="18">
        <v>0.7</v>
      </c>
      <c r="U139" s="13">
        <f t="shared" si="19"/>
        <v>31723.006</v>
      </c>
      <c r="V139" s="7">
        <v>23969.02</v>
      </c>
      <c r="W139" s="14">
        <v>10822.92</v>
      </c>
      <c r="X139" s="15">
        <f t="shared" si="20"/>
        <v>0.694841611959301</v>
      </c>
      <c r="Y139" s="7" t="s">
        <v>560</v>
      </c>
    </row>
    <row r="140" spans="1:25">
      <c r="A140" s="7">
        <v>122718</v>
      </c>
      <c r="B140" s="7" t="s">
        <v>1408</v>
      </c>
      <c r="C140" s="7" t="s">
        <v>234</v>
      </c>
      <c r="D140" s="7">
        <v>60</v>
      </c>
      <c r="E140" s="7">
        <v>60</v>
      </c>
      <c r="F140" s="7">
        <v>88</v>
      </c>
      <c r="G140" s="7">
        <v>721</v>
      </c>
      <c r="H140" s="8">
        <v>0.65</v>
      </c>
      <c r="I140" s="13">
        <f t="shared" si="14"/>
        <v>468.65</v>
      </c>
      <c r="J140" s="7">
        <v>580</v>
      </c>
      <c r="K140" s="9">
        <f t="shared" si="15"/>
        <v>141</v>
      </c>
      <c r="L140" s="9">
        <v>46</v>
      </c>
      <c r="M140" s="14">
        <v>39</v>
      </c>
      <c r="N140" s="14">
        <v>16</v>
      </c>
      <c r="O140" s="14">
        <f t="shared" si="16"/>
        <v>23</v>
      </c>
      <c r="P140" s="15">
        <f t="shared" si="17"/>
        <v>0.850439882697947</v>
      </c>
      <c r="Q140" s="7" t="s">
        <v>298</v>
      </c>
      <c r="R140" s="17">
        <f t="shared" si="18"/>
        <v>-0.1544</v>
      </c>
      <c r="S140" s="7">
        <v>43447.76</v>
      </c>
      <c r="T140" s="18">
        <v>0.83</v>
      </c>
      <c r="U140" s="13">
        <f t="shared" si="19"/>
        <v>36061.6408</v>
      </c>
      <c r="V140" s="7">
        <v>39694.89</v>
      </c>
      <c r="W140" s="14">
        <v>1306.63</v>
      </c>
      <c r="X140" s="15">
        <f t="shared" si="20"/>
        <v>0.941951248103693</v>
      </c>
      <c r="Y140" s="7" t="s">
        <v>296</v>
      </c>
    </row>
    <row r="141" spans="1:25">
      <c r="A141" s="7">
        <v>110896</v>
      </c>
      <c r="B141" s="7" t="s">
        <v>1409</v>
      </c>
      <c r="C141" s="7" t="s">
        <v>702</v>
      </c>
      <c r="D141" s="7">
        <v>90</v>
      </c>
      <c r="E141" s="7">
        <v>90</v>
      </c>
      <c r="F141" s="7">
        <v>111</v>
      </c>
      <c r="G141" s="7">
        <v>1051</v>
      </c>
      <c r="H141" s="8">
        <v>0.431603773584906</v>
      </c>
      <c r="I141" s="13">
        <f t="shared" si="14"/>
        <v>453.615566037736</v>
      </c>
      <c r="J141" s="7">
        <v>387</v>
      </c>
      <c r="K141" s="9">
        <f t="shared" si="15"/>
        <v>664</v>
      </c>
      <c r="L141" s="9">
        <v>291</v>
      </c>
      <c r="M141" s="14">
        <v>232</v>
      </c>
      <c r="N141" s="14">
        <v>176</v>
      </c>
      <c r="O141" s="14">
        <f t="shared" si="16"/>
        <v>56</v>
      </c>
      <c r="P141" s="15">
        <f t="shared" si="17"/>
        <v>0.472527472527473</v>
      </c>
      <c r="Q141" s="7" t="s">
        <v>710</v>
      </c>
      <c r="R141" s="17">
        <f t="shared" si="18"/>
        <v>0.063403773584906</v>
      </c>
      <c r="S141" s="7">
        <v>62436.98</v>
      </c>
      <c r="T141" s="18">
        <v>0.65</v>
      </c>
      <c r="U141" s="13">
        <f t="shared" si="19"/>
        <v>40584.037</v>
      </c>
      <c r="V141" s="7">
        <v>30141.58</v>
      </c>
      <c r="W141" s="14">
        <v>10023.34</v>
      </c>
      <c r="X141" s="15">
        <f t="shared" si="20"/>
        <v>0.575071298234582</v>
      </c>
      <c r="Y141" s="7" t="s">
        <v>709</v>
      </c>
    </row>
    <row r="142" spans="1:25">
      <c r="A142" s="7">
        <v>303881</v>
      </c>
      <c r="B142" s="7" t="s">
        <v>1410</v>
      </c>
      <c r="C142" s="7" t="s">
        <v>702</v>
      </c>
      <c r="D142" s="7">
        <v>90</v>
      </c>
      <c r="E142" s="7">
        <v>30</v>
      </c>
      <c r="F142" s="7">
        <v>51</v>
      </c>
      <c r="G142" s="7">
        <v>709</v>
      </c>
      <c r="H142" s="8">
        <v>0.665135699373695</v>
      </c>
      <c r="I142" s="13">
        <f t="shared" si="14"/>
        <v>471.58121085595</v>
      </c>
      <c r="J142" s="7">
        <v>395</v>
      </c>
      <c r="K142" s="9">
        <f t="shared" si="15"/>
        <v>314</v>
      </c>
      <c r="L142" s="9">
        <v>150</v>
      </c>
      <c r="M142" s="14">
        <v>228</v>
      </c>
      <c r="N142" s="14">
        <v>114</v>
      </c>
      <c r="O142" s="14">
        <f t="shared" si="16"/>
        <v>114</v>
      </c>
      <c r="P142" s="15">
        <f t="shared" si="17"/>
        <v>0.821205821205821</v>
      </c>
      <c r="Q142" s="7" t="s">
        <v>786</v>
      </c>
      <c r="R142" s="17">
        <f t="shared" si="18"/>
        <v>0.108035699373695</v>
      </c>
      <c r="S142" s="7">
        <v>39064.64</v>
      </c>
      <c r="T142" s="18">
        <v>0.8</v>
      </c>
      <c r="U142" s="13">
        <f t="shared" si="19"/>
        <v>31251.712</v>
      </c>
      <c r="V142" s="7">
        <v>28213.53</v>
      </c>
      <c r="W142" s="14">
        <v>3986.5</v>
      </c>
      <c r="X142" s="15">
        <f t="shared" si="20"/>
        <v>0.804305188359474</v>
      </c>
      <c r="Y142" s="7" t="s">
        <v>784</v>
      </c>
    </row>
    <row r="143" spans="1:25">
      <c r="A143" s="7">
        <v>110900</v>
      </c>
      <c r="B143" s="7" t="s">
        <v>1411</v>
      </c>
      <c r="C143" s="7" t="s">
        <v>702</v>
      </c>
      <c r="D143" s="7">
        <v>90</v>
      </c>
      <c r="E143" s="7">
        <v>60</v>
      </c>
      <c r="F143" s="7">
        <v>30</v>
      </c>
      <c r="G143" s="7">
        <v>811</v>
      </c>
      <c r="H143" s="8">
        <v>0.604983510443386</v>
      </c>
      <c r="I143" s="13">
        <f t="shared" si="14"/>
        <v>490.641626969586</v>
      </c>
      <c r="J143" s="7">
        <v>432</v>
      </c>
      <c r="K143" s="9">
        <f t="shared" si="15"/>
        <v>379</v>
      </c>
      <c r="L143" s="9">
        <v>138</v>
      </c>
      <c r="M143" s="14">
        <v>132</v>
      </c>
      <c r="N143" s="14">
        <v>80</v>
      </c>
      <c r="O143" s="14">
        <f t="shared" si="16"/>
        <v>52</v>
      </c>
      <c r="P143" s="15">
        <f t="shared" si="17"/>
        <v>0.636229749631811</v>
      </c>
      <c r="Q143" s="7" t="s">
        <v>715</v>
      </c>
      <c r="R143" s="17">
        <f t="shared" si="18"/>
        <v>0.072283510443386</v>
      </c>
      <c r="S143" s="7">
        <v>35394.6</v>
      </c>
      <c r="T143" s="18">
        <v>0.7</v>
      </c>
      <c r="U143" s="13">
        <f t="shared" si="19"/>
        <v>24776.22</v>
      </c>
      <c r="V143" s="7">
        <v>22097.71</v>
      </c>
      <c r="W143" s="14">
        <v>3949.03</v>
      </c>
      <c r="X143" s="15">
        <f t="shared" si="20"/>
        <v>0.702728874051257</v>
      </c>
      <c r="Y143" s="7" t="s">
        <v>713</v>
      </c>
    </row>
    <row r="144" spans="1:25">
      <c r="A144" s="7">
        <v>110906</v>
      </c>
      <c r="B144" s="7" t="s">
        <v>1412</v>
      </c>
      <c r="C144" s="7" t="s">
        <v>702</v>
      </c>
      <c r="D144" s="7">
        <v>120</v>
      </c>
      <c r="E144" s="7">
        <v>90</v>
      </c>
      <c r="F144" s="7">
        <v>36</v>
      </c>
      <c r="G144" s="7">
        <v>1226</v>
      </c>
      <c r="H144" s="8">
        <v>0.551113649343232</v>
      </c>
      <c r="I144" s="13">
        <f t="shared" si="14"/>
        <v>675.665334094802</v>
      </c>
      <c r="J144" s="7">
        <v>529</v>
      </c>
      <c r="K144" s="9">
        <f t="shared" si="15"/>
        <v>697</v>
      </c>
      <c r="L144" s="9">
        <v>348</v>
      </c>
      <c r="M144" s="14">
        <v>388</v>
      </c>
      <c r="N144" s="14">
        <v>426</v>
      </c>
      <c r="O144" s="14">
        <f t="shared" si="16"/>
        <v>-38</v>
      </c>
      <c r="P144" s="15">
        <f t="shared" si="17"/>
        <v>0.63126491646778</v>
      </c>
      <c r="Q144" s="7" t="s">
        <v>725</v>
      </c>
      <c r="R144" s="17">
        <f t="shared" si="18"/>
        <v>0.119613649343232</v>
      </c>
      <c r="S144" s="7">
        <v>51937.24</v>
      </c>
      <c r="T144" s="18">
        <v>0.65</v>
      </c>
      <c r="U144" s="13">
        <f t="shared" si="19"/>
        <v>33759.206</v>
      </c>
      <c r="V144" s="7">
        <v>26517.13</v>
      </c>
      <c r="W144" s="14">
        <v>12850.37</v>
      </c>
      <c r="X144" s="15">
        <f t="shared" si="20"/>
        <v>0.678415283700127</v>
      </c>
      <c r="Y144" s="7" t="s">
        <v>723</v>
      </c>
    </row>
    <row r="145" spans="1:25">
      <c r="A145" s="7">
        <v>303882</v>
      </c>
      <c r="B145" s="7" t="s">
        <v>1413</v>
      </c>
      <c r="C145" s="7" t="s">
        <v>702</v>
      </c>
      <c r="D145" s="7">
        <v>120</v>
      </c>
      <c r="E145" s="7">
        <v>120</v>
      </c>
      <c r="F145" s="7">
        <v>46</v>
      </c>
      <c r="G145" s="7">
        <v>1477</v>
      </c>
      <c r="H145" s="8">
        <v>0.475192725835145</v>
      </c>
      <c r="I145" s="13">
        <f t="shared" si="14"/>
        <v>701.859656058509</v>
      </c>
      <c r="J145" s="7">
        <v>525</v>
      </c>
      <c r="K145" s="9">
        <f t="shared" si="15"/>
        <v>952</v>
      </c>
      <c r="L145" s="9">
        <v>380</v>
      </c>
      <c r="M145" s="14">
        <v>286</v>
      </c>
      <c r="N145" s="14">
        <v>258</v>
      </c>
      <c r="O145" s="14">
        <f t="shared" si="16"/>
        <v>28</v>
      </c>
      <c r="P145" s="15">
        <f t="shared" si="17"/>
        <v>0.44080604534005</v>
      </c>
      <c r="Q145" s="7" t="s">
        <v>791</v>
      </c>
      <c r="R145" s="17">
        <f t="shared" si="18"/>
        <v>0.119692725835145</v>
      </c>
      <c r="S145" s="7">
        <v>80166.55</v>
      </c>
      <c r="T145" s="18">
        <v>0.55</v>
      </c>
      <c r="U145" s="13">
        <f t="shared" si="19"/>
        <v>44091.6025</v>
      </c>
      <c r="V145" s="7">
        <v>39064.24</v>
      </c>
      <c r="W145" s="14">
        <v>12422.74</v>
      </c>
      <c r="X145" s="15">
        <f t="shared" si="20"/>
        <v>0.576646633840051</v>
      </c>
      <c r="Y145" s="7" t="s">
        <v>789</v>
      </c>
    </row>
    <row r="146" spans="1:25">
      <c r="A146" s="7">
        <v>110907</v>
      </c>
      <c r="B146" s="7" t="s">
        <v>1414</v>
      </c>
      <c r="C146" s="7" t="s">
        <v>702</v>
      </c>
      <c r="D146" s="7">
        <v>60</v>
      </c>
      <c r="E146" s="7">
        <v>60</v>
      </c>
      <c r="F146" s="7">
        <v>48</v>
      </c>
      <c r="G146" s="7">
        <v>544</v>
      </c>
      <c r="H146" s="8">
        <v>0.425934065934066</v>
      </c>
      <c r="I146" s="13">
        <f t="shared" si="14"/>
        <v>231.708131868132</v>
      </c>
      <c r="J146" s="7">
        <v>194</v>
      </c>
      <c r="K146" s="9">
        <f t="shared" si="15"/>
        <v>350</v>
      </c>
      <c r="L146" s="9">
        <v>64</v>
      </c>
      <c r="M146" s="14">
        <v>93</v>
      </c>
      <c r="N146" s="14">
        <v>96</v>
      </c>
      <c r="O146" s="14">
        <f t="shared" si="16"/>
        <v>-3</v>
      </c>
      <c r="P146" s="15">
        <f t="shared" si="17"/>
        <v>0.430155210643016</v>
      </c>
      <c r="Q146" s="7" t="s">
        <v>730</v>
      </c>
      <c r="R146" s="17">
        <f t="shared" si="18"/>
        <v>0.069334065934066</v>
      </c>
      <c r="S146" s="7">
        <v>34700.41</v>
      </c>
      <c r="T146" s="18">
        <v>0.52</v>
      </c>
      <c r="U146" s="13">
        <f t="shared" si="19"/>
        <v>18044.2132</v>
      </c>
      <c r="V146" s="7">
        <v>14050.94</v>
      </c>
      <c r="W146" s="14">
        <v>2463.5</v>
      </c>
      <c r="X146" s="15">
        <f t="shared" si="20"/>
        <v>0.435864975892541</v>
      </c>
      <c r="Y146" s="7" t="s">
        <v>728</v>
      </c>
    </row>
    <row r="147" spans="1:25">
      <c r="A147" s="7">
        <v>110905</v>
      </c>
      <c r="B147" s="7" t="s">
        <v>1415</v>
      </c>
      <c r="C147" s="7" t="s">
        <v>702</v>
      </c>
      <c r="D147" s="7">
        <v>60</v>
      </c>
      <c r="E147" s="7">
        <v>60</v>
      </c>
      <c r="F147" s="7">
        <v>42</v>
      </c>
      <c r="G147" s="7">
        <v>1021</v>
      </c>
      <c r="H147" s="8">
        <v>0.680399878824599</v>
      </c>
      <c r="I147" s="13">
        <f t="shared" si="14"/>
        <v>694.688276279916</v>
      </c>
      <c r="J147" s="7">
        <v>549</v>
      </c>
      <c r="K147" s="9">
        <f t="shared" si="15"/>
        <v>472</v>
      </c>
      <c r="L147" s="9">
        <v>336</v>
      </c>
      <c r="M147" s="14">
        <v>318</v>
      </c>
      <c r="N147" s="14">
        <v>245</v>
      </c>
      <c r="O147" s="14">
        <f t="shared" si="16"/>
        <v>73</v>
      </c>
      <c r="P147" s="15">
        <f t="shared" si="17"/>
        <v>0.780938833570412</v>
      </c>
      <c r="Q147" s="7" t="s">
        <v>720</v>
      </c>
      <c r="R147" s="17">
        <f t="shared" si="18"/>
        <v>0.142699878824599</v>
      </c>
      <c r="S147" s="7">
        <v>67201.5</v>
      </c>
      <c r="T147" s="18">
        <v>0.8</v>
      </c>
      <c r="U147" s="13">
        <f t="shared" si="19"/>
        <v>53761.2</v>
      </c>
      <c r="V147" s="7">
        <v>44196.64</v>
      </c>
      <c r="W147" s="14">
        <v>13584.75</v>
      </c>
      <c r="X147" s="15">
        <f t="shared" si="20"/>
        <v>0.824306583297197</v>
      </c>
      <c r="Y147" s="7" t="s">
        <v>718</v>
      </c>
    </row>
    <row r="148" spans="1:25">
      <c r="A148" s="7">
        <v>126925</v>
      </c>
      <c r="B148" s="7" t="s">
        <v>1416</v>
      </c>
      <c r="C148" s="7" t="s">
        <v>753</v>
      </c>
      <c r="D148" s="7">
        <v>90</v>
      </c>
      <c r="E148" s="7">
        <v>90</v>
      </c>
      <c r="F148" s="7">
        <v>129</v>
      </c>
      <c r="G148" s="7">
        <v>920</v>
      </c>
      <c r="H148" s="8">
        <v>0.426118391323995</v>
      </c>
      <c r="I148" s="13">
        <f t="shared" si="14"/>
        <v>392.028920018075</v>
      </c>
      <c r="J148" s="7">
        <v>414</v>
      </c>
      <c r="K148" s="9">
        <f t="shared" si="15"/>
        <v>506</v>
      </c>
      <c r="L148" s="9">
        <v>85</v>
      </c>
      <c r="M148" s="14">
        <v>82</v>
      </c>
      <c r="N148" s="14">
        <v>84</v>
      </c>
      <c r="O148" s="14">
        <f t="shared" si="16"/>
        <v>-2</v>
      </c>
      <c r="P148" s="15">
        <f t="shared" si="17"/>
        <v>0.494033412887828</v>
      </c>
      <c r="Q148" s="7" t="s">
        <v>776</v>
      </c>
      <c r="R148" s="17">
        <f t="shared" si="18"/>
        <v>-0.023881608676005</v>
      </c>
      <c r="S148" s="7">
        <v>65364.6</v>
      </c>
      <c r="T148" s="18">
        <v>0.55</v>
      </c>
      <c r="U148" s="13">
        <f t="shared" si="19"/>
        <v>35950.53</v>
      </c>
      <c r="V148" s="7">
        <v>22182.55</v>
      </c>
      <c r="W148" s="14">
        <v>3730.72</v>
      </c>
      <c r="X148" s="15">
        <f t="shared" si="20"/>
        <v>0.359908381558974</v>
      </c>
      <c r="Y148" s="7" t="s">
        <v>774</v>
      </c>
    </row>
    <row r="149" spans="1:25">
      <c r="A149" s="7">
        <v>126924</v>
      </c>
      <c r="B149" s="7" t="s">
        <v>1417</v>
      </c>
      <c r="C149" s="7" t="s">
        <v>753</v>
      </c>
      <c r="D149" s="7">
        <v>90</v>
      </c>
      <c r="E149" s="7">
        <v>90</v>
      </c>
      <c r="F149" s="7">
        <v>54</v>
      </c>
      <c r="G149" s="7">
        <v>789</v>
      </c>
      <c r="H149" s="8">
        <v>0.4</v>
      </c>
      <c r="I149" s="13">
        <f t="shared" si="14"/>
        <v>315.6</v>
      </c>
      <c r="J149" s="7">
        <v>294</v>
      </c>
      <c r="K149" s="9">
        <f t="shared" si="15"/>
        <v>495</v>
      </c>
      <c r="L149" s="9">
        <v>106</v>
      </c>
      <c r="M149" s="14">
        <v>79</v>
      </c>
      <c r="N149" s="14">
        <v>74</v>
      </c>
      <c r="O149" s="14">
        <f t="shared" si="16"/>
        <v>5</v>
      </c>
      <c r="P149" s="15">
        <f t="shared" si="17"/>
        <v>0.414084507042254</v>
      </c>
      <c r="Q149" s="7" t="s">
        <v>772</v>
      </c>
      <c r="R149" s="17">
        <f t="shared" si="18"/>
        <v>0.0274</v>
      </c>
      <c r="S149" s="7">
        <v>43131.72</v>
      </c>
      <c r="T149" s="18">
        <v>0.55</v>
      </c>
      <c r="U149" s="13">
        <f t="shared" si="19"/>
        <v>23722.446</v>
      </c>
      <c r="V149" s="7">
        <v>18791.82</v>
      </c>
      <c r="W149" s="14">
        <v>5605.81</v>
      </c>
      <c r="X149" s="15">
        <f t="shared" si="20"/>
        <v>0.500769201866124</v>
      </c>
      <c r="Y149" s="7" t="s">
        <v>770</v>
      </c>
    </row>
    <row r="150" spans="1:25">
      <c r="A150" s="7">
        <v>126920</v>
      </c>
      <c r="B150" s="7" t="s">
        <v>1418</v>
      </c>
      <c r="C150" s="7" t="s">
        <v>753</v>
      </c>
      <c r="D150" s="7">
        <v>120</v>
      </c>
      <c r="E150" s="7">
        <v>120</v>
      </c>
      <c r="F150" s="7">
        <v>145</v>
      </c>
      <c r="G150" s="7">
        <v>1473</v>
      </c>
      <c r="H150" s="8">
        <v>0.3695</v>
      </c>
      <c r="I150" s="13">
        <f t="shared" si="14"/>
        <v>544.2735</v>
      </c>
      <c r="J150" s="7">
        <v>560</v>
      </c>
      <c r="K150" s="9">
        <f t="shared" si="15"/>
        <v>913</v>
      </c>
      <c r="L150" s="9">
        <v>578</v>
      </c>
      <c r="M150" s="14">
        <v>521</v>
      </c>
      <c r="N150" s="14">
        <v>583</v>
      </c>
      <c r="O150" s="14">
        <f t="shared" si="16"/>
        <v>-62</v>
      </c>
      <c r="P150" s="15">
        <f t="shared" si="17"/>
        <v>0.588235294117647</v>
      </c>
      <c r="Q150" s="7" t="s">
        <v>763</v>
      </c>
      <c r="R150" s="17">
        <f t="shared" si="18"/>
        <v>-0.0107</v>
      </c>
      <c r="S150" s="7">
        <v>91369.77</v>
      </c>
      <c r="T150" s="18">
        <v>0.55</v>
      </c>
      <c r="U150" s="13">
        <f t="shared" si="19"/>
        <v>50253.3735</v>
      </c>
      <c r="V150" s="7">
        <v>32428.18</v>
      </c>
      <c r="W150" s="14">
        <v>17293.55</v>
      </c>
      <c r="X150" s="15">
        <f t="shared" si="20"/>
        <v>0.437767747868344</v>
      </c>
      <c r="Y150" s="7" t="s">
        <v>761</v>
      </c>
    </row>
    <row r="151" spans="1:25">
      <c r="A151" s="7">
        <v>126923</v>
      </c>
      <c r="B151" s="7" t="s">
        <v>1419</v>
      </c>
      <c r="C151" s="7" t="s">
        <v>753</v>
      </c>
      <c r="D151" s="7">
        <v>90</v>
      </c>
      <c r="E151" s="7">
        <v>90</v>
      </c>
      <c r="F151" s="7">
        <v>113</v>
      </c>
      <c r="G151" s="7">
        <v>832</v>
      </c>
      <c r="H151" s="8">
        <v>0.4</v>
      </c>
      <c r="I151" s="13">
        <f t="shared" si="14"/>
        <v>332.8</v>
      </c>
      <c r="J151" s="7">
        <v>418</v>
      </c>
      <c r="K151" s="9">
        <f t="shared" si="15"/>
        <v>414</v>
      </c>
      <c r="L151" s="9">
        <v>83</v>
      </c>
      <c r="M151" s="14">
        <v>77</v>
      </c>
      <c r="N151" s="14">
        <v>65</v>
      </c>
      <c r="O151" s="14">
        <f t="shared" si="16"/>
        <v>12</v>
      </c>
      <c r="P151" s="15">
        <f t="shared" si="17"/>
        <v>0.55364238410596</v>
      </c>
      <c r="Q151" s="7" t="s">
        <v>762</v>
      </c>
      <c r="R151" s="17">
        <f t="shared" si="18"/>
        <v>-0.1024</v>
      </c>
      <c r="S151" s="7">
        <v>47881.6</v>
      </c>
      <c r="T151" s="18">
        <v>0.5</v>
      </c>
      <c r="U151" s="13">
        <f t="shared" si="19"/>
        <v>23940.8</v>
      </c>
      <c r="V151" s="7">
        <v>26040.76</v>
      </c>
      <c r="W151" s="14">
        <v>3657.13</v>
      </c>
      <c r="X151" s="15">
        <f t="shared" si="20"/>
        <v>0.58883147723421</v>
      </c>
      <c r="Y151" s="7" t="s">
        <v>766</v>
      </c>
    </row>
    <row r="152" spans="1:25">
      <c r="A152" s="7">
        <v>126926</v>
      </c>
      <c r="B152" s="7" t="s">
        <v>1420</v>
      </c>
      <c r="C152" s="7" t="s">
        <v>753</v>
      </c>
      <c r="D152" s="7">
        <v>60</v>
      </c>
      <c r="E152" s="7">
        <v>60</v>
      </c>
      <c r="F152" s="7">
        <v>79</v>
      </c>
      <c r="G152" s="7">
        <v>717</v>
      </c>
      <c r="H152" s="8">
        <v>0.44938704028021</v>
      </c>
      <c r="I152" s="13">
        <f t="shared" si="14"/>
        <v>322.210507880911</v>
      </c>
      <c r="J152" s="7">
        <v>462</v>
      </c>
      <c r="K152" s="9">
        <f t="shared" si="15"/>
        <v>255</v>
      </c>
      <c r="L152" s="9">
        <v>102</v>
      </c>
      <c r="M152" s="14">
        <v>54</v>
      </c>
      <c r="N152" s="14">
        <v>48</v>
      </c>
      <c r="O152" s="14">
        <f t="shared" si="16"/>
        <v>6</v>
      </c>
      <c r="P152" s="15">
        <f t="shared" si="17"/>
        <v>0.69683257918552</v>
      </c>
      <c r="Q152" s="7" t="s">
        <v>781</v>
      </c>
      <c r="R152" s="17">
        <f t="shared" si="18"/>
        <v>-0.19501295971979</v>
      </c>
      <c r="S152" s="7">
        <v>68921.11</v>
      </c>
      <c r="T152" s="18">
        <v>0.6</v>
      </c>
      <c r="U152" s="13">
        <f t="shared" si="19"/>
        <v>41352.666</v>
      </c>
      <c r="V152" s="7">
        <v>29488.52</v>
      </c>
      <c r="W152" s="14">
        <v>4296.68</v>
      </c>
      <c r="X152" s="15">
        <f t="shared" si="20"/>
        <v>0.456306074962673</v>
      </c>
      <c r="Y152" s="7" t="s">
        <v>779</v>
      </c>
    </row>
    <row r="153" spans="1:25">
      <c r="A153" s="7">
        <v>126918</v>
      </c>
      <c r="B153" s="7" t="s">
        <v>1421</v>
      </c>
      <c r="C153" s="7" t="s">
        <v>753</v>
      </c>
      <c r="D153" s="7">
        <v>30</v>
      </c>
      <c r="E153" s="7">
        <v>30</v>
      </c>
      <c r="F153" s="7">
        <v>40</v>
      </c>
      <c r="G153" s="7">
        <v>846</v>
      </c>
      <c r="H153" s="8">
        <v>0.638573108584869</v>
      </c>
      <c r="I153" s="13">
        <f t="shared" si="14"/>
        <v>540.232849862799</v>
      </c>
      <c r="J153" s="7">
        <v>512</v>
      </c>
      <c r="K153" s="9">
        <f t="shared" si="15"/>
        <v>334</v>
      </c>
      <c r="L153" s="9">
        <v>218</v>
      </c>
      <c r="M153" s="14">
        <v>104</v>
      </c>
      <c r="N153" s="14">
        <v>51</v>
      </c>
      <c r="O153" s="14">
        <f t="shared" si="16"/>
        <v>53</v>
      </c>
      <c r="P153" s="15">
        <f t="shared" si="17"/>
        <v>0.690026954177898</v>
      </c>
      <c r="Q153" s="7" t="s">
        <v>758</v>
      </c>
      <c r="R153" s="17">
        <f t="shared" si="18"/>
        <v>0.033373108584869</v>
      </c>
      <c r="S153" s="7">
        <v>41024.88</v>
      </c>
      <c r="T153" s="18">
        <v>0.75</v>
      </c>
      <c r="U153" s="13">
        <f t="shared" si="19"/>
        <v>30768.66</v>
      </c>
      <c r="V153" s="7">
        <v>27376.86</v>
      </c>
      <c r="W153" s="14">
        <v>5491.85</v>
      </c>
      <c r="X153" s="15">
        <f t="shared" si="20"/>
        <v>0.770462299443644</v>
      </c>
      <c r="Y153" s="7" t="s">
        <v>756</v>
      </c>
    </row>
    <row r="154" spans="1:25">
      <c r="A154" s="7">
        <v>111124</v>
      </c>
      <c r="B154" s="7" t="s">
        <v>1422</v>
      </c>
      <c r="C154" s="7" t="s">
        <v>732</v>
      </c>
      <c r="D154" s="7">
        <v>90</v>
      </c>
      <c r="E154" s="7">
        <v>60</v>
      </c>
      <c r="F154" s="7">
        <v>27</v>
      </c>
      <c r="G154" s="7">
        <v>626</v>
      </c>
      <c r="H154" s="8">
        <v>0.4</v>
      </c>
      <c r="I154" s="13">
        <f t="shared" si="14"/>
        <v>250.4</v>
      </c>
      <c r="J154" s="7">
        <v>100</v>
      </c>
      <c r="K154" s="9">
        <f t="shared" si="15"/>
        <v>526</v>
      </c>
      <c r="L154" s="9">
        <v>276</v>
      </c>
      <c r="M154" s="14">
        <v>263</v>
      </c>
      <c r="N154" s="14">
        <v>169</v>
      </c>
      <c r="O154" s="14">
        <f t="shared" si="16"/>
        <v>94</v>
      </c>
      <c r="P154" s="15">
        <f t="shared" si="17"/>
        <v>0.275482093663912</v>
      </c>
      <c r="Q154" s="7" t="s">
        <v>746</v>
      </c>
      <c r="R154" s="17">
        <f t="shared" si="18"/>
        <v>0.2403</v>
      </c>
      <c r="S154" s="7">
        <v>30233.6</v>
      </c>
      <c r="T154" s="18">
        <v>0.5</v>
      </c>
      <c r="U154" s="13">
        <f t="shared" si="19"/>
        <v>15116.8</v>
      </c>
      <c r="V154" s="7">
        <v>7502.35</v>
      </c>
      <c r="W154" s="14">
        <v>7644.81</v>
      </c>
      <c r="X154" s="15">
        <f t="shared" si="20"/>
        <v>0.332127130315524</v>
      </c>
      <c r="Y154" s="7" t="s">
        <v>423</v>
      </c>
    </row>
    <row r="155" spans="1:25">
      <c r="A155" s="7">
        <v>111121</v>
      </c>
      <c r="B155" s="7" t="s">
        <v>1423</v>
      </c>
      <c r="C155" s="7" t="s">
        <v>732</v>
      </c>
      <c r="D155" s="7">
        <v>90</v>
      </c>
      <c r="E155" s="7">
        <v>60</v>
      </c>
      <c r="F155" s="7">
        <v>16</v>
      </c>
      <c r="G155" s="7">
        <v>726</v>
      </c>
      <c r="H155" s="8">
        <v>0.404905335628227</v>
      </c>
      <c r="I155" s="13">
        <f t="shared" si="14"/>
        <v>293.961273666093</v>
      </c>
      <c r="J155" s="7">
        <v>231</v>
      </c>
      <c r="K155" s="9">
        <f t="shared" si="15"/>
        <v>495</v>
      </c>
      <c r="L155" s="9">
        <v>152</v>
      </c>
      <c r="M155" s="14">
        <v>197</v>
      </c>
      <c r="N155" s="14">
        <v>168</v>
      </c>
      <c r="O155" s="14">
        <f t="shared" si="16"/>
        <v>29</v>
      </c>
      <c r="P155" s="15">
        <f t="shared" si="17"/>
        <v>0.436672967863894</v>
      </c>
      <c r="Q155" s="7" t="s">
        <v>742</v>
      </c>
      <c r="R155" s="17">
        <f t="shared" si="18"/>
        <v>0.086705335628227</v>
      </c>
      <c r="S155" s="7">
        <v>36545.36</v>
      </c>
      <c r="T155" s="18">
        <v>0.55</v>
      </c>
      <c r="U155" s="13">
        <f t="shared" si="19"/>
        <v>20099.948</v>
      </c>
      <c r="V155" s="7">
        <v>15459.42</v>
      </c>
      <c r="W155" s="14">
        <v>6538.95</v>
      </c>
      <c r="X155" s="15">
        <f t="shared" si="20"/>
        <v>0.515203918096167</v>
      </c>
      <c r="Y155" s="7" t="s">
        <v>740</v>
      </c>
    </row>
    <row r="156" spans="1:25">
      <c r="A156" s="7">
        <v>111158</v>
      </c>
      <c r="B156" s="7" t="s">
        <v>1424</v>
      </c>
      <c r="C156" s="7" t="s">
        <v>732</v>
      </c>
      <c r="D156" s="7">
        <v>120</v>
      </c>
      <c r="E156" s="7">
        <v>150</v>
      </c>
      <c r="F156" s="7">
        <v>29</v>
      </c>
      <c r="G156" s="7">
        <v>1465</v>
      </c>
      <c r="H156" s="8">
        <v>0.4</v>
      </c>
      <c r="I156" s="13">
        <f t="shared" si="14"/>
        <v>586</v>
      </c>
      <c r="J156" s="7">
        <v>465</v>
      </c>
      <c r="K156" s="9">
        <f t="shared" si="15"/>
        <v>1000</v>
      </c>
      <c r="L156" s="9">
        <v>278</v>
      </c>
      <c r="M156" s="14">
        <v>232</v>
      </c>
      <c r="N156" s="14">
        <v>251</v>
      </c>
      <c r="O156" s="14">
        <f t="shared" si="16"/>
        <v>-19</v>
      </c>
      <c r="P156" s="15">
        <f t="shared" si="17"/>
        <v>0.37712895377129</v>
      </c>
      <c r="Q156" s="7" t="s">
        <v>751</v>
      </c>
      <c r="R156" s="17">
        <f t="shared" si="18"/>
        <v>0.0826000000000001</v>
      </c>
      <c r="S156" s="7">
        <v>65011.51</v>
      </c>
      <c r="T156" s="18">
        <v>0.5</v>
      </c>
      <c r="U156" s="13">
        <f t="shared" si="19"/>
        <v>32505.755</v>
      </c>
      <c r="V156" s="7">
        <v>27189.71</v>
      </c>
      <c r="W156" s="14">
        <v>8393.43</v>
      </c>
      <c r="X156" s="15">
        <f t="shared" si="20"/>
        <v>0.480230166759452</v>
      </c>
      <c r="Y156" s="7" t="s">
        <v>749</v>
      </c>
    </row>
    <row r="157" spans="1:25">
      <c r="A157" s="7">
        <v>111119</v>
      </c>
      <c r="B157" s="7" t="s">
        <v>1425</v>
      </c>
      <c r="C157" s="7" t="s">
        <v>732</v>
      </c>
      <c r="D157" s="7">
        <v>120</v>
      </c>
      <c r="E157" s="7">
        <v>120</v>
      </c>
      <c r="F157" s="7">
        <v>25</v>
      </c>
      <c r="G157" s="7">
        <v>1170</v>
      </c>
      <c r="H157" s="8">
        <v>0.424810530514559</v>
      </c>
      <c r="I157" s="13">
        <f t="shared" si="14"/>
        <v>497.028320702034</v>
      </c>
      <c r="J157" s="7">
        <v>284</v>
      </c>
      <c r="K157" s="9">
        <f t="shared" si="15"/>
        <v>886</v>
      </c>
      <c r="L157" s="9">
        <v>596</v>
      </c>
      <c r="M157" s="14">
        <v>667</v>
      </c>
      <c r="N157" s="14">
        <v>596</v>
      </c>
      <c r="O157" s="14">
        <f t="shared" si="16"/>
        <v>71</v>
      </c>
      <c r="P157" s="15">
        <f t="shared" si="17"/>
        <v>0.564612326043738</v>
      </c>
      <c r="Q157" s="7" t="s">
        <v>737</v>
      </c>
      <c r="R157" s="17">
        <f t="shared" si="18"/>
        <v>0.182110530514559</v>
      </c>
      <c r="S157" s="7">
        <v>49587.64</v>
      </c>
      <c r="T157" s="18">
        <v>0.5</v>
      </c>
      <c r="U157" s="13">
        <f t="shared" si="19"/>
        <v>24793.82</v>
      </c>
      <c r="V157" s="7">
        <v>17721.62</v>
      </c>
      <c r="W157" s="14">
        <v>16625.92</v>
      </c>
      <c r="X157" s="15">
        <f t="shared" si="20"/>
        <v>0.537642453124412</v>
      </c>
      <c r="Y157" s="7" t="s">
        <v>735</v>
      </c>
    </row>
    <row r="158" spans="1:25">
      <c r="A158" s="20"/>
      <c r="B158" s="20" t="s">
        <v>1248</v>
      </c>
      <c r="C158" s="20"/>
      <c r="D158" s="7"/>
      <c r="E158" s="7"/>
      <c r="F158" s="7" t="e">
        <v>#N/A</v>
      </c>
      <c r="G158" s="7">
        <f>SUM(G2:G157)</f>
        <v>313143</v>
      </c>
      <c r="H158" s="18"/>
      <c r="I158" s="13">
        <f t="shared" ref="I158:O158" si="21">SUM(I2:I157)</f>
        <v>195058.535589173</v>
      </c>
      <c r="J158" s="7">
        <f t="shared" si="21"/>
        <v>156245</v>
      </c>
      <c r="K158" s="13">
        <f t="shared" si="21"/>
        <v>156898</v>
      </c>
      <c r="L158" s="9">
        <f t="shared" si="21"/>
        <v>85466</v>
      </c>
      <c r="M158" s="13">
        <f t="shared" si="21"/>
        <v>76681</v>
      </c>
      <c r="N158" s="13">
        <f t="shared" si="21"/>
        <v>60182</v>
      </c>
      <c r="O158" s="13">
        <f t="shared" si="21"/>
        <v>16499</v>
      </c>
      <c r="P158" s="15">
        <f t="shared" si="17"/>
        <v>0.660761559996955</v>
      </c>
      <c r="Q158" s="13">
        <v>0.5</v>
      </c>
      <c r="R158" s="13">
        <f t="shared" ref="R158:W158" si="22">SUM(R2:R157)</f>
        <v>13.7350062871788</v>
      </c>
      <c r="S158" s="7">
        <f t="shared" si="22"/>
        <v>24851237.97</v>
      </c>
      <c r="T158" s="13">
        <f t="shared" si="22"/>
        <v>121.6654</v>
      </c>
      <c r="U158" s="13">
        <f t="shared" si="22"/>
        <v>19833805.278933</v>
      </c>
      <c r="V158" s="7">
        <f t="shared" si="22"/>
        <v>18849553.32</v>
      </c>
      <c r="W158" s="21">
        <f t="shared" si="22"/>
        <v>2580566.51</v>
      </c>
      <c r="X158" s="15">
        <f t="shared" si="20"/>
        <v>0.846384598410308</v>
      </c>
      <c r="Y158" s="22">
        <f>V158/S158</f>
        <v>0.758495546288473</v>
      </c>
    </row>
    <row r="165" spans="10:10">
      <c r="J165" s="4"/>
    </row>
    <row r="166" spans="10:14">
      <c r="J166" s="4"/>
      <c r="N166" s="4"/>
    </row>
    <row r="167" spans="11:12">
      <c r="K167"/>
      <c r="L167"/>
    </row>
  </sheetData>
  <autoFilter xmlns:etc="http://www.wps.cn/officeDocument/2017/etCustomData" ref="A1:Y158" etc:filterBottomFollowUsedRange="0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</vt:lpstr>
      <vt:lpstr>分人员任务</vt:lpstr>
      <vt:lpstr>分片区</vt:lpstr>
      <vt:lpstr>线上情况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2025-08-01T10:09:37Z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0141F6284D124FDDB25BF1FA00CDD55F_13</vt:lpwstr>
  </property>
  <property fmtid="{D5CDD505-2E9C-101B-9397-08002B2CF9AE}" pid="3" name="KSOProductBuildVer">
    <vt:lpwstr>2052-12.1.0.21915</vt:lpwstr>
  </property>
</Properties>
</file>