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门店分货情况" sheetId="2" r:id="rId1"/>
  </sheets>
  <externalReferences>
    <externalReference r:id="rId2"/>
    <externalReference r:id="rId3"/>
  </externalReferences>
  <definedNames>
    <definedName name="_xlnm._FilterDatabase" localSheetId="0" hidden="1">门店分货情况!$A$1:$X$22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<sst xmlns="http://schemas.openxmlformats.org/spreadsheetml/2006/main" count="209" uniqueCount="101">
  <si>
    <t>门店ID</t>
  </si>
  <si>
    <t>太极门店简称</t>
  </si>
  <si>
    <t>片区</t>
  </si>
  <si>
    <t>ID:196639安达唐30粒（引流价格：80元）</t>
  </si>
  <si>
    <t>ID:239256倍缓28粒（引流价格：36）</t>
  </si>
  <si>
    <t>ID:169354可定28粒（引流价格：94元）</t>
  </si>
  <si>
    <t>ID:163225吸入用布地奈德混悬液5支(引流价格：45元）</t>
  </si>
  <si>
    <t>合计金额</t>
  </si>
  <si>
    <t>姓名</t>
  </si>
  <si>
    <t>金额</t>
  </si>
  <si>
    <t>卡号</t>
  </si>
  <si>
    <t>银行</t>
  </si>
  <si>
    <t>医院门店</t>
  </si>
  <si>
    <t>门店类型</t>
  </si>
  <si>
    <t>PharmacyInsName</t>
  </si>
  <si>
    <t>24年覆盖</t>
  </si>
  <si>
    <t>link</t>
  </si>
  <si>
    <t>医院名称</t>
  </si>
  <si>
    <t>是否统筹门店</t>
  </si>
  <si>
    <t>成华区崔家店路药店</t>
  </si>
  <si>
    <t>东南片区</t>
  </si>
  <si>
    <t>旗舰片区</t>
  </si>
  <si>
    <t>谭庆娟</t>
  </si>
  <si>
    <t>C1</t>
  </si>
  <si>
    <t>四川太极大药房连锁有限公司成华区崔家店路药店</t>
  </si>
  <si>
    <t>谢莹</t>
  </si>
  <si>
    <t>-</t>
  </si>
  <si>
    <t>双林路药店</t>
  </si>
  <si>
    <t>西门二片</t>
  </si>
  <si>
    <t>林禹帅</t>
  </si>
  <si>
    <t>成华区华油路药店</t>
  </si>
  <si>
    <t>B1</t>
  </si>
  <si>
    <t>四川太极大药房连锁有限公司成华区华油路药店</t>
  </si>
  <si>
    <t>是</t>
  </si>
  <si>
    <t>成都宝石花医院</t>
  </si>
  <si>
    <t>新园大道药店</t>
  </si>
  <si>
    <t>西门一片</t>
  </si>
  <si>
    <t>刘琴英</t>
  </si>
  <si>
    <t xml:space="preserve">   6226 1920 0647 9273</t>
  </si>
  <si>
    <t>民生银行</t>
  </si>
  <si>
    <t>四川太极大药房连锁有限公司成华区双林路药店</t>
  </si>
  <si>
    <t>中和大道药店</t>
  </si>
  <si>
    <t>新津片区</t>
  </si>
  <si>
    <t>王燕丽</t>
  </si>
  <si>
    <t>四川太极大药房连锁有限公司高新区石桥东街药店</t>
  </si>
  <si>
    <t>成都高新区石羊社区卫生服务中心</t>
  </si>
  <si>
    <t>锦江区观音桥街药店</t>
  </si>
  <si>
    <t>曾蕾蕾</t>
  </si>
  <si>
    <t>6226 1920 1206 0125</t>
  </si>
  <si>
    <t>土龙路药店</t>
  </si>
  <si>
    <t>四川太极大药房连锁有限公司高新区土龙路药店</t>
  </si>
  <si>
    <t>通盈街药店</t>
  </si>
  <si>
    <t>C2</t>
  </si>
  <si>
    <t>四川太极大药房连锁有限公司高新区中和大道药店</t>
  </si>
  <si>
    <t>旗舰店</t>
  </si>
  <si>
    <t>三甲</t>
  </si>
  <si>
    <t>T</t>
  </si>
  <si>
    <t>四川太极大药房连锁有限公司锦江区东大街药店</t>
  </si>
  <si>
    <t>四川省第四人民医院</t>
  </si>
  <si>
    <t>宏济路</t>
  </si>
  <si>
    <t>活动策略：</t>
  </si>
  <si>
    <t>四川太极大药房连锁有限公司锦江区观音桥街药店</t>
  </si>
  <si>
    <t>三医院店（青龙街）</t>
  </si>
  <si>
    <t>ID</t>
  </si>
  <si>
    <t>引流价格</t>
  </si>
  <si>
    <t>活动</t>
  </si>
  <si>
    <t>组合ID</t>
  </si>
  <si>
    <t>四川太极大药房连锁有限公司锦江区宏济中路药店</t>
  </si>
  <si>
    <t>武侯区科华街药店</t>
  </si>
  <si>
    <t>2盒减82元</t>
  </si>
  <si>
    <t>四川太极大药房连锁有限公司锦江区通盈街药店</t>
  </si>
  <si>
    <t>倪家桥</t>
  </si>
  <si>
    <t>3盒减210元</t>
  </si>
  <si>
    <t>光华村街药店</t>
  </si>
  <si>
    <t>A3</t>
  </si>
  <si>
    <t>四川太极大药房连锁有限公司青羊区光华村街药店</t>
  </si>
  <si>
    <t>蜀辉路店</t>
  </si>
  <si>
    <t>3盒减152.4元</t>
  </si>
  <si>
    <t>A1</t>
  </si>
  <si>
    <t>四川太极大药房连锁有限公司青羊区青龙街药店</t>
  </si>
  <si>
    <t>成都第一骨科医院</t>
  </si>
  <si>
    <t>逸都路店</t>
  </si>
  <si>
    <t>3盒减70.5元</t>
  </si>
  <si>
    <t>清江东路药店</t>
  </si>
  <si>
    <t>四川太极大药房连锁有限公司青羊区清江东路药店</t>
  </si>
  <si>
    <t>万和北路药店</t>
  </si>
  <si>
    <t>B2</t>
  </si>
  <si>
    <t>四川太极大药房连锁有限公司青羊区蜀辉路药店</t>
  </si>
  <si>
    <t>四川太极大药房连锁有限公司武侯区科华街药店</t>
  </si>
  <si>
    <t>四川太极大药房连锁有限公司武侯区倪家桥路药店</t>
  </si>
  <si>
    <t>四川太极大药房连锁有限公司武侯区逸都路药店</t>
  </si>
  <si>
    <t>四川太极新都区新都街道万和北路药店</t>
  </si>
  <si>
    <t>四川太极大药房连锁有限公司新都区新都街道万和北路药店</t>
  </si>
  <si>
    <t>五津西路药店</t>
  </si>
  <si>
    <t>三乙</t>
  </si>
  <si>
    <t>A2</t>
  </si>
  <si>
    <t>四川太极大药房连锁有限公司新津县五津镇五津西路药店</t>
  </si>
  <si>
    <t>成都市新津区人民医院</t>
  </si>
  <si>
    <t>新津武阳西路</t>
  </si>
  <si>
    <t>四川太极大药房连锁有限公司新津县五津镇武阳西路药店</t>
  </si>
  <si>
    <t>厂家把钱单独转到片长卡上，由片长分多次转给门店，门店收到钱后就可以开始下账：下账时输入对应品种的套包ID,下账方式选择：电信翼支付（由于收钱吧手续费比翼支付高，请门店选择下账方式时一定选择电信翼支付（支付宝、微信下账，见下图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</si>
</sst>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rgb="FFFF0000"/>
      <name val="宋体"/>
      <charset val="134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23</xdr:row>
      <xdr:rowOff>0</xdr:rowOff>
    </xdr:from>
    <xdr:to>
      <xdr:col>19</xdr:col>
      <xdr:colOff>454660</xdr:colOff>
      <xdr:row>37</xdr:row>
      <xdr:rowOff>24130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5715" y="9271000"/>
          <a:ext cx="11174095" cy="44437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kjdt431\Downloads\&#32479;&#31609;&#38376;&#24215;&#28165;&#213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&#24180;\&#29305;&#33647;&#12289;&#36153;&#29992;&#12289;&#21697;&#31181;&#30456;&#20851;\&#24341;&#27969;\2024&#24180;2&#26376;&#38463;&#26031;&#21033;&#24247;&#24341;&#279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B1" t="str">
            <v>门店ID</v>
          </cell>
          <cell r="C1" t="str">
            <v>门店全称</v>
          </cell>
          <cell r="D1" t="str">
            <v>门店简称</v>
          </cell>
          <cell r="E1" t="str">
            <v>行政区域</v>
          </cell>
          <cell r="F1" t="str">
            <v>地址</v>
          </cell>
          <cell r="G1" t="str">
            <v>备注</v>
          </cell>
        </row>
        <row r="2">
          <cell r="B2">
            <v>307</v>
          </cell>
          <cell r="C2" t="str">
            <v>四川太极大药房连锁有限公司锦江区东大街药店</v>
          </cell>
          <cell r="D2" t="str">
            <v>锦江区东大街药店</v>
          </cell>
          <cell r="E2" t="str">
            <v>锦江区</v>
          </cell>
          <cell r="F2" t="str">
            <v>成都市锦江区东大街上东大街段232号</v>
          </cell>
          <cell r="G2" t="str">
            <v>处方流转</v>
          </cell>
        </row>
        <row r="3">
          <cell r="B3">
            <v>114685</v>
          </cell>
          <cell r="C3" t="str">
            <v>四川太极大药房连锁有限公司青羊区青龙街药店</v>
          </cell>
          <cell r="D3" t="str">
            <v>青羊区青龙街药店</v>
          </cell>
          <cell r="E3" t="str">
            <v>青羊区</v>
          </cell>
          <cell r="F3" t="str">
            <v>成都市青羊区青龙街27号1幢1层附3号、附10号</v>
          </cell>
          <cell r="G3" t="str">
            <v>处方流转</v>
          </cell>
        </row>
        <row r="4">
          <cell r="B4">
            <v>517</v>
          </cell>
          <cell r="C4" t="str">
            <v>四川太极大药房连锁有限公司青羊区北东街药店</v>
          </cell>
          <cell r="D4" t="str">
            <v>青羊区北东街药店</v>
          </cell>
          <cell r="E4" t="str">
            <v>青羊区</v>
          </cell>
          <cell r="F4" t="str">
            <v>成都市青羊区北东街48号、50号</v>
          </cell>
          <cell r="G4" t="str">
            <v>处方流转</v>
          </cell>
        </row>
        <row r="5">
          <cell r="B5">
            <v>103198</v>
          </cell>
          <cell r="C5" t="str">
            <v>四川太极大药房连锁有限公司青羊区贝森北路药店</v>
          </cell>
          <cell r="D5" t="str">
            <v>青羊区贝森北路药店</v>
          </cell>
          <cell r="E5" t="str">
            <v>青羊区</v>
          </cell>
          <cell r="F5" t="str">
            <v>成都市青羊区贝森北路16号附13号1层</v>
          </cell>
          <cell r="G5" t="str">
            <v>处方流转</v>
          </cell>
        </row>
        <row r="6">
          <cell r="B6">
            <v>357</v>
          </cell>
          <cell r="C6" t="str">
            <v>四川太极大药房连锁有限公司青羊区清江东路药店</v>
          </cell>
          <cell r="D6" t="str">
            <v>青羊区清江东路药店</v>
          </cell>
          <cell r="E6" t="str">
            <v>青羊区</v>
          </cell>
          <cell r="F6" t="str">
            <v>成都市青羊区清江东路312号附3号1楼</v>
          </cell>
          <cell r="G6" t="str">
            <v>处方流转</v>
          </cell>
        </row>
        <row r="7">
          <cell r="B7">
            <v>102935</v>
          </cell>
          <cell r="C7" t="str">
            <v>四川太极大药房连锁有限公司青羊区童子街药店</v>
          </cell>
          <cell r="D7" t="str">
            <v>青羊区童子街药店</v>
          </cell>
          <cell r="E7" t="str">
            <v>青羊区</v>
          </cell>
          <cell r="F7" t="str">
            <v>成都市青羊区童子街29号3栋1层2222号</v>
          </cell>
          <cell r="G7" t="str">
            <v>处方流转</v>
          </cell>
        </row>
        <row r="8">
          <cell r="B8">
            <v>582</v>
          </cell>
          <cell r="C8" t="str">
            <v>四川太极大药房连锁有限公司青羊区十二桥路药店</v>
          </cell>
          <cell r="D8" t="str">
            <v>青羊区十二桥路药店</v>
          </cell>
          <cell r="E8" t="str">
            <v>青羊区</v>
          </cell>
          <cell r="F8" t="str">
            <v>成都市青羊区十二桥路72号</v>
          </cell>
          <cell r="G8" t="str">
            <v>处方流转</v>
          </cell>
        </row>
        <row r="9">
          <cell r="B9">
            <v>391</v>
          </cell>
          <cell r="C9" t="str">
            <v>四川太极大药房连锁有限公司青羊区金丝街药店</v>
          </cell>
          <cell r="D9" t="str">
            <v>青羊区金丝街药店</v>
          </cell>
          <cell r="E9" t="str">
            <v>青羊区</v>
          </cell>
          <cell r="F9" t="str">
            <v>成都市青羊区金丝街2号附3、4、5号</v>
          </cell>
          <cell r="G9" t="str">
            <v>处方流转</v>
          </cell>
        </row>
        <row r="10">
          <cell r="B10">
            <v>308</v>
          </cell>
          <cell r="C10" t="str">
            <v>四川太极大药房连锁有限公司青羊区红星路药店</v>
          </cell>
          <cell r="D10" t="str">
            <v>青羊区红星路药店</v>
          </cell>
          <cell r="E10" t="str">
            <v>青羊区</v>
          </cell>
          <cell r="F10" t="str">
            <v>成都市青羊区红星路一段16号</v>
          </cell>
          <cell r="G10" t="str">
            <v>处方流转</v>
          </cell>
        </row>
        <row r="11">
          <cell r="B11">
            <v>343</v>
          </cell>
          <cell r="C11" t="str">
            <v>四川太极大药房连锁有限公司青羊区光华药店</v>
          </cell>
          <cell r="D11" t="str">
            <v>青羊区光华药店</v>
          </cell>
          <cell r="E11" t="str">
            <v>青羊区</v>
          </cell>
          <cell r="F11" t="str">
            <v>成都市青羊区二环路西一段107号附9号、10号</v>
          </cell>
          <cell r="G11" t="str">
            <v>处方流转</v>
          </cell>
        </row>
        <row r="12">
          <cell r="B12">
            <v>570</v>
          </cell>
          <cell r="C12" t="str">
            <v>四川太极大药房连锁有限公司青羊区大石西路药店</v>
          </cell>
          <cell r="D12" t="str">
            <v>青羊区大石西路药店</v>
          </cell>
          <cell r="E12" t="str">
            <v>青羊区</v>
          </cell>
          <cell r="F12" t="str">
            <v>成都市青羊区大石西路80号附2号</v>
          </cell>
          <cell r="G12" t="str">
            <v>处方流转</v>
          </cell>
        </row>
        <row r="13">
          <cell r="B13">
            <v>571</v>
          </cell>
          <cell r="C13" t="str">
            <v>四川太极大药房连锁有限公司高新区锦城大道药店</v>
          </cell>
          <cell r="D13" t="str">
            <v>高新区锦城大道药店</v>
          </cell>
          <cell r="E13" t="str">
            <v>高新区</v>
          </cell>
          <cell r="F13" t="str">
            <v>成都高新区锦城大道795号</v>
          </cell>
          <cell r="G13" t="str">
            <v>处方流转</v>
          </cell>
        </row>
        <row r="14">
          <cell r="B14">
            <v>399</v>
          </cell>
          <cell r="C14" t="str">
            <v>四川太极大药房连锁有限公司高新区成汉南路店</v>
          </cell>
          <cell r="D14" t="str">
            <v>高新区成汉南路药店</v>
          </cell>
          <cell r="E14" t="str">
            <v>高新区</v>
          </cell>
          <cell r="F14" t="str">
            <v>成都高新区成汉南路69、71号</v>
          </cell>
          <cell r="G14" t="str">
            <v>处方流转</v>
          </cell>
        </row>
        <row r="15">
          <cell r="B15">
            <v>365</v>
          </cell>
          <cell r="C15" t="str">
            <v>四川太极大药房连锁有限公司青羊区光华村店</v>
          </cell>
          <cell r="D15" t="str">
            <v>青羊区光华村街药店</v>
          </cell>
          <cell r="E15" t="str">
            <v>青羊区</v>
          </cell>
          <cell r="F15" t="str">
            <v>成都市青羊区光华村街66号附18号</v>
          </cell>
          <cell r="G15" t="str">
            <v>处方流转</v>
          </cell>
        </row>
        <row r="16">
          <cell r="B16">
            <v>724</v>
          </cell>
          <cell r="C16" t="str">
            <v>四川太极大药房连锁有限公司锦江区观音桥街药店</v>
          </cell>
          <cell r="D16" t="str">
            <v>锦江区观音桥街药店</v>
          </cell>
          <cell r="E16" t="str">
            <v>锦江区</v>
          </cell>
          <cell r="F16" t="str">
            <v>四川省成都市锦江区观音桥街94、96号1层</v>
          </cell>
        </row>
        <row r="17">
          <cell r="B17">
            <v>546</v>
          </cell>
          <cell r="C17" t="str">
            <v>四川太极大药房连锁有限公司锦江区榕声路药店</v>
          </cell>
          <cell r="D17" t="str">
            <v>锦江区榕声路药店</v>
          </cell>
          <cell r="E17" t="str">
            <v>锦江区</v>
          </cell>
          <cell r="F17" t="str">
            <v>成都市锦江区榕声路60号</v>
          </cell>
        </row>
        <row r="18">
          <cell r="B18">
            <v>742</v>
          </cell>
          <cell r="C18" t="str">
            <v>四川太极大药房连锁有限公司锦江区庆云南街药店</v>
          </cell>
          <cell r="D18" t="str">
            <v>锦江区庆云南街药店</v>
          </cell>
          <cell r="E18" t="str">
            <v>锦江区</v>
          </cell>
          <cell r="F18" t="str">
            <v>成都市锦江区庆云南街43号</v>
          </cell>
        </row>
        <row r="19">
          <cell r="B19">
            <v>723</v>
          </cell>
          <cell r="C19" t="str">
            <v>四川太极大药房连锁有限公司锦江区柳翠路药店</v>
          </cell>
          <cell r="D19" t="str">
            <v>锦江区柳翠路药店</v>
          </cell>
          <cell r="E19" t="str">
            <v>锦江区</v>
          </cell>
          <cell r="F19" t="str">
            <v>成都市锦江区柳翠路133号</v>
          </cell>
        </row>
        <row r="20">
          <cell r="B20">
            <v>598</v>
          </cell>
          <cell r="C20" t="str">
            <v>四川太极大药房连锁有限公司锦江区水杉街药店</v>
          </cell>
          <cell r="D20" t="str">
            <v>锦江区水杉街药店</v>
          </cell>
          <cell r="E20" t="str">
            <v>锦江区</v>
          </cell>
          <cell r="F20" t="str">
            <v>四川省成都市锦江区水杉街523号</v>
          </cell>
        </row>
        <row r="21">
          <cell r="B21">
            <v>373</v>
          </cell>
          <cell r="C21" t="str">
            <v>四川太极大药房连锁有限公司锦江区通盈街药店</v>
          </cell>
          <cell r="D21" t="str">
            <v>锦江区通盈街药店</v>
          </cell>
          <cell r="E21" t="str">
            <v>锦江区</v>
          </cell>
          <cell r="F21" t="str">
            <v>四川省成都市锦江区通盈街642号1层</v>
          </cell>
        </row>
        <row r="22">
          <cell r="B22">
            <v>108277</v>
          </cell>
          <cell r="C22" t="str">
            <v>四川太极大药房连锁有限公司金牛区银沙路药店</v>
          </cell>
          <cell r="D22" t="str">
            <v>金牛区银沙路药店</v>
          </cell>
          <cell r="E22" t="str">
            <v>金牛区</v>
          </cell>
          <cell r="F22" t="str">
            <v>成都市金牛区银沙路83、85号</v>
          </cell>
        </row>
        <row r="23">
          <cell r="B23">
            <v>359</v>
          </cell>
          <cell r="C23" t="str">
            <v>四川太极大药房连锁有限公司金牛区枣子巷药店</v>
          </cell>
          <cell r="D23" t="str">
            <v>金牛区枣子巷药店</v>
          </cell>
          <cell r="E23" t="str">
            <v>金牛区</v>
          </cell>
          <cell r="F23" t="str">
            <v>成都市金牛区枣子巷15号附24号</v>
          </cell>
        </row>
        <row r="24">
          <cell r="B24">
            <v>726</v>
          </cell>
          <cell r="C24" t="str">
            <v>四川太极大药房连锁有限公司金牛区交大路第三药店</v>
          </cell>
          <cell r="D24" t="str">
            <v>金牛区交大路第三药店</v>
          </cell>
          <cell r="E24" t="str">
            <v>金牛区</v>
          </cell>
          <cell r="F24" t="str">
            <v>成都市金牛区交大路258号1幢附5号</v>
          </cell>
        </row>
        <row r="25">
          <cell r="B25">
            <v>339</v>
          </cell>
          <cell r="C25" t="str">
            <v>四川太极大药房连锁有限公司金牛区沙河源药店</v>
          </cell>
          <cell r="D25" t="str">
            <v>金牛区沙河源药店</v>
          </cell>
          <cell r="E25" t="str">
            <v>金牛区</v>
          </cell>
          <cell r="F25" t="str">
            <v>成都市金牛区蓉北商贸大道二段278号附4-103号1层</v>
          </cell>
        </row>
        <row r="26">
          <cell r="B26">
            <v>745</v>
          </cell>
          <cell r="C26" t="str">
            <v>四川太极大药房连锁有限公司金牛区金沙路药店</v>
          </cell>
          <cell r="D26" t="str">
            <v>金牛区金沙路药店</v>
          </cell>
          <cell r="E26" t="str">
            <v>金牛区</v>
          </cell>
          <cell r="F26" t="str">
            <v>成都市金牛区金沙路16号附32号</v>
          </cell>
        </row>
        <row r="27">
          <cell r="B27">
            <v>102934</v>
          </cell>
          <cell r="C27" t="str">
            <v>四川太极大药房连锁有限公司金牛区银河北街药店</v>
          </cell>
          <cell r="D27" t="str">
            <v>金牛区银河北街药店</v>
          </cell>
          <cell r="E27" t="str">
            <v>金牛区</v>
          </cell>
          <cell r="F27" t="str">
            <v>成都市金牛区银河北街208、210号1楼</v>
          </cell>
        </row>
        <row r="28">
          <cell r="B28">
            <v>311</v>
          </cell>
          <cell r="C28" t="str">
            <v>四川太极大药房连锁有限公司金牛区蓉北商贸大道药店</v>
          </cell>
          <cell r="D28" t="str">
            <v>金牛区蓉北商贸大道药店</v>
          </cell>
          <cell r="E28" t="str">
            <v>金牛区</v>
          </cell>
          <cell r="F28" t="str">
            <v>成都市金牛区蓉北商贸大道二段228号</v>
          </cell>
        </row>
        <row r="29">
          <cell r="B29">
            <v>727</v>
          </cell>
          <cell r="C29" t="str">
            <v>四川太极大药房连锁有限公司金牛区黄苑东街药店</v>
          </cell>
          <cell r="D29" t="str">
            <v>金牛区黄苑东街药店</v>
          </cell>
          <cell r="E29" t="str">
            <v>金牛区</v>
          </cell>
          <cell r="F29" t="str">
            <v>成都市金牛区黄苑东街1号附10、11号</v>
          </cell>
        </row>
        <row r="30">
          <cell r="B30">
            <v>105267</v>
          </cell>
          <cell r="C30" t="str">
            <v>四川太极大药房连锁有限公司金牛区蜀汉路药店</v>
          </cell>
          <cell r="D30" t="str">
            <v>金牛区蜀汉路药店</v>
          </cell>
          <cell r="E30" t="str">
            <v>金牛区</v>
          </cell>
          <cell r="F30" t="str">
            <v>成都市金牛区蜀汉路530号附8、9号</v>
          </cell>
        </row>
        <row r="31">
          <cell r="B31">
            <v>102565</v>
          </cell>
          <cell r="C31" t="str">
            <v>四川太极大药房连锁有限公司武侯区佳灵路药店</v>
          </cell>
          <cell r="D31" t="str">
            <v>武侯区佳灵路药店</v>
          </cell>
          <cell r="E31" t="str">
            <v>武侯区</v>
          </cell>
          <cell r="F31" t="str">
            <v>成都市武侯区佳灵路4号附25号</v>
          </cell>
        </row>
        <row r="32">
          <cell r="B32">
            <v>752</v>
          </cell>
          <cell r="C32" t="str">
            <v>四川太极大药房连锁有限公司武侯区聚萃街药店</v>
          </cell>
          <cell r="D32" t="str">
            <v>武侯区聚萃街药店</v>
          </cell>
          <cell r="E32" t="str">
            <v>武侯区</v>
          </cell>
          <cell r="F32" t="str">
            <v>成都市武侯区聚萃街377号附51号1层</v>
          </cell>
        </row>
        <row r="33">
          <cell r="B33">
            <v>744</v>
          </cell>
          <cell r="C33" t="str">
            <v>四川太极大药房连锁有限公司武侯区科华街药店</v>
          </cell>
          <cell r="D33" t="str">
            <v>武侯区科华街药店</v>
          </cell>
          <cell r="E33" t="str">
            <v>武侯区</v>
          </cell>
          <cell r="F33" t="str">
            <v>成都市武侯区科华街1号附11号</v>
          </cell>
        </row>
        <row r="34">
          <cell r="B34">
            <v>337</v>
          </cell>
          <cell r="C34" t="str">
            <v>四川太极大药房连锁有限公司武侯区浆洗街药店</v>
          </cell>
          <cell r="D34" t="str">
            <v>武侯区浆洗街药店</v>
          </cell>
          <cell r="E34" t="str">
            <v>武侯区</v>
          </cell>
          <cell r="F34" t="str">
            <v>成都市武侯区浆洗街20号附4、5、6号</v>
          </cell>
        </row>
        <row r="35">
          <cell r="B35">
            <v>585</v>
          </cell>
          <cell r="C35" t="str">
            <v>四川太极大药房连锁有限公司成华区羊子山西路药店</v>
          </cell>
          <cell r="D35" t="str">
            <v>成华区羊子山西路药店</v>
          </cell>
          <cell r="E35" t="str">
            <v>成华区</v>
          </cell>
          <cell r="F35" t="str">
            <v>四川省成都市成华区羊子山西路116号1层</v>
          </cell>
        </row>
        <row r="36">
          <cell r="B36">
            <v>578</v>
          </cell>
          <cell r="C36" t="str">
            <v>四川太极大药房连锁有限公司成华区华油路药店</v>
          </cell>
          <cell r="D36" t="str">
            <v>成华区华油路药店</v>
          </cell>
          <cell r="E36" t="str">
            <v>成华区</v>
          </cell>
          <cell r="F36" t="str">
            <v>成都市成华区华油路6号附10号</v>
          </cell>
        </row>
        <row r="37">
          <cell r="B37">
            <v>511</v>
          </cell>
          <cell r="C37" t="str">
            <v>四川太极大药房连锁有限公司成华区杉板桥南一路药店</v>
          </cell>
          <cell r="D37" t="str">
            <v>成华区杉板桥南一路药店</v>
          </cell>
          <cell r="E37" t="str">
            <v>成华区</v>
          </cell>
          <cell r="F37" t="str">
            <v>四川省成都市成华区杉板桥南一路167号1层</v>
          </cell>
        </row>
        <row r="38">
          <cell r="B38">
            <v>103639</v>
          </cell>
          <cell r="C38" t="str">
            <v>四川太极大药房连锁有限公司成华区金马河路药店</v>
          </cell>
          <cell r="D38" t="str">
            <v>成华区金马河路药店</v>
          </cell>
          <cell r="E38" t="str">
            <v>成华区</v>
          </cell>
          <cell r="F38" t="str">
            <v>成都市成华区金马河路8号附22号1楼</v>
          </cell>
        </row>
        <row r="39">
          <cell r="B39">
            <v>581</v>
          </cell>
          <cell r="C39" t="str">
            <v>四川太极大药房连锁有限公司成华区高车一路药店</v>
          </cell>
          <cell r="D39" t="str">
            <v>成华区高车一路药店</v>
          </cell>
          <cell r="E39" t="str">
            <v>成华区</v>
          </cell>
          <cell r="F39" t="str">
            <v>成都市成华区高车一路13号附23号附32号1层</v>
          </cell>
        </row>
        <row r="40">
          <cell r="B40">
            <v>515</v>
          </cell>
          <cell r="C40" t="str">
            <v>四川太极大药房连锁有限公司成华区崔家店路药店</v>
          </cell>
          <cell r="D40" t="str">
            <v>成华区崔家店路药店</v>
          </cell>
          <cell r="E40" t="str">
            <v>成华区</v>
          </cell>
          <cell r="F40" t="str">
            <v>成都市成华区崔家路店262号附13、14、15、16号</v>
          </cell>
        </row>
        <row r="41">
          <cell r="B41">
            <v>740</v>
          </cell>
          <cell r="C41" t="str">
            <v>四川太极大药房连锁有限公司成华区华康路药店</v>
          </cell>
          <cell r="D41" t="str">
            <v>成华区华康路药店</v>
          </cell>
          <cell r="E41" t="str">
            <v>成华区</v>
          </cell>
          <cell r="F41" t="str">
            <v>成都市成华区华康路8号-1-7、-1-8号</v>
          </cell>
        </row>
        <row r="42">
          <cell r="B42">
            <v>103199</v>
          </cell>
          <cell r="C42" t="str">
            <v>四川太极大药房连锁有限公司成华区西林一街药店</v>
          </cell>
          <cell r="D42" t="str">
            <v>成华区西林一街药店</v>
          </cell>
          <cell r="E42" t="str">
            <v>成华区</v>
          </cell>
          <cell r="F42" t="str">
            <v>成都市成华区西林一街29号附19号1楼</v>
          </cell>
        </row>
        <row r="43">
          <cell r="B43">
            <v>355</v>
          </cell>
          <cell r="C43" t="str">
            <v>四川太极大药房连锁有限公司成华区双林路药店</v>
          </cell>
          <cell r="D43" t="str">
            <v>成华区双林路药店</v>
          </cell>
          <cell r="E43" t="str">
            <v>成华区</v>
          </cell>
          <cell r="F43" t="str">
            <v>成都市成华区双林路33号附2、3号</v>
          </cell>
        </row>
        <row r="44">
          <cell r="B44">
            <v>114622</v>
          </cell>
          <cell r="C44" t="str">
            <v>四川太极大药房连锁有限公司成华区东昌路一药店</v>
          </cell>
          <cell r="D44" t="str">
            <v>成华区东昌路一药店</v>
          </cell>
          <cell r="E44" t="str">
            <v>成华区</v>
          </cell>
          <cell r="F44" t="str">
            <v>成都市成华区东昌路53号</v>
          </cell>
        </row>
        <row r="45">
          <cell r="B45">
            <v>712</v>
          </cell>
          <cell r="C45" t="str">
            <v>四川太极大药房连锁有限公司成华区华泰路药店</v>
          </cell>
          <cell r="D45" t="str">
            <v>成华区华泰路药店</v>
          </cell>
          <cell r="E45" t="str">
            <v>成华区</v>
          </cell>
          <cell r="F45" t="str">
            <v>成都市成华区华泰路23号附6号</v>
          </cell>
        </row>
        <row r="46">
          <cell r="B46">
            <v>730</v>
          </cell>
          <cell r="C46" t="str">
            <v>四川太极大药房连锁有限公司新都区新繁镇繁江北路药店</v>
          </cell>
          <cell r="D46" t="str">
            <v>新都区新繁镇繁江北路药店</v>
          </cell>
          <cell r="E46" t="str">
            <v>新都区</v>
          </cell>
          <cell r="F46" t="str">
            <v>成都市新都区新繁镇繁江北路115、117、119号</v>
          </cell>
        </row>
        <row r="47">
          <cell r="B47">
            <v>709</v>
          </cell>
          <cell r="C47" t="str">
            <v>四川太极大药房连锁有限公司新都区新都街道兴乐北路药店</v>
          </cell>
          <cell r="D47" t="str">
            <v>新都区新都街道兴乐北路药店</v>
          </cell>
          <cell r="E47" t="str">
            <v>新都区</v>
          </cell>
          <cell r="F47" t="str">
            <v>成都市新都区新都街道兴乐北路15号</v>
          </cell>
        </row>
        <row r="48">
          <cell r="B48">
            <v>329</v>
          </cell>
          <cell r="C48" t="str">
            <v>四川太极大药房连锁有限公司温江区柳城镇凤溪大道药店</v>
          </cell>
          <cell r="D48" t="str">
            <v>温江区柳城镇凤溪大道药店</v>
          </cell>
          <cell r="E48" t="str">
            <v>温江区</v>
          </cell>
          <cell r="F48" t="str">
            <v>成都市温江区柳城镇凤溪大道北段521号</v>
          </cell>
        </row>
        <row r="49">
          <cell r="B49">
            <v>101453</v>
          </cell>
          <cell r="C49" t="str">
            <v>四川太极大药房连锁有限公司温江区公平街道江安路药店</v>
          </cell>
          <cell r="D49" t="str">
            <v>温江区公平街道江安路药店</v>
          </cell>
          <cell r="E49" t="str">
            <v>温江区</v>
          </cell>
          <cell r="F49" t="str">
            <v>成都市温江区公平街道江安路187号</v>
          </cell>
        </row>
        <row r="50">
          <cell r="B50">
            <v>573</v>
          </cell>
          <cell r="C50" t="str">
            <v>四川太极大药房连锁有限公司双流区西航港街道锦华路一段药店</v>
          </cell>
          <cell r="D50" t="str">
            <v>双流区西航港街道锦华路一段药店</v>
          </cell>
          <cell r="E50" t="str">
            <v>双流区</v>
          </cell>
          <cell r="F50" t="str">
            <v>成都市双流区西航港街道锦华路一段73号</v>
          </cell>
        </row>
        <row r="51">
          <cell r="B51">
            <v>733</v>
          </cell>
          <cell r="C51" t="str">
            <v>四川太极大药房连锁有限公司双流区东升街道三强西路药店</v>
          </cell>
          <cell r="D51" t="str">
            <v>双流区东升街道三强西路药店</v>
          </cell>
          <cell r="E51" t="str">
            <v>双流区</v>
          </cell>
          <cell r="F51" t="str">
            <v>成都市双流区东升街道三强西路90、92号1层</v>
          </cell>
        </row>
        <row r="52">
          <cell r="B52">
            <v>572</v>
          </cell>
          <cell r="C52" t="str">
            <v>四川太极大药房连锁有限公司郫都区郫筒街道东大街药店</v>
          </cell>
          <cell r="D52" t="str">
            <v>郫都区郫筒街道东大街药店</v>
          </cell>
          <cell r="E52" t="str">
            <v>郫都区</v>
          </cell>
          <cell r="F52" t="str">
            <v>成都市郫都区郫筒街道东大街459、461号</v>
          </cell>
        </row>
        <row r="53">
          <cell r="B53">
            <v>747</v>
          </cell>
          <cell r="C53" t="str">
            <v>四川太极大药房连锁有限公司郫都区郫筒街道一环路东南段药店</v>
          </cell>
          <cell r="D53" t="str">
            <v>郫都区郫筒街道一环路东南段药店</v>
          </cell>
          <cell r="E53" t="str">
            <v>郫都区</v>
          </cell>
          <cell r="F53" t="str">
            <v>成都市郫都区郫筒街道一环路东南段118号1层</v>
          </cell>
        </row>
        <row r="54">
          <cell r="B54">
            <v>539</v>
          </cell>
          <cell r="C54" t="str">
            <v>四川太极大药房连锁有限公司大邑县青霞街道子龙街药店</v>
          </cell>
          <cell r="D54" t="str">
            <v>大邑县青霞街道子龙街药店</v>
          </cell>
          <cell r="E54" t="str">
            <v>大邑</v>
          </cell>
          <cell r="F54" t="str">
            <v>成都市大邑县青霞街道子龙街59、61号</v>
          </cell>
        </row>
        <row r="55">
          <cell r="B55">
            <v>385</v>
          </cell>
          <cell r="C55" t="str">
            <v>四川太极大药房连锁有限公司新津县五津镇五津西路药店</v>
          </cell>
          <cell r="D55" t="str">
            <v>新津县五津镇五津西路药店</v>
          </cell>
          <cell r="E55" t="str">
            <v>新津区</v>
          </cell>
          <cell r="F55" t="str">
            <v>新津县五津镇五津西路234、236、238号</v>
          </cell>
        </row>
        <row r="56">
          <cell r="B56">
            <v>351</v>
          </cell>
          <cell r="C56" t="str">
            <v>四川太极大药房连锁有限公司都江堰市灌口街道都江堰大道药店</v>
          </cell>
          <cell r="D56" t="str">
            <v>都江堰市灌口街道都江堰大道药店</v>
          </cell>
          <cell r="E56" t="str">
            <v>都江堰</v>
          </cell>
          <cell r="F56" t="str">
            <v>都江堰市幸福镇都江堰大道85号</v>
          </cell>
        </row>
        <row r="57">
          <cell r="B57">
            <v>341</v>
          </cell>
          <cell r="C57" t="str">
            <v>四川太极大药房连锁有限公司邛崃市中心药店</v>
          </cell>
          <cell r="D57" t="str">
            <v>邛崃市中心药店</v>
          </cell>
          <cell r="E57" t="str">
            <v>邛崃市</v>
          </cell>
          <cell r="F57" t="str">
            <v>成都市邛崃市文君街道兴贤街3号、5号、7号</v>
          </cell>
        </row>
        <row r="58">
          <cell r="B58">
            <v>367</v>
          </cell>
          <cell r="C58" t="str">
            <v>四川太极大药房连锁有限公司崇州市崇阳镇金带街药店</v>
          </cell>
          <cell r="D58" t="str">
            <v>崇州市崇阳镇金带街药店</v>
          </cell>
          <cell r="E58" t="str">
            <v>崇州</v>
          </cell>
          <cell r="F58" t="str">
            <v>崇州市崇阳街道金带街319-323号</v>
          </cell>
        </row>
        <row r="59">
          <cell r="B59">
            <v>379</v>
          </cell>
          <cell r="C59" t="str">
            <v>四川太极大药房连锁有限公司高新区土龙路药店</v>
          </cell>
          <cell r="D59" t="str">
            <v>高新区土龙路药店</v>
          </cell>
          <cell r="E59" t="str">
            <v>高新区</v>
          </cell>
          <cell r="F59" t="str">
            <v>成都高新区土龙路198号、200号</v>
          </cell>
        </row>
        <row r="60">
          <cell r="B60">
            <v>377</v>
          </cell>
          <cell r="C60" t="str">
            <v>四川太极大药房连锁有限公司高新区石桥东街药店</v>
          </cell>
          <cell r="D60" t="str">
            <v>高新区石桥东街药店</v>
          </cell>
          <cell r="E60" t="str">
            <v>高新区</v>
          </cell>
          <cell r="F60" t="str">
            <v>成都高新区石桥东街23号1层</v>
          </cell>
        </row>
        <row r="61">
          <cell r="B61">
            <v>737</v>
          </cell>
          <cell r="C61" t="str">
            <v>四川太极大药房连锁有限公司高新区大源三期药店</v>
          </cell>
          <cell r="D61" t="str">
            <v>高新区大源三期药店</v>
          </cell>
          <cell r="E61" t="str">
            <v>高新区</v>
          </cell>
          <cell r="F61" t="str">
            <v>成都高新区大源北支路3号</v>
          </cell>
        </row>
        <row r="62">
          <cell r="B62">
            <v>387</v>
          </cell>
          <cell r="C62" t="str">
            <v>四川太极大药房连锁有限公司高新区新乐中街药店</v>
          </cell>
          <cell r="D62" t="str">
            <v>高新区新乐中街药店</v>
          </cell>
          <cell r="E62" t="str">
            <v>高新区</v>
          </cell>
          <cell r="F62" t="str">
            <v>成都高新区新乐中街246号、248号250号</v>
          </cell>
        </row>
        <row r="63">
          <cell r="B63">
            <v>707</v>
          </cell>
          <cell r="C63" t="str">
            <v>四川太极大药房连锁有限公司成华区万科路店</v>
          </cell>
          <cell r="D63" t="str">
            <v>成华区万科路药店</v>
          </cell>
          <cell r="E63" t="str">
            <v>成华区</v>
          </cell>
          <cell r="F63" t="str">
            <v>成都市成华区万科路4号39栋1层5号</v>
          </cell>
        </row>
        <row r="64">
          <cell r="B64">
            <v>513</v>
          </cell>
          <cell r="C64" t="str">
            <v>四川太极大药房连锁有限公司武侯区顺和店</v>
          </cell>
          <cell r="D64" t="str">
            <v>武侯区顺和街药店</v>
          </cell>
          <cell r="E64" t="str">
            <v>武侯区</v>
          </cell>
          <cell r="F64" t="str">
            <v>成都市武侯区顺和街89号附1号、附2号、附3号（左侧）1层</v>
          </cell>
        </row>
        <row r="65">
          <cell r="B65">
            <v>138202</v>
          </cell>
          <cell r="C65" t="str">
            <v>雅安市太极智慧云医药科技有限公司</v>
          </cell>
          <cell r="D65" t="str">
            <v>雅安芦山店</v>
          </cell>
          <cell r="E65" t="str">
            <v>雅安</v>
          </cell>
          <cell r="F65" t="str">
            <v>四川省雅安市芦山县芦阳街道东风路170号附1、2、3号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分门店费用汇总"/>
      <sheetName val="自提"/>
      <sheetName val="策略"/>
      <sheetName val="会员卡号"/>
    </sheetNames>
    <sheetDataSet>
      <sheetData sheetId="0"/>
      <sheetData sheetId="1">
        <row r="1">
          <cell r="K1" t="str">
            <v>片长</v>
          </cell>
          <cell r="L1" t="str">
            <v>银行卡号</v>
          </cell>
          <cell r="M1" t="str">
            <v>银行名称</v>
          </cell>
        </row>
        <row r="2">
          <cell r="K2" t="str">
            <v>曾蕾蕾</v>
          </cell>
          <cell r="L2" t="str">
            <v>6226 1920 1206 0125</v>
          </cell>
          <cell r="M2" t="str">
            <v>民生银行</v>
          </cell>
        </row>
        <row r="3">
          <cell r="K3" t="str">
            <v>谭庆娟</v>
          </cell>
          <cell r="L3" t="str">
            <v>6226 2020 0137 4955</v>
          </cell>
          <cell r="M3" t="str">
            <v>民生银行</v>
          </cell>
        </row>
        <row r="4">
          <cell r="K4" t="str">
            <v>林禹帅</v>
          </cell>
          <cell r="L4" t="str">
            <v>6226 2220 1245 9793</v>
          </cell>
          <cell r="M4" t="str">
            <v>民生银行</v>
          </cell>
        </row>
        <row r="5">
          <cell r="K5" t="str">
            <v>刘琴英</v>
          </cell>
          <cell r="L5" t="str">
            <v>6221 5323 2003 8336 389</v>
          </cell>
          <cell r="M5" t="str">
            <v>成都银行</v>
          </cell>
        </row>
        <row r="6">
          <cell r="K6" t="str">
            <v>王燕丽</v>
          </cell>
          <cell r="L6" t="str">
            <v>6226 2020 0136 2091</v>
          </cell>
          <cell r="M6" t="str">
            <v>民生银行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4"/>
  <sheetViews>
    <sheetView tabSelected="1" zoomScale="80" zoomScaleNormal="80" workbookViewId="0">
      <pane ySplit="2" topLeftCell="A3" activePane="bottomLeft" state="frozen"/>
      <selection/>
      <selection pane="bottomLeft" activeCell="S22" sqref="S22"/>
    </sheetView>
  </sheetViews>
  <sheetFormatPr defaultColWidth="9" defaultRowHeight="13.5"/>
  <cols>
    <col min="1" max="1" width="7.41666666666667" hidden="1" customWidth="1"/>
    <col min="2" max="2" width="34.5833333333333" hidden="1" customWidth="1"/>
    <col min="3" max="4" width="8.66666666666667" hidden="1" customWidth="1"/>
    <col min="5" max="5" width="58.5833333333333" hidden="1" customWidth="1"/>
    <col min="6" max="6" width="9.66666666666667" hidden="1" customWidth="1"/>
    <col min="7" max="7" width="7.41666666666667" hidden="1" customWidth="1"/>
    <col min="8" max="8" width="14.75" hidden="1" customWidth="1"/>
    <col min="9" max="9" width="8.66666666666667" hidden="1" customWidth="1"/>
    <col min="10" max="10" width="8.66666666666667" customWidth="1"/>
    <col min="11" max="11" width="25.7833333333333" customWidth="1"/>
    <col min="12" max="12" width="15.625" customWidth="1"/>
    <col min="13" max="13" width="21.4" customWidth="1"/>
    <col min="14" max="14" width="27.9666666666667" customWidth="1"/>
    <col min="15" max="15" width="23.4416666666667" customWidth="1"/>
    <col min="16" max="16" width="34.0583333333333" customWidth="1"/>
    <col min="17" max="18" width="9.875"/>
    <col min="19" max="19" width="14.0583333333333" customWidth="1"/>
    <col min="20" max="20" width="12.4916666666667" customWidth="1"/>
    <col min="21" max="21" width="21.1" customWidth="1"/>
    <col min="22" max="22" width="31.0916666666667" customWidth="1"/>
    <col min="23" max="23" width="10.7833333333333" customWidth="1"/>
    <col min="25" max="25" width="9.25"/>
  </cols>
  <sheetData>
    <row r="1" ht="70" customHeight="1" spans="10:24">
      <c r="J1" s="8" t="s">
        <v>0</v>
      </c>
      <c r="K1" s="8" t="s">
        <v>1</v>
      </c>
      <c r="L1" s="8" t="s">
        <v>2</v>
      </c>
      <c r="M1" s="8" t="s">
        <v>3</v>
      </c>
      <c r="N1" s="8" t="s">
        <v>4</v>
      </c>
      <c r="O1" s="8" t="s">
        <v>5</v>
      </c>
      <c r="P1" s="8" t="s">
        <v>6</v>
      </c>
      <c r="Q1" s="8" t="s">
        <v>7</v>
      </c>
      <c r="R1" s="8"/>
      <c r="S1" s="15" t="s">
        <v>2</v>
      </c>
      <c r="T1" s="15" t="s">
        <v>8</v>
      </c>
      <c r="U1" s="15" t="s">
        <v>9</v>
      </c>
      <c r="V1" s="15" t="s">
        <v>10</v>
      </c>
      <c r="W1" s="15" t="s">
        <v>11</v>
      </c>
      <c r="X1" s="12"/>
    </row>
    <row r="2" s="1" customFormat="1" ht="30" customHeight="1" spans="1:24">
      <c r="A2" s="3" t="s">
        <v>0</v>
      </c>
      <c r="B2" s="3" t="s">
        <v>1</v>
      </c>
      <c r="C2" s="3" t="s">
        <v>12</v>
      </c>
      <c r="D2" s="3" t="s">
        <v>13</v>
      </c>
      <c r="E2" s="4" t="s">
        <v>14</v>
      </c>
      <c r="F2" s="5" t="s">
        <v>15</v>
      </c>
      <c r="G2" s="5" t="s">
        <v>16</v>
      </c>
      <c r="H2" s="5" t="s">
        <v>17</v>
      </c>
      <c r="I2" s="3" t="s">
        <v>18</v>
      </c>
      <c r="J2" s="9">
        <v>515</v>
      </c>
      <c r="K2" s="9" t="s">
        <v>19</v>
      </c>
      <c r="L2" s="9" t="s">
        <v>20</v>
      </c>
      <c r="M2" s="9">
        <v>120</v>
      </c>
      <c r="N2" s="9"/>
      <c r="O2" s="9"/>
      <c r="P2" s="9"/>
      <c r="Q2" s="16">
        <f t="shared" ref="Q2:Q21" si="0">M2*80+N2*36+O2*94+P2*45</f>
        <v>9600</v>
      </c>
      <c r="R2" s="16"/>
      <c r="S2" s="17" t="s">
        <v>21</v>
      </c>
      <c r="T2" s="17" t="s">
        <v>22</v>
      </c>
      <c r="U2" s="18">
        <v>91160</v>
      </c>
      <c r="V2" s="32" t="str">
        <f>VLOOKUP(T:T,[2]分门店费用汇总!$K$1:$L$65536,2,0)</f>
        <v>6226 2020 0137 4955</v>
      </c>
      <c r="W2" s="17" t="str">
        <f>VLOOKUP(T:T,[2]分门店费用汇总!$K$1:$M$65536,3,0)</f>
        <v>民生银行</v>
      </c>
      <c r="X2" s="19"/>
    </row>
    <row r="3" s="2" customFormat="1" ht="30" customHeight="1" spans="1:24">
      <c r="A3" s="6">
        <v>515</v>
      </c>
      <c r="B3" s="6" t="s">
        <v>19</v>
      </c>
      <c r="C3" s="6"/>
      <c r="D3" s="6" t="s">
        <v>23</v>
      </c>
      <c r="E3" s="6" t="s">
        <v>24</v>
      </c>
      <c r="F3" s="6" t="s">
        <v>25</v>
      </c>
      <c r="G3" s="6" t="s">
        <v>26</v>
      </c>
      <c r="H3" s="6" t="s">
        <v>26</v>
      </c>
      <c r="I3" s="6" t="str">
        <f>VLOOKUP(A3,[1]Sheet1!$B$1:$G$65,4,0)</f>
        <v>成华区</v>
      </c>
      <c r="J3" s="9">
        <v>355</v>
      </c>
      <c r="K3" s="9" t="s">
        <v>27</v>
      </c>
      <c r="L3" s="9" t="s">
        <v>20</v>
      </c>
      <c r="M3" s="9">
        <v>120</v>
      </c>
      <c r="N3" s="9"/>
      <c r="O3" s="10"/>
      <c r="P3" s="9"/>
      <c r="Q3" s="16">
        <f t="shared" si="0"/>
        <v>9600</v>
      </c>
      <c r="R3" s="16"/>
      <c r="S3" s="20" t="s">
        <v>28</v>
      </c>
      <c r="T3" s="20" t="s">
        <v>29</v>
      </c>
      <c r="U3" s="21">
        <v>34240</v>
      </c>
      <c r="V3" s="20" t="str">
        <f>VLOOKUP(T:T,[2]分门店费用汇总!$K$1:$L$65536,2,0)</f>
        <v>6226 2220 1245 9793</v>
      </c>
      <c r="W3" s="20" t="str">
        <f>VLOOKUP(T:T,[2]分门店费用汇总!$K$1:$M$65536,3,0)</f>
        <v>民生银行</v>
      </c>
      <c r="X3" s="22"/>
    </row>
    <row r="4" s="2" customFormat="1" ht="30" customHeight="1" spans="1:24">
      <c r="A4" s="6">
        <v>578</v>
      </c>
      <c r="B4" s="6" t="s">
        <v>30</v>
      </c>
      <c r="C4" s="6"/>
      <c r="D4" s="6" t="s">
        <v>31</v>
      </c>
      <c r="E4" s="6" t="s">
        <v>32</v>
      </c>
      <c r="F4" s="6" t="s">
        <v>25</v>
      </c>
      <c r="G4" s="6" t="s">
        <v>33</v>
      </c>
      <c r="H4" s="6" t="s">
        <v>34</v>
      </c>
      <c r="I4" s="6" t="str">
        <f>VLOOKUP(A4,[1]Sheet1!$B$1:$G$65,4,0)</f>
        <v>成华区</v>
      </c>
      <c r="J4" s="9">
        <v>377</v>
      </c>
      <c r="K4" s="9" t="s">
        <v>35</v>
      </c>
      <c r="L4" s="9" t="s">
        <v>20</v>
      </c>
      <c r="M4" s="9">
        <v>120</v>
      </c>
      <c r="N4" s="9"/>
      <c r="O4" s="9"/>
      <c r="P4" s="9"/>
      <c r="Q4" s="16">
        <f t="shared" si="0"/>
        <v>9600</v>
      </c>
      <c r="R4" s="16"/>
      <c r="S4" s="20" t="s">
        <v>36</v>
      </c>
      <c r="T4" s="20" t="s">
        <v>37</v>
      </c>
      <c r="U4" s="21">
        <v>66520</v>
      </c>
      <c r="V4" s="12" t="s">
        <v>38</v>
      </c>
      <c r="W4" s="20" t="s">
        <v>39</v>
      </c>
      <c r="X4" s="22"/>
    </row>
    <row r="5" s="2" customFormat="1" ht="30" customHeight="1" spans="1:24">
      <c r="A5" s="6">
        <v>355</v>
      </c>
      <c r="B5" s="6" t="s">
        <v>27</v>
      </c>
      <c r="C5" s="6"/>
      <c r="D5" s="6" t="s">
        <v>23</v>
      </c>
      <c r="E5" s="6" t="s">
        <v>40</v>
      </c>
      <c r="F5" s="6" t="s">
        <v>25</v>
      </c>
      <c r="G5" s="6" t="s">
        <v>26</v>
      </c>
      <c r="H5" s="6" t="s">
        <v>26</v>
      </c>
      <c r="I5" s="6" t="str">
        <f>VLOOKUP(A5,[1]Sheet1!$B$1:$G$65,4,0)</f>
        <v>成华区</v>
      </c>
      <c r="J5" s="9">
        <v>104430</v>
      </c>
      <c r="K5" s="9" t="s">
        <v>41</v>
      </c>
      <c r="L5" s="9" t="s">
        <v>20</v>
      </c>
      <c r="M5" s="9">
        <v>120</v>
      </c>
      <c r="N5" s="9"/>
      <c r="O5" s="9"/>
      <c r="P5" s="9"/>
      <c r="Q5" s="16">
        <f t="shared" si="0"/>
        <v>9600</v>
      </c>
      <c r="R5" s="16"/>
      <c r="S5" s="20" t="s">
        <v>42</v>
      </c>
      <c r="T5" s="20" t="s">
        <v>43</v>
      </c>
      <c r="U5" s="21">
        <v>31120</v>
      </c>
      <c r="V5" s="20" t="str">
        <f>VLOOKUP(T:T,[2]分门店费用汇总!$K$1:$L$65536,2,0)</f>
        <v>6226 2020 0136 2091</v>
      </c>
      <c r="W5" s="20" t="str">
        <f>VLOOKUP(T:T,[2]分门店费用汇总!$K$1:$M$65536,3,0)</f>
        <v>民生银行</v>
      </c>
      <c r="X5" s="22"/>
    </row>
    <row r="6" s="2" customFormat="1" ht="30" customHeight="1" spans="1:24">
      <c r="A6" s="6">
        <v>377</v>
      </c>
      <c r="B6" s="6" t="s">
        <v>35</v>
      </c>
      <c r="C6" s="6"/>
      <c r="D6" s="6" t="s">
        <v>31</v>
      </c>
      <c r="E6" s="6" t="s">
        <v>44</v>
      </c>
      <c r="F6" s="6" t="s">
        <v>26</v>
      </c>
      <c r="G6" s="6" t="s">
        <v>33</v>
      </c>
      <c r="H6" s="6" t="s">
        <v>45</v>
      </c>
      <c r="I6" s="6" t="str">
        <f>VLOOKUP(A6,[1]Sheet1!$B$1:$G$65,4,0)</f>
        <v>高新区</v>
      </c>
      <c r="J6" s="9">
        <v>724</v>
      </c>
      <c r="K6" s="9" t="s">
        <v>46</v>
      </c>
      <c r="L6" s="9" t="s">
        <v>20</v>
      </c>
      <c r="M6" s="9">
        <v>120</v>
      </c>
      <c r="N6" s="9"/>
      <c r="O6" s="10"/>
      <c r="P6" s="9">
        <v>108</v>
      </c>
      <c r="Q6" s="16">
        <f t="shared" si="0"/>
        <v>14460</v>
      </c>
      <c r="R6" s="16"/>
      <c r="S6" s="20" t="s">
        <v>20</v>
      </c>
      <c r="T6" s="20" t="s">
        <v>47</v>
      </c>
      <c r="U6" s="21">
        <v>82360</v>
      </c>
      <c r="V6" s="23" t="s">
        <v>48</v>
      </c>
      <c r="W6" s="17" t="str">
        <f>VLOOKUP(T:T,[2]分门店费用汇总!$K$1:$M$65536,3,0)</f>
        <v>民生银行</v>
      </c>
      <c r="X6" s="22"/>
    </row>
    <row r="7" s="2" customFormat="1" ht="30" customHeight="1" spans="1:24">
      <c r="A7" s="6">
        <v>379</v>
      </c>
      <c r="B7" s="6" t="s">
        <v>49</v>
      </c>
      <c r="C7" s="6"/>
      <c r="D7" s="6" t="s">
        <v>31</v>
      </c>
      <c r="E7" s="6" t="s">
        <v>50</v>
      </c>
      <c r="F7" s="6" t="s">
        <v>25</v>
      </c>
      <c r="G7" s="6" t="s">
        <v>26</v>
      </c>
      <c r="H7" s="6" t="s">
        <v>26</v>
      </c>
      <c r="I7" s="6" t="str">
        <f>VLOOKUP(A7,[1]Sheet1!$B$1:$G$65,4,0)</f>
        <v>高新区</v>
      </c>
      <c r="J7" s="9">
        <v>373</v>
      </c>
      <c r="K7" s="9" t="s">
        <v>51</v>
      </c>
      <c r="L7" s="9" t="s">
        <v>20</v>
      </c>
      <c r="M7" s="9">
        <v>120</v>
      </c>
      <c r="N7" s="9"/>
      <c r="O7" s="9">
        <v>160</v>
      </c>
      <c r="P7" s="9">
        <v>108</v>
      </c>
      <c r="Q7" s="16">
        <f t="shared" si="0"/>
        <v>29500</v>
      </c>
      <c r="R7" s="24"/>
      <c r="S7" s="22"/>
      <c r="T7" s="22"/>
      <c r="U7" s="25">
        <f>SUM(U2:U6)</f>
        <v>305400</v>
      </c>
      <c r="V7" s="22"/>
      <c r="W7" s="22"/>
      <c r="X7" s="22"/>
    </row>
    <row r="8" s="2" customFormat="1" ht="30" customHeight="1" spans="1:24">
      <c r="A8" s="6">
        <v>104430</v>
      </c>
      <c r="B8" s="6" t="s">
        <v>41</v>
      </c>
      <c r="C8" s="6"/>
      <c r="D8" s="6" t="s">
        <v>52</v>
      </c>
      <c r="E8" s="6" t="s">
        <v>53</v>
      </c>
      <c r="F8" s="6" t="s">
        <v>25</v>
      </c>
      <c r="G8" s="6" t="s">
        <v>26</v>
      </c>
      <c r="H8" s="6" t="s">
        <v>26</v>
      </c>
      <c r="I8" s="6"/>
      <c r="J8" s="9">
        <v>307</v>
      </c>
      <c r="K8" s="9" t="s">
        <v>54</v>
      </c>
      <c r="L8" s="9" t="s">
        <v>21</v>
      </c>
      <c r="M8" s="9">
        <v>120</v>
      </c>
      <c r="N8" s="9">
        <v>180</v>
      </c>
      <c r="O8" s="9"/>
      <c r="P8" s="9"/>
      <c r="Q8" s="16">
        <f t="shared" si="0"/>
        <v>16080</v>
      </c>
      <c r="R8" s="24"/>
      <c r="S8" s="22"/>
      <c r="T8" s="22"/>
      <c r="U8" s="22"/>
      <c r="V8" s="22"/>
      <c r="W8" s="22"/>
      <c r="X8" s="22"/>
    </row>
    <row r="9" s="2" customFormat="1" ht="30" customHeight="1" spans="1:24">
      <c r="A9" s="6">
        <v>307</v>
      </c>
      <c r="B9" s="6" t="s">
        <v>54</v>
      </c>
      <c r="C9" s="6" t="s">
        <v>55</v>
      </c>
      <c r="D9" s="6" t="s">
        <v>56</v>
      </c>
      <c r="E9" s="6" t="s">
        <v>57</v>
      </c>
      <c r="F9" s="6" t="s">
        <v>25</v>
      </c>
      <c r="G9" s="6" t="s">
        <v>33</v>
      </c>
      <c r="H9" s="6" t="s">
        <v>58</v>
      </c>
      <c r="I9" s="6" t="str">
        <f>VLOOKUP(A9,[1]Sheet1!$B$1:$G$65,4,0)</f>
        <v>锦江区</v>
      </c>
      <c r="J9" s="9">
        <v>116482</v>
      </c>
      <c r="K9" s="9" t="s">
        <v>59</v>
      </c>
      <c r="L9" s="9" t="s">
        <v>21</v>
      </c>
      <c r="M9" s="9"/>
      <c r="N9" s="9"/>
      <c r="O9" s="9">
        <v>160</v>
      </c>
      <c r="P9" s="9"/>
      <c r="Q9" s="16">
        <f t="shared" si="0"/>
        <v>15040</v>
      </c>
      <c r="R9" s="24"/>
      <c r="S9" s="26" t="s">
        <v>60</v>
      </c>
      <c r="T9" s="26"/>
      <c r="U9" s="22"/>
      <c r="V9" s="22"/>
      <c r="W9" s="22"/>
      <c r="X9" s="22"/>
    </row>
    <row r="10" s="2" customFormat="1" ht="30" customHeight="1" spans="1:24">
      <c r="A10" s="6">
        <v>724</v>
      </c>
      <c r="B10" s="6" t="s">
        <v>46</v>
      </c>
      <c r="C10" s="6"/>
      <c r="D10" s="6" t="s">
        <v>31</v>
      </c>
      <c r="E10" s="6" t="s">
        <v>61</v>
      </c>
      <c r="F10" s="6" t="s">
        <v>25</v>
      </c>
      <c r="G10" s="6" t="s">
        <v>26</v>
      </c>
      <c r="H10" s="6" t="s">
        <v>26</v>
      </c>
      <c r="I10" s="6" t="str">
        <f>VLOOKUP(A10,[1]Sheet1!$B$1:$G$65,4,0)</f>
        <v>锦江区</v>
      </c>
      <c r="J10" s="9">
        <v>114685</v>
      </c>
      <c r="K10" s="9" t="s">
        <v>62</v>
      </c>
      <c r="L10" s="9" t="s">
        <v>21</v>
      </c>
      <c r="M10" s="9">
        <v>120</v>
      </c>
      <c r="N10" s="9">
        <v>180</v>
      </c>
      <c r="O10" s="9">
        <v>160</v>
      </c>
      <c r="P10" s="9"/>
      <c r="Q10" s="16">
        <f t="shared" si="0"/>
        <v>31120</v>
      </c>
      <c r="R10" s="24"/>
      <c r="S10" s="27" t="s">
        <v>63</v>
      </c>
      <c r="T10" s="27" t="s">
        <v>64</v>
      </c>
      <c r="U10" s="27" t="s">
        <v>65</v>
      </c>
      <c r="V10" s="21" t="s">
        <v>66</v>
      </c>
      <c r="W10" s="22"/>
      <c r="X10" s="22"/>
    </row>
    <row r="11" s="2" customFormat="1" ht="30" customHeight="1" spans="1:24">
      <c r="A11" s="6">
        <v>116482</v>
      </c>
      <c r="B11" s="6" t="s">
        <v>59</v>
      </c>
      <c r="C11" s="6"/>
      <c r="D11" s="6" t="s">
        <v>23</v>
      </c>
      <c r="E11" s="6" t="s">
        <v>67</v>
      </c>
      <c r="F11" s="6" t="s">
        <v>25</v>
      </c>
      <c r="G11" s="6" t="s">
        <v>26</v>
      </c>
      <c r="H11" s="6" t="s">
        <v>26</v>
      </c>
      <c r="I11" s="6"/>
      <c r="J11" s="9">
        <v>744</v>
      </c>
      <c r="K11" s="9" t="s">
        <v>68</v>
      </c>
      <c r="L11" s="9" t="s">
        <v>21</v>
      </c>
      <c r="M11" s="9">
        <v>120</v>
      </c>
      <c r="N11" s="9"/>
      <c r="O11" s="9"/>
      <c r="P11" s="9">
        <v>108</v>
      </c>
      <c r="Q11" s="16">
        <f t="shared" si="0"/>
        <v>14460</v>
      </c>
      <c r="R11" s="24"/>
      <c r="S11" s="28">
        <v>163225</v>
      </c>
      <c r="T11" s="28">
        <v>45</v>
      </c>
      <c r="U11" s="28" t="s">
        <v>69</v>
      </c>
      <c r="V11" s="21">
        <v>9923534</v>
      </c>
      <c r="W11" s="22"/>
      <c r="X11" s="22"/>
    </row>
    <row r="12" s="2" customFormat="1" ht="30" customHeight="1" spans="1:24">
      <c r="A12" s="6">
        <v>373</v>
      </c>
      <c r="B12" s="6" t="s">
        <v>51</v>
      </c>
      <c r="C12" s="6" t="s">
        <v>55</v>
      </c>
      <c r="D12" s="6" t="s">
        <v>31</v>
      </c>
      <c r="E12" s="6" t="s">
        <v>70</v>
      </c>
      <c r="F12" s="6" t="s">
        <v>25</v>
      </c>
      <c r="G12" s="6" t="s">
        <v>26</v>
      </c>
      <c r="H12" s="6" t="s">
        <v>26</v>
      </c>
      <c r="I12" s="6" t="str">
        <f>VLOOKUP(A12,[1]Sheet1!$B$1:$G$65,4,0)</f>
        <v>锦江区</v>
      </c>
      <c r="J12" s="9">
        <v>113299</v>
      </c>
      <c r="K12" s="9" t="s">
        <v>71</v>
      </c>
      <c r="L12" s="9" t="s">
        <v>21</v>
      </c>
      <c r="M12" s="9">
        <v>120</v>
      </c>
      <c r="N12" s="9"/>
      <c r="O12" s="9"/>
      <c r="P12" s="9">
        <v>108</v>
      </c>
      <c r="Q12" s="16">
        <f t="shared" si="0"/>
        <v>14460</v>
      </c>
      <c r="R12" s="24"/>
      <c r="S12" s="28">
        <v>169354</v>
      </c>
      <c r="T12" s="28">
        <v>94</v>
      </c>
      <c r="U12" s="28" t="s">
        <v>72</v>
      </c>
      <c r="V12" s="21">
        <v>9923535</v>
      </c>
      <c r="W12" s="22"/>
      <c r="X12" s="22"/>
    </row>
    <row r="13" s="2" customFormat="1" ht="30" customHeight="1" spans="1:24">
      <c r="A13" s="6">
        <v>365</v>
      </c>
      <c r="B13" s="6" t="s">
        <v>73</v>
      </c>
      <c r="C13" s="6"/>
      <c r="D13" s="6" t="s">
        <v>74</v>
      </c>
      <c r="E13" s="6" t="s">
        <v>75</v>
      </c>
      <c r="F13" s="6" t="s">
        <v>25</v>
      </c>
      <c r="G13" s="6" t="s">
        <v>26</v>
      </c>
      <c r="H13" s="6" t="s">
        <v>26</v>
      </c>
      <c r="I13" s="6" t="str">
        <f>VLOOKUP(A13,[1]Sheet1!$B$1:$G$65,4,0)</f>
        <v>青羊区</v>
      </c>
      <c r="J13" s="9">
        <v>106399</v>
      </c>
      <c r="K13" s="9" t="s">
        <v>76</v>
      </c>
      <c r="L13" s="9" t="s">
        <v>28</v>
      </c>
      <c r="M13" s="9">
        <v>120</v>
      </c>
      <c r="N13" s="9"/>
      <c r="O13" s="9"/>
      <c r="P13" s="9"/>
      <c r="Q13" s="16">
        <f t="shared" si="0"/>
        <v>9600</v>
      </c>
      <c r="R13" s="24"/>
      <c r="S13" s="28">
        <v>196639</v>
      </c>
      <c r="T13" s="28">
        <v>80</v>
      </c>
      <c r="U13" s="28" t="s">
        <v>77</v>
      </c>
      <c r="V13" s="21">
        <v>9923552</v>
      </c>
      <c r="W13" s="22"/>
      <c r="X13" s="22"/>
    </row>
    <row r="14" s="2" customFormat="1" ht="30" customHeight="1" spans="1:24">
      <c r="A14" s="6">
        <v>114685</v>
      </c>
      <c r="B14" s="6" t="s">
        <v>62</v>
      </c>
      <c r="C14" s="6" t="s">
        <v>55</v>
      </c>
      <c r="D14" s="6" t="s">
        <v>78</v>
      </c>
      <c r="E14" s="6" t="s">
        <v>79</v>
      </c>
      <c r="F14" s="6" t="s">
        <v>25</v>
      </c>
      <c r="G14" s="6" t="s">
        <v>33</v>
      </c>
      <c r="H14" s="6" t="s">
        <v>80</v>
      </c>
      <c r="I14" s="6" t="str">
        <f>VLOOKUP(A14,[1]Sheet1!$B$1:$G$65,4,0)</f>
        <v>青羊区</v>
      </c>
      <c r="J14" s="9">
        <v>113298</v>
      </c>
      <c r="K14" s="9" t="s">
        <v>81</v>
      </c>
      <c r="L14" s="9" t="s">
        <v>28</v>
      </c>
      <c r="M14" s="9">
        <v>120</v>
      </c>
      <c r="N14" s="9"/>
      <c r="O14" s="9"/>
      <c r="P14" s="9"/>
      <c r="Q14" s="16">
        <f t="shared" si="0"/>
        <v>9600</v>
      </c>
      <c r="R14" s="24"/>
      <c r="S14" s="28">
        <v>239256</v>
      </c>
      <c r="T14" s="28">
        <v>36</v>
      </c>
      <c r="U14" s="28" t="s">
        <v>82</v>
      </c>
      <c r="V14" s="21">
        <v>9923536</v>
      </c>
      <c r="W14" s="22"/>
      <c r="X14" s="22"/>
    </row>
    <row r="15" s="2" customFormat="1" ht="30" customHeight="1" spans="1:24">
      <c r="A15" s="6">
        <v>357</v>
      </c>
      <c r="B15" s="6" t="s">
        <v>83</v>
      </c>
      <c r="C15" s="6"/>
      <c r="D15" s="6" t="s">
        <v>31</v>
      </c>
      <c r="E15" s="6" t="s">
        <v>84</v>
      </c>
      <c r="F15" s="6" t="s">
        <v>25</v>
      </c>
      <c r="G15" s="6" t="s">
        <v>26</v>
      </c>
      <c r="H15" s="6" t="s">
        <v>26</v>
      </c>
      <c r="I15" s="6" t="str">
        <f>VLOOKUP(A15,[1]Sheet1!$B$1:$G$65,4,0)</f>
        <v>青羊区</v>
      </c>
      <c r="J15" s="9">
        <v>107658</v>
      </c>
      <c r="K15" s="9" t="s">
        <v>85</v>
      </c>
      <c r="L15" s="9" t="s">
        <v>28</v>
      </c>
      <c r="M15" s="9"/>
      <c r="N15" s="9"/>
      <c r="O15" s="9">
        <v>160</v>
      </c>
      <c r="P15" s="9"/>
      <c r="Q15" s="16">
        <f t="shared" si="0"/>
        <v>15040</v>
      </c>
      <c r="R15" s="24"/>
      <c r="S15" s="22"/>
      <c r="T15" s="22"/>
      <c r="U15" s="22"/>
      <c r="V15" s="22"/>
      <c r="W15" s="22"/>
      <c r="X15" s="22"/>
    </row>
    <row r="16" s="2" customFormat="1" ht="30" customHeight="1" spans="1:24">
      <c r="A16" s="6">
        <v>106399</v>
      </c>
      <c r="B16" s="6" t="s">
        <v>76</v>
      </c>
      <c r="C16" s="6"/>
      <c r="D16" s="6" t="s">
        <v>86</v>
      </c>
      <c r="E16" s="6" t="s">
        <v>87</v>
      </c>
      <c r="F16" s="6" t="s">
        <v>25</v>
      </c>
      <c r="G16" s="6" t="s">
        <v>26</v>
      </c>
      <c r="H16" s="6" t="s">
        <v>26</v>
      </c>
      <c r="I16" s="6"/>
      <c r="J16" s="9">
        <v>578</v>
      </c>
      <c r="K16" s="9" t="s">
        <v>30</v>
      </c>
      <c r="L16" s="9" t="s">
        <v>36</v>
      </c>
      <c r="M16" s="9">
        <v>120</v>
      </c>
      <c r="N16" s="9">
        <v>180</v>
      </c>
      <c r="O16" s="10">
        <v>160</v>
      </c>
      <c r="P16" s="9">
        <v>108</v>
      </c>
      <c r="Q16" s="16">
        <f t="shared" si="0"/>
        <v>35980</v>
      </c>
      <c r="R16" s="24"/>
      <c r="S16" s="22"/>
      <c r="T16" s="22"/>
      <c r="U16" s="22"/>
      <c r="V16" s="22"/>
      <c r="W16" s="22"/>
      <c r="X16" s="22"/>
    </row>
    <row r="17" s="2" customFormat="1" ht="30" customHeight="1" spans="1:25">
      <c r="A17" s="6">
        <v>744</v>
      </c>
      <c r="B17" s="6" t="s">
        <v>68</v>
      </c>
      <c r="C17" s="6"/>
      <c r="D17" s="6" t="s">
        <v>31</v>
      </c>
      <c r="E17" s="6" t="s">
        <v>88</v>
      </c>
      <c r="F17" s="6" t="s">
        <v>25</v>
      </c>
      <c r="G17" s="6" t="s">
        <v>26</v>
      </c>
      <c r="H17" s="6" t="s">
        <v>26</v>
      </c>
      <c r="I17" s="6" t="str">
        <f>VLOOKUP(A17,[1]Sheet1!$B$1:$G$65,4,0)</f>
        <v>武侯区</v>
      </c>
      <c r="J17" s="9">
        <v>379</v>
      </c>
      <c r="K17" s="9" t="s">
        <v>49</v>
      </c>
      <c r="L17" s="9" t="s">
        <v>36</v>
      </c>
      <c r="M17" s="9"/>
      <c r="N17" s="9"/>
      <c r="O17" s="9"/>
      <c r="P17" s="9">
        <v>108</v>
      </c>
      <c r="Q17" s="16">
        <f t="shared" si="0"/>
        <v>4860</v>
      </c>
      <c r="R17" s="24"/>
      <c r="S17" s="29"/>
      <c r="T17" s="29"/>
      <c r="U17" s="29"/>
      <c r="V17" s="29"/>
      <c r="W17" s="29"/>
      <c r="X17" s="29"/>
      <c r="Y17" s="29"/>
    </row>
    <row r="18" s="2" customFormat="1" ht="30" customHeight="1" spans="1:25">
      <c r="A18" s="6">
        <v>113299</v>
      </c>
      <c r="B18" s="6" t="s">
        <v>71</v>
      </c>
      <c r="C18" s="6"/>
      <c r="D18" s="6" t="s">
        <v>23</v>
      </c>
      <c r="E18" s="6" t="s">
        <v>89</v>
      </c>
      <c r="F18" s="6" t="s">
        <v>25</v>
      </c>
      <c r="G18" s="6" t="s">
        <v>26</v>
      </c>
      <c r="H18" s="6" t="s">
        <v>26</v>
      </c>
      <c r="I18" s="6"/>
      <c r="J18" s="9">
        <v>365</v>
      </c>
      <c r="K18" s="9" t="s">
        <v>73</v>
      </c>
      <c r="L18" s="9" t="s">
        <v>36</v>
      </c>
      <c r="M18" s="9">
        <v>120</v>
      </c>
      <c r="N18" s="9"/>
      <c r="O18" s="9"/>
      <c r="P18" s="9"/>
      <c r="Q18" s="16">
        <f t="shared" si="0"/>
        <v>9600</v>
      </c>
      <c r="R18" s="24"/>
      <c r="S18" s="29"/>
      <c r="T18" s="29"/>
      <c r="U18" s="29"/>
      <c r="V18" s="29"/>
      <c r="W18" s="29"/>
      <c r="X18" s="29"/>
      <c r="Y18" s="29"/>
    </row>
    <row r="19" s="2" customFormat="1" ht="30" customHeight="1" spans="1:25">
      <c r="A19" s="6">
        <v>113298</v>
      </c>
      <c r="B19" s="6" t="s">
        <v>81</v>
      </c>
      <c r="C19" s="6"/>
      <c r="D19" s="6" t="s">
        <v>52</v>
      </c>
      <c r="E19" s="6" t="s">
        <v>90</v>
      </c>
      <c r="F19" s="6" t="s">
        <v>25</v>
      </c>
      <c r="G19" s="6" t="s">
        <v>26</v>
      </c>
      <c r="H19" s="6" t="s">
        <v>26</v>
      </c>
      <c r="I19" s="6"/>
      <c r="J19" s="9">
        <v>357</v>
      </c>
      <c r="K19" s="9" t="s">
        <v>83</v>
      </c>
      <c r="L19" s="9" t="s">
        <v>36</v>
      </c>
      <c r="M19" s="9">
        <v>120</v>
      </c>
      <c r="N19" s="9">
        <v>180</v>
      </c>
      <c r="O19" s="9"/>
      <c r="P19" s="9"/>
      <c r="Q19" s="16">
        <f t="shared" si="0"/>
        <v>16080</v>
      </c>
      <c r="R19" s="24"/>
      <c r="S19" s="29"/>
      <c r="T19" s="29"/>
      <c r="U19" s="29"/>
      <c r="V19" s="29"/>
      <c r="W19" s="29"/>
      <c r="X19" s="29"/>
      <c r="Y19" s="29"/>
    </row>
    <row r="20" s="2" customFormat="1" ht="30" customHeight="1" spans="1:25">
      <c r="A20" s="6">
        <v>107658</v>
      </c>
      <c r="B20" s="6" t="s">
        <v>91</v>
      </c>
      <c r="C20" s="6"/>
      <c r="D20" s="6" t="s">
        <v>31</v>
      </c>
      <c r="E20" s="6" t="s">
        <v>92</v>
      </c>
      <c r="F20" s="6" t="s">
        <v>25</v>
      </c>
      <c r="G20" s="6" t="s">
        <v>26</v>
      </c>
      <c r="H20" s="6" t="s">
        <v>26</v>
      </c>
      <c r="I20" s="6"/>
      <c r="J20" s="9">
        <v>385</v>
      </c>
      <c r="K20" s="9" t="s">
        <v>93</v>
      </c>
      <c r="L20" s="9" t="s">
        <v>42</v>
      </c>
      <c r="M20" s="9"/>
      <c r="N20" s="9">
        <v>180</v>
      </c>
      <c r="O20" s="9">
        <v>160</v>
      </c>
      <c r="P20" s="9"/>
      <c r="Q20" s="16">
        <f t="shared" si="0"/>
        <v>21520</v>
      </c>
      <c r="R20" s="24"/>
      <c r="S20" s="29"/>
      <c r="T20" s="29"/>
      <c r="U20" s="29"/>
      <c r="V20" s="29"/>
      <c r="W20" s="29"/>
      <c r="X20" s="29"/>
      <c r="Y20" s="29"/>
    </row>
    <row r="21" s="2" customFormat="1" ht="30" customHeight="1" spans="1:25">
      <c r="A21" s="6">
        <v>385</v>
      </c>
      <c r="B21" s="6" t="s">
        <v>93</v>
      </c>
      <c r="C21" s="6" t="s">
        <v>94</v>
      </c>
      <c r="D21" s="6" t="s">
        <v>95</v>
      </c>
      <c r="E21" s="6" t="s">
        <v>96</v>
      </c>
      <c r="F21" s="6" t="s">
        <v>25</v>
      </c>
      <c r="G21" s="6" t="s">
        <v>33</v>
      </c>
      <c r="H21" s="6" t="s">
        <v>97</v>
      </c>
      <c r="I21" s="6" t="str">
        <f>VLOOKUP(A21,[1]Sheet1!$B$1:$G$65,4,0)</f>
        <v>新津区</v>
      </c>
      <c r="J21" s="9">
        <v>102567</v>
      </c>
      <c r="K21" s="9" t="s">
        <v>98</v>
      </c>
      <c r="L21" s="9" t="s">
        <v>42</v>
      </c>
      <c r="M21" s="9">
        <v>120</v>
      </c>
      <c r="N21" s="9"/>
      <c r="O21" s="9"/>
      <c r="P21" s="9"/>
      <c r="Q21" s="16">
        <f t="shared" si="0"/>
        <v>9600</v>
      </c>
      <c r="R21" s="24"/>
      <c r="S21" s="29"/>
      <c r="T21" s="29"/>
      <c r="U21" s="29"/>
      <c r="V21" s="29"/>
      <c r="W21" s="29"/>
      <c r="X21" s="29"/>
      <c r="Y21" s="29"/>
    </row>
    <row r="22" s="2" customFormat="1" ht="30" customHeight="1" spans="1:25">
      <c r="A22" s="6">
        <v>102567</v>
      </c>
      <c r="B22" s="6" t="s">
        <v>98</v>
      </c>
      <c r="C22" s="6"/>
      <c r="D22" s="6" t="s">
        <v>52</v>
      </c>
      <c r="E22" s="6" t="s">
        <v>99</v>
      </c>
      <c r="F22" s="6" t="s">
        <v>25</v>
      </c>
      <c r="G22" s="6" t="s">
        <v>26</v>
      </c>
      <c r="H22" s="6" t="s">
        <v>26</v>
      </c>
      <c r="I22" s="6"/>
      <c r="J22" s="11"/>
      <c r="K22" s="11"/>
      <c r="L22" s="11"/>
      <c r="M22" s="11">
        <f>SUM(M2:M21)</f>
        <v>1920</v>
      </c>
      <c r="N22" s="11">
        <f>SUM(N2:N21)</f>
        <v>900</v>
      </c>
      <c r="O22" s="11">
        <f>SUM(O2:O21)</f>
        <v>960</v>
      </c>
      <c r="P22" s="11">
        <f>SUM(P2:P21)</f>
        <v>648</v>
      </c>
      <c r="Q22" s="30">
        <f>SUM(Q2:Q21)</f>
        <v>305400</v>
      </c>
      <c r="R22" s="31"/>
      <c r="S22" s="29"/>
      <c r="T22" s="29"/>
      <c r="U22" s="29"/>
      <c r="V22" s="29"/>
      <c r="W22" s="29"/>
      <c r="X22" s="29"/>
      <c r="Y22" s="29"/>
    </row>
    <row r="23" ht="30" customHeight="1" spans="1:24">
      <c r="A23" s="7"/>
      <c r="B23" s="7"/>
      <c r="C23" s="7"/>
      <c r="D23" s="7"/>
      <c r="E23" s="7"/>
      <c r="F23" s="7"/>
      <c r="G23" s="7"/>
      <c r="H23" s="7"/>
      <c r="I23" s="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ht="30" customHeight="1" spans="10:24">
      <c r="J24" s="13" t="s">
        <v>100</v>
      </c>
      <c r="K24" s="14"/>
      <c r="L24" s="14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ht="30" customHeight="1" spans="10:24">
      <c r="J25" s="14"/>
      <c r="K25" s="14"/>
      <c r="L25" s="14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ht="30" customHeight="1" spans="10:24">
      <c r="J26" s="14"/>
      <c r="K26" s="14"/>
      <c r="L26" s="14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ht="30" customHeight="1" spans="10:24">
      <c r="J27" s="14"/>
      <c r="K27" s="14"/>
      <c r="L27" s="14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ht="30" customHeight="1" spans="10:24">
      <c r="J28" s="14"/>
      <c r="K28" s="14"/>
      <c r="L28" s="14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ht="30" customHeight="1" spans="10:24">
      <c r="J29" s="14"/>
      <c r="K29" s="14"/>
      <c r="L29" s="14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ht="30" customHeight="1" spans="10:24">
      <c r="J30" s="14"/>
      <c r="K30" s="14"/>
      <c r="L30" s="14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ht="30" customHeight="1" spans="10:24">
      <c r="J31" s="14"/>
      <c r="K31" s="14"/>
      <c r="L31" s="14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ht="30" customHeight="1" spans="10:24">
      <c r="J32" s="14"/>
      <c r="K32" s="14"/>
      <c r="L32" s="14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ht="18.75" spans="10:24">
      <c r="J33" s="12"/>
      <c r="K33" s="12"/>
      <c r="L33" s="12"/>
      <c r="M33" s="12"/>
      <c r="N33" s="12"/>
      <c r="O33" s="12"/>
      <c r="P33" s="12"/>
      <c r="Q33" s="12"/>
      <c r="R33" s="12"/>
      <c r="W33" s="12"/>
      <c r="X33" s="12"/>
    </row>
    <row r="34" ht="18.75" spans="10:24">
      <c r="J34" s="12"/>
      <c r="K34" s="12"/>
      <c r="L34" s="12"/>
      <c r="M34" s="12"/>
      <c r="N34" s="12"/>
      <c r="O34" s="12"/>
      <c r="P34" s="12"/>
      <c r="Q34" s="12"/>
      <c r="R34" s="12"/>
      <c r="W34" s="12"/>
      <c r="X34" s="12"/>
    </row>
  </sheetData>
  <autoFilter ref="A1:X22">
    <extLst/>
  </autoFilter>
  <sortState ref="J4:U23">
    <sortCondition ref="L4:L23"/>
  </sortState>
  <mergeCells count="2">
    <mergeCell ref="S9:T9"/>
    <mergeCell ref="J24:L32"/>
  </mergeCell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门店分货情况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Chen</dc:creator>
  <cp:lastModifiedBy>周红蓉</cp:lastModifiedBy>
  <dcterms:created xsi:type="dcterms:W3CDTF">2023-12-10T10:44:00Z</dcterms:created>
  <dcterms:modified xsi:type="dcterms:W3CDTF">2024-02-29T10:35:05Z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EEF6C9F65DB048E48BC5E62A5F8E54EF_13</vt:lpwstr>
  </property>
  <property fmtid="{D5CDD505-2E9C-101B-9397-08002B2CF9AE}" pid="3" name="KSOProductBuildVer">
    <vt:lpwstr>2052-12.1.0.16388</vt:lpwstr>
  </property>
</Properties>
</file>