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圣诞节活动任务" sheetId="1" r:id="rId1"/>
    <sheet name="片区完成率" sheetId="4" r:id="rId2"/>
  </sheets>
  <externalReferences>
    <externalReference r:id="rId3"/>
  </externalReferences>
  <definedNames>
    <definedName name="_xlnm._FilterDatabase" localSheetId="0" hidden="1">圣诞节活动任务!$A$2:$O$2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<sst xmlns="http://schemas.openxmlformats.org/spreadsheetml/2006/main" count="466" uniqueCount="181">
  <si>
    <t>圣诞节活动考核</t>
  </si>
  <si>
    <t>一阶段(12.22-12.25)</t>
  </si>
  <si>
    <t>完成情况</t>
  </si>
  <si>
    <t>序号</t>
  </si>
  <si>
    <t>门店ID</t>
  </si>
  <si>
    <t>门店名称</t>
  </si>
  <si>
    <t>片区名称</t>
  </si>
  <si>
    <t>分类</t>
  </si>
  <si>
    <t>销售</t>
  </si>
  <si>
    <t>毛利</t>
  </si>
  <si>
    <t>毛利率</t>
  </si>
  <si>
    <t>销售（4天）</t>
  </si>
  <si>
    <t>毛利（4天）</t>
  </si>
  <si>
    <t>销售完成率</t>
  </si>
  <si>
    <t>毛利额完成率</t>
  </si>
  <si>
    <t>奖惩</t>
  </si>
  <si>
    <t>旗舰店</t>
  </si>
  <si>
    <t>旗舰片区</t>
  </si>
  <si>
    <t>T</t>
  </si>
  <si>
    <t>三医院店（青龙街）</t>
  </si>
  <si>
    <t>A1</t>
  </si>
  <si>
    <t>青羊区十二桥药店</t>
  </si>
  <si>
    <t>西门一片</t>
  </si>
  <si>
    <t>A2</t>
  </si>
  <si>
    <t>四川太极浆洗街药店</t>
  </si>
  <si>
    <t>成都成汉太极大药房有限公司</t>
  </si>
  <si>
    <t>青羊区北东街店</t>
  </si>
  <si>
    <t>光华药店</t>
  </si>
  <si>
    <t>高新区民丰大道西段药店</t>
  </si>
  <si>
    <t>东南片区</t>
  </si>
  <si>
    <t>五津西路药店</t>
  </si>
  <si>
    <t>新津片区</t>
  </si>
  <si>
    <t>A3</t>
  </si>
  <si>
    <t>邛崃中心药店</t>
  </si>
  <si>
    <t>城郊一片</t>
  </si>
  <si>
    <t>B1</t>
  </si>
  <si>
    <t>光华村街药店</t>
  </si>
  <si>
    <t>成华区万科路药店</t>
  </si>
  <si>
    <t>新都区新繁镇繁江北路药店</t>
  </si>
  <si>
    <t>西门二片</t>
  </si>
  <si>
    <t>成华区华泰路药店</t>
  </si>
  <si>
    <t>锦江区榕声路店</t>
  </si>
  <si>
    <t>花照壁中横街</t>
  </si>
  <si>
    <t>锦江区庆云南街药店</t>
  </si>
  <si>
    <t>杏林路</t>
  </si>
  <si>
    <t>四川太极新都区新都街道万和北路药店</t>
  </si>
  <si>
    <t>通盈街药店</t>
  </si>
  <si>
    <t>成华区羊子山西路药店（兴元华盛）</t>
  </si>
  <si>
    <t>四川太极新津五津西路二店</t>
  </si>
  <si>
    <t>成华杉板桥南一路店</t>
  </si>
  <si>
    <t>成华区二环路北四段药店（汇融名城）</t>
  </si>
  <si>
    <t>B2</t>
  </si>
  <si>
    <t>清江东路药店</t>
  </si>
  <si>
    <t>培华东路店（六医院店）</t>
  </si>
  <si>
    <t>土龙路药店</t>
  </si>
  <si>
    <t>成华区华油路药店</t>
  </si>
  <si>
    <t>C1</t>
  </si>
  <si>
    <t>武侯区科华街药店</t>
  </si>
  <si>
    <t>彭州致和路店</t>
  </si>
  <si>
    <t>银河北街</t>
  </si>
  <si>
    <t>花照壁</t>
  </si>
  <si>
    <t>梨花街</t>
  </si>
  <si>
    <t>武侯区顺和街店</t>
  </si>
  <si>
    <t>锦江区观音桥街药店</t>
  </si>
  <si>
    <t>新都区马超东路店</t>
  </si>
  <si>
    <t>枣子巷药店</t>
  </si>
  <si>
    <t>大邑县晋原镇内蒙古大道桃源药店</t>
  </si>
  <si>
    <t>高新区大源北街药店</t>
  </si>
  <si>
    <t>新津邓双镇岷江店</t>
  </si>
  <si>
    <t>新乐中街药店</t>
  </si>
  <si>
    <t>泰和二街</t>
  </si>
  <si>
    <t>蜀辉路店</t>
  </si>
  <si>
    <t>新园大道药店</t>
  </si>
  <si>
    <t>贝森北路</t>
  </si>
  <si>
    <t>四川太极金牛区蜀汉路药店</t>
  </si>
  <si>
    <t>金牛区交大路第三药店</t>
  </si>
  <si>
    <t>怀远店</t>
  </si>
  <si>
    <t>崇州片区</t>
  </si>
  <si>
    <t>东昌路店</t>
  </si>
  <si>
    <t>锦江区水杉街药店</t>
  </si>
  <si>
    <t>温江区公平街道江安路药店</t>
  </si>
  <si>
    <t>大悦路店</t>
  </si>
  <si>
    <t>新下街</t>
  </si>
  <si>
    <t>静沙路</t>
  </si>
  <si>
    <t>郫县郫筒镇一环路东南段药店</t>
  </si>
  <si>
    <t>西部店</t>
  </si>
  <si>
    <t>成华区崔家店路药店</t>
  </si>
  <si>
    <t>光华北五路店</t>
  </si>
  <si>
    <t>紫薇东路</t>
  </si>
  <si>
    <t>四川太极金牛区银沙路药店</t>
  </si>
  <si>
    <t>金马河</t>
  </si>
  <si>
    <t>大邑县沙渠镇方圆路药店</t>
  </si>
  <si>
    <t>温江店</t>
  </si>
  <si>
    <t>邛崃市临邛镇洪川小区药店</t>
  </si>
  <si>
    <t>永康东路药店</t>
  </si>
  <si>
    <t>尚锦路店</t>
  </si>
  <si>
    <t>金丝街药店</t>
  </si>
  <si>
    <t>元华二巷</t>
  </si>
  <si>
    <t>武侯区佳灵路</t>
  </si>
  <si>
    <t>大邑县晋原镇子龙路店</t>
  </si>
  <si>
    <t>金牛区金沙路药店</t>
  </si>
  <si>
    <t>大邑县晋原镇通达东路五段药店</t>
  </si>
  <si>
    <t>西林一街</t>
  </si>
  <si>
    <t>郫县郫筒镇东大街药店</t>
  </si>
  <si>
    <t>科华北路</t>
  </si>
  <si>
    <t>都江堰景中路店</t>
  </si>
  <si>
    <t>红星店</t>
  </si>
  <si>
    <t>成华区万宇路药店</t>
  </si>
  <si>
    <t>双林路药店</t>
  </si>
  <si>
    <t>四川太极大邑县晋原镇北街药店</t>
  </si>
  <si>
    <t>青羊区童子街</t>
  </si>
  <si>
    <t>大邑县晋原镇东街药店</t>
  </si>
  <si>
    <t>丝竹路</t>
  </si>
  <si>
    <t>金带街药店</t>
  </si>
  <si>
    <t>宏济路</t>
  </si>
  <si>
    <t>锦江区柳翠路药店</t>
  </si>
  <si>
    <t>都江堰市蒲阳镇堰问道西路药店</t>
  </si>
  <si>
    <t>华泰路二药店</t>
  </si>
  <si>
    <t>C2</t>
  </si>
  <si>
    <t>成华区华康路药店</t>
  </si>
  <si>
    <t>五福桥东路</t>
  </si>
  <si>
    <t>大邑县安仁镇千禧街药店</t>
  </si>
  <si>
    <t>锦江区劼人路药店</t>
  </si>
  <si>
    <t>都江堰市蒲阳路药店</t>
  </si>
  <si>
    <t>倪家桥</t>
  </si>
  <si>
    <t>都江堰奎光路中段药店</t>
  </si>
  <si>
    <t>金祥店</t>
  </si>
  <si>
    <t>都江堰药店</t>
  </si>
  <si>
    <t>双流区东升街道三强西路药店</t>
  </si>
  <si>
    <t>武侯区聚萃街药店</t>
  </si>
  <si>
    <t>沙湾东一路</t>
  </si>
  <si>
    <t>光华西一路</t>
  </si>
  <si>
    <t>都江堰聚源镇药店</t>
  </si>
  <si>
    <t>蜀兴路店</t>
  </si>
  <si>
    <t>双流县西航港街道锦华路一段药店</t>
  </si>
  <si>
    <t>大邑县新场镇文昌街药店</t>
  </si>
  <si>
    <t>天顺路店</t>
  </si>
  <si>
    <t>长寿路</t>
  </si>
  <si>
    <t>都江堰幸福镇翔凤路药店</t>
  </si>
  <si>
    <t>邛崃翠荫街</t>
  </si>
  <si>
    <t>大石西路药店</t>
  </si>
  <si>
    <t>崇州市崇阳镇尚贤坊街药店</t>
  </si>
  <si>
    <t>蜀源路店</t>
  </si>
  <si>
    <t>四川太极武侯区高攀西巷药店</t>
  </si>
  <si>
    <t>医贸大道店</t>
  </si>
  <si>
    <t>蜀州中路店</t>
  </si>
  <si>
    <t>邛崃市羊安镇永康大道药店</t>
  </si>
  <si>
    <t>金牛区黄苑东街药店</t>
  </si>
  <si>
    <t>大华街药店</t>
  </si>
  <si>
    <t>驷马桥店</t>
  </si>
  <si>
    <t>剑南大道店</t>
  </si>
  <si>
    <t>高新区中和公济桥路药店</t>
  </si>
  <si>
    <t>都江堰宝莲路</t>
  </si>
  <si>
    <t>中和大道药店</t>
  </si>
  <si>
    <t>大邑县晋源镇东壕沟段药店</t>
  </si>
  <si>
    <t>经一路店</t>
  </si>
  <si>
    <t>新津武阳西路</t>
  </si>
  <si>
    <t>兴义镇万兴路药店</t>
  </si>
  <si>
    <t>逸都路店</t>
  </si>
  <si>
    <t>潘家街店</t>
  </si>
  <si>
    <t>三江店</t>
  </si>
  <si>
    <t>泰和西二街店</t>
  </si>
  <si>
    <t>观音阁店</t>
  </si>
  <si>
    <t>金巷西街店</t>
  </si>
  <si>
    <t>水碾河</t>
  </si>
  <si>
    <t>雅安市太极智慧云医药科技有限公司</t>
  </si>
  <si>
    <t>元通大道店</t>
  </si>
  <si>
    <t>崇州中心店</t>
  </si>
  <si>
    <t>大邑蜀望路店</t>
  </si>
  <si>
    <t>大邑南街店</t>
  </si>
  <si>
    <t>红高路店</t>
  </si>
  <si>
    <t>沙河源药店</t>
  </si>
  <si>
    <t>邛崃市临邛镇凤凰大道药店</t>
  </si>
  <si>
    <t>青羊区文和路药店</t>
  </si>
  <si>
    <t>泰和二街三药店</t>
  </si>
  <si>
    <t>锦江区大田坎街药店</t>
  </si>
  <si>
    <t>合计</t>
  </si>
  <si>
    <t>销售任务（4天）</t>
  </si>
  <si>
    <t>实际销售（4天）</t>
  </si>
  <si>
    <t>完成率</t>
  </si>
  <si>
    <t>绩效分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</si>
</sst>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3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9" fontId="3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  <xf numFmtId="9" fontId="4" fillId="0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/>
    </xf>
    <xf numFmtId="9" fontId="4" fillId="0" borderId="1" xfId="50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9" fontId="2" fillId="0" borderId="1" xfId="49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7" fontId="2" fillId="0" borderId="1" xfId="3" applyNumberFormat="1" applyFont="1" applyBorder="1" applyAlignment="1">
      <alignment horizontal="center" vertical="center"/>
    </xf>
    <xf numFmtId="177" fontId="5" fillId="2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1" xfId="3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6086;&#26597;&#35810;&#26102;&#38388;&#27573;&#20998;&#38376;&#24215;&#38144;&#21806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1541</v>
          </cell>
          <cell r="K3">
            <v>214.82</v>
          </cell>
          <cell r="L3">
            <v>331032.09</v>
          </cell>
          <cell r="M3">
            <v>40834.32</v>
          </cell>
        </row>
        <row r="4">
          <cell r="D4">
            <v>399</v>
          </cell>
          <cell r="E4" t="str">
            <v>四川太极成都高新区成汉南路药店</v>
          </cell>
          <cell r="F4" t="str">
            <v>否</v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738</v>
          </cell>
          <cell r="K4">
            <v>122.14</v>
          </cell>
          <cell r="L4">
            <v>90142.57</v>
          </cell>
          <cell r="M4">
            <v>29457.83</v>
          </cell>
        </row>
        <row r="5">
          <cell r="D5">
            <v>114685</v>
          </cell>
          <cell r="E5" t="str">
            <v>四川太极青羊区青龙街药店</v>
          </cell>
          <cell r="F5" t="str">
            <v/>
          </cell>
          <cell r="G5">
            <v>142</v>
          </cell>
          <cell r="H5" t="str">
            <v>旗舰片区</v>
          </cell>
          <cell r="I5" t="str">
            <v>谭勤娟</v>
          </cell>
          <cell r="J5">
            <v>555</v>
          </cell>
          <cell r="K5">
            <v>136.82</v>
          </cell>
          <cell r="L5">
            <v>75936.2</v>
          </cell>
          <cell r="M5">
            <v>15459.7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623</v>
          </cell>
          <cell r="K6">
            <v>108.72</v>
          </cell>
          <cell r="L6">
            <v>67730.3</v>
          </cell>
          <cell r="M6">
            <v>16168.18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483</v>
          </cell>
          <cell r="K7">
            <v>139.94</v>
          </cell>
          <cell r="L7">
            <v>67592.71</v>
          </cell>
          <cell r="M7">
            <v>20086.11</v>
          </cell>
        </row>
        <row r="8">
          <cell r="D8">
            <v>582</v>
          </cell>
          <cell r="E8" t="str">
            <v>四川太极青羊区十二桥药店</v>
          </cell>
          <cell r="F8" t="str">
            <v>否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577</v>
          </cell>
          <cell r="K8">
            <v>114.23</v>
          </cell>
          <cell r="L8">
            <v>65909.71</v>
          </cell>
          <cell r="M8">
            <v>15071.84</v>
          </cell>
        </row>
        <row r="9">
          <cell r="D9">
            <v>337</v>
          </cell>
          <cell r="E9" t="str">
            <v>四川太极浆洗街药店</v>
          </cell>
          <cell r="F9" t="str">
            <v>是</v>
          </cell>
          <cell r="G9">
            <v>142</v>
          </cell>
          <cell r="H9" t="str">
            <v>旗舰片区</v>
          </cell>
          <cell r="I9" t="str">
            <v>谭勤娟</v>
          </cell>
          <cell r="J9">
            <v>750</v>
          </cell>
          <cell r="K9">
            <v>84.09</v>
          </cell>
          <cell r="L9">
            <v>63063.84</v>
          </cell>
          <cell r="M9">
            <v>20251.78</v>
          </cell>
        </row>
        <row r="10">
          <cell r="D10">
            <v>117491</v>
          </cell>
          <cell r="E10" t="str">
            <v>四川太极金牛区花照壁中横街药店</v>
          </cell>
          <cell r="F10" t="str">
            <v/>
          </cell>
          <cell r="G10">
            <v>181</v>
          </cell>
          <cell r="H10" t="str">
            <v>西门一片</v>
          </cell>
          <cell r="I10" t="str">
            <v>刘琴英</v>
          </cell>
          <cell r="J10">
            <v>504</v>
          </cell>
          <cell r="K10">
            <v>106.49</v>
          </cell>
          <cell r="L10">
            <v>53671.99</v>
          </cell>
          <cell r="M10">
            <v>12734.31</v>
          </cell>
        </row>
        <row r="11">
          <cell r="D11">
            <v>571</v>
          </cell>
          <cell r="E11" t="str">
            <v>四川太极高新区锦城大道药店</v>
          </cell>
          <cell r="F11" t="str">
            <v>是</v>
          </cell>
          <cell r="G11">
            <v>232</v>
          </cell>
          <cell r="H11" t="str">
            <v>东南片区</v>
          </cell>
          <cell r="I11" t="str">
            <v>曾蕾蕾</v>
          </cell>
          <cell r="J11">
            <v>661</v>
          </cell>
          <cell r="K11">
            <v>81.05</v>
          </cell>
          <cell r="L11">
            <v>53575.55</v>
          </cell>
          <cell r="M11">
            <v>16119.09</v>
          </cell>
        </row>
        <row r="12">
          <cell r="D12">
            <v>385</v>
          </cell>
          <cell r="E12" t="str">
            <v>四川太极五津西路药店</v>
          </cell>
          <cell r="F12" t="str">
            <v>是</v>
          </cell>
          <cell r="G12">
            <v>281</v>
          </cell>
          <cell r="H12" t="str">
            <v>新津片</v>
          </cell>
          <cell r="I12" t="str">
            <v>王燕丽</v>
          </cell>
          <cell r="J12">
            <v>390</v>
          </cell>
          <cell r="K12">
            <v>117.8</v>
          </cell>
          <cell r="L12">
            <v>45941.53</v>
          </cell>
          <cell r="M12">
            <v>8470.43</v>
          </cell>
        </row>
        <row r="13">
          <cell r="D13">
            <v>707</v>
          </cell>
          <cell r="E13" t="str">
            <v>四川太极成华区万科路药店</v>
          </cell>
          <cell r="F13" t="str">
            <v>否</v>
          </cell>
          <cell r="G13">
            <v>232</v>
          </cell>
          <cell r="H13" t="str">
            <v>东南片区</v>
          </cell>
          <cell r="I13" t="str">
            <v>曾蕾蕾</v>
          </cell>
          <cell r="J13">
            <v>650</v>
          </cell>
          <cell r="K13">
            <v>65.91</v>
          </cell>
          <cell r="L13">
            <v>42840.61</v>
          </cell>
          <cell r="M13">
            <v>10585.05</v>
          </cell>
        </row>
        <row r="14">
          <cell r="D14">
            <v>730</v>
          </cell>
          <cell r="E14" t="str">
            <v>四川太极新都区新繁镇繁江北路药店</v>
          </cell>
          <cell r="F14" t="str">
            <v>否</v>
          </cell>
          <cell r="G14">
            <v>342</v>
          </cell>
          <cell r="H14" t="str">
            <v>西门二片</v>
          </cell>
          <cell r="I14" t="str">
            <v>林禹帅</v>
          </cell>
          <cell r="J14">
            <v>522</v>
          </cell>
          <cell r="K14">
            <v>78.81</v>
          </cell>
          <cell r="L14">
            <v>41139.16</v>
          </cell>
          <cell r="M14">
            <v>11200.48</v>
          </cell>
        </row>
        <row r="15">
          <cell r="D15">
            <v>377</v>
          </cell>
          <cell r="E15" t="str">
            <v>四川太极新园大道药店</v>
          </cell>
          <cell r="F15" t="str">
            <v>否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691</v>
          </cell>
          <cell r="K15">
            <v>58.28</v>
          </cell>
          <cell r="L15">
            <v>40274.41</v>
          </cell>
          <cell r="M15">
            <v>13190.06</v>
          </cell>
        </row>
        <row r="16">
          <cell r="D16">
            <v>742</v>
          </cell>
          <cell r="E16" t="str">
            <v>四川太极锦江区庆云南街药店</v>
          </cell>
          <cell r="F16" t="str">
            <v/>
          </cell>
          <cell r="G16">
            <v>142</v>
          </cell>
          <cell r="H16" t="str">
            <v>旗舰片区</v>
          </cell>
          <cell r="I16" t="str">
            <v>谭勤娟</v>
          </cell>
          <cell r="J16">
            <v>341</v>
          </cell>
          <cell r="K16">
            <v>113.56</v>
          </cell>
          <cell r="L16">
            <v>38722.85</v>
          </cell>
          <cell r="M16">
            <v>7634.92</v>
          </cell>
        </row>
        <row r="17">
          <cell r="D17">
            <v>106066</v>
          </cell>
          <cell r="E17" t="str">
            <v>四川太极锦江区梨花街药店</v>
          </cell>
          <cell r="F17" t="str">
            <v/>
          </cell>
          <cell r="G17">
            <v>142</v>
          </cell>
          <cell r="H17" t="str">
            <v>旗舰片区</v>
          </cell>
          <cell r="I17" t="str">
            <v>谭勤娟</v>
          </cell>
          <cell r="J17">
            <v>703</v>
          </cell>
          <cell r="K17">
            <v>53.23</v>
          </cell>
          <cell r="L17">
            <v>37418.48</v>
          </cell>
          <cell r="M17">
            <v>14142.89</v>
          </cell>
        </row>
        <row r="18">
          <cell r="D18">
            <v>118074</v>
          </cell>
          <cell r="E18" t="str">
            <v>四川太极高新区泰和二街药店</v>
          </cell>
          <cell r="F18" t="str">
            <v/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547</v>
          </cell>
          <cell r="K18">
            <v>64.56</v>
          </cell>
          <cell r="L18">
            <v>35316.64</v>
          </cell>
          <cell r="M18">
            <v>11995.89</v>
          </cell>
        </row>
        <row r="19">
          <cell r="D19">
            <v>373</v>
          </cell>
          <cell r="E19" t="str">
            <v>四川太极通盈街药店</v>
          </cell>
          <cell r="F19" t="str">
            <v>否</v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458</v>
          </cell>
          <cell r="K19">
            <v>75.6</v>
          </cell>
          <cell r="L19">
            <v>34624.99</v>
          </cell>
          <cell r="M19">
            <v>9729.01</v>
          </cell>
        </row>
        <row r="20">
          <cell r="D20">
            <v>107658</v>
          </cell>
          <cell r="E20" t="str">
            <v>四川太极新都区新都街道万和北路药店</v>
          </cell>
          <cell r="F20" t="str">
            <v/>
          </cell>
          <cell r="G20">
            <v>342</v>
          </cell>
          <cell r="H20" t="str">
            <v>西门二片</v>
          </cell>
          <cell r="I20" t="str">
            <v>林禹帅</v>
          </cell>
          <cell r="J20">
            <v>625</v>
          </cell>
          <cell r="K20">
            <v>55.1</v>
          </cell>
          <cell r="L20">
            <v>34438.87</v>
          </cell>
          <cell r="M20">
            <v>10051.42</v>
          </cell>
        </row>
        <row r="21">
          <cell r="D21">
            <v>105267</v>
          </cell>
          <cell r="E21" t="str">
            <v>四川太极金牛区蜀汉路药店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447</v>
          </cell>
          <cell r="K21">
            <v>76.27</v>
          </cell>
          <cell r="L21">
            <v>34091.57</v>
          </cell>
          <cell r="M21">
            <v>10096.15</v>
          </cell>
        </row>
        <row r="22">
          <cell r="D22">
            <v>103198</v>
          </cell>
          <cell r="E22" t="str">
            <v>四川太极青羊区贝森北路药店</v>
          </cell>
          <cell r="F22" t="str">
            <v/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577</v>
          </cell>
          <cell r="K22">
            <v>58</v>
          </cell>
          <cell r="L22">
            <v>33465.15</v>
          </cell>
          <cell r="M22">
            <v>10154.19</v>
          </cell>
        </row>
        <row r="23">
          <cell r="D23">
            <v>120844</v>
          </cell>
          <cell r="E23" t="str">
            <v>四川太极彭州市致和镇南三环路药店</v>
          </cell>
          <cell r="F23" t="str">
            <v/>
          </cell>
          <cell r="G23">
            <v>342</v>
          </cell>
          <cell r="H23" t="str">
            <v>西门二片</v>
          </cell>
          <cell r="I23" t="str">
            <v>林禹帅</v>
          </cell>
          <cell r="J23">
            <v>387</v>
          </cell>
          <cell r="K23">
            <v>82.42</v>
          </cell>
          <cell r="L23">
            <v>31898.03</v>
          </cell>
          <cell r="M23">
            <v>8521.6</v>
          </cell>
        </row>
        <row r="24">
          <cell r="D24">
            <v>365</v>
          </cell>
          <cell r="E24" t="str">
            <v>四川太极光华村街药店</v>
          </cell>
          <cell r="F24" t="str">
            <v>是</v>
          </cell>
          <cell r="G24">
            <v>181</v>
          </cell>
          <cell r="H24" t="str">
            <v>西门一片</v>
          </cell>
          <cell r="I24" t="str">
            <v>刘琴英</v>
          </cell>
          <cell r="J24">
            <v>452</v>
          </cell>
          <cell r="K24">
            <v>69.36</v>
          </cell>
          <cell r="L24">
            <v>31348.51</v>
          </cell>
          <cell r="M24">
            <v>10333.24</v>
          </cell>
        </row>
        <row r="25">
          <cell r="D25">
            <v>581</v>
          </cell>
          <cell r="E25" t="str">
            <v>四川太极成华区二环路北四段药店（汇融名城）</v>
          </cell>
          <cell r="F25" t="str">
            <v>是</v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423</v>
          </cell>
          <cell r="K25">
            <v>72.53</v>
          </cell>
          <cell r="L25">
            <v>30679.86</v>
          </cell>
          <cell r="M25">
            <v>11329.98</v>
          </cell>
        </row>
        <row r="26">
          <cell r="D26">
            <v>511</v>
          </cell>
          <cell r="E26" t="str">
            <v>四川太极成华杉板桥南一路店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曾蕾蕾</v>
          </cell>
          <cell r="J26">
            <v>352</v>
          </cell>
          <cell r="K26">
            <v>85.68</v>
          </cell>
          <cell r="L26">
            <v>30158.74</v>
          </cell>
          <cell r="M26">
            <v>8890.16</v>
          </cell>
        </row>
        <row r="27">
          <cell r="D27">
            <v>341</v>
          </cell>
          <cell r="E27" t="str">
            <v>四川太极邛崃中心药店</v>
          </cell>
          <cell r="F27" t="str">
            <v>是</v>
          </cell>
          <cell r="G27">
            <v>282</v>
          </cell>
          <cell r="H27" t="str">
            <v>城郊一片</v>
          </cell>
          <cell r="I27" t="str">
            <v>任会茹</v>
          </cell>
          <cell r="J27">
            <v>338</v>
          </cell>
          <cell r="K27">
            <v>88.9</v>
          </cell>
          <cell r="L27">
            <v>30048.72</v>
          </cell>
          <cell r="M27">
            <v>10675.89</v>
          </cell>
        </row>
        <row r="28">
          <cell r="D28">
            <v>724</v>
          </cell>
          <cell r="E28" t="str">
            <v>四川太极锦江区观音桥街药店</v>
          </cell>
          <cell r="F28" t="str">
            <v>否</v>
          </cell>
          <cell r="G28">
            <v>232</v>
          </cell>
          <cell r="H28" t="str">
            <v>东南片区</v>
          </cell>
          <cell r="I28" t="str">
            <v>曾蕾蕾</v>
          </cell>
          <cell r="J28">
            <v>479</v>
          </cell>
          <cell r="K28">
            <v>62.62</v>
          </cell>
          <cell r="L28">
            <v>29996.81</v>
          </cell>
          <cell r="M28">
            <v>11690.41</v>
          </cell>
        </row>
        <row r="29">
          <cell r="D29">
            <v>546</v>
          </cell>
          <cell r="E29" t="str">
            <v>四川太极锦江区榕声路店</v>
          </cell>
          <cell r="F29" t="str">
            <v>否</v>
          </cell>
          <cell r="G29">
            <v>232</v>
          </cell>
          <cell r="H29" t="str">
            <v>东南片区</v>
          </cell>
          <cell r="I29" t="str">
            <v>曾蕾蕾</v>
          </cell>
          <cell r="J29">
            <v>526</v>
          </cell>
          <cell r="K29">
            <v>56.9</v>
          </cell>
          <cell r="L29">
            <v>29929.5</v>
          </cell>
          <cell r="M29">
            <v>10339.89</v>
          </cell>
        </row>
        <row r="30">
          <cell r="D30">
            <v>712</v>
          </cell>
          <cell r="E30" t="str">
            <v>四川太极成华区华泰路药店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589</v>
          </cell>
          <cell r="K30">
            <v>50.39</v>
          </cell>
          <cell r="L30">
            <v>29676.85</v>
          </cell>
          <cell r="M30">
            <v>11166.34</v>
          </cell>
        </row>
        <row r="31">
          <cell r="D31">
            <v>585</v>
          </cell>
          <cell r="E31" t="str">
            <v>四川太极成华区羊子山西路药店（兴元华盛）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460</v>
          </cell>
          <cell r="K31">
            <v>64.1</v>
          </cell>
          <cell r="L31">
            <v>29484.41</v>
          </cell>
          <cell r="M31">
            <v>9888.35</v>
          </cell>
        </row>
        <row r="32">
          <cell r="D32">
            <v>108656</v>
          </cell>
          <cell r="E32" t="str">
            <v>四川太极新津县五津镇五津西路二药房</v>
          </cell>
          <cell r="F32" t="str">
            <v/>
          </cell>
          <cell r="G32">
            <v>281</v>
          </cell>
          <cell r="H32" t="str">
            <v>新津片</v>
          </cell>
          <cell r="I32" t="str">
            <v>王燕丽</v>
          </cell>
          <cell r="J32">
            <v>321</v>
          </cell>
          <cell r="K32">
            <v>90.63</v>
          </cell>
          <cell r="L32">
            <v>29093.32</v>
          </cell>
          <cell r="M32">
            <v>5069.27</v>
          </cell>
        </row>
        <row r="33">
          <cell r="D33">
            <v>359</v>
          </cell>
          <cell r="E33" t="str">
            <v>四川太极枣子巷药店</v>
          </cell>
          <cell r="F33" t="str">
            <v>否</v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559</v>
          </cell>
          <cell r="K33">
            <v>51.95</v>
          </cell>
          <cell r="L33">
            <v>29038.39</v>
          </cell>
          <cell r="M33">
            <v>7985.7</v>
          </cell>
        </row>
        <row r="34">
          <cell r="D34">
            <v>746</v>
          </cell>
          <cell r="E34" t="str">
            <v>四川太极大邑县晋原镇内蒙古大道桃源药店</v>
          </cell>
          <cell r="F34" t="str">
            <v>否</v>
          </cell>
          <cell r="G34">
            <v>282</v>
          </cell>
          <cell r="H34" t="str">
            <v>城郊一片</v>
          </cell>
          <cell r="I34" t="str">
            <v>任会茹</v>
          </cell>
          <cell r="J34">
            <v>623</v>
          </cell>
          <cell r="K34">
            <v>46.58</v>
          </cell>
          <cell r="L34">
            <v>29018.19</v>
          </cell>
          <cell r="M34">
            <v>8965.17</v>
          </cell>
        </row>
        <row r="35">
          <cell r="D35">
            <v>111219</v>
          </cell>
          <cell r="E35" t="str">
            <v>四川太极金牛区花照壁药店</v>
          </cell>
          <cell r="F35" t="str">
            <v/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433</v>
          </cell>
          <cell r="K35">
            <v>65.86</v>
          </cell>
          <cell r="L35">
            <v>28516.35</v>
          </cell>
          <cell r="M35">
            <v>9333.84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448</v>
          </cell>
          <cell r="K36">
            <v>63.6</v>
          </cell>
          <cell r="L36">
            <v>28492.02</v>
          </cell>
          <cell r="M36">
            <v>7641.94</v>
          </cell>
        </row>
        <row r="37">
          <cell r="D37">
            <v>744</v>
          </cell>
          <cell r="E37" t="str">
            <v>四川太极武侯区科华街药店</v>
          </cell>
          <cell r="F37" t="str">
            <v/>
          </cell>
          <cell r="G37">
            <v>142</v>
          </cell>
          <cell r="H37" t="str">
            <v>旗舰片区</v>
          </cell>
          <cell r="I37" t="str">
            <v>谭勤娟</v>
          </cell>
          <cell r="J37">
            <v>468</v>
          </cell>
          <cell r="K37">
            <v>60.71</v>
          </cell>
          <cell r="L37">
            <v>28412.87</v>
          </cell>
          <cell r="M37">
            <v>10404.96</v>
          </cell>
        </row>
        <row r="38">
          <cell r="D38">
            <v>111400</v>
          </cell>
          <cell r="E38" t="str">
            <v>四川太极邛崃市文君街道杏林路药店</v>
          </cell>
          <cell r="F38" t="str">
            <v/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290</v>
          </cell>
          <cell r="K38">
            <v>97.73</v>
          </cell>
          <cell r="L38">
            <v>28341.81</v>
          </cell>
          <cell r="M38">
            <v>7186.66</v>
          </cell>
        </row>
        <row r="39">
          <cell r="D39">
            <v>117184</v>
          </cell>
          <cell r="E39" t="str">
            <v>四川太极锦江区静沙南路药店</v>
          </cell>
          <cell r="F39" t="str">
            <v/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373</v>
          </cell>
          <cell r="K39">
            <v>75.04</v>
          </cell>
          <cell r="L39">
            <v>27989.95</v>
          </cell>
          <cell r="M39">
            <v>8693.76</v>
          </cell>
        </row>
        <row r="40">
          <cell r="D40">
            <v>102934</v>
          </cell>
          <cell r="E40" t="str">
            <v>四川太极金牛区银河北街药店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372</v>
          </cell>
          <cell r="K40">
            <v>74.61</v>
          </cell>
          <cell r="L40">
            <v>27755.1</v>
          </cell>
          <cell r="M40">
            <v>9659.6</v>
          </cell>
        </row>
        <row r="41">
          <cell r="D41">
            <v>104428</v>
          </cell>
          <cell r="E41" t="str">
            <v>四川太极崇州市崇阳镇永康东路药店 </v>
          </cell>
          <cell r="F41" t="str">
            <v/>
          </cell>
          <cell r="G41">
            <v>341</v>
          </cell>
          <cell r="H41" t="str">
            <v>崇州片</v>
          </cell>
          <cell r="I41" t="str">
            <v>胡建梅</v>
          </cell>
          <cell r="J41">
            <v>461</v>
          </cell>
          <cell r="K41">
            <v>60.14</v>
          </cell>
          <cell r="L41">
            <v>27723.88</v>
          </cell>
          <cell r="M41">
            <v>8753.59</v>
          </cell>
        </row>
        <row r="42">
          <cell r="D42">
            <v>513</v>
          </cell>
          <cell r="E42" t="str">
            <v>四川太极武侯区顺和街店</v>
          </cell>
          <cell r="F42" t="str">
            <v>否</v>
          </cell>
          <cell r="G42">
            <v>342</v>
          </cell>
          <cell r="H42" t="str">
            <v>西门二片</v>
          </cell>
          <cell r="I42" t="str">
            <v>林禹帅</v>
          </cell>
          <cell r="J42">
            <v>389</v>
          </cell>
          <cell r="K42">
            <v>69.61</v>
          </cell>
          <cell r="L42">
            <v>27077.14</v>
          </cell>
          <cell r="M42">
            <v>9126.54</v>
          </cell>
        </row>
        <row r="43">
          <cell r="D43">
            <v>515</v>
          </cell>
          <cell r="E43" t="str">
            <v>四川太极成华区崔家店路药店</v>
          </cell>
          <cell r="F43" t="str">
            <v>否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443</v>
          </cell>
          <cell r="K43">
            <v>60.23</v>
          </cell>
          <cell r="L43">
            <v>26680.65</v>
          </cell>
          <cell r="M43">
            <v>7183.29</v>
          </cell>
        </row>
        <row r="44">
          <cell r="D44">
            <v>514</v>
          </cell>
          <cell r="E44" t="str">
            <v>四川太极新津邓双镇岷江店</v>
          </cell>
          <cell r="F44" t="str">
            <v>否</v>
          </cell>
          <cell r="G44">
            <v>281</v>
          </cell>
          <cell r="H44" t="str">
            <v>新津片</v>
          </cell>
          <cell r="I44" t="str">
            <v>王燕丽</v>
          </cell>
          <cell r="J44">
            <v>443</v>
          </cell>
          <cell r="K44">
            <v>58.73</v>
          </cell>
          <cell r="L44">
            <v>26018.09</v>
          </cell>
          <cell r="M44">
            <v>9522.23</v>
          </cell>
        </row>
        <row r="45">
          <cell r="D45">
            <v>539</v>
          </cell>
          <cell r="E45" t="str">
            <v>四川太极大邑县晋原镇子龙路店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345</v>
          </cell>
          <cell r="K45">
            <v>75.14</v>
          </cell>
          <cell r="L45">
            <v>25924.11</v>
          </cell>
          <cell r="M45">
            <v>7255.27</v>
          </cell>
        </row>
        <row r="46">
          <cell r="D46">
            <v>578</v>
          </cell>
          <cell r="E46" t="str">
            <v>四川太极成华区华油路药店</v>
          </cell>
          <cell r="F46" t="str">
            <v>否</v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341</v>
          </cell>
          <cell r="K46">
            <v>74.21</v>
          </cell>
          <cell r="L46">
            <v>25307.14</v>
          </cell>
          <cell r="M46">
            <v>6011.4</v>
          </cell>
        </row>
        <row r="47">
          <cell r="D47">
            <v>717</v>
          </cell>
          <cell r="E47" t="str">
            <v>四川太极大邑县晋原镇通达东路五段药店</v>
          </cell>
          <cell r="F47" t="str">
            <v>否</v>
          </cell>
          <cell r="G47">
            <v>282</v>
          </cell>
          <cell r="H47" t="str">
            <v>城郊一片</v>
          </cell>
          <cell r="I47" t="str">
            <v>任会茹</v>
          </cell>
          <cell r="J47">
            <v>378</v>
          </cell>
          <cell r="K47">
            <v>66.91</v>
          </cell>
          <cell r="L47">
            <v>25291.26</v>
          </cell>
          <cell r="M47">
            <v>7504.63</v>
          </cell>
        </row>
        <row r="48">
          <cell r="D48">
            <v>379</v>
          </cell>
          <cell r="E48" t="str">
            <v>四川太极土龙路药店</v>
          </cell>
          <cell r="F48" t="str">
            <v>否</v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434</v>
          </cell>
          <cell r="K48">
            <v>58.24</v>
          </cell>
          <cell r="L48">
            <v>25274.05</v>
          </cell>
          <cell r="M48">
            <v>7623.01</v>
          </cell>
        </row>
        <row r="49">
          <cell r="D49">
            <v>357</v>
          </cell>
          <cell r="E49" t="str">
            <v>四川太极清江东路药店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305</v>
          </cell>
          <cell r="K49">
            <v>82.66</v>
          </cell>
          <cell r="L49">
            <v>25212.66</v>
          </cell>
          <cell r="M49">
            <v>8045.21</v>
          </cell>
        </row>
        <row r="50">
          <cell r="D50">
            <v>114844</v>
          </cell>
          <cell r="E50" t="str">
            <v>四川太极成华区培华东路药店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359</v>
          </cell>
          <cell r="K50">
            <v>69.75</v>
          </cell>
          <cell r="L50">
            <v>25039.94</v>
          </cell>
          <cell r="M50">
            <v>7794.08</v>
          </cell>
        </row>
        <row r="51">
          <cell r="D51">
            <v>387</v>
          </cell>
          <cell r="E51" t="str">
            <v>四川太极新乐中街药店</v>
          </cell>
          <cell r="F51" t="str">
            <v>否</v>
          </cell>
          <cell r="G51">
            <v>232</v>
          </cell>
          <cell r="H51" t="str">
            <v>东南片区</v>
          </cell>
          <cell r="I51" t="str">
            <v>曾蕾蕾</v>
          </cell>
          <cell r="J51">
            <v>376</v>
          </cell>
          <cell r="K51">
            <v>66.49</v>
          </cell>
          <cell r="L51">
            <v>25001.2</v>
          </cell>
          <cell r="M51">
            <v>7116.31</v>
          </cell>
        </row>
        <row r="52">
          <cell r="D52">
            <v>106569</v>
          </cell>
          <cell r="E52" t="str">
            <v>四川太极武侯区大悦路药店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361</v>
          </cell>
          <cell r="K52">
            <v>67.24</v>
          </cell>
          <cell r="L52">
            <v>24273.5</v>
          </cell>
          <cell r="M52">
            <v>7682.12</v>
          </cell>
        </row>
        <row r="53">
          <cell r="D53">
            <v>114622</v>
          </cell>
          <cell r="E53" t="str">
            <v>四川太极成华区东昌路一药店</v>
          </cell>
          <cell r="F53" t="str">
            <v/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483</v>
          </cell>
          <cell r="K53">
            <v>48.78</v>
          </cell>
          <cell r="L53">
            <v>23561.32</v>
          </cell>
          <cell r="M53">
            <v>8820.4</v>
          </cell>
        </row>
        <row r="54">
          <cell r="D54">
            <v>106399</v>
          </cell>
          <cell r="E54" t="str">
            <v>四川太极青羊区蜀辉路药店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391</v>
          </cell>
          <cell r="K54">
            <v>60.15</v>
          </cell>
          <cell r="L54">
            <v>23519.62</v>
          </cell>
          <cell r="M54">
            <v>7085.95</v>
          </cell>
        </row>
        <row r="55">
          <cell r="D55">
            <v>598</v>
          </cell>
          <cell r="E55" t="str">
            <v>四川太极锦江区水杉街药店</v>
          </cell>
          <cell r="F55" t="str">
            <v>否</v>
          </cell>
          <cell r="G55">
            <v>232</v>
          </cell>
          <cell r="H55" t="str">
            <v>东南片区</v>
          </cell>
          <cell r="I55" t="str">
            <v>曾蕾蕾</v>
          </cell>
          <cell r="J55">
            <v>403</v>
          </cell>
          <cell r="K55">
            <v>57.23</v>
          </cell>
          <cell r="L55">
            <v>23065.42</v>
          </cell>
          <cell r="M55">
            <v>6658.89</v>
          </cell>
        </row>
        <row r="56">
          <cell r="D56">
            <v>391</v>
          </cell>
          <cell r="E56" t="str">
            <v>四川太极金丝街药店</v>
          </cell>
          <cell r="F56" t="str">
            <v>否</v>
          </cell>
          <cell r="G56">
            <v>181</v>
          </cell>
          <cell r="H56" t="str">
            <v>西门一片</v>
          </cell>
          <cell r="I56" t="str">
            <v>刘琴英</v>
          </cell>
          <cell r="J56">
            <v>459</v>
          </cell>
          <cell r="K56">
            <v>49.54</v>
          </cell>
          <cell r="L56">
            <v>22740.14</v>
          </cell>
          <cell r="M56">
            <v>8259.43</v>
          </cell>
        </row>
        <row r="57">
          <cell r="D57">
            <v>311</v>
          </cell>
          <cell r="E57" t="str">
            <v>四川太极西部店</v>
          </cell>
          <cell r="F57" t="str">
            <v>是</v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234</v>
          </cell>
          <cell r="K57">
            <v>96.67</v>
          </cell>
          <cell r="L57">
            <v>22621.71</v>
          </cell>
          <cell r="M57">
            <v>5629.3</v>
          </cell>
        </row>
        <row r="58">
          <cell r="D58">
            <v>113299</v>
          </cell>
          <cell r="E58" t="str">
            <v>四川太极武侯区倪家桥路药店</v>
          </cell>
          <cell r="F58" t="str">
            <v/>
          </cell>
          <cell r="G58">
            <v>142</v>
          </cell>
          <cell r="H58" t="str">
            <v>旗舰片区</v>
          </cell>
          <cell r="I58" t="str">
            <v>谭勤娟</v>
          </cell>
          <cell r="J58">
            <v>345</v>
          </cell>
          <cell r="K58">
            <v>65.35</v>
          </cell>
          <cell r="L58">
            <v>22544.58</v>
          </cell>
          <cell r="M58">
            <v>8443.06</v>
          </cell>
        </row>
        <row r="59">
          <cell r="D59">
            <v>737</v>
          </cell>
          <cell r="E59" t="str">
            <v>四川太极高新区大源北街药店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307</v>
          </cell>
          <cell r="K59">
            <v>73.06</v>
          </cell>
          <cell r="L59">
            <v>22430.82</v>
          </cell>
          <cell r="M59">
            <v>7518.27</v>
          </cell>
        </row>
        <row r="60">
          <cell r="D60">
            <v>113008</v>
          </cell>
          <cell r="E60" t="str">
            <v>四川太极成都高新区尚锦路药店</v>
          </cell>
          <cell r="F60" t="str">
            <v/>
          </cell>
          <cell r="G60">
            <v>342</v>
          </cell>
          <cell r="H60" t="str">
            <v>西门二片</v>
          </cell>
          <cell r="I60" t="str">
            <v>林禹帅</v>
          </cell>
          <cell r="J60">
            <v>292</v>
          </cell>
          <cell r="K60">
            <v>75.71</v>
          </cell>
          <cell r="L60">
            <v>22107.4</v>
          </cell>
          <cell r="M60">
            <v>3420.17</v>
          </cell>
        </row>
        <row r="61">
          <cell r="D61">
            <v>122906</v>
          </cell>
          <cell r="E61" t="str">
            <v>四川太极新都区斑竹园街道医贸大道药店</v>
          </cell>
          <cell r="F61" t="str">
            <v/>
          </cell>
          <cell r="G61">
            <v>342</v>
          </cell>
          <cell r="H61" t="str">
            <v>西门二片</v>
          </cell>
          <cell r="I61" t="str">
            <v>林禹帅</v>
          </cell>
          <cell r="J61">
            <v>308</v>
          </cell>
          <cell r="K61">
            <v>70.89</v>
          </cell>
          <cell r="L61">
            <v>21832.88</v>
          </cell>
          <cell r="M61">
            <v>6891.32</v>
          </cell>
        </row>
        <row r="62">
          <cell r="D62">
            <v>103639</v>
          </cell>
          <cell r="E62" t="str">
            <v>四川太极成华区金马河路药店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464</v>
          </cell>
          <cell r="K62">
            <v>46.34</v>
          </cell>
          <cell r="L62">
            <v>21504.06</v>
          </cell>
          <cell r="M62">
            <v>5964.05</v>
          </cell>
        </row>
        <row r="63">
          <cell r="D63">
            <v>105751</v>
          </cell>
          <cell r="E63" t="str">
            <v>四川太极高新区新下街药店</v>
          </cell>
          <cell r="F63" t="str">
            <v/>
          </cell>
          <cell r="G63">
            <v>232</v>
          </cell>
          <cell r="H63" t="str">
            <v>东南片区</v>
          </cell>
          <cell r="I63" t="str">
            <v>曾蕾蕾</v>
          </cell>
          <cell r="J63">
            <v>346</v>
          </cell>
          <cell r="K63">
            <v>61.08</v>
          </cell>
          <cell r="L63">
            <v>21133.3</v>
          </cell>
          <cell r="M63">
            <v>4376.97</v>
          </cell>
        </row>
        <row r="64">
          <cell r="D64">
            <v>115971</v>
          </cell>
          <cell r="E64" t="str">
            <v>四川太极高新区天顺路药店</v>
          </cell>
          <cell r="F64" t="str">
            <v/>
          </cell>
          <cell r="G64">
            <v>232</v>
          </cell>
          <cell r="H64" t="str">
            <v>东南片区</v>
          </cell>
          <cell r="I64" t="str">
            <v>曾蕾蕾</v>
          </cell>
          <cell r="J64">
            <v>296</v>
          </cell>
          <cell r="K64">
            <v>71.18</v>
          </cell>
          <cell r="L64">
            <v>21070.41</v>
          </cell>
          <cell r="M64">
            <v>6356</v>
          </cell>
        </row>
        <row r="65">
          <cell r="D65">
            <v>747</v>
          </cell>
          <cell r="E65" t="str">
            <v>四川太极郫县郫筒镇一环路东南段药店</v>
          </cell>
          <cell r="F65" t="str">
            <v/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293</v>
          </cell>
          <cell r="K65">
            <v>71.9</v>
          </cell>
          <cell r="L65">
            <v>21066.49</v>
          </cell>
          <cell r="M65">
            <v>6335.43</v>
          </cell>
        </row>
        <row r="66">
          <cell r="D66">
            <v>572</v>
          </cell>
          <cell r="E66" t="str">
            <v>四川太极郫县郫筒镇东大街药店</v>
          </cell>
          <cell r="F66" t="str">
            <v>否</v>
          </cell>
          <cell r="G66">
            <v>342</v>
          </cell>
          <cell r="H66" t="str">
            <v>西门二片</v>
          </cell>
          <cell r="I66" t="str">
            <v>林禹帅</v>
          </cell>
          <cell r="J66">
            <v>333</v>
          </cell>
          <cell r="K66">
            <v>62.68</v>
          </cell>
          <cell r="L66">
            <v>20873.22</v>
          </cell>
          <cell r="M66">
            <v>6279.19</v>
          </cell>
        </row>
        <row r="67">
          <cell r="D67">
            <v>738</v>
          </cell>
          <cell r="E67" t="str">
            <v>四川太极都江堰市蒲阳路药店</v>
          </cell>
          <cell r="F67" t="str">
            <v>否</v>
          </cell>
          <cell r="G67">
            <v>282</v>
          </cell>
          <cell r="H67" t="str">
            <v>城郊一片</v>
          </cell>
          <cell r="I67" t="str">
            <v>任会茹</v>
          </cell>
          <cell r="J67">
            <v>442</v>
          </cell>
          <cell r="K67">
            <v>46.44</v>
          </cell>
          <cell r="L67">
            <v>20525.55</v>
          </cell>
          <cell r="M67">
            <v>5975.29</v>
          </cell>
        </row>
        <row r="68">
          <cell r="D68">
            <v>113833</v>
          </cell>
          <cell r="E68" t="str">
            <v>四川太极青羊区光华西一路药店</v>
          </cell>
          <cell r="F68" t="str">
            <v/>
          </cell>
          <cell r="G68">
            <v>342</v>
          </cell>
          <cell r="H68" t="str">
            <v>西门二片</v>
          </cell>
          <cell r="I68" t="str">
            <v>林禹帅</v>
          </cell>
          <cell r="J68">
            <v>352</v>
          </cell>
          <cell r="K68">
            <v>57.22</v>
          </cell>
          <cell r="L68">
            <v>20140.22</v>
          </cell>
          <cell r="M68">
            <v>8416.63</v>
          </cell>
        </row>
        <row r="69">
          <cell r="D69">
            <v>116482</v>
          </cell>
          <cell r="E69" t="str">
            <v>四川太极锦江区宏济中路药店</v>
          </cell>
          <cell r="F69" t="str">
            <v/>
          </cell>
          <cell r="G69">
            <v>142</v>
          </cell>
          <cell r="H69" t="str">
            <v>旗舰片区</v>
          </cell>
          <cell r="I69" t="str">
            <v>谭勤娟</v>
          </cell>
          <cell r="J69">
            <v>333</v>
          </cell>
          <cell r="K69">
            <v>60.32</v>
          </cell>
          <cell r="L69">
            <v>20085.41</v>
          </cell>
          <cell r="M69">
            <v>6679.8</v>
          </cell>
        </row>
        <row r="70">
          <cell r="D70">
            <v>116919</v>
          </cell>
          <cell r="E70" t="str">
            <v>四川太极武侯区科华北路药店</v>
          </cell>
          <cell r="F70" t="str">
            <v/>
          </cell>
          <cell r="G70">
            <v>142</v>
          </cell>
          <cell r="H70" t="str">
            <v>旗舰片区</v>
          </cell>
          <cell r="I70" t="str">
            <v>谭勤娟</v>
          </cell>
          <cell r="J70">
            <v>344</v>
          </cell>
          <cell r="K70">
            <v>58.02</v>
          </cell>
          <cell r="L70">
            <v>19958.59</v>
          </cell>
          <cell r="M70">
            <v>6958.03</v>
          </cell>
        </row>
        <row r="71">
          <cell r="D71">
            <v>114286</v>
          </cell>
          <cell r="E71" t="str">
            <v>四川太极青羊区光华北五路药店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340</v>
          </cell>
          <cell r="K71">
            <v>58.21</v>
          </cell>
          <cell r="L71">
            <v>19791.05</v>
          </cell>
          <cell r="M71">
            <v>6613.73</v>
          </cell>
        </row>
        <row r="72">
          <cell r="D72">
            <v>113025</v>
          </cell>
          <cell r="E72" t="str">
            <v>四川太极青羊区蜀鑫路药店</v>
          </cell>
          <cell r="F72" t="str">
            <v/>
          </cell>
          <cell r="G72">
            <v>342</v>
          </cell>
          <cell r="H72" t="str">
            <v>西门二片</v>
          </cell>
          <cell r="I72" t="str">
            <v>林禹帅</v>
          </cell>
          <cell r="J72">
            <v>253</v>
          </cell>
          <cell r="K72">
            <v>77.81</v>
          </cell>
          <cell r="L72">
            <v>19686.84</v>
          </cell>
          <cell r="M72">
            <v>6213.84</v>
          </cell>
        </row>
        <row r="73">
          <cell r="D73">
            <v>594</v>
          </cell>
          <cell r="E73" t="str">
            <v>四川太极大邑县安仁镇千禧街药店</v>
          </cell>
          <cell r="F73" t="str">
            <v>否</v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313</v>
          </cell>
          <cell r="K73">
            <v>62.86</v>
          </cell>
          <cell r="L73">
            <v>19674.87</v>
          </cell>
          <cell r="M73">
            <v>6586.77</v>
          </cell>
        </row>
        <row r="74">
          <cell r="D74">
            <v>105910</v>
          </cell>
          <cell r="E74" t="str">
            <v>四川太极高新区紫薇东路药店</v>
          </cell>
          <cell r="F74" t="str">
            <v/>
          </cell>
          <cell r="G74">
            <v>142</v>
          </cell>
          <cell r="H74" t="str">
            <v>旗舰片区</v>
          </cell>
          <cell r="I74" t="str">
            <v>谭勤娟</v>
          </cell>
          <cell r="J74">
            <v>378</v>
          </cell>
          <cell r="K74">
            <v>51.83</v>
          </cell>
          <cell r="L74">
            <v>19590.83</v>
          </cell>
          <cell r="M74">
            <v>7136.06</v>
          </cell>
        </row>
        <row r="75">
          <cell r="D75">
            <v>587</v>
          </cell>
          <cell r="E75" t="str">
            <v>四川太极都江堰景中路店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313</v>
          </cell>
          <cell r="K75">
            <v>61.16</v>
          </cell>
          <cell r="L75">
            <v>19144.22</v>
          </cell>
          <cell r="M75">
            <v>6624.8</v>
          </cell>
        </row>
        <row r="76">
          <cell r="D76">
            <v>54</v>
          </cell>
          <cell r="E76" t="str">
            <v>四川太极怀远店</v>
          </cell>
          <cell r="F76" t="str">
            <v>是</v>
          </cell>
          <cell r="G76">
            <v>341</v>
          </cell>
          <cell r="H76" t="str">
            <v>崇州片</v>
          </cell>
          <cell r="I76" t="str">
            <v>胡建梅</v>
          </cell>
          <cell r="J76">
            <v>330</v>
          </cell>
          <cell r="K76">
            <v>57.84</v>
          </cell>
          <cell r="L76">
            <v>19087.52</v>
          </cell>
          <cell r="M76">
            <v>6688.62</v>
          </cell>
        </row>
        <row r="77">
          <cell r="D77">
            <v>709</v>
          </cell>
          <cell r="E77" t="str">
            <v>四川太极新都区马超东路店</v>
          </cell>
          <cell r="F77" t="str">
            <v>否</v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293</v>
          </cell>
          <cell r="K77">
            <v>64.14</v>
          </cell>
          <cell r="L77">
            <v>18793.38</v>
          </cell>
          <cell r="M77">
            <v>4857.99</v>
          </cell>
        </row>
        <row r="78">
          <cell r="D78">
            <v>101453</v>
          </cell>
          <cell r="E78" t="str">
            <v>四川太极温江区公平街道江安路药店</v>
          </cell>
          <cell r="F78" t="str">
            <v/>
          </cell>
          <cell r="G78">
            <v>342</v>
          </cell>
          <cell r="H78" t="str">
            <v>西门二片</v>
          </cell>
          <cell r="I78" t="str">
            <v>林禹帅</v>
          </cell>
          <cell r="J78">
            <v>330</v>
          </cell>
          <cell r="K78">
            <v>55.98</v>
          </cell>
          <cell r="L78">
            <v>18474.87</v>
          </cell>
          <cell r="M78">
            <v>5327.25</v>
          </cell>
        </row>
        <row r="79">
          <cell r="D79">
            <v>308</v>
          </cell>
          <cell r="E79" t="str">
            <v>四川太极红星店</v>
          </cell>
          <cell r="F79" t="str">
            <v>是</v>
          </cell>
          <cell r="G79">
            <v>142</v>
          </cell>
          <cell r="H79" t="str">
            <v>旗舰片区</v>
          </cell>
          <cell r="I79" t="str">
            <v>谭勤娟</v>
          </cell>
          <cell r="J79">
            <v>264</v>
          </cell>
          <cell r="K79">
            <v>69.93</v>
          </cell>
          <cell r="L79">
            <v>18461.28</v>
          </cell>
          <cell r="M79">
            <v>6896.51</v>
          </cell>
        </row>
        <row r="80">
          <cell r="D80">
            <v>743</v>
          </cell>
          <cell r="E80" t="str">
            <v>四川太极成华区万宇路药店</v>
          </cell>
          <cell r="F80" t="str">
            <v/>
          </cell>
          <cell r="G80">
            <v>232</v>
          </cell>
          <cell r="H80" t="str">
            <v>东南片区</v>
          </cell>
          <cell r="I80" t="str">
            <v>曾蕾蕾</v>
          </cell>
          <cell r="J80">
            <v>316</v>
          </cell>
          <cell r="K80">
            <v>58.21</v>
          </cell>
          <cell r="L80">
            <v>18393.96</v>
          </cell>
          <cell r="M80">
            <v>6083.69</v>
          </cell>
        </row>
        <row r="81">
          <cell r="D81">
            <v>740</v>
          </cell>
          <cell r="E81" t="str">
            <v>四川太极成华区华康路药店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313</v>
          </cell>
          <cell r="K81">
            <v>58.43</v>
          </cell>
          <cell r="L81">
            <v>18289.74</v>
          </cell>
          <cell r="M81">
            <v>7305.93</v>
          </cell>
        </row>
        <row r="82">
          <cell r="D82">
            <v>748</v>
          </cell>
          <cell r="E82" t="str">
            <v>四川太极大邑县晋原镇东街药店</v>
          </cell>
          <cell r="F82" t="str">
            <v/>
          </cell>
          <cell r="G82">
            <v>282</v>
          </cell>
          <cell r="H82" t="str">
            <v>城郊一片</v>
          </cell>
          <cell r="I82" t="str">
            <v>任会茹</v>
          </cell>
          <cell r="J82">
            <v>270</v>
          </cell>
          <cell r="K82">
            <v>66.85</v>
          </cell>
          <cell r="L82">
            <v>18050.58</v>
          </cell>
          <cell r="M82">
            <v>6135.83</v>
          </cell>
        </row>
        <row r="83">
          <cell r="D83">
            <v>106865</v>
          </cell>
          <cell r="E83" t="str">
            <v>四川太极武侯区丝竹路药店</v>
          </cell>
          <cell r="F83" t="str">
            <v/>
          </cell>
          <cell r="G83">
            <v>142</v>
          </cell>
          <cell r="H83" t="str">
            <v>旗舰片区</v>
          </cell>
          <cell r="I83" t="str">
            <v>谭勤娟</v>
          </cell>
          <cell r="J83">
            <v>229</v>
          </cell>
          <cell r="K83">
            <v>77.37</v>
          </cell>
          <cell r="L83">
            <v>17717.33</v>
          </cell>
          <cell r="M83">
            <v>5709.34</v>
          </cell>
        </row>
        <row r="84">
          <cell r="D84">
            <v>108277</v>
          </cell>
          <cell r="E84" t="str">
            <v>四川太极金牛区银沙路药店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350</v>
          </cell>
          <cell r="K84">
            <v>50.21</v>
          </cell>
          <cell r="L84">
            <v>17574.34</v>
          </cell>
          <cell r="M84">
            <v>5619.76</v>
          </cell>
        </row>
        <row r="85">
          <cell r="D85">
            <v>138202</v>
          </cell>
          <cell r="E85" t="str">
            <v>雅安市太极智慧云医药科技有限公司</v>
          </cell>
          <cell r="F85" t="str">
            <v/>
          </cell>
          <cell r="G85">
            <v>342</v>
          </cell>
          <cell r="H85" t="str">
            <v>西门二片</v>
          </cell>
          <cell r="I85" t="str">
            <v>林禹帅</v>
          </cell>
          <cell r="J85">
            <v>230</v>
          </cell>
          <cell r="K85">
            <v>74.75</v>
          </cell>
          <cell r="L85">
            <v>17192.08</v>
          </cell>
          <cell r="M85">
            <v>6246.18</v>
          </cell>
        </row>
        <row r="86">
          <cell r="D86">
            <v>706</v>
          </cell>
          <cell r="E86" t="str">
            <v>四川太极都江堰幸福镇翔凤路药店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277</v>
          </cell>
          <cell r="K86">
            <v>61.23</v>
          </cell>
          <cell r="L86">
            <v>16960.62</v>
          </cell>
          <cell r="M86">
            <v>5433.19</v>
          </cell>
        </row>
        <row r="87">
          <cell r="D87">
            <v>118951</v>
          </cell>
          <cell r="E87" t="str">
            <v>四川太极青羊区金祥路药店</v>
          </cell>
          <cell r="F87" t="str">
            <v/>
          </cell>
          <cell r="G87">
            <v>342</v>
          </cell>
          <cell r="H87" t="str">
            <v>西门二片</v>
          </cell>
          <cell r="I87" t="str">
            <v>林禹帅</v>
          </cell>
          <cell r="J87">
            <v>319</v>
          </cell>
          <cell r="K87">
            <v>52.06</v>
          </cell>
          <cell r="L87">
            <v>16608.51</v>
          </cell>
          <cell r="M87">
            <v>6664.25</v>
          </cell>
        </row>
        <row r="88">
          <cell r="D88">
            <v>329</v>
          </cell>
          <cell r="E88" t="str">
            <v>四川太极温江店</v>
          </cell>
          <cell r="F88" t="str">
            <v>是</v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207</v>
          </cell>
          <cell r="K88">
            <v>80.16</v>
          </cell>
          <cell r="L88">
            <v>16592.82</v>
          </cell>
          <cell r="M88">
            <v>5022.13</v>
          </cell>
        </row>
        <row r="89">
          <cell r="D89">
            <v>704</v>
          </cell>
          <cell r="E89" t="str">
            <v>四川太极都江堰奎光路中段药店</v>
          </cell>
          <cell r="F89" t="str">
            <v>否</v>
          </cell>
          <cell r="G89">
            <v>282</v>
          </cell>
          <cell r="H89" t="str">
            <v>城郊一片</v>
          </cell>
          <cell r="I89" t="str">
            <v>任会茹</v>
          </cell>
          <cell r="J89">
            <v>364</v>
          </cell>
          <cell r="K89">
            <v>45.51</v>
          </cell>
          <cell r="L89">
            <v>16564.53</v>
          </cell>
          <cell r="M89">
            <v>4987.52</v>
          </cell>
        </row>
        <row r="90">
          <cell r="D90">
            <v>723</v>
          </cell>
          <cell r="E90" t="str">
            <v>四川太极锦江区柳翠路药店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300</v>
          </cell>
          <cell r="K90">
            <v>54.95</v>
          </cell>
          <cell r="L90">
            <v>16486.38</v>
          </cell>
          <cell r="M90">
            <v>5795.98</v>
          </cell>
        </row>
        <row r="91">
          <cell r="D91">
            <v>102935</v>
          </cell>
          <cell r="E91" t="str">
            <v>四川太极青羊区童子街药店</v>
          </cell>
          <cell r="F91" t="str">
            <v/>
          </cell>
          <cell r="G91">
            <v>142</v>
          </cell>
          <cell r="H91" t="str">
            <v>旗舰片区</v>
          </cell>
          <cell r="I91" t="str">
            <v>谭勤娟</v>
          </cell>
          <cell r="J91">
            <v>213</v>
          </cell>
          <cell r="K91">
            <v>75.91</v>
          </cell>
          <cell r="L91">
            <v>16168.76</v>
          </cell>
          <cell r="M91">
            <v>6224.59</v>
          </cell>
        </row>
        <row r="92">
          <cell r="D92">
            <v>745</v>
          </cell>
          <cell r="E92" t="str">
            <v>四川太极金牛区金沙路药店</v>
          </cell>
          <cell r="F92" t="str">
            <v/>
          </cell>
          <cell r="G92">
            <v>181</v>
          </cell>
          <cell r="H92" t="str">
            <v>西门一片</v>
          </cell>
          <cell r="I92" t="str">
            <v>刘琴英</v>
          </cell>
          <cell r="J92">
            <v>302</v>
          </cell>
          <cell r="K92">
            <v>53.05</v>
          </cell>
          <cell r="L92">
            <v>16021.67</v>
          </cell>
          <cell r="M92">
            <v>5646.27</v>
          </cell>
        </row>
        <row r="93">
          <cell r="D93">
            <v>367</v>
          </cell>
          <cell r="E93" t="str">
            <v>四川太极金带街药店</v>
          </cell>
          <cell r="F93" t="str">
            <v>否</v>
          </cell>
          <cell r="G93">
            <v>341</v>
          </cell>
          <cell r="H93" t="str">
            <v>崇州片</v>
          </cell>
          <cell r="I93" t="str">
            <v>胡建梅</v>
          </cell>
          <cell r="J93">
            <v>298</v>
          </cell>
          <cell r="K93">
            <v>53.5</v>
          </cell>
          <cell r="L93">
            <v>15941.87</v>
          </cell>
          <cell r="M93">
            <v>4153.69</v>
          </cell>
        </row>
        <row r="94">
          <cell r="D94">
            <v>103199</v>
          </cell>
          <cell r="E94" t="str">
            <v>四川太极成华区西林一街药店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283</v>
          </cell>
          <cell r="K94">
            <v>56.18</v>
          </cell>
          <cell r="L94">
            <v>15900.07</v>
          </cell>
          <cell r="M94">
            <v>4734.23</v>
          </cell>
        </row>
        <row r="95">
          <cell r="D95">
            <v>112415</v>
          </cell>
          <cell r="E95" t="str">
            <v>四川太极金牛区五福桥东路药店</v>
          </cell>
          <cell r="F95" t="str">
            <v/>
          </cell>
          <cell r="G95">
            <v>181</v>
          </cell>
          <cell r="H95" t="str">
            <v>西门一片</v>
          </cell>
          <cell r="I95" t="str">
            <v>刘琴英</v>
          </cell>
          <cell r="J95">
            <v>313</v>
          </cell>
          <cell r="K95">
            <v>50.75</v>
          </cell>
          <cell r="L95">
            <v>15884.62</v>
          </cell>
          <cell r="M95">
            <v>4310.53</v>
          </cell>
        </row>
        <row r="96">
          <cell r="D96">
            <v>119263</v>
          </cell>
          <cell r="E96" t="str">
            <v>四川太极青羊区蜀源路药店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251</v>
          </cell>
          <cell r="K96">
            <v>63.2</v>
          </cell>
          <cell r="L96">
            <v>15862</v>
          </cell>
          <cell r="M96">
            <v>6523.55</v>
          </cell>
        </row>
        <row r="97">
          <cell r="D97">
            <v>720</v>
          </cell>
          <cell r="E97" t="str">
            <v>四川太极大邑县新场镇文昌街药店</v>
          </cell>
          <cell r="F97" t="str">
            <v>否</v>
          </cell>
          <cell r="G97">
            <v>282</v>
          </cell>
          <cell r="H97" t="str">
            <v>城郊一片</v>
          </cell>
          <cell r="I97" t="str">
            <v>任会茹</v>
          </cell>
          <cell r="J97">
            <v>182</v>
          </cell>
          <cell r="K97">
            <v>86.31</v>
          </cell>
          <cell r="L97">
            <v>15708.03</v>
          </cell>
          <cell r="M97">
            <v>4752.38</v>
          </cell>
        </row>
        <row r="98">
          <cell r="D98">
            <v>716</v>
          </cell>
          <cell r="E98" t="str">
            <v>四川太极大邑县沙渠镇方圆路药店</v>
          </cell>
          <cell r="F98" t="str">
            <v>否</v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174</v>
          </cell>
          <cell r="K98">
            <v>90.2</v>
          </cell>
          <cell r="L98">
            <v>15694.82</v>
          </cell>
          <cell r="M98">
            <v>5413.24</v>
          </cell>
        </row>
        <row r="99">
          <cell r="D99">
            <v>119622</v>
          </cell>
          <cell r="E99" t="str">
            <v>四川太极大药房连锁有限公司武侯区高攀西巷药店</v>
          </cell>
          <cell r="F99" t="str">
            <v/>
          </cell>
          <cell r="G99">
            <v>142</v>
          </cell>
          <cell r="H99" t="str">
            <v>旗舰片区</v>
          </cell>
          <cell r="I99" t="str">
            <v>谭勤娟</v>
          </cell>
          <cell r="J99">
            <v>217</v>
          </cell>
          <cell r="K99">
            <v>71.53</v>
          </cell>
          <cell r="L99">
            <v>15521.31</v>
          </cell>
          <cell r="M99">
            <v>5340.59</v>
          </cell>
        </row>
        <row r="100">
          <cell r="D100">
            <v>118151</v>
          </cell>
          <cell r="E100" t="str">
            <v>四川太极金牛区沙湾东一路药店</v>
          </cell>
          <cell r="F100" t="str">
            <v/>
          </cell>
          <cell r="G100">
            <v>181</v>
          </cell>
          <cell r="H100" t="str">
            <v>西门一片</v>
          </cell>
          <cell r="I100" t="str">
            <v>刘琴英</v>
          </cell>
          <cell r="J100">
            <v>232</v>
          </cell>
          <cell r="K100">
            <v>66.08</v>
          </cell>
          <cell r="L100">
            <v>15330.71</v>
          </cell>
          <cell r="M100">
            <v>4255.24</v>
          </cell>
        </row>
        <row r="101">
          <cell r="D101">
            <v>102565</v>
          </cell>
          <cell r="E101" t="str">
            <v>四川太极武侯区佳灵路药店</v>
          </cell>
          <cell r="F101" t="str">
            <v/>
          </cell>
          <cell r="G101">
            <v>181</v>
          </cell>
          <cell r="H101" t="str">
            <v>西门一片</v>
          </cell>
          <cell r="I101" t="str">
            <v>刘琴英</v>
          </cell>
          <cell r="J101">
            <v>341</v>
          </cell>
          <cell r="K101">
            <v>43.59</v>
          </cell>
          <cell r="L101">
            <v>14865.29</v>
          </cell>
          <cell r="M101">
            <v>4944.62</v>
          </cell>
        </row>
        <row r="102">
          <cell r="D102">
            <v>107728</v>
          </cell>
          <cell r="E102" t="str">
            <v>四川太极大邑县晋原镇北街药店</v>
          </cell>
          <cell r="F102" t="str">
            <v/>
          </cell>
          <cell r="G102">
            <v>282</v>
          </cell>
          <cell r="H102" t="str">
            <v>城郊一片</v>
          </cell>
          <cell r="I102" t="str">
            <v>任会茹</v>
          </cell>
          <cell r="J102">
            <v>234</v>
          </cell>
          <cell r="K102">
            <v>62.91</v>
          </cell>
          <cell r="L102">
            <v>14720.31</v>
          </cell>
          <cell r="M102">
            <v>4591.18</v>
          </cell>
        </row>
        <row r="103">
          <cell r="D103">
            <v>573</v>
          </cell>
          <cell r="E103" t="str">
            <v>四川太极双流县西航港街道锦华路一段药店</v>
          </cell>
          <cell r="F103" t="str">
            <v>否</v>
          </cell>
          <cell r="G103">
            <v>232</v>
          </cell>
          <cell r="H103" t="str">
            <v>东南片区</v>
          </cell>
          <cell r="I103" t="str">
            <v>曾蕾蕾</v>
          </cell>
          <cell r="J103">
            <v>353</v>
          </cell>
          <cell r="K103">
            <v>41.51</v>
          </cell>
          <cell r="L103">
            <v>14654.25</v>
          </cell>
          <cell r="M103">
            <v>4904.41</v>
          </cell>
        </row>
        <row r="104">
          <cell r="D104">
            <v>355</v>
          </cell>
          <cell r="E104" t="str">
            <v>四川太极双林路药店</v>
          </cell>
          <cell r="F104" t="str">
            <v>是</v>
          </cell>
          <cell r="G104">
            <v>232</v>
          </cell>
          <cell r="H104" t="str">
            <v>东南片区</v>
          </cell>
          <cell r="I104" t="str">
            <v>曾蕾蕾</v>
          </cell>
          <cell r="J104">
            <v>235</v>
          </cell>
          <cell r="K104">
            <v>62.03</v>
          </cell>
          <cell r="L104">
            <v>14576.11</v>
          </cell>
          <cell r="M104">
            <v>4333.88</v>
          </cell>
        </row>
        <row r="105">
          <cell r="D105">
            <v>104429</v>
          </cell>
          <cell r="E105" t="str">
            <v>四川太极武侯区大华街药店</v>
          </cell>
          <cell r="F105" t="str">
            <v/>
          </cell>
          <cell r="G105">
            <v>342</v>
          </cell>
          <cell r="H105" t="str">
            <v>西门二片</v>
          </cell>
          <cell r="I105" t="str">
            <v>林禹帅</v>
          </cell>
          <cell r="J105">
            <v>209</v>
          </cell>
          <cell r="K105">
            <v>68.21</v>
          </cell>
          <cell r="L105">
            <v>14256.24</v>
          </cell>
          <cell r="M105">
            <v>4577.6</v>
          </cell>
        </row>
        <row r="106">
          <cell r="D106">
            <v>732</v>
          </cell>
          <cell r="E106" t="str">
            <v>四川太极邛崃市羊安镇永康大道药店</v>
          </cell>
          <cell r="F106" t="str">
            <v>否</v>
          </cell>
          <cell r="G106">
            <v>282</v>
          </cell>
          <cell r="H106" t="str">
            <v>城郊一片</v>
          </cell>
          <cell r="I106" t="str">
            <v>任会茹</v>
          </cell>
          <cell r="J106">
            <v>198</v>
          </cell>
          <cell r="K106">
            <v>71.85</v>
          </cell>
          <cell r="L106">
            <v>14226.03</v>
          </cell>
          <cell r="M106">
            <v>4751.62</v>
          </cell>
        </row>
        <row r="107">
          <cell r="D107">
            <v>102564</v>
          </cell>
          <cell r="E107" t="str">
            <v>四川太极邛崃市临邛镇翠荫街药店</v>
          </cell>
          <cell r="F107" t="str">
            <v/>
          </cell>
          <cell r="G107">
            <v>282</v>
          </cell>
          <cell r="H107" t="str">
            <v>城郊一片</v>
          </cell>
          <cell r="I107" t="str">
            <v>任会茹</v>
          </cell>
          <cell r="J107">
            <v>179</v>
          </cell>
          <cell r="K107">
            <v>79.3</v>
          </cell>
          <cell r="L107">
            <v>14194.41</v>
          </cell>
          <cell r="M107">
            <v>4753.98</v>
          </cell>
        </row>
        <row r="108">
          <cell r="D108">
            <v>710</v>
          </cell>
          <cell r="E108" t="str">
            <v>四川太极都江堰市蒲阳镇堰问道西路药店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246</v>
          </cell>
          <cell r="K108">
            <v>57.39</v>
          </cell>
          <cell r="L108">
            <v>14118.14</v>
          </cell>
          <cell r="M108">
            <v>4640.7</v>
          </cell>
        </row>
        <row r="109">
          <cell r="D109">
            <v>116773</v>
          </cell>
          <cell r="E109" t="str">
            <v>四川太极青羊区经一路药店</v>
          </cell>
          <cell r="F109" t="str">
            <v/>
          </cell>
          <cell r="G109">
            <v>342</v>
          </cell>
          <cell r="H109" t="str">
            <v>西门二片</v>
          </cell>
          <cell r="I109" t="str">
            <v>林禹帅</v>
          </cell>
          <cell r="J109">
            <v>266</v>
          </cell>
          <cell r="K109">
            <v>53.07</v>
          </cell>
          <cell r="L109">
            <v>14115.37</v>
          </cell>
          <cell r="M109">
            <v>5172.83</v>
          </cell>
        </row>
        <row r="110">
          <cell r="D110">
            <v>122198</v>
          </cell>
          <cell r="E110" t="str">
            <v>四川太极成华区华泰路二药店</v>
          </cell>
          <cell r="F110" t="str">
            <v/>
          </cell>
          <cell r="G110">
            <v>232</v>
          </cell>
          <cell r="H110" t="str">
            <v>东南片区</v>
          </cell>
          <cell r="I110" t="str">
            <v>曾蕾蕾</v>
          </cell>
          <cell r="J110">
            <v>235</v>
          </cell>
          <cell r="K110">
            <v>59.95</v>
          </cell>
          <cell r="L110">
            <v>14088.81</v>
          </cell>
          <cell r="M110">
            <v>3882.45</v>
          </cell>
        </row>
        <row r="111">
          <cell r="D111">
            <v>104533</v>
          </cell>
          <cell r="E111" t="str">
            <v>四川太极大邑县晋原镇潘家街药店</v>
          </cell>
          <cell r="F111" t="str">
            <v/>
          </cell>
          <cell r="G111">
            <v>282</v>
          </cell>
          <cell r="H111" t="str">
            <v>城郊一片</v>
          </cell>
          <cell r="I111" t="str">
            <v>任会茹</v>
          </cell>
          <cell r="J111">
            <v>275</v>
          </cell>
          <cell r="K111">
            <v>50.43</v>
          </cell>
          <cell r="L111">
            <v>13868.06</v>
          </cell>
          <cell r="M111">
            <v>4260.92</v>
          </cell>
        </row>
        <row r="112">
          <cell r="D112">
            <v>570</v>
          </cell>
          <cell r="E112" t="str">
            <v>四川太极青羊区大石西路药店</v>
          </cell>
          <cell r="F112" t="str">
            <v>否</v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227</v>
          </cell>
          <cell r="K112">
            <v>59.71</v>
          </cell>
          <cell r="L112">
            <v>13554.95</v>
          </cell>
          <cell r="M112">
            <v>5366.93</v>
          </cell>
        </row>
        <row r="113">
          <cell r="D113">
            <v>721</v>
          </cell>
          <cell r="E113" t="str">
            <v>四川太极邛崃市临邛镇洪川小区药店</v>
          </cell>
          <cell r="F113" t="str">
            <v>否</v>
          </cell>
          <cell r="G113">
            <v>282</v>
          </cell>
          <cell r="H113" t="str">
            <v>城郊一片</v>
          </cell>
          <cell r="I113" t="str">
            <v>任会茹</v>
          </cell>
          <cell r="J113">
            <v>293</v>
          </cell>
          <cell r="K113">
            <v>45.36</v>
          </cell>
          <cell r="L113">
            <v>13289.51</v>
          </cell>
          <cell r="M113">
            <v>4793.21</v>
          </cell>
        </row>
        <row r="114">
          <cell r="D114">
            <v>549</v>
          </cell>
          <cell r="E114" t="str">
            <v>四川太极大邑县晋源镇东壕沟段药店</v>
          </cell>
          <cell r="F114" t="str">
            <v>否</v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208</v>
          </cell>
          <cell r="K114">
            <v>59.23</v>
          </cell>
          <cell r="L114">
            <v>12319.01</v>
          </cell>
          <cell r="M114">
            <v>4280.14</v>
          </cell>
        </row>
        <row r="115">
          <cell r="D115">
            <v>351</v>
          </cell>
          <cell r="E115" t="str">
            <v>四川太极都江堰药店</v>
          </cell>
          <cell r="F115" t="str">
            <v>是</v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163</v>
          </cell>
          <cell r="K115">
            <v>75.04</v>
          </cell>
          <cell r="L115">
            <v>12232.03</v>
          </cell>
          <cell r="M115">
            <v>2930.68</v>
          </cell>
        </row>
        <row r="116">
          <cell r="D116">
            <v>106485</v>
          </cell>
          <cell r="E116" t="str">
            <v>四川太极成都高新区元华二巷药店</v>
          </cell>
          <cell r="F116" t="str">
            <v/>
          </cell>
          <cell r="G116">
            <v>142</v>
          </cell>
          <cell r="H116" t="str">
            <v>旗舰片区</v>
          </cell>
          <cell r="I116" t="str">
            <v>谭勤娟</v>
          </cell>
          <cell r="J116">
            <v>240</v>
          </cell>
          <cell r="K116">
            <v>50.64</v>
          </cell>
          <cell r="L116">
            <v>12153.27</v>
          </cell>
          <cell r="M116">
            <v>3505.75</v>
          </cell>
        </row>
        <row r="117">
          <cell r="D117">
            <v>102479</v>
          </cell>
          <cell r="E117" t="str">
            <v>四川太极锦江区劼人路药店</v>
          </cell>
          <cell r="F117" t="str">
            <v/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183</v>
          </cell>
          <cell r="K117">
            <v>63.87</v>
          </cell>
          <cell r="L117">
            <v>11687.7</v>
          </cell>
          <cell r="M117">
            <v>2811.28</v>
          </cell>
        </row>
        <row r="118">
          <cell r="D118">
            <v>119262</v>
          </cell>
          <cell r="E118" t="str">
            <v>四川太极成华区驷马桥三路药店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228</v>
          </cell>
          <cell r="K118">
            <v>51.06</v>
          </cell>
          <cell r="L118">
            <v>11642.03</v>
          </cell>
          <cell r="M118">
            <v>4460.55</v>
          </cell>
        </row>
        <row r="119">
          <cell r="D119">
            <v>114848</v>
          </cell>
          <cell r="E119" t="str">
            <v>四川太极大药房连锁有限公司成都高新区吉瑞三路二药房</v>
          </cell>
          <cell r="F119" t="str">
            <v/>
          </cell>
          <cell r="G119">
            <v>232</v>
          </cell>
          <cell r="H119" t="str">
            <v>东南片区</v>
          </cell>
          <cell r="I119" t="str">
            <v>曾蕾蕾</v>
          </cell>
          <cell r="J119">
            <v>248</v>
          </cell>
          <cell r="K119">
            <v>46.73</v>
          </cell>
          <cell r="L119">
            <v>11589.97</v>
          </cell>
          <cell r="M119">
            <v>3726.19</v>
          </cell>
        </row>
        <row r="120">
          <cell r="D120">
            <v>117637</v>
          </cell>
          <cell r="E120" t="str">
            <v>四川太极大邑晋原街道金巷西街药店</v>
          </cell>
          <cell r="F120" t="str">
            <v/>
          </cell>
          <cell r="G120">
            <v>282</v>
          </cell>
          <cell r="H120" t="str">
            <v>城郊一片</v>
          </cell>
          <cell r="I120" t="str">
            <v>任会茹</v>
          </cell>
          <cell r="J120">
            <v>214</v>
          </cell>
          <cell r="K120">
            <v>53.6</v>
          </cell>
          <cell r="L120">
            <v>11469.69</v>
          </cell>
          <cell r="M120">
            <v>4000.59</v>
          </cell>
        </row>
        <row r="121">
          <cell r="D121">
            <v>104430</v>
          </cell>
          <cell r="E121" t="str">
            <v>四川太极高新区中和大道药店</v>
          </cell>
          <cell r="F121" t="str">
            <v/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169</v>
          </cell>
          <cell r="K121">
            <v>66.18</v>
          </cell>
          <cell r="L121">
            <v>11184.39</v>
          </cell>
          <cell r="M121">
            <v>3621.11</v>
          </cell>
        </row>
        <row r="122">
          <cell r="D122">
            <v>733</v>
          </cell>
          <cell r="E122" t="str">
            <v>四川太极双流区东升街道三强西路药店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250</v>
          </cell>
          <cell r="K122">
            <v>43.58</v>
          </cell>
          <cell r="L122">
            <v>10895.96</v>
          </cell>
          <cell r="M122">
            <v>4096.18</v>
          </cell>
        </row>
        <row r="123">
          <cell r="D123">
            <v>128640</v>
          </cell>
          <cell r="E123" t="str">
            <v>四川太极大药房连锁有限公司郫都区红光街道红高东路药店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208</v>
          </cell>
          <cell r="K123">
            <v>50.87</v>
          </cell>
          <cell r="L123">
            <v>10580.35</v>
          </cell>
          <cell r="M123">
            <v>1649.08</v>
          </cell>
        </row>
        <row r="124">
          <cell r="D124">
            <v>754</v>
          </cell>
          <cell r="E124" t="str">
            <v>四川太极大药房连锁有限公司崇州市崇阳镇尚贤坊街药店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171</v>
          </cell>
          <cell r="K124">
            <v>60.42</v>
          </cell>
          <cell r="L124">
            <v>10332.25</v>
          </cell>
          <cell r="M124">
            <v>3776.42</v>
          </cell>
        </row>
        <row r="125">
          <cell r="D125">
            <v>110378</v>
          </cell>
          <cell r="E125" t="str">
            <v>四川太极都江堰市永丰街道宝莲路药店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177</v>
          </cell>
          <cell r="K125">
            <v>56.39</v>
          </cell>
          <cell r="L125">
            <v>9980.5</v>
          </cell>
          <cell r="M125">
            <v>3250.53</v>
          </cell>
        </row>
        <row r="126">
          <cell r="D126">
            <v>713</v>
          </cell>
          <cell r="E126" t="str">
            <v>四川太极都江堰聚源镇药店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207</v>
          </cell>
          <cell r="K126">
            <v>47.9</v>
          </cell>
          <cell r="L126">
            <v>9915.89</v>
          </cell>
          <cell r="M126">
            <v>3435.21</v>
          </cell>
        </row>
        <row r="127">
          <cell r="D127">
            <v>117310</v>
          </cell>
          <cell r="E127" t="str">
            <v>四川太极武侯区长寿路药店</v>
          </cell>
          <cell r="F127" t="str">
            <v/>
          </cell>
          <cell r="G127">
            <v>181</v>
          </cell>
          <cell r="H127" t="str">
            <v>西门一片</v>
          </cell>
          <cell r="I127" t="str">
            <v>刘琴英</v>
          </cell>
          <cell r="J127">
            <v>245</v>
          </cell>
          <cell r="K127">
            <v>38.77</v>
          </cell>
          <cell r="L127">
            <v>9499.51</v>
          </cell>
          <cell r="M127">
            <v>3448.75</v>
          </cell>
        </row>
        <row r="128">
          <cell r="D128">
            <v>106568</v>
          </cell>
          <cell r="E128" t="str">
            <v>四川太极高新区中和公济桥路药店</v>
          </cell>
          <cell r="F128" t="str">
            <v/>
          </cell>
          <cell r="G128">
            <v>232</v>
          </cell>
          <cell r="H128" t="str">
            <v>东南片区</v>
          </cell>
          <cell r="I128" t="str">
            <v>曾蕾蕾</v>
          </cell>
          <cell r="J128">
            <v>190</v>
          </cell>
          <cell r="K128">
            <v>49.68</v>
          </cell>
          <cell r="L128">
            <v>9438.99</v>
          </cell>
          <cell r="M128">
            <v>3898.63</v>
          </cell>
        </row>
        <row r="129">
          <cell r="D129">
            <v>752</v>
          </cell>
          <cell r="E129" t="str">
            <v>四川太极大药房连锁有限公司武侯区聚萃街药店</v>
          </cell>
          <cell r="F129" t="str">
            <v/>
          </cell>
          <cell r="G129">
            <v>342</v>
          </cell>
          <cell r="H129" t="str">
            <v>西门二片</v>
          </cell>
          <cell r="I129" t="str">
            <v>林禹帅</v>
          </cell>
          <cell r="J129">
            <v>222</v>
          </cell>
          <cell r="K129">
            <v>41.77</v>
          </cell>
          <cell r="L129">
            <v>9273.12</v>
          </cell>
          <cell r="M129">
            <v>2991.21</v>
          </cell>
        </row>
        <row r="130">
          <cell r="D130">
            <v>113298</v>
          </cell>
          <cell r="E130" t="str">
            <v>四川太极武侯区逸都路药店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179</v>
          </cell>
          <cell r="K130">
            <v>51.18</v>
          </cell>
          <cell r="L130">
            <v>9160.74</v>
          </cell>
          <cell r="M130">
            <v>2690.25</v>
          </cell>
        </row>
        <row r="131">
          <cell r="D131">
            <v>102567</v>
          </cell>
          <cell r="E131" t="str">
            <v>四川太极新津县五津镇武阳西路药店</v>
          </cell>
          <cell r="F131" t="str">
            <v/>
          </cell>
          <cell r="G131">
            <v>281</v>
          </cell>
          <cell r="H131" t="str">
            <v>新津片</v>
          </cell>
          <cell r="I131" t="str">
            <v>王燕丽</v>
          </cell>
          <cell r="J131">
            <v>178</v>
          </cell>
          <cell r="K131">
            <v>50.73</v>
          </cell>
          <cell r="L131">
            <v>9030.65</v>
          </cell>
          <cell r="M131">
            <v>2928.76</v>
          </cell>
        </row>
        <row r="132">
          <cell r="D132">
            <v>52</v>
          </cell>
          <cell r="E132" t="str">
            <v>四川太极崇州中心店</v>
          </cell>
          <cell r="F132" t="str">
            <v>是</v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154</v>
          </cell>
          <cell r="K132">
            <v>57.05</v>
          </cell>
          <cell r="L132">
            <v>8785.85</v>
          </cell>
          <cell r="M132">
            <v>3767.97</v>
          </cell>
        </row>
        <row r="133">
          <cell r="D133">
            <v>104838</v>
          </cell>
          <cell r="E133" t="str">
            <v>四川太极崇州市崇阳镇蜀州中路药店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178</v>
          </cell>
          <cell r="K133">
            <v>49.01</v>
          </cell>
          <cell r="L133">
            <v>8723.56</v>
          </cell>
          <cell r="M133">
            <v>3034.43</v>
          </cell>
        </row>
        <row r="134">
          <cell r="D134">
            <v>118758</v>
          </cell>
          <cell r="E134" t="str">
            <v>四川太极成华区水碾河路药店</v>
          </cell>
          <cell r="F134" t="str">
            <v/>
          </cell>
          <cell r="G134">
            <v>232</v>
          </cell>
          <cell r="H134" t="str">
            <v>东南片区</v>
          </cell>
          <cell r="I134" t="str">
            <v>曾蕾蕾</v>
          </cell>
          <cell r="J134">
            <v>179</v>
          </cell>
          <cell r="K134">
            <v>47.07</v>
          </cell>
          <cell r="L134">
            <v>8426.38</v>
          </cell>
          <cell r="M134">
            <v>3361.42</v>
          </cell>
        </row>
        <row r="135">
          <cell r="D135">
            <v>727</v>
          </cell>
          <cell r="E135" t="str">
            <v>四川太极金牛区黄苑东街药店</v>
          </cell>
          <cell r="F135" t="str">
            <v>否</v>
          </cell>
          <cell r="G135">
            <v>181</v>
          </cell>
          <cell r="H135" t="str">
            <v>西门一片</v>
          </cell>
          <cell r="I135" t="str">
            <v>刘琴英</v>
          </cell>
          <cell r="J135">
            <v>168</v>
          </cell>
          <cell r="K135">
            <v>49.51</v>
          </cell>
          <cell r="L135">
            <v>8318.33</v>
          </cell>
          <cell r="M135">
            <v>4094.32</v>
          </cell>
        </row>
        <row r="136">
          <cell r="D136">
            <v>122686</v>
          </cell>
          <cell r="E136" t="str">
            <v>四川太极大邑县晋原街道蜀望路药店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99</v>
          </cell>
          <cell r="K136">
            <v>80.8</v>
          </cell>
          <cell r="L136">
            <v>7998.91</v>
          </cell>
          <cell r="M136">
            <v>2480.32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175</v>
          </cell>
          <cell r="K137">
            <v>45.58</v>
          </cell>
          <cell r="L137">
            <v>7976.35</v>
          </cell>
          <cell r="M137">
            <v>2792.08</v>
          </cell>
        </row>
        <row r="138">
          <cell r="D138">
            <v>297863</v>
          </cell>
          <cell r="E138" t="str">
            <v>四川太极大药房连锁有限公司锦江区大田坎街药店</v>
          </cell>
          <cell r="F138" t="str">
            <v/>
          </cell>
          <cell r="G138">
            <v>232</v>
          </cell>
          <cell r="H138" t="str">
            <v>东南片区</v>
          </cell>
          <cell r="I138" t="str">
            <v>曾蕾蕾</v>
          </cell>
          <cell r="J138">
            <v>235</v>
          </cell>
          <cell r="K138">
            <v>31.12</v>
          </cell>
          <cell r="L138">
            <v>7314.11</v>
          </cell>
          <cell r="M138">
            <v>2906.88</v>
          </cell>
        </row>
        <row r="139">
          <cell r="D139">
            <v>371</v>
          </cell>
          <cell r="E139" t="str">
            <v>四川太极兴义镇万兴路药店</v>
          </cell>
          <cell r="F139" t="str">
            <v>否</v>
          </cell>
          <cell r="G139">
            <v>281</v>
          </cell>
          <cell r="H139" t="str">
            <v>新津片</v>
          </cell>
          <cell r="I139" t="str">
            <v>王燕丽</v>
          </cell>
          <cell r="J139">
            <v>167</v>
          </cell>
          <cell r="K139">
            <v>43.53</v>
          </cell>
          <cell r="L139">
            <v>7268.73</v>
          </cell>
          <cell r="M139">
            <v>2571.39</v>
          </cell>
        </row>
        <row r="140">
          <cell r="D140">
            <v>56</v>
          </cell>
          <cell r="E140" t="str">
            <v>四川太极三江店</v>
          </cell>
          <cell r="F140" t="str">
            <v>是</v>
          </cell>
          <cell r="G140">
            <v>341</v>
          </cell>
          <cell r="H140" t="str">
            <v>崇州片</v>
          </cell>
          <cell r="I140" t="str">
            <v>胡建梅</v>
          </cell>
          <cell r="J140">
            <v>133</v>
          </cell>
          <cell r="K140">
            <v>53.37</v>
          </cell>
          <cell r="L140">
            <v>7098.23</v>
          </cell>
          <cell r="M140">
            <v>2710.93</v>
          </cell>
        </row>
        <row r="141">
          <cell r="D141">
            <v>114069</v>
          </cell>
          <cell r="E141" t="str">
            <v>四川太极大药房连锁有限公司成都高新区天久南巷药店</v>
          </cell>
          <cell r="F141" t="str">
            <v/>
          </cell>
          <cell r="G141">
            <v>232</v>
          </cell>
          <cell r="H141" t="str">
            <v>东南片区</v>
          </cell>
          <cell r="I141" t="str">
            <v>曾蕾蕾</v>
          </cell>
          <cell r="J141">
            <v>156</v>
          </cell>
          <cell r="K141">
            <v>45.19</v>
          </cell>
          <cell r="L141">
            <v>7050.06</v>
          </cell>
          <cell r="M141">
            <v>2481.76</v>
          </cell>
        </row>
        <row r="142">
          <cell r="D142">
            <v>117923</v>
          </cell>
          <cell r="E142" t="str">
            <v>四川太极大邑县观音阁街西段店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128</v>
          </cell>
          <cell r="K142">
            <v>54.6</v>
          </cell>
          <cell r="L142">
            <v>6989.37</v>
          </cell>
          <cell r="M142">
            <v>2344.96</v>
          </cell>
        </row>
        <row r="143">
          <cell r="D143">
            <v>143253</v>
          </cell>
          <cell r="E143" t="str">
            <v>四川太极大药房连锁有限公司成都高新区泰和二街三药店</v>
          </cell>
          <cell r="F143" t="str">
            <v/>
          </cell>
          <cell r="G143">
            <v>232</v>
          </cell>
          <cell r="H143" t="str">
            <v>东南片区</v>
          </cell>
          <cell r="I143" t="str">
            <v>曾蕾蕾</v>
          </cell>
          <cell r="J143">
            <v>136</v>
          </cell>
          <cell r="K143">
            <v>44.43</v>
          </cell>
          <cell r="L143">
            <v>6043.13</v>
          </cell>
          <cell r="M143">
            <v>1925.13</v>
          </cell>
        </row>
        <row r="144">
          <cell r="D144">
            <v>122718</v>
          </cell>
          <cell r="E144" t="str">
            <v>四川太极大邑县晋原街道南街药店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116</v>
          </cell>
          <cell r="K144">
            <v>41.34</v>
          </cell>
          <cell r="L144">
            <v>4795.59</v>
          </cell>
          <cell r="M144">
            <v>1943.18</v>
          </cell>
        </row>
        <row r="145">
          <cell r="D145">
            <v>591</v>
          </cell>
          <cell r="E145" t="str">
            <v>四川太极邛崃市文君街道凤凰大道药店</v>
          </cell>
          <cell r="F145" t="str">
            <v>否</v>
          </cell>
          <cell r="G145">
            <v>282</v>
          </cell>
          <cell r="H145" t="str">
            <v>城郊一片</v>
          </cell>
          <cell r="I145" t="str">
            <v>任会茹</v>
          </cell>
          <cell r="J145">
            <v>120</v>
          </cell>
          <cell r="K145">
            <v>38.38</v>
          </cell>
          <cell r="L145">
            <v>4605.88</v>
          </cell>
          <cell r="M145">
            <v>1797.06</v>
          </cell>
        </row>
        <row r="146">
          <cell r="D146">
            <v>298747</v>
          </cell>
          <cell r="E146" t="str">
            <v>四川太极大药房连锁有限公司青羊区文和路药店</v>
          </cell>
          <cell r="F146" t="str">
            <v/>
          </cell>
          <cell r="G146">
            <v>181</v>
          </cell>
          <cell r="H146" t="str">
            <v>西门一片</v>
          </cell>
          <cell r="I146" t="str">
            <v>刘琴英</v>
          </cell>
          <cell r="J146">
            <v>123</v>
          </cell>
          <cell r="K146">
            <v>36.05</v>
          </cell>
          <cell r="L146">
            <v>4434.75</v>
          </cell>
          <cell r="M146">
            <v>381.6</v>
          </cell>
        </row>
        <row r="147">
          <cell r="D147">
            <v>339</v>
          </cell>
          <cell r="E147" t="str">
            <v>四川太极沙河源药店</v>
          </cell>
          <cell r="F147" t="str">
            <v>是</v>
          </cell>
          <cell r="G147">
            <v>181</v>
          </cell>
          <cell r="H147" t="str">
            <v>西门一片</v>
          </cell>
          <cell r="I147" t="str">
            <v>刘琴英</v>
          </cell>
          <cell r="J147">
            <v>76</v>
          </cell>
          <cell r="K147">
            <v>55.32</v>
          </cell>
          <cell r="L147">
            <v>4204.54</v>
          </cell>
          <cell r="M147">
            <v>1376.46</v>
          </cell>
        </row>
        <row r="148">
          <cell r="D148">
            <v>345</v>
          </cell>
          <cell r="E148" t="str">
            <v>四川太极B区西部店</v>
          </cell>
          <cell r="F148" t="str">
            <v>否</v>
          </cell>
          <cell r="G148">
            <v>261</v>
          </cell>
          <cell r="H148" t="str">
            <v>团购片</v>
          </cell>
          <cell r="I148" t="str">
            <v>王灵</v>
          </cell>
          <cell r="J148">
            <v>3</v>
          </cell>
          <cell r="K148">
            <v>326</v>
          </cell>
          <cell r="L148">
            <v>978</v>
          </cell>
          <cell r="M148">
            <v>288.56</v>
          </cell>
        </row>
        <row r="149">
          <cell r="D149" t="str">
            <v>合计</v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>
            <v>49107</v>
          </cell>
          <cell r="K149">
            <v>71.79</v>
          </cell>
          <cell r="L149">
            <v>3525508.32</v>
          </cell>
          <cell r="M149">
            <v>1020934.02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8"/>
  <sheetViews>
    <sheetView tabSelected="1" workbookViewId="0">
      <selection activeCell="I7" sqref="I7"/>
    </sheetView>
  </sheetViews>
  <sheetFormatPr defaultColWidth="9" defaultRowHeight="13.5"/>
  <cols>
    <col min="1" max="1" width="6.375" style="4" customWidth="1"/>
    <col min="2" max="2" width="9" style="4" customWidth="1"/>
    <col min="3" max="3" width="35.875" style="5" customWidth="1"/>
    <col min="4" max="4" width="11.375" style="6" customWidth="1"/>
    <col min="5" max="5" width="7.25" style="6" customWidth="1"/>
    <col min="6" max="6" width="10.375" style="4"/>
    <col min="7" max="7" width="11.5" style="7"/>
    <col min="8" max="8" width="11.125" style="8" customWidth="1"/>
    <col min="9" max="9" width="17.125" style="9" customWidth="1"/>
    <col min="10" max="10" width="12.375" style="8" customWidth="1"/>
    <col min="11" max="11" width="10.375" style="8"/>
    <col min="12" max="12" width="9.375" style="8"/>
    <col min="13" max="14" width="12.625" style="8"/>
    <col min="15" max="16384" width="9" style="8"/>
  </cols>
  <sheetData>
    <row r="1" ht="27" customHeight="1" spans="1:15">
      <c r="A1" s="10" t="s">
        <v>0</v>
      </c>
      <c r="B1" s="10"/>
      <c r="C1" s="10"/>
      <c r="D1" s="10"/>
      <c r="E1" s="10"/>
      <c r="F1" s="10" t="s">
        <v>1</v>
      </c>
      <c r="G1" s="10"/>
      <c r="H1" s="10"/>
      <c r="I1" s="26" t="s">
        <v>2</v>
      </c>
      <c r="J1" s="26"/>
      <c r="K1" s="26"/>
      <c r="L1" s="26"/>
      <c r="M1" s="26"/>
      <c r="N1" s="26"/>
      <c r="O1" s="26"/>
    </row>
    <row r="2" s="3" customFormat="1" ht="31" customHeight="1" spans="1:15">
      <c r="A2" s="10" t="s">
        <v>3</v>
      </c>
      <c r="B2" s="11" t="s">
        <v>4</v>
      </c>
      <c r="C2" s="12" t="s">
        <v>5</v>
      </c>
      <c r="D2" s="11" t="s">
        <v>6</v>
      </c>
      <c r="E2" s="11" t="s">
        <v>7</v>
      </c>
      <c r="F2" s="10" t="s">
        <v>8</v>
      </c>
      <c r="G2" s="13" t="s">
        <v>9</v>
      </c>
      <c r="H2" s="14" t="s">
        <v>10</v>
      </c>
      <c r="I2" s="26" t="s">
        <v>11</v>
      </c>
      <c r="J2" s="14" t="s">
        <v>12</v>
      </c>
      <c r="K2" s="10" t="s">
        <v>8</v>
      </c>
      <c r="L2" s="10" t="s">
        <v>9</v>
      </c>
      <c r="M2" s="10" t="s">
        <v>13</v>
      </c>
      <c r="N2" s="10" t="s">
        <v>14</v>
      </c>
      <c r="O2" s="10" t="s">
        <v>15</v>
      </c>
    </row>
    <row r="3" ht="15" customHeight="1" spans="1:15">
      <c r="A3" s="15">
        <v>1</v>
      </c>
      <c r="B3" s="16">
        <v>307</v>
      </c>
      <c r="C3" s="17" t="s">
        <v>16</v>
      </c>
      <c r="D3" s="16" t="s">
        <v>17</v>
      </c>
      <c r="E3" s="16" t="s">
        <v>18</v>
      </c>
      <c r="F3" s="15">
        <v>152000</v>
      </c>
      <c r="G3" s="18">
        <v>26600</v>
      </c>
      <c r="H3" s="19">
        <v>0.175</v>
      </c>
      <c r="I3" s="27">
        <f>F3*4</f>
        <v>608000</v>
      </c>
      <c r="J3" s="27">
        <f>G3*4</f>
        <v>106400</v>
      </c>
      <c r="K3" s="15">
        <f>VLOOKUP(B:B,[1]查询时间段分门店销售汇总!$D:$L,9,0)</f>
        <v>331032.09</v>
      </c>
      <c r="L3" s="15">
        <f>VLOOKUP(B:B,[1]查询时间段分门店销售汇总!$D:$M,10,0)</f>
        <v>40834.32</v>
      </c>
      <c r="M3" s="28">
        <f>K3/I3</f>
        <v>0.544460674342105</v>
      </c>
      <c r="N3" s="28">
        <f>L3/J3</f>
        <v>0.383781203007519</v>
      </c>
      <c r="O3" s="15">
        <v>-100</v>
      </c>
    </row>
    <row r="4" ht="15" customHeight="1" spans="1:15">
      <c r="A4" s="15">
        <v>2</v>
      </c>
      <c r="B4" s="16">
        <v>114685</v>
      </c>
      <c r="C4" s="17" t="s">
        <v>19</v>
      </c>
      <c r="D4" s="16" t="s">
        <v>17</v>
      </c>
      <c r="E4" s="16" t="s">
        <v>20</v>
      </c>
      <c r="F4" s="15">
        <v>26000</v>
      </c>
      <c r="G4" s="18">
        <v>6370</v>
      </c>
      <c r="H4" s="19">
        <v>0.245</v>
      </c>
      <c r="I4" s="27">
        <f t="shared" ref="I4:I35" si="0">F4*4</f>
        <v>104000</v>
      </c>
      <c r="J4" s="27">
        <f t="shared" ref="J4:J35" si="1">G4*4</f>
        <v>25480</v>
      </c>
      <c r="K4" s="15">
        <f>VLOOKUP(B:B,[1]查询时间段分门店销售汇总!$D:$L,9,0)</f>
        <v>75936.2</v>
      </c>
      <c r="L4" s="15">
        <f>VLOOKUP(B:B,[1]查询时间段分门店销售汇总!$D:$M,10,0)</f>
        <v>15459.7</v>
      </c>
      <c r="M4" s="28">
        <f t="shared" ref="M4:M35" si="2">K4/I4</f>
        <v>0.730155769230769</v>
      </c>
      <c r="N4" s="28">
        <f t="shared" ref="N4:N35" si="3">L4/J4</f>
        <v>0.606738618524333</v>
      </c>
      <c r="O4" s="15">
        <v>-80</v>
      </c>
    </row>
    <row r="5" ht="15" customHeight="1" spans="1:15">
      <c r="A5" s="15">
        <v>3</v>
      </c>
      <c r="B5" s="16">
        <v>582</v>
      </c>
      <c r="C5" s="17" t="s">
        <v>21</v>
      </c>
      <c r="D5" s="16" t="s">
        <v>22</v>
      </c>
      <c r="E5" s="16" t="s">
        <v>23</v>
      </c>
      <c r="F5" s="15">
        <v>26000</v>
      </c>
      <c r="G5" s="18">
        <v>6370</v>
      </c>
      <c r="H5" s="19">
        <v>0.245</v>
      </c>
      <c r="I5" s="27">
        <f t="shared" si="0"/>
        <v>104000</v>
      </c>
      <c r="J5" s="27">
        <f t="shared" si="1"/>
        <v>25480</v>
      </c>
      <c r="K5" s="15">
        <f>VLOOKUP(B:B,[1]查询时间段分门店销售汇总!$D:$L,9,0)</f>
        <v>65909.71</v>
      </c>
      <c r="L5" s="15">
        <f>VLOOKUP(B:B,[1]查询时间段分门店销售汇总!$D:$M,10,0)</f>
        <v>15071.84</v>
      </c>
      <c r="M5" s="28">
        <f t="shared" si="2"/>
        <v>0.633747211538462</v>
      </c>
      <c r="N5" s="28">
        <f t="shared" si="3"/>
        <v>0.591516483516484</v>
      </c>
      <c r="O5" s="15">
        <v>-80</v>
      </c>
    </row>
    <row r="6" ht="15" customHeight="1" spans="1:15">
      <c r="A6" s="15">
        <v>4</v>
      </c>
      <c r="B6" s="16">
        <v>337</v>
      </c>
      <c r="C6" s="17" t="s">
        <v>24</v>
      </c>
      <c r="D6" s="16" t="s">
        <v>17</v>
      </c>
      <c r="E6" s="16" t="s">
        <v>23</v>
      </c>
      <c r="F6" s="15">
        <v>25000</v>
      </c>
      <c r="G6" s="18">
        <v>6125</v>
      </c>
      <c r="H6" s="19">
        <v>0.245</v>
      </c>
      <c r="I6" s="27">
        <f t="shared" si="0"/>
        <v>100000</v>
      </c>
      <c r="J6" s="27">
        <f t="shared" si="1"/>
        <v>24500</v>
      </c>
      <c r="K6" s="15">
        <f>VLOOKUP(B:B,[1]查询时间段分门店销售汇总!$D:$L,9,0)</f>
        <v>63063.84</v>
      </c>
      <c r="L6" s="15">
        <f>VLOOKUP(B:B,[1]查询时间段分门店销售汇总!$D:$M,10,0)</f>
        <v>20251.78</v>
      </c>
      <c r="M6" s="28">
        <f t="shared" si="2"/>
        <v>0.6306384</v>
      </c>
      <c r="N6" s="28">
        <f t="shared" si="3"/>
        <v>0.826603265306122</v>
      </c>
      <c r="O6" s="15">
        <v>-80</v>
      </c>
    </row>
    <row r="7" ht="15" customHeight="1" spans="1:15">
      <c r="A7" s="15">
        <v>5</v>
      </c>
      <c r="B7" s="16">
        <v>399</v>
      </c>
      <c r="C7" s="17" t="s">
        <v>25</v>
      </c>
      <c r="D7" s="16" t="s">
        <v>17</v>
      </c>
      <c r="E7" s="16" t="s">
        <v>23</v>
      </c>
      <c r="F7" s="15">
        <v>25000</v>
      </c>
      <c r="G7" s="18">
        <v>7218.75</v>
      </c>
      <c r="H7" s="19">
        <v>0.28875</v>
      </c>
      <c r="I7" s="27">
        <f t="shared" si="0"/>
        <v>100000</v>
      </c>
      <c r="J7" s="27">
        <f t="shared" si="1"/>
        <v>28875</v>
      </c>
      <c r="K7" s="15">
        <f>VLOOKUP(B:B,[1]查询时间段分门店销售汇总!$D:$L,9,0)</f>
        <v>90142.57</v>
      </c>
      <c r="L7" s="15">
        <f>VLOOKUP(B:B,[1]查询时间段分门店销售汇总!$D:$M,10,0)</f>
        <v>29457.83</v>
      </c>
      <c r="M7" s="28">
        <f t="shared" si="2"/>
        <v>0.9014257</v>
      </c>
      <c r="N7" s="28">
        <f t="shared" si="3"/>
        <v>1.02018458874459</v>
      </c>
      <c r="O7" s="15">
        <v>-80</v>
      </c>
    </row>
    <row r="8" ht="15" customHeight="1" spans="1:15">
      <c r="A8" s="15">
        <v>6</v>
      </c>
      <c r="B8" s="16">
        <v>517</v>
      </c>
      <c r="C8" s="17" t="s">
        <v>26</v>
      </c>
      <c r="D8" s="16" t="s">
        <v>22</v>
      </c>
      <c r="E8" s="16" t="s">
        <v>23</v>
      </c>
      <c r="F8" s="15">
        <v>25000</v>
      </c>
      <c r="G8" s="18">
        <v>6125</v>
      </c>
      <c r="H8" s="19">
        <v>0.245</v>
      </c>
      <c r="I8" s="27">
        <f t="shared" si="0"/>
        <v>100000</v>
      </c>
      <c r="J8" s="27">
        <f t="shared" si="1"/>
        <v>24500</v>
      </c>
      <c r="K8" s="15">
        <f>VLOOKUP(B:B,[1]查询时间段分门店销售汇总!$D:$L,9,0)</f>
        <v>67730.3</v>
      </c>
      <c r="L8" s="15">
        <f>VLOOKUP(B:B,[1]查询时间段分门店销售汇总!$D:$M,10,0)</f>
        <v>16168.18</v>
      </c>
      <c r="M8" s="28">
        <f t="shared" si="2"/>
        <v>0.677303</v>
      </c>
      <c r="N8" s="28">
        <f t="shared" si="3"/>
        <v>0.659925714285714</v>
      </c>
      <c r="O8" s="15">
        <v>-80</v>
      </c>
    </row>
    <row r="9" ht="15" customHeight="1" spans="1:15">
      <c r="A9" s="15">
        <v>7</v>
      </c>
      <c r="B9" s="16">
        <v>343</v>
      </c>
      <c r="C9" s="17" t="s">
        <v>27</v>
      </c>
      <c r="D9" s="16" t="s">
        <v>22</v>
      </c>
      <c r="E9" s="16" t="s">
        <v>23</v>
      </c>
      <c r="F9" s="15">
        <v>20000</v>
      </c>
      <c r="G9" s="18">
        <v>6125</v>
      </c>
      <c r="H9" s="19">
        <v>0.30625</v>
      </c>
      <c r="I9" s="27">
        <f t="shared" si="0"/>
        <v>80000</v>
      </c>
      <c r="J9" s="27">
        <f t="shared" si="1"/>
        <v>24500</v>
      </c>
      <c r="K9" s="15">
        <f>VLOOKUP(B:B,[1]查询时间段分门店销售汇总!$D:$L,9,0)</f>
        <v>67592.71</v>
      </c>
      <c r="L9" s="15">
        <f>VLOOKUP(B:B,[1]查询时间段分门店销售汇总!$D:$M,10,0)</f>
        <v>20086.11</v>
      </c>
      <c r="M9" s="28">
        <f t="shared" si="2"/>
        <v>0.844908875</v>
      </c>
      <c r="N9" s="28">
        <f t="shared" si="3"/>
        <v>0.819841224489796</v>
      </c>
      <c r="O9" s="15">
        <v>-80</v>
      </c>
    </row>
    <row r="10" ht="15" customHeight="1" spans="1:15">
      <c r="A10" s="15">
        <v>8</v>
      </c>
      <c r="B10" s="16">
        <v>571</v>
      </c>
      <c r="C10" s="17" t="s">
        <v>28</v>
      </c>
      <c r="D10" s="16" t="s">
        <v>29</v>
      </c>
      <c r="E10" s="16" t="s">
        <v>23</v>
      </c>
      <c r="F10" s="15">
        <v>15800</v>
      </c>
      <c r="G10" s="18">
        <v>4838.75</v>
      </c>
      <c r="H10" s="19">
        <v>0.30625</v>
      </c>
      <c r="I10" s="27">
        <f t="shared" si="0"/>
        <v>63200</v>
      </c>
      <c r="J10" s="27">
        <f t="shared" si="1"/>
        <v>19355</v>
      </c>
      <c r="K10" s="15">
        <f>VLOOKUP(B:B,[1]查询时间段分门店销售汇总!$D:$L,9,0)</f>
        <v>53575.55</v>
      </c>
      <c r="L10" s="15">
        <f>VLOOKUP(B:B,[1]查询时间段分门店销售汇总!$D:$M,10,0)</f>
        <v>16119.09</v>
      </c>
      <c r="M10" s="28">
        <f t="shared" si="2"/>
        <v>0.847714398734177</v>
      </c>
      <c r="N10" s="28">
        <f t="shared" si="3"/>
        <v>0.832812709894084</v>
      </c>
      <c r="O10" s="15">
        <v>-80</v>
      </c>
    </row>
    <row r="11" ht="15" customHeight="1" spans="1:15">
      <c r="A11" s="15">
        <v>9</v>
      </c>
      <c r="B11" s="16">
        <v>385</v>
      </c>
      <c r="C11" s="17" t="s">
        <v>30</v>
      </c>
      <c r="D11" s="16" t="s">
        <v>31</v>
      </c>
      <c r="E11" s="16" t="s">
        <v>32</v>
      </c>
      <c r="F11" s="15">
        <v>14000</v>
      </c>
      <c r="G11" s="18">
        <v>3185</v>
      </c>
      <c r="H11" s="19">
        <v>0.2275</v>
      </c>
      <c r="I11" s="27">
        <f t="shared" si="0"/>
        <v>56000</v>
      </c>
      <c r="J11" s="27">
        <f t="shared" si="1"/>
        <v>12740</v>
      </c>
      <c r="K11" s="15">
        <f>VLOOKUP(B:B,[1]查询时间段分门店销售汇总!$D:$L,9,0)</f>
        <v>45941.53</v>
      </c>
      <c r="L11" s="15">
        <f>VLOOKUP(B:B,[1]查询时间段分门店销售汇总!$D:$M,10,0)</f>
        <v>8470.43</v>
      </c>
      <c r="M11" s="28">
        <f t="shared" si="2"/>
        <v>0.820384464285714</v>
      </c>
      <c r="N11" s="28">
        <f t="shared" si="3"/>
        <v>0.664868916797488</v>
      </c>
      <c r="O11" s="15">
        <v>-80</v>
      </c>
    </row>
    <row r="12" ht="15" customHeight="1" spans="1:15">
      <c r="A12" s="15">
        <v>10</v>
      </c>
      <c r="B12" s="16">
        <v>341</v>
      </c>
      <c r="C12" s="17" t="s">
        <v>33</v>
      </c>
      <c r="D12" s="16" t="s">
        <v>34</v>
      </c>
      <c r="E12" s="16" t="s">
        <v>35</v>
      </c>
      <c r="F12" s="15">
        <v>14000</v>
      </c>
      <c r="G12" s="18">
        <v>3920</v>
      </c>
      <c r="H12" s="19">
        <v>0.28</v>
      </c>
      <c r="I12" s="27">
        <f t="shared" si="0"/>
        <v>56000</v>
      </c>
      <c r="J12" s="27">
        <f t="shared" si="1"/>
        <v>15680</v>
      </c>
      <c r="K12" s="15">
        <f>VLOOKUP(B:B,[1]查询时间段分门店销售汇总!$D:$L,9,0)</f>
        <v>30048.72</v>
      </c>
      <c r="L12" s="15">
        <f>VLOOKUP(B:B,[1]查询时间段分门店销售汇总!$D:$M,10,0)</f>
        <v>10675.89</v>
      </c>
      <c r="M12" s="28">
        <f t="shared" si="2"/>
        <v>0.536584285714286</v>
      </c>
      <c r="N12" s="28">
        <f t="shared" si="3"/>
        <v>0.680860331632653</v>
      </c>
      <c r="O12" s="15">
        <v>-80</v>
      </c>
    </row>
    <row r="13" ht="15" customHeight="1" spans="1:15">
      <c r="A13" s="15">
        <v>11</v>
      </c>
      <c r="B13" s="16">
        <v>365</v>
      </c>
      <c r="C13" s="17" t="s">
        <v>36</v>
      </c>
      <c r="D13" s="16" t="s">
        <v>22</v>
      </c>
      <c r="E13" s="16" t="s">
        <v>23</v>
      </c>
      <c r="F13" s="15">
        <v>13000</v>
      </c>
      <c r="G13" s="18">
        <v>4208.75</v>
      </c>
      <c r="H13" s="19">
        <v>0.32375</v>
      </c>
      <c r="I13" s="27">
        <f t="shared" si="0"/>
        <v>52000</v>
      </c>
      <c r="J13" s="27">
        <f t="shared" si="1"/>
        <v>16835</v>
      </c>
      <c r="K13" s="15">
        <f>VLOOKUP(B:B,[1]查询时间段分门店销售汇总!$D:$L,9,0)</f>
        <v>31348.51</v>
      </c>
      <c r="L13" s="15">
        <f>VLOOKUP(B:B,[1]查询时间段分门店销售汇总!$D:$M,10,0)</f>
        <v>10333.24</v>
      </c>
      <c r="M13" s="28">
        <f t="shared" si="2"/>
        <v>0.602855961538462</v>
      </c>
      <c r="N13" s="28">
        <f t="shared" si="3"/>
        <v>0.61379506979507</v>
      </c>
      <c r="O13" s="15">
        <v>-80</v>
      </c>
    </row>
    <row r="14" ht="15" customHeight="1" spans="1:15">
      <c r="A14" s="15">
        <v>12</v>
      </c>
      <c r="B14" s="16">
        <v>707</v>
      </c>
      <c r="C14" s="17" t="s">
        <v>37</v>
      </c>
      <c r="D14" s="16" t="s">
        <v>29</v>
      </c>
      <c r="E14" s="16" t="s">
        <v>32</v>
      </c>
      <c r="F14" s="15">
        <v>13000</v>
      </c>
      <c r="G14" s="18">
        <v>4095</v>
      </c>
      <c r="H14" s="19">
        <v>0.315</v>
      </c>
      <c r="I14" s="27">
        <f t="shared" si="0"/>
        <v>52000</v>
      </c>
      <c r="J14" s="27">
        <f t="shared" si="1"/>
        <v>16380</v>
      </c>
      <c r="K14" s="15">
        <f>VLOOKUP(B:B,[1]查询时间段分门店销售汇总!$D:$L,9,0)</f>
        <v>42840.61</v>
      </c>
      <c r="L14" s="15">
        <f>VLOOKUP(B:B,[1]查询时间段分门店销售汇总!$D:$M,10,0)</f>
        <v>10585.05</v>
      </c>
      <c r="M14" s="28">
        <f t="shared" si="2"/>
        <v>0.823857884615385</v>
      </c>
      <c r="N14" s="28">
        <f t="shared" si="3"/>
        <v>0.646217948717949</v>
      </c>
      <c r="O14" s="15">
        <v>-80</v>
      </c>
    </row>
    <row r="15" ht="15" customHeight="1" spans="1:15">
      <c r="A15" s="15">
        <v>13</v>
      </c>
      <c r="B15" s="16">
        <v>730</v>
      </c>
      <c r="C15" s="17" t="s">
        <v>38</v>
      </c>
      <c r="D15" s="16" t="s">
        <v>39</v>
      </c>
      <c r="E15" s="16" t="s">
        <v>35</v>
      </c>
      <c r="F15" s="15">
        <v>12000</v>
      </c>
      <c r="G15" s="18">
        <v>3517.5</v>
      </c>
      <c r="H15" s="19">
        <v>0.293125</v>
      </c>
      <c r="I15" s="27">
        <f t="shared" si="0"/>
        <v>48000</v>
      </c>
      <c r="J15" s="27">
        <f t="shared" si="1"/>
        <v>14070</v>
      </c>
      <c r="K15" s="15">
        <f>VLOOKUP(B:B,[1]查询时间段分门店销售汇总!$D:$L,9,0)</f>
        <v>41139.16</v>
      </c>
      <c r="L15" s="15">
        <f>VLOOKUP(B:B,[1]查询时间段分门店销售汇总!$D:$M,10,0)</f>
        <v>11200.48</v>
      </c>
      <c r="M15" s="28">
        <f t="shared" si="2"/>
        <v>0.857065833333333</v>
      </c>
      <c r="N15" s="28">
        <f t="shared" si="3"/>
        <v>0.796054015636105</v>
      </c>
      <c r="O15" s="15">
        <v>-80</v>
      </c>
    </row>
    <row r="16" ht="15" customHeight="1" spans="1:15">
      <c r="A16" s="15">
        <v>14</v>
      </c>
      <c r="B16" s="16">
        <v>712</v>
      </c>
      <c r="C16" s="17" t="s">
        <v>40</v>
      </c>
      <c r="D16" s="16" t="s">
        <v>29</v>
      </c>
      <c r="E16" s="16" t="s">
        <v>35</v>
      </c>
      <c r="F16" s="15">
        <v>12000</v>
      </c>
      <c r="G16" s="18">
        <v>3990</v>
      </c>
      <c r="H16" s="19">
        <v>0.3325</v>
      </c>
      <c r="I16" s="27">
        <f t="shared" si="0"/>
        <v>48000</v>
      </c>
      <c r="J16" s="27">
        <f t="shared" si="1"/>
        <v>15960</v>
      </c>
      <c r="K16" s="15">
        <f>VLOOKUP(B:B,[1]查询时间段分门店销售汇总!$D:$L,9,0)</f>
        <v>29676.85</v>
      </c>
      <c r="L16" s="15">
        <f>VLOOKUP(B:B,[1]查询时间段分门店销售汇总!$D:$M,10,0)</f>
        <v>11166.34</v>
      </c>
      <c r="M16" s="28">
        <f t="shared" si="2"/>
        <v>0.618267708333333</v>
      </c>
      <c r="N16" s="28">
        <f t="shared" si="3"/>
        <v>0.699645363408521</v>
      </c>
      <c r="O16" s="15">
        <v>-80</v>
      </c>
    </row>
    <row r="17" ht="15" customHeight="1" spans="1:15">
      <c r="A17" s="15">
        <v>15</v>
      </c>
      <c r="B17" s="16">
        <v>546</v>
      </c>
      <c r="C17" s="17" t="s">
        <v>41</v>
      </c>
      <c r="D17" s="16" t="s">
        <v>29</v>
      </c>
      <c r="E17" s="16" t="s">
        <v>35</v>
      </c>
      <c r="F17" s="15">
        <v>12000</v>
      </c>
      <c r="G17" s="18">
        <v>3727.5</v>
      </c>
      <c r="H17" s="19">
        <v>0.310625</v>
      </c>
      <c r="I17" s="27">
        <f t="shared" si="0"/>
        <v>48000</v>
      </c>
      <c r="J17" s="27">
        <f t="shared" si="1"/>
        <v>14910</v>
      </c>
      <c r="K17" s="15">
        <f>VLOOKUP(B:B,[1]查询时间段分门店销售汇总!$D:$L,9,0)</f>
        <v>29929.5</v>
      </c>
      <c r="L17" s="15">
        <f>VLOOKUP(B:B,[1]查询时间段分门店销售汇总!$D:$M,10,0)</f>
        <v>10339.89</v>
      </c>
      <c r="M17" s="28">
        <f t="shared" si="2"/>
        <v>0.62353125</v>
      </c>
      <c r="N17" s="28">
        <f t="shared" si="3"/>
        <v>0.693486921529175</v>
      </c>
      <c r="O17" s="15">
        <v>-80</v>
      </c>
    </row>
    <row r="18" ht="15" customHeight="1" spans="1:15">
      <c r="A18" s="15">
        <v>16</v>
      </c>
      <c r="B18" s="20">
        <v>117491</v>
      </c>
      <c r="C18" s="21" t="s">
        <v>42</v>
      </c>
      <c r="D18" s="16" t="s">
        <v>22</v>
      </c>
      <c r="E18" s="16" t="s">
        <v>32</v>
      </c>
      <c r="F18" s="15">
        <v>12000</v>
      </c>
      <c r="G18" s="18">
        <v>2940</v>
      </c>
      <c r="H18" s="19">
        <v>0.245</v>
      </c>
      <c r="I18" s="27">
        <f t="shared" si="0"/>
        <v>48000</v>
      </c>
      <c r="J18" s="27">
        <f t="shared" si="1"/>
        <v>11760</v>
      </c>
      <c r="K18" s="15">
        <f>VLOOKUP(B:B,[1]查询时间段分门店销售汇总!$D:$L,9,0)</f>
        <v>53671.99</v>
      </c>
      <c r="L18" s="15">
        <f>VLOOKUP(B:B,[1]查询时间段分门店销售汇总!$D:$M,10,0)</f>
        <v>12734.31</v>
      </c>
      <c r="M18" s="29">
        <f t="shared" si="2"/>
        <v>1.11816645833333</v>
      </c>
      <c r="N18" s="29">
        <f t="shared" si="3"/>
        <v>1.08284948979592</v>
      </c>
      <c r="O18" s="30">
        <v>300</v>
      </c>
    </row>
    <row r="19" ht="15" customHeight="1" spans="1:15">
      <c r="A19" s="15">
        <v>17</v>
      </c>
      <c r="B19" s="16">
        <v>742</v>
      </c>
      <c r="C19" s="17" t="s">
        <v>43</v>
      </c>
      <c r="D19" s="16" t="s">
        <v>17</v>
      </c>
      <c r="E19" s="16" t="s">
        <v>32</v>
      </c>
      <c r="F19" s="15">
        <v>11400</v>
      </c>
      <c r="G19" s="18">
        <v>2793</v>
      </c>
      <c r="H19" s="19">
        <v>0.245</v>
      </c>
      <c r="I19" s="27">
        <f t="shared" si="0"/>
        <v>45600</v>
      </c>
      <c r="J19" s="27">
        <f t="shared" si="1"/>
        <v>11172</v>
      </c>
      <c r="K19" s="15">
        <f>VLOOKUP(B:B,[1]查询时间段分门店销售汇总!$D:$L,9,0)</f>
        <v>38722.85</v>
      </c>
      <c r="L19" s="15">
        <f>VLOOKUP(B:B,[1]查询时间段分门店销售汇总!$D:$M,10,0)</f>
        <v>7634.92</v>
      </c>
      <c r="M19" s="28">
        <f t="shared" si="2"/>
        <v>0.849185307017544</v>
      </c>
      <c r="N19" s="28">
        <f t="shared" si="3"/>
        <v>0.683397780164697</v>
      </c>
      <c r="O19" s="15">
        <v>-80</v>
      </c>
    </row>
    <row r="20" ht="15" customHeight="1" spans="1:15">
      <c r="A20" s="15">
        <v>18</v>
      </c>
      <c r="B20" s="16">
        <v>111400</v>
      </c>
      <c r="C20" s="17" t="s">
        <v>44</v>
      </c>
      <c r="D20" s="16" t="s">
        <v>34</v>
      </c>
      <c r="E20" s="16" t="s">
        <v>35</v>
      </c>
      <c r="F20" s="15">
        <v>11400</v>
      </c>
      <c r="G20" s="18">
        <v>2992.5</v>
      </c>
      <c r="H20" s="19">
        <v>0.2625</v>
      </c>
      <c r="I20" s="27">
        <f t="shared" si="0"/>
        <v>45600</v>
      </c>
      <c r="J20" s="27">
        <f t="shared" si="1"/>
        <v>11970</v>
      </c>
      <c r="K20" s="15">
        <f>VLOOKUP(B:B,[1]查询时间段分门店销售汇总!$D:$L,9,0)</f>
        <v>28341.81</v>
      </c>
      <c r="L20" s="15">
        <f>VLOOKUP(B:B,[1]查询时间段分门店销售汇总!$D:$M,10,0)</f>
        <v>7186.66</v>
      </c>
      <c r="M20" s="28">
        <f t="shared" si="2"/>
        <v>0.621530921052632</v>
      </c>
      <c r="N20" s="28">
        <f t="shared" si="3"/>
        <v>0.600389306599833</v>
      </c>
      <c r="O20" s="15">
        <v>-80</v>
      </c>
    </row>
    <row r="21" ht="15" customHeight="1" spans="1:15">
      <c r="A21" s="15">
        <v>19</v>
      </c>
      <c r="B21" s="22">
        <v>107658</v>
      </c>
      <c r="C21" s="23" t="s">
        <v>45</v>
      </c>
      <c r="D21" s="16" t="s">
        <v>39</v>
      </c>
      <c r="E21" s="16" t="s">
        <v>35</v>
      </c>
      <c r="F21" s="15">
        <v>11400</v>
      </c>
      <c r="G21" s="18">
        <v>3491.25</v>
      </c>
      <c r="H21" s="19">
        <v>0.30625</v>
      </c>
      <c r="I21" s="27">
        <f t="shared" si="0"/>
        <v>45600</v>
      </c>
      <c r="J21" s="27">
        <f t="shared" si="1"/>
        <v>13965</v>
      </c>
      <c r="K21" s="15">
        <f>VLOOKUP(B:B,[1]查询时间段分门店销售汇总!$D:$L,9,0)</f>
        <v>34438.87</v>
      </c>
      <c r="L21" s="15">
        <f>VLOOKUP(B:B,[1]查询时间段分门店销售汇总!$D:$M,10,0)</f>
        <v>10051.42</v>
      </c>
      <c r="M21" s="28">
        <f t="shared" si="2"/>
        <v>0.755238377192982</v>
      </c>
      <c r="N21" s="28">
        <f t="shared" si="3"/>
        <v>0.719757966344433</v>
      </c>
      <c r="O21" s="15">
        <v>-80</v>
      </c>
    </row>
    <row r="22" ht="15" customHeight="1" spans="1:15">
      <c r="A22" s="15">
        <v>20</v>
      </c>
      <c r="B22" s="16">
        <v>373</v>
      </c>
      <c r="C22" s="17" t="s">
        <v>46</v>
      </c>
      <c r="D22" s="16" t="s">
        <v>29</v>
      </c>
      <c r="E22" s="16" t="s">
        <v>35</v>
      </c>
      <c r="F22" s="15">
        <v>11400</v>
      </c>
      <c r="G22" s="18">
        <v>3391.5</v>
      </c>
      <c r="H22" s="19">
        <v>0.2975</v>
      </c>
      <c r="I22" s="27">
        <f t="shared" si="0"/>
        <v>45600</v>
      </c>
      <c r="J22" s="27">
        <f t="shared" si="1"/>
        <v>13566</v>
      </c>
      <c r="K22" s="15">
        <f>VLOOKUP(B:B,[1]查询时间段分门店销售汇总!$D:$L,9,0)</f>
        <v>34624.99</v>
      </c>
      <c r="L22" s="15">
        <f>VLOOKUP(B:B,[1]查询时间段分门店销售汇总!$D:$M,10,0)</f>
        <v>9729.01</v>
      </c>
      <c r="M22" s="28">
        <f t="shared" si="2"/>
        <v>0.759319956140351</v>
      </c>
      <c r="N22" s="28">
        <f t="shared" si="3"/>
        <v>0.717161285566858</v>
      </c>
      <c r="O22" s="15">
        <v>-80</v>
      </c>
    </row>
    <row r="23" ht="15" customHeight="1" spans="1:15">
      <c r="A23" s="15">
        <v>21</v>
      </c>
      <c r="B23" s="16">
        <v>585</v>
      </c>
      <c r="C23" s="17" t="s">
        <v>47</v>
      </c>
      <c r="D23" s="16" t="s">
        <v>22</v>
      </c>
      <c r="E23" s="16" t="s">
        <v>35</v>
      </c>
      <c r="F23" s="15">
        <v>11400</v>
      </c>
      <c r="G23" s="18">
        <v>3491.25</v>
      </c>
      <c r="H23" s="19">
        <v>0.30625</v>
      </c>
      <c r="I23" s="27">
        <f t="shared" si="0"/>
        <v>45600</v>
      </c>
      <c r="J23" s="27">
        <f t="shared" si="1"/>
        <v>13965</v>
      </c>
      <c r="K23" s="15">
        <f>VLOOKUP(B:B,[1]查询时间段分门店销售汇总!$D:$L,9,0)</f>
        <v>29484.41</v>
      </c>
      <c r="L23" s="15">
        <f>VLOOKUP(B:B,[1]查询时间段分门店销售汇总!$D:$M,10,0)</f>
        <v>9888.35</v>
      </c>
      <c r="M23" s="28">
        <f t="shared" si="2"/>
        <v>0.646587938596491</v>
      </c>
      <c r="N23" s="28">
        <f t="shared" si="3"/>
        <v>0.708080916577157</v>
      </c>
      <c r="O23" s="15">
        <v>-80</v>
      </c>
    </row>
    <row r="24" ht="15" customHeight="1" spans="1:15">
      <c r="A24" s="15">
        <v>22</v>
      </c>
      <c r="B24" s="22">
        <v>108656</v>
      </c>
      <c r="C24" s="23" t="s">
        <v>48</v>
      </c>
      <c r="D24" s="16" t="s">
        <v>31</v>
      </c>
      <c r="E24" s="16" t="s">
        <v>32</v>
      </c>
      <c r="F24" s="15">
        <v>11000</v>
      </c>
      <c r="G24" s="18">
        <v>2887.5</v>
      </c>
      <c r="H24" s="19">
        <v>0.2625</v>
      </c>
      <c r="I24" s="27">
        <f t="shared" si="0"/>
        <v>44000</v>
      </c>
      <c r="J24" s="27">
        <f t="shared" si="1"/>
        <v>11550</v>
      </c>
      <c r="K24" s="15">
        <f>VLOOKUP(B:B,[1]查询时间段分门店销售汇总!$D:$L,9,0)</f>
        <v>29093.32</v>
      </c>
      <c r="L24" s="15">
        <f>VLOOKUP(B:B,[1]查询时间段分门店销售汇总!$D:$M,10,0)</f>
        <v>5069.27</v>
      </c>
      <c r="M24" s="28">
        <f t="shared" si="2"/>
        <v>0.661211818181818</v>
      </c>
      <c r="N24" s="28">
        <f t="shared" si="3"/>
        <v>0.438897835497836</v>
      </c>
      <c r="O24" s="15">
        <v>-80</v>
      </c>
    </row>
    <row r="25" ht="15" customHeight="1" spans="1:15">
      <c r="A25" s="15">
        <v>23</v>
      </c>
      <c r="B25" s="16">
        <v>511</v>
      </c>
      <c r="C25" s="17" t="s">
        <v>49</v>
      </c>
      <c r="D25" s="16" t="s">
        <v>29</v>
      </c>
      <c r="E25" s="16" t="s">
        <v>35</v>
      </c>
      <c r="F25" s="15">
        <v>11000</v>
      </c>
      <c r="G25" s="18">
        <v>3176.25</v>
      </c>
      <c r="H25" s="19">
        <v>0.28875</v>
      </c>
      <c r="I25" s="27">
        <f t="shared" si="0"/>
        <v>44000</v>
      </c>
      <c r="J25" s="27">
        <f t="shared" si="1"/>
        <v>12705</v>
      </c>
      <c r="K25" s="15">
        <f>VLOOKUP(B:B,[1]查询时间段分门店销售汇总!$D:$L,9,0)</f>
        <v>30158.74</v>
      </c>
      <c r="L25" s="15">
        <f>VLOOKUP(B:B,[1]查询时间段分门店销售汇总!$D:$M,10,0)</f>
        <v>8890.16</v>
      </c>
      <c r="M25" s="28">
        <f t="shared" si="2"/>
        <v>0.685425909090909</v>
      </c>
      <c r="N25" s="28">
        <f t="shared" si="3"/>
        <v>0.699737111373475</v>
      </c>
      <c r="O25" s="15">
        <v>-80</v>
      </c>
    </row>
    <row r="26" ht="15" customHeight="1" spans="1:15">
      <c r="A26" s="15">
        <v>24</v>
      </c>
      <c r="B26" s="16">
        <v>581</v>
      </c>
      <c r="C26" s="17" t="s">
        <v>50</v>
      </c>
      <c r="D26" s="16" t="s">
        <v>22</v>
      </c>
      <c r="E26" s="16" t="s">
        <v>51</v>
      </c>
      <c r="F26" s="15">
        <v>11000</v>
      </c>
      <c r="G26" s="18">
        <v>3416.875</v>
      </c>
      <c r="H26" s="19">
        <v>0.310625</v>
      </c>
      <c r="I26" s="27">
        <f t="shared" si="0"/>
        <v>44000</v>
      </c>
      <c r="J26" s="27">
        <f t="shared" si="1"/>
        <v>13667.5</v>
      </c>
      <c r="K26" s="15">
        <f>VLOOKUP(B:B,[1]查询时间段分门店销售汇总!$D:$L,9,0)</f>
        <v>30679.86</v>
      </c>
      <c r="L26" s="15">
        <f>VLOOKUP(B:B,[1]查询时间段分门店销售汇总!$D:$M,10,0)</f>
        <v>11329.98</v>
      </c>
      <c r="M26" s="28">
        <f t="shared" si="2"/>
        <v>0.697269545454545</v>
      </c>
      <c r="N26" s="28">
        <f t="shared" si="3"/>
        <v>0.828972379732943</v>
      </c>
      <c r="O26" s="15">
        <v>-80</v>
      </c>
    </row>
    <row r="27" ht="15" customHeight="1" spans="1:15">
      <c r="A27" s="15">
        <v>25</v>
      </c>
      <c r="B27" s="16">
        <v>357</v>
      </c>
      <c r="C27" s="17" t="s">
        <v>52</v>
      </c>
      <c r="D27" s="16" t="s">
        <v>22</v>
      </c>
      <c r="E27" s="16" t="s">
        <v>35</v>
      </c>
      <c r="F27" s="15">
        <v>11000</v>
      </c>
      <c r="G27" s="18">
        <v>3224.375</v>
      </c>
      <c r="H27" s="19">
        <v>0.293125</v>
      </c>
      <c r="I27" s="27">
        <f t="shared" si="0"/>
        <v>44000</v>
      </c>
      <c r="J27" s="27">
        <f t="shared" si="1"/>
        <v>12897.5</v>
      </c>
      <c r="K27" s="15">
        <f>VLOOKUP(B:B,[1]查询时间段分门店销售汇总!$D:$L,9,0)</f>
        <v>25212.66</v>
      </c>
      <c r="L27" s="15">
        <f>VLOOKUP(B:B,[1]查询时间段分门店销售汇总!$D:$M,10,0)</f>
        <v>8045.21</v>
      </c>
      <c r="M27" s="28">
        <f t="shared" si="2"/>
        <v>0.573015</v>
      </c>
      <c r="N27" s="28">
        <f t="shared" si="3"/>
        <v>0.623780577631324</v>
      </c>
      <c r="O27" s="15">
        <v>-80</v>
      </c>
    </row>
    <row r="28" ht="15" customHeight="1" spans="1:15">
      <c r="A28" s="15">
        <v>26</v>
      </c>
      <c r="B28" s="16">
        <v>114844</v>
      </c>
      <c r="C28" s="17" t="s">
        <v>53</v>
      </c>
      <c r="D28" s="16" t="s">
        <v>22</v>
      </c>
      <c r="E28" s="16" t="s">
        <v>35</v>
      </c>
      <c r="F28" s="15">
        <v>10500</v>
      </c>
      <c r="G28" s="18">
        <v>2572.5</v>
      </c>
      <c r="H28" s="19">
        <v>0.245</v>
      </c>
      <c r="I28" s="27">
        <f t="shared" si="0"/>
        <v>42000</v>
      </c>
      <c r="J28" s="27">
        <f t="shared" si="1"/>
        <v>10290</v>
      </c>
      <c r="K28" s="15">
        <f>VLOOKUP(B:B,[1]查询时间段分门店销售汇总!$D:$L,9,0)</f>
        <v>25039.94</v>
      </c>
      <c r="L28" s="15">
        <f>VLOOKUP(B:B,[1]查询时间段分门店销售汇总!$D:$M,10,0)</f>
        <v>7794.08</v>
      </c>
      <c r="M28" s="28">
        <f t="shared" si="2"/>
        <v>0.596189047619048</v>
      </c>
      <c r="N28" s="28">
        <f t="shared" si="3"/>
        <v>0.757442176870748</v>
      </c>
      <c r="O28" s="15">
        <v>-80</v>
      </c>
    </row>
    <row r="29" ht="15" customHeight="1" spans="1:15">
      <c r="A29" s="15">
        <v>27</v>
      </c>
      <c r="B29" s="16">
        <v>379</v>
      </c>
      <c r="C29" s="17" t="s">
        <v>54</v>
      </c>
      <c r="D29" s="16" t="s">
        <v>22</v>
      </c>
      <c r="E29" s="16" t="s">
        <v>35</v>
      </c>
      <c r="F29" s="15">
        <v>10500</v>
      </c>
      <c r="G29" s="18">
        <v>3123.75</v>
      </c>
      <c r="H29" s="19">
        <v>0.2975</v>
      </c>
      <c r="I29" s="27">
        <f t="shared" si="0"/>
        <v>42000</v>
      </c>
      <c r="J29" s="27">
        <f t="shared" si="1"/>
        <v>12495</v>
      </c>
      <c r="K29" s="15">
        <f>VLOOKUP(B:B,[1]查询时间段分门店销售汇总!$D:$L,9,0)</f>
        <v>25274.05</v>
      </c>
      <c r="L29" s="15">
        <f>VLOOKUP(B:B,[1]查询时间段分门店销售汇总!$D:$M,10,0)</f>
        <v>7623.01</v>
      </c>
      <c r="M29" s="28">
        <f t="shared" si="2"/>
        <v>0.601763095238095</v>
      </c>
      <c r="N29" s="28">
        <f t="shared" si="3"/>
        <v>0.610084833933573</v>
      </c>
      <c r="O29" s="15">
        <v>-80</v>
      </c>
    </row>
    <row r="30" ht="15" customHeight="1" spans="1:15">
      <c r="A30" s="15">
        <v>28</v>
      </c>
      <c r="B30" s="16">
        <v>578</v>
      </c>
      <c r="C30" s="17" t="s">
        <v>55</v>
      </c>
      <c r="D30" s="16" t="s">
        <v>22</v>
      </c>
      <c r="E30" s="16" t="s">
        <v>56</v>
      </c>
      <c r="F30" s="15">
        <v>10500</v>
      </c>
      <c r="G30" s="18">
        <v>3123.75</v>
      </c>
      <c r="H30" s="19">
        <v>0.2975</v>
      </c>
      <c r="I30" s="27">
        <f t="shared" si="0"/>
        <v>42000</v>
      </c>
      <c r="J30" s="27">
        <f t="shared" si="1"/>
        <v>12495</v>
      </c>
      <c r="K30" s="15">
        <f>VLOOKUP(B:B,[1]查询时间段分门店销售汇总!$D:$L,9,0)</f>
        <v>25307.14</v>
      </c>
      <c r="L30" s="15">
        <f>VLOOKUP(B:B,[1]查询时间段分门店销售汇总!$D:$M,10,0)</f>
        <v>6011.4</v>
      </c>
      <c r="M30" s="28">
        <f t="shared" si="2"/>
        <v>0.602550952380952</v>
      </c>
      <c r="N30" s="28">
        <f t="shared" si="3"/>
        <v>0.481104441776711</v>
      </c>
      <c r="O30" s="15">
        <v>-50</v>
      </c>
    </row>
    <row r="31" ht="15" customHeight="1" spans="1:15">
      <c r="A31" s="15">
        <v>29</v>
      </c>
      <c r="B31" s="16">
        <v>744</v>
      </c>
      <c r="C31" s="17" t="s">
        <v>57</v>
      </c>
      <c r="D31" s="16" t="s">
        <v>17</v>
      </c>
      <c r="E31" s="16" t="s">
        <v>51</v>
      </c>
      <c r="F31" s="15">
        <v>10500</v>
      </c>
      <c r="G31" s="18">
        <v>3215.625</v>
      </c>
      <c r="H31" s="19">
        <v>0.30625</v>
      </c>
      <c r="I31" s="27">
        <f t="shared" si="0"/>
        <v>42000</v>
      </c>
      <c r="J31" s="27">
        <f t="shared" si="1"/>
        <v>12862.5</v>
      </c>
      <c r="K31" s="15">
        <f>VLOOKUP(B:B,[1]查询时间段分门店销售汇总!$D:$L,9,0)</f>
        <v>28412.87</v>
      </c>
      <c r="L31" s="15">
        <f>VLOOKUP(B:B,[1]查询时间段分门店销售汇总!$D:$M,10,0)</f>
        <v>10404.96</v>
      </c>
      <c r="M31" s="28">
        <f t="shared" si="2"/>
        <v>0.676496904761905</v>
      </c>
      <c r="N31" s="28">
        <f t="shared" si="3"/>
        <v>0.808937609329446</v>
      </c>
      <c r="O31" s="15">
        <v>-80</v>
      </c>
    </row>
    <row r="32" ht="15" customHeight="1" spans="1:15">
      <c r="A32" s="15">
        <v>30</v>
      </c>
      <c r="B32" s="20">
        <v>120844</v>
      </c>
      <c r="C32" s="21" t="s">
        <v>58</v>
      </c>
      <c r="D32" s="16" t="s">
        <v>39</v>
      </c>
      <c r="E32" s="16" t="s">
        <v>35</v>
      </c>
      <c r="F32" s="15">
        <v>10500</v>
      </c>
      <c r="G32" s="18">
        <v>2756.25</v>
      </c>
      <c r="H32" s="19">
        <v>0.2625</v>
      </c>
      <c r="I32" s="27">
        <f t="shared" si="0"/>
        <v>42000</v>
      </c>
      <c r="J32" s="27">
        <f t="shared" si="1"/>
        <v>11025</v>
      </c>
      <c r="K32" s="15">
        <f>VLOOKUP(B:B,[1]查询时间段分门店销售汇总!$D:$L,9,0)</f>
        <v>31898.03</v>
      </c>
      <c r="L32" s="15">
        <f>VLOOKUP(B:B,[1]查询时间段分门店销售汇总!$D:$M,10,0)</f>
        <v>8521.6</v>
      </c>
      <c r="M32" s="28">
        <f t="shared" si="2"/>
        <v>0.759476904761905</v>
      </c>
      <c r="N32" s="28">
        <f t="shared" si="3"/>
        <v>0.772934240362812</v>
      </c>
      <c r="O32" s="15">
        <v>-80</v>
      </c>
    </row>
    <row r="33" ht="15" customHeight="1" spans="1:15">
      <c r="A33" s="15">
        <v>31</v>
      </c>
      <c r="B33" s="16">
        <v>102934</v>
      </c>
      <c r="C33" s="17" t="s">
        <v>59</v>
      </c>
      <c r="D33" s="16" t="s">
        <v>22</v>
      </c>
      <c r="E33" s="16" t="s">
        <v>51</v>
      </c>
      <c r="F33" s="15">
        <v>10500</v>
      </c>
      <c r="G33" s="18">
        <v>3077.8125</v>
      </c>
      <c r="H33" s="19">
        <v>0.293125</v>
      </c>
      <c r="I33" s="27">
        <f t="shared" si="0"/>
        <v>42000</v>
      </c>
      <c r="J33" s="27">
        <f t="shared" si="1"/>
        <v>12311.25</v>
      </c>
      <c r="K33" s="15">
        <f>VLOOKUP(B:B,[1]查询时间段分门店销售汇总!$D:$L,9,0)</f>
        <v>27755.1</v>
      </c>
      <c r="L33" s="15">
        <f>VLOOKUP(B:B,[1]查询时间段分门店销售汇总!$D:$M,10,0)</f>
        <v>9659.6</v>
      </c>
      <c r="M33" s="28">
        <f t="shared" si="2"/>
        <v>0.660835714285714</v>
      </c>
      <c r="N33" s="28">
        <f t="shared" si="3"/>
        <v>0.784615697025079</v>
      </c>
      <c r="O33" s="15">
        <v>-80</v>
      </c>
    </row>
    <row r="34" ht="15" customHeight="1" spans="1:15">
      <c r="A34" s="15">
        <v>32</v>
      </c>
      <c r="B34" s="20">
        <v>111219</v>
      </c>
      <c r="C34" s="21" t="s">
        <v>60</v>
      </c>
      <c r="D34" s="16" t="s">
        <v>22</v>
      </c>
      <c r="E34" s="16" t="s">
        <v>35</v>
      </c>
      <c r="F34" s="15">
        <v>10500</v>
      </c>
      <c r="G34" s="18">
        <v>3215.625</v>
      </c>
      <c r="H34" s="19">
        <v>0.30625</v>
      </c>
      <c r="I34" s="27">
        <f t="shared" si="0"/>
        <v>42000</v>
      </c>
      <c r="J34" s="27">
        <f t="shared" si="1"/>
        <v>12862.5</v>
      </c>
      <c r="K34" s="15">
        <f>VLOOKUP(B:B,[1]查询时间段分门店销售汇总!$D:$L,9,0)</f>
        <v>28516.35</v>
      </c>
      <c r="L34" s="15">
        <f>VLOOKUP(B:B,[1]查询时间段分门店销售汇总!$D:$M,10,0)</f>
        <v>9333.84</v>
      </c>
      <c r="M34" s="28">
        <f t="shared" si="2"/>
        <v>0.678960714285714</v>
      </c>
      <c r="N34" s="28">
        <f t="shared" si="3"/>
        <v>0.725662973760933</v>
      </c>
      <c r="O34" s="15">
        <v>-80</v>
      </c>
    </row>
    <row r="35" ht="15" customHeight="1" spans="1:15">
      <c r="A35" s="15">
        <v>33</v>
      </c>
      <c r="B35" s="16">
        <v>106066</v>
      </c>
      <c r="C35" s="17" t="s">
        <v>61</v>
      </c>
      <c r="D35" s="16" t="s">
        <v>17</v>
      </c>
      <c r="E35" s="16" t="s">
        <v>32</v>
      </c>
      <c r="F35" s="15">
        <v>10500</v>
      </c>
      <c r="G35" s="18">
        <v>3604.25625</v>
      </c>
      <c r="H35" s="19">
        <v>0.3432625</v>
      </c>
      <c r="I35" s="27">
        <f t="shared" si="0"/>
        <v>42000</v>
      </c>
      <c r="J35" s="27">
        <f t="shared" si="1"/>
        <v>14417.025</v>
      </c>
      <c r="K35" s="15">
        <f>VLOOKUP(B:B,[1]查询时间段分门店销售汇总!$D:$L,9,0)</f>
        <v>37418.48</v>
      </c>
      <c r="L35" s="15">
        <f>VLOOKUP(B:B,[1]查询时间段分门店销售汇总!$D:$M,10,0)</f>
        <v>14142.89</v>
      </c>
      <c r="M35" s="28">
        <f t="shared" si="2"/>
        <v>0.890916190476191</v>
      </c>
      <c r="N35" s="28">
        <f t="shared" si="3"/>
        <v>0.980985328110342</v>
      </c>
      <c r="O35" s="15">
        <v>-80</v>
      </c>
    </row>
    <row r="36" ht="15" customHeight="1" spans="1:15">
      <c r="A36" s="15">
        <v>34</v>
      </c>
      <c r="B36" s="16">
        <v>513</v>
      </c>
      <c r="C36" s="17" t="s">
        <v>62</v>
      </c>
      <c r="D36" s="16" t="s">
        <v>39</v>
      </c>
      <c r="E36" s="16" t="s">
        <v>51</v>
      </c>
      <c r="F36" s="15">
        <v>10500</v>
      </c>
      <c r="G36" s="18">
        <v>3123.75</v>
      </c>
      <c r="H36" s="19">
        <v>0.2975</v>
      </c>
      <c r="I36" s="27">
        <f t="shared" ref="I36:I67" si="4">F36*4</f>
        <v>42000</v>
      </c>
      <c r="J36" s="27">
        <f t="shared" ref="J36:J67" si="5">G36*4</f>
        <v>12495</v>
      </c>
      <c r="K36" s="15">
        <f>VLOOKUP(B:B,[1]查询时间段分门店销售汇总!$D:$L,9,0)</f>
        <v>27077.14</v>
      </c>
      <c r="L36" s="15">
        <f>VLOOKUP(B:B,[1]查询时间段分门店销售汇总!$D:$M,10,0)</f>
        <v>9126.54</v>
      </c>
      <c r="M36" s="28">
        <f t="shared" ref="M36:M67" si="6">K36/I36</f>
        <v>0.64469380952381</v>
      </c>
      <c r="N36" s="28">
        <f t="shared" ref="N36:N67" si="7">L36/J36</f>
        <v>0.730415366146459</v>
      </c>
      <c r="O36" s="15">
        <v>-80</v>
      </c>
    </row>
    <row r="37" ht="15" customHeight="1" spans="1:15">
      <c r="A37" s="15">
        <v>35</v>
      </c>
      <c r="B37" s="16">
        <v>724</v>
      </c>
      <c r="C37" s="17" t="s">
        <v>63</v>
      </c>
      <c r="D37" s="16" t="s">
        <v>29</v>
      </c>
      <c r="E37" s="16" t="s">
        <v>35</v>
      </c>
      <c r="F37" s="15">
        <v>10500</v>
      </c>
      <c r="G37" s="18">
        <v>3491.25</v>
      </c>
      <c r="H37" s="19">
        <v>0.3325</v>
      </c>
      <c r="I37" s="27">
        <f t="shared" si="4"/>
        <v>42000</v>
      </c>
      <c r="J37" s="27">
        <f t="shared" si="5"/>
        <v>13965</v>
      </c>
      <c r="K37" s="15">
        <f>VLOOKUP(B:B,[1]查询时间段分门店销售汇总!$D:$L,9,0)</f>
        <v>29996.81</v>
      </c>
      <c r="L37" s="15">
        <f>VLOOKUP(B:B,[1]查询时间段分门店销售汇总!$D:$M,10,0)</f>
        <v>11690.41</v>
      </c>
      <c r="M37" s="28">
        <f t="shared" si="6"/>
        <v>0.714209761904762</v>
      </c>
      <c r="N37" s="28">
        <f t="shared" si="7"/>
        <v>0.83712209094164</v>
      </c>
      <c r="O37" s="15">
        <v>-80</v>
      </c>
    </row>
    <row r="38" ht="15" customHeight="1" spans="1:15">
      <c r="A38" s="15">
        <v>36</v>
      </c>
      <c r="B38" s="16">
        <v>709</v>
      </c>
      <c r="C38" s="17" t="s">
        <v>64</v>
      </c>
      <c r="D38" s="16" t="s">
        <v>39</v>
      </c>
      <c r="E38" s="16" t="s">
        <v>51</v>
      </c>
      <c r="F38" s="15">
        <v>10500</v>
      </c>
      <c r="G38" s="18">
        <v>3215.625</v>
      </c>
      <c r="H38" s="19">
        <v>0.30625</v>
      </c>
      <c r="I38" s="27">
        <f t="shared" si="4"/>
        <v>42000</v>
      </c>
      <c r="J38" s="27">
        <f t="shared" si="5"/>
        <v>12862.5</v>
      </c>
      <c r="K38" s="15">
        <f>VLOOKUP(B:B,[1]查询时间段分门店销售汇总!$D:$L,9,0)</f>
        <v>18793.38</v>
      </c>
      <c r="L38" s="15">
        <f>VLOOKUP(B:B,[1]查询时间段分门店销售汇总!$D:$M,10,0)</f>
        <v>4857.99</v>
      </c>
      <c r="M38" s="28">
        <f t="shared" si="6"/>
        <v>0.447461428571429</v>
      </c>
      <c r="N38" s="28">
        <f t="shared" si="7"/>
        <v>0.377686297376093</v>
      </c>
      <c r="O38" s="15">
        <v>-80</v>
      </c>
    </row>
    <row r="39" ht="15" customHeight="1" spans="1:15">
      <c r="A39" s="15">
        <v>37</v>
      </c>
      <c r="B39" s="16">
        <v>359</v>
      </c>
      <c r="C39" s="17" t="s">
        <v>65</v>
      </c>
      <c r="D39" s="16" t="s">
        <v>22</v>
      </c>
      <c r="E39" s="16" t="s">
        <v>51</v>
      </c>
      <c r="F39" s="15">
        <v>10500</v>
      </c>
      <c r="G39" s="18">
        <v>2985.9375</v>
      </c>
      <c r="H39" s="19">
        <v>0.284375</v>
      </c>
      <c r="I39" s="27">
        <f t="shared" si="4"/>
        <v>42000</v>
      </c>
      <c r="J39" s="27">
        <f t="shared" si="5"/>
        <v>11943.75</v>
      </c>
      <c r="K39" s="15">
        <f>VLOOKUP(B:B,[1]查询时间段分门店销售汇总!$D:$L,9,0)</f>
        <v>29038.39</v>
      </c>
      <c r="L39" s="15">
        <f>VLOOKUP(B:B,[1]查询时间段分门店销售汇总!$D:$M,10,0)</f>
        <v>7985.7</v>
      </c>
      <c r="M39" s="28">
        <f t="shared" si="6"/>
        <v>0.691390238095238</v>
      </c>
      <c r="N39" s="28">
        <f t="shared" si="7"/>
        <v>0.668609105180534</v>
      </c>
      <c r="O39" s="15">
        <v>-80</v>
      </c>
    </row>
    <row r="40" ht="15" customHeight="1" spans="1:15">
      <c r="A40" s="15">
        <v>38</v>
      </c>
      <c r="B40" s="16">
        <v>746</v>
      </c>
      <c r="C40" s="17" t="s">
        <v>66</v>
      </c>
      <c r="D40" s="16" t="s">
        <v>34</v>
      </c>
      <c r="E40" s="16" t="s">
        <v>35</v>
      </c>
      <c r="F40" s="15">
        <v>10500</v>
      </c>
      <c r="G40" s="18">
        <v>3031.875</v>
      </c>
      <c r="H40" s="19">
        <v>0.28875</v>
      </c>
      <c r="I40" s="27">
        <f t="shared" si="4"/>
        <v>42000</v>
      </c>
      <c r="J40" s="27">
        <f t="shared" si="5"/>
        <v>12127.5</v>
      </c>
      <c r="K40" s="15">
        <f>VLOOKUP(B:B,[1]查询时间段分门店销售汇总!$D:$L,9,0)</f>
        <v>29018.19</v>
      </c>
      <c r="L40" s="15">
        <f>VLOOKUP(B:B,[1]查询时间段分门店销售汇总!$D:$M,10,0)</f>
        <v>8965.17</v>
      </c>
      <c r="M40" s="28">
        <f t="shared" si="6"/>
        <v>0.690909285714286</v>
      </c>
      <c r="N40" s="28">
        <f t="shared" si="7"/>
        <v>0.739243042671614</v>
      </c>
      <c r="O40" s="15">
        <v>-80</v>
      </c>
    </row>
    <row r="41" ht="15" customHeight="1" spans="1:15">
      <c r="A41" s="15">
        <v>39</v>
      </c>
      <c r="B41" s="16">
        <v>737</v>
      </c>
      <c r="C41" s="17" t="s">
        <v>67</v>
      </c>
      <c r="D41" s="16" t="s">
        <v>29</v>
      </c>
      <c r="E41" s="16" t="s">
        <v>35</v>
      </c>
      <c r="F41" s="15">
        <v>10500</v>
      </c>
      <c r="G41" s="18">
        <v>3031.875</v>
      </c>
      <c r="H41" s="19">
        <v>0.28875</v>
      </c>
      <c r="I41" s="27">
        <f t="shared" si="4"/>
        <v>42000</v>
      </c>
      <c r="J41" s="27">
        <f t="shared" si="5"/>
        <v>12127.5</v>
      </c>
      <c r="K41" s="15">
        <f>VLOOKUP(B:B,[1]查询时间段分门店销售汇总!$D:$L,9,0)</f>
        <v>22430.82</v>
      </c>
      <c r="L41" s="15">
        <f>VLOOKUP(B:B,[1]查询时间段分门店销售汇总!$D:$M,10,0)</f>
        <v>7518.27</v>
      </c>
      <c r="M41" s="28">
        <f t="shared" si="6"/>
        <v>0.534067142857143</v>
      </c>
      <c r="N41" s="28">
        <f t="shared" si="7"/>
        <v>0.619935683364255</v>
      </c>
      <c r="O41" s="15">
        <v>-80</v>
      </c>
    </row>
    <row r="42" ht="15" customHeight="1" spans="1:15">
      <c r="A42" s="15">
        <v>40</v>
      </c>
      <c r="B42" s="16">
        <v>514</v>
      </c>
      <c r="C42" s="17" t="s">
        <v>68</v>
      </c>
      <c r="D42" s="16" t="s">
        <v>31</v>
      </c>
      <c r="E42" s="16" t="s">
        <v>51</v>
      </c>
      <c r="F42" s="15">
        <v>10500</v>
      </c>
      <c r="G42" s="18">
        <v>3307.5</v>
      </c>
      <c r="H42" s="19">
        <v>0.315</v>
      </c>
      <c r="I42" s="27">
        <f t="shared" si="4"/>
        <v>42000</v>
      </c>
      <c r="J42" s="27">
        <f t="shared" si="5"/>
        <v>13230</v>
      </c>
      <c r="K42" s="15">
        <f>VLOOKUP(B:B,[1]查询时间段分门店销售汇总!$D:$L,9,0)</f>
        <v>26018.09</v>
      </c>
      <c r="L42" s="15">
        <f>VLOOKUP(B:B,[1]查询时间段分门店销售汇总!$D:$M,10,0)</f>
        <v>9522.23</v>
      </c>
      <c r="M42" s="28">
        <f t="shared" si="6"/>
        <v>0.619478333333333</v>
      </c>
      <c r="N42" s="28">
        <f t="shared" si="7"/>
        <v>0.719745275888133</v>
      </c>
      <c r="O42" s="15">
        <v>-80</v>
      </c>
    </row>
    <row r="43" ht="15" customHeight="1" spans="1:15">
      <c r="A43" s="15">
        <v>41</v>
      </c>
      <c r="B43" s="16">
        <v>387</v>
      </c>
      <c r="C43" s="17" t="s">
        <v>69</v>
      </c>
      <c r="D43" s="16" t="s">
        <v>29</v>
      </c>
      <c r="E43" s="16" t="s">
        <v>51</v>
      </c>
      <c r="F43" s="15">
        <v>10500</v>
      </c>
      <c r="G43" s="18">
        <v>3031.875</v>
      </c>
      <c r="H43" s="19">
        <v>0.28875</v>
      </c>
      <c r="I43" s="27">
        <f t="shared" si="4"/>
        <v>42000</v>
      </c>
      <c r="J43" s="27">
        <f t="shared" si="5"/>
        <v>12127.5</v>
      </c>
      <c r="K43" s="15">
        <f>VLOOKUP(B:B,[1]查询时间段分门店销售汇总!$D:$L,9,0)</f>
        <v>25001.2</v>
      </c>
      <c r="L43" s="15">
        <f>VLOOKUP(B:B,[1]查询时间段分门店销售汇总!$D:$M,10,0)</f>
        <v>7116.31</v>
      </c>
      <c r="M43" s="28">
        <f t="shared" si="6"/>
        <v>0.595266666666667</v>
      </c>
      <c r="N43" s="28">
        <f t="shared" si="7"/>
        <v>0.586791177076891</v>
      </c>
      <c r="O43" s="15">
        <v>-80</v>
      </c>
    </row>
    <row r="44" ht="15" customHeight="1" spans="1:15">
      <c r="A44" s="15">
        <v>42</v>
      </c>
      <c r="B44" s="20">
        <v>118074</v>
      </c>
      <c r="C44" s="21" t="s">
        <v>70</v>
      </c>
      <c r="D44" s="16" t="s">
        <v>29</v>
      </c>
      <c r="E44" s="16" t="s">
        <v>35</v>
      </c>
      <c r="F44" s="15">
        <v>10000</v>
      </c>
      <c r="G44" s="18">
        <v>3150</v>
      </c>
      <c r="H44" s="19">
        <v>0.315</v>
      </c>
      <c r="I44" s="27">
        <f t="shared" si="4"/>
        <v>40000</v>
      </c>
      <c r="J44" s="27">
        <f t="shared" si="5"/>
        <v>12600</v>
      </c>
      <c r="K44" s="15">
        <f>VLOOKUP(B:B,[1]查询时间段分门店销售汇总!$D:$L,9,0)</f>
        <v>35316.64</v>
      </c>
      <c r="L44" s="15">
        <f>VLOOKUP(B:B,[1]查询时间段分门店销售汇总!$D:$M,10,0)</f>
        <v>11995.89</v>
      </c>
      <c r="M44" s="28">
        <f t="shared" si="6"/>
        <v>0.882916</v>
      </c>
      <c r="N44" s="28">
        <f t="shared" si="7"/>
        <v>0.952054761904762</v>
      </c>
      <c r="O44" s="15">
        <v>-80</v>
      </c>
    </row>
    <row r="45" ht="15" customHeight="1" spans="1:15">
      <c r="A45" s="15">
        <v>43</v>
      </c>
      <c r="B45" s="16">
        <v>106399</v>
      </c>
      <c r="C45" s="17" t="s">
        <v>71</v>
      </c>
      <c r="D45" s="16" t="s">
        <v>39</v>
      </c>
      <c r="E45" s="16" t="s">
        <v>51</v>
      </c>
      <c r="F45" s="15">
        <v>10000</v>
      </c>
      <c r="G45" s="18">
        <v>2975</v>
      </c>
      <c r="H45" s="19">
        <v>0.2975</v>
      </c>
      <c r="I45" s="27">
        <f t="shared" si="4"/>
        <v>40000</v>
      </c>
      <c r="J45" s="27">
        <f t="shared" si="5"/>
        <v>11900</v>
      </c>
      <c r="K45" s="15">
        <f>VLOOKUP(B:B,[1]查询时间段分门店销售汇总!$D:$L,9,0)</f>
        <v>23519.62</v>
      </c>
      <c r="L45" s="15">
        <f>VLOOKUP(B:B,[1]查询时间段分门店销售汇总!$D:$M,10,0)</f>
        <v>7085.95</v>
      </c>
      <c r="M45" s="28">
        <f t="shared" si="6"/>
        <v>0.5879905</v>
      </c>
      <c r="N45" s="28">
        <f t="shared" si="7"/>
        <v>0.595457983193277</v>
      </c>
      <c r="O45" s="15">
        <v>-80</v>
      </c>
    </row>
    <row r="46" ht="15" customHeight="1" spans="1:15">
      <c r="A46" s="15">
        <v>44</v>
      </c>
      <c r="B46" s="16">
        <v>377</v>
      </c>
      <c r="C46" s="17" t="s">
        <v>72</v>
      </c>
      <c r="D46" s="16" t="s">
        <v>29</v>
      </c>
      <c r="E46" s="16" t="s">
        <v>35</v>
      </c>
      <c r="F46" s="15">
        <v>10000</v>
      </c>
      <c r="G46" s="18">
        <v>3150</v>
      </c>
      <c r="H46" s="19">
        <v>0.315</v>
      </c>
      <c r="I46" s="27">
        <f t="shared" si="4"/>
        <v>40000</v>
      </c>
      <c r="J46" s="27">
        <f t="shared" si="5"/>
        <v>12600</v>
      </c>
      <c r="K46" s="15">
        <f>VLOOKUP(B:B,[1]查询时间段分门店销售汇总!$D:$L,9,0)</f>
        <v>40274.41</v>
      </c>
      <c r="L46" s="15">
        <f>VLOOKUP(B:B,[1]查询时间段分门店销售汇总!$D:$M,10,0)</f>
        <v>13190.06</v>
      </c>
      <c r="M46" s="29">
        <f t="shared" si="6"/>
        <v>1.00686025</v>
      </c>
      <c r="N46" s="29">
        <f t="shared" si="7"/>
        <v>1.04683015873016</v>
      </c>
      <c r="O46" s="30">
        <v>200</v>
      </c>
    </row>
    <row r="47" ht="15" customHeight="1" spans="1:15">
      <c r="A47" s="15">
        <v>45</v>
      </c>
      <c r="B47" s="16">
        <v>103198</v>
      </c>
      <c r="C47" s="17" t="s">
        <v>73</v>
      </c>
      <c r="D47" s="16" t="s">
        <v>22</v>
      </c>
      <c r="E47" s="16" t="s">
        <v>35</v>
      </c>
      <c r="F47" s="15">
        <v>10000</v>
      </c>
      <c r="G47" s="18">
        <v>3193.75</v>
      </c>
      <c r="H47" s="19">
        <v>0.319375</v>
      </c>
      <c r="I47" s="27">
        <f t="shared" si="4"/>
        <v>40000</v>
      </c>
      <c r="J47" s="27">
        <f t="shared" si="5"/>
        <v>12775</v>
      </c>
      <c r="K47" s="15">
        <f>VLOOKUP(B:B,[1]查询时间段分门店销售汇总!$D:$L,9,0)</f>
        <v>33465.15</v>
      </c>
      <c r="L47" s="15">
        <f>VLOOKUP(B:B,[1]查询时间段分门店销售汇总!$D:$M,10,0)</f>
        <v>10154.19</v>
      </c>
      <c r="M47" s="28">
        <f t="shared" si="6"/>
        <v>0.83662875</v>
      </c>
      <c r="N47" s="28">
        <f t="shared" si="7"/>
        <v>0.794848532289628</v>
      </c>
      <c r="O47" s="15">
        <v>-80</v>
      </c>
    </row>
    <row r="48" ht="15" customHeight="1" spans="1:15">
      <c r="A48" s="15">
        <v>46</v>
      </c>
      <c r="B48" s="24">
        <v>105267</v>
      </c>
      <c r="C48" s="25" t="s">
        <v>74</v>
      </c>
      <c r="D48" s="16" t="s">
        <v>22</v>
      </c>
      <c r="E48" s="16" t="s">
        <v>35</v>
      </c>
      <c r="F48" s="15">
        <v>9800</v>
      </c>
      <c r="G48" s="18">
        <v>3001.25</v>
      </c>
      <c r="H48" s="19">
        <v>0.30625</v>
      </c>
      <c r="I48" s="27">
        <f t="shared" si="4"/>
        <v>39200</v>
      </c>
      <c r="J48" s="27">
        <f t="shared" si="5"/>
        <v>12005</v>
      </c>
      <c r="K48" s="15">
        <f>VLOOKUP(B:B,[1]查询时间段分门店销售汇总!$D:$L,9,0)</f>
        <v>34091.57</v>
      </c>
      <c r="L48" s="15">
        <f>VLOOKUP(B:B,[1]查询时间段分门店销售汇总!$D:$M,10,0)</f>
        <v>10096.15</v>
      </c>
      <c r="M48" s="28">
        <f t="shared" si="6"/>
        <v>0.869682908163265</v>
      </c>
      <c r="N48" s="28">
        <f t="shared" si="7"/>
        <v>0.840995418575593</v>
      </c>
      <c r="O48" s="15">
        <v>-80</v>
      </c>
    </row>
    <row r="49" ht="15" customHeight="1" spans="1:15">
      <c r="A49" s="15">
        <v>47</v>
      </c>
      <c r="B49" s="16">
        <v>726</v>
      </c>
      <c r="C49" s="17" t="s">
        <v>75</v>
      </c>
      <c r="D49" s="16" t="s">
        <v>22</v>
      </c>
      <c r="E49" s="16" t="s">
        <v>35</v>
      </c>
      <c r="F49" s="15">
        <v>9800</v>
      </c>
      <c r="G49" s="18">
        <v>3001.25</v>
      </c>
      <c r="H49" s="19">
        <v>0.30625</v>
      </c>
      <c r="I49" s="27">
        <f t="shared" si="4"/>
        <v>39200</v>
      </c>
      <c r="J49" s="27">
        <f t="shared" si="5"/>
        <v>12005</v>
      </c>
      <c r="K49" s="15">
        <f>VLOOKUP(B:B,[1]查询时间段分门店销售汇总!$D:$L,9,0)</f>
        <v>28492.02</v>
      </c>
      <c r="L49" s="15">
        <f>VLOOKUP(B:B,[1]查询时间段分门店销售汇总!$D:$M,10,0)</f>
        <v>7641.94</v>
      </c>
      <c r="M49" s="28">
        <f t="shared" si="6"/>
        <v>0.726837244897959</v>
      </c>
      <c r="N49" s="28">
        <f t="shared" si="7"/>
        <v>0.636563098708871</v>
      </c>
      <c r="O49" s="15">
        <v>-80</v>
      </c>
    </row>
    <row r="50" ht="15" customHeight="1" spans="1:15">
      <c r="A50" s="15">
        <v>48</v>
      </c>
      <c r="B50" s="16">
        <v>54</v>
      </c>
      <c r="C50" s="17" t="s">
        <v>76</v>
      </c>
      <c r="D50" s="16" t="s">
        <v>77</v>
      </c>
      <c r="E50" s="16" t="s">
        <v>35</v>
      </c>
      <c r="F50" s="15">
        <v>9800</v>
      </c>
      <c r="G50" s="18">
        <v>2872.625</v>
      </c>
      <c r="H50" s="19">
        <v>0.293125</v>
      </c>
      <c r="I50" s="27">
        <f t="shared" si="4"/>
        <v>39200</v>
      </c>
      <c r="J50" s="27">
        <f t="shared" si="5"/>
        <v>11490.5</v>
      </c>
      <c r="K50" s="15">
        <f>VLOOKUP(B:B,[1]查询时间段分门店销售汇总!$D:$L,9,0)</f>
        <v>19087.52</v>
      </c>
      <c r="L50" s="15">
        <f>VLOOKUP(B:B,[1]查询时间段分门店销售汇总!$D:$M,10,0)</f>
        <v>6688.62</v>
      </c>
      <c r="M50" s="28">
        <f t="shared" si="6"/>
        <v>0.486926530612245</v>
      </c>
      <c r="N50" s="28">
        <f t="shared" si="7"/>
        <v>0.582099995648579</v>
      </c>
      <c r="O50" s="15">
        <v>-80</v>
      </c>
    </row>
    <row r="51" ht="15" customHeight="1" spans="1:15">
      <c r="A51" s="15">
        <v>49</v>
      </c>
      <c r="B51" s="16">
        <v>114622</v>
      </c>
      <c r="C51" s="17" t="s">
        <v>78</v>
      </c>
      <c r="D51" s="16" t="s">
        <v>22</v>
      </c>
      <c r="E51" s="16" t="s">
        <v>51</v>
      </c>
      <c r="F51" s="15">
        <v>9800</v>
      </c>
      <c r="G51" s="18">
        <v>3044.125</v>
      </c>
      <c r="H51" s="19">
        <v>0.310625</v>
      </c>
      <c r="I51" s="27">
        <f t="shared" si="4"/>
        <v>39200</v>
      </c>
      <c r="J51" s="27">
        <f t="shared" si="5"/>
        <v>12176.5</v>
      </c>
      <c r="K51" s="15">
        <f>VLOOKUP(B:B,[1]查询时间段分门店销售汇总!$D:$L,9,0)</f>
        <v>23561.32</v>
      </c>
      <c r="L51" s="15">
        <f>VLOOKUP(B:B,[1]查询时间段分门店销售汇总!$D:$M,10,0)</f>
        <v>8820.4</v>
      </c>
      <c r="M51" s="28">
        <f t="shared" si="6"/>
        <v>0.601054081632653</v>
      </c>
      <c r="N51" s="28">
        <f t="shared" si="7"/>
        <v>0.72437892662095</v>
      </c>
      <c r="O51" s="15">
        <v>-80</v>
      </c>
    </row>
    <row r="52" ht="15" customHeight="1" spans="1:15">
      <c r="A52" s="15">
        <v>50</v>
      </c>
      <c r="B52" s="16">
        <v>598</v>
      </c>
      <c r="C52" s="17" t="s">
        <v>79</v>
      </c>
      <c r="D52" s="16" t="s">
        <v>29</v>
      </c>
      <c r="E52" s="16" t="s">
        <v>56</v>
      </c>
      <c r="F52" s="15">
        <v>9600</v>
      </c>
      <c r="G52" s="18">
        <v>3150</v>
      </c>
      <c r="H52" s="19">
        <v>0.328125</v>
      </c>
      <c r="I52" s="27">
        <f t="shared" si="4"/>
        <v>38400</v>
      </c>
      <c r="J52" s="27">
        <f t="shared" si="5"/>
        <v>12600</v>
      </c>
      <c r="K52" s="15">
        <f>VLOOKUP(B:B,[1]查询时间段分门店销售汇总!$D:$L,9,0)</f>
        <v>23065.42</v>
      </c>
      <c r="L52" s="15">
        <f>VLOOKUP(B:B,[1]查询时间段分门店销售汇总!$D:$M,10,0)</f>
        <v>6658.89</v>
      </c>
      <c r="M52" s="28">
        <f t="shared" si="6"/>
        <v>0.600661979166667</v>
      </c>
      <c r="N52" s="28">
        <f t="shared" si="7"/>
        <v>0.528483333333333</v>
      </c>
      <c r="O52" s="15">
        <v>-50</v>
      </c>
    </row>
    <row r="53" ht="15" customHeight="1" spans="1:15">
      <c r="A53" s="15">
        <v>51</v>
      </c>
      <c r="B53" s="16">
        <v>101453</v>
      </c>
      <c r="C53" s="17" t="s">
        <v>80</v>
      </c>
      <c r="D53" s="16" t="s">
        <v>39</v>
      </c>
      <c r="E53" s="16" t="s">
        <v>56</v>
      </c>
      <c r="F53" s="15">
        <v>9500</v>
      </c>
      <c r="G53" s="18">
        <v>2909.375</v>
      </c>
      <c r="H53" s="19">
        <v>0.30625</v>
      </c>
      <c r="I53" s="27">
        <f t="shared" si="4"/>
        <v>38000</v>
      </c>
      <c r="J53" s="27">
        <f t="shared" si="5"/>
        <v>11637.5</v>
      </c>
      <c r="K53" s="15">
        <f>VLOOKUP(B:B,[1]查询时间段分门店销售汇总!$D:$L,9,0)</f>
        <v>18474.87</v>
      </c>
      <c r="L53" s="15">
        <f>VLOOKUP(B:B,[1]查询时间段分门店销售汇总!$D:$M,10,0)</f>
        <v>5327.25</v>
      </c>
      <c r="M53" s="28">
        <f t="shared" si="6"/>
        <v>0.486180789473684</v>
      </c>
      <c r="N53" s="28">
        <f t="shared" si="7"/>
        <v>0.457765843179377</v>
      </c>
      <c r="O53" s="15">
        <v>-50</v>
      </c>
    </row>
    <row r="54" ht="15" customHeight="1" spans="1:15">
      <c r="A54" s="15">
        <v>52</v>
      </c>
      <c r="B54" s="16">
        <v>106569</v>
      </c>
      <c r="C54" s="17" t="s">
        <v>81</v>
      </c>
      <c r="D54" s="16" t="s">
        <v>39</v>
      </c>
      <c r="E54" s="16" t="s">
        <v>56</v>
      </c>
      <c r="F54" s="15">
        <v>9200</v>
      </c>
      <c r="G54" s="18">
        <v>2938.25</v>
      </c>
      <c r="H54" s="19">
        <v>0.319375</v>
      </c>
      <c r="I54" s="27">
        <f t="shared" si="4"/>
        <v>36800</v>
      </c>
      <c r="J54" s="27">
        <f t="shared" si="5"/>
        <v>11753</v>
      </c>
      <c r="K54" s="15">
        <f>VLOOKUP(B:B,[1]查询时间段分门店销售汇总!$D:$L,9,0)</f>
        <v>24273.5</v>
      </c>
      <c r="L54" s="15">
        <f>VLOOKUP(B:B,[1]查询时间段分门店销售汇总!$D:$M,10,0)</f>
        <v>7682.12</v>
      </c>
      <c r="M54" s="28">
        <f t="shared" si="6"/>
        <v>0.65960597826087</v>
      </c>
      <c r="N54" s="28">
        <f t="shared" si="7"/>
        <v>0.653630562409597</v>
      </c>
      <c r="O54" s="15">
        <v>-50</v>
      </c>
    </row>
    <row r="55" ht="15" customHeight="1" spans="1:15">
      <c r="A55" s="15">
        <v>53</v>
      </c>
      <c r="B55" s="16">
        <v>105751</v>
      </c>
      <c r="C55" s="17" t="s">
        <v>82</v>
      </c>
      <c r="D55" s="16" t="s">
        <v>29</v>
      </c>
      <c r="E55" s="16" t="s">
        <v>56</v>
      </c>
      <c r="F55" s="15">
        <v>9200</v>
      </c>
      <c r="G55" s="18">
        <v>2656.5</v>
      </c>
      <c r="H55" s="19">
        <v>0.28875</v>
      </c>
      <c r="I55" s="27">
        <f t="shared" si="4"/>
        <v>36800</v>
      </c>
      <c r="J55" s="27">
        <f t="shared" si="5"/>
        <v>10626</v>
      </c>
      <c r="K55" s="15">
        <f>VLOOKUP(B:B,[1]查询时间段分门店销售汇总!$D:$L,9,0)</f>
        <v>21133.3</v>
      </c>
      <c r="L55" s="15">
        <f>VLOOKUP(B:B,[1]查询时间段分门店销售汇总!$D:$M,10,0)</f>
        <v>4376.97</v>
      </c>
      <c r="M55" s="28">
        <f t="shared" si="6"/>
        <v>0.574274456521739</v>
      </c>
      <c r="N55" s="28">
        <f t="shared" si="7"/>
        <v>0.411911349520045</v>
      </c>
      <c r="O55" s="15">
        <v>-50</v>
      </c>
    </row>
    <row r="56" ht="15" customHeight="1" spans="1:15">
      <c r="A56" s="15">
        <v>54</v>
      </c>
      <c r="B56" s="20">
        <v>117184</v>
      </c>
      <c r="C56" s="21" t="s">
        <v>83</v>
      </c>
      <c r="D56" s="16" t="s">
        <v>29</v>
      </c>
      <c r="E56" s="16" t="s">
        <v>51</v>
      </c>
      <c r="F56" s="15">
        <v>9200</v>
      </c>
      <c r="G56" s="18">
        <v>2978.5</v>
      </c>
      <c r="H56" s="19">
        <v>0.32375</v>
      </c>
      <c r="I56" s="27">
        <f t="shared" si="4"/>
        <v>36800</v>
      </c>
      <c r="J56" s="27">
        <f t="shared" si="5"/>
        <v>11914</v>
      </c>
      <c r="K56" s="15">
        <f>VLOOKUP(B:B,[1]查询时间段分门店销售汇总!$D:$L,9,0)</f>
        <v>27989.95</v>
      </c>
      <c r="L56" s="15">
        <f>VLOOKUP(B:B,[1]查询时间段分门店销售汇总!$D:$M,10,0)</f>
        <v>8693.76</v>
      </c>
      <c r="M56" s="28">
        <f t="shared" si="6"/>
        <v>0.760596467391304</v>
      </c>
      <c r="N56" s="28">
        <f t="shared" si="7"/>
        <v>0.729709585361759</v>
      </c>
      <c r="O56" s="15">
        <v>-80</v>
      </c>
    </row>
    <row r="57" ht="15" customHeight="1" spans="1:15">
      <c r="A57" s="15">
        <v>55</v>
      </c>
      <c r="B57" s="16">
        <v>747</v>
      </c>
      <c r="C57" s="17" t="s">
        <v>84</v>
      </c>
      <c r="D57" s="16" t="s">
        <v>39</v>
      </c>
      <c r="E57" s="16" t="s">
        <v>56</v>
      </c>
      <c r="F57" s="15">
        <v>9200</v>
      </c>
      <c r="G57" s="18">
        <v>2656.5</v>
      </c>
      <c r="H57" s="19">
        <v>0.28875</v>
      </c>
      <c r="I57" s="27">
        <f t="shared" si="4"/>
        <v>36800</v>
      </c>
      <c r="J57" s="27">
        <f t="shared" si="5"/>
        <v>10626</v>
      </c>
      <c r="K57" s="15">
        <f>VLOOKUP(B:B,[1]查询时间段分门店销售汇总!$D:$L,9,0)</f>
        <v>21066.49</v>
      </c>
      <c r="L57" s="15">
        <f>VLOOKUP(B:B,[1]查询时间段分门店销售汇总!$D:$M,10,0)</f>
        <v>6335.43</v>
      </c>
      <c r="M57" s="28">
        <f t="shared" si="6"/>
        <v>0.572458967391304</v>
      </c>
      <c r="N57" s="28">
        <f t="shared" si="7"/>
        <v>0.596219649915302</v>
      </c>
      <c r="O57" s="15">
        <v>-50</v>
      </c>
    </row>
    <row r="58" ht="15" customHeight="1" spans="1:15">
      <c r="A58" s="15">
        <v>56</v>
      </c>
      <c r="B58" s="16">
        <v>311</v>
      </c>
      <c r="C58" s="17" t="s">
        <v>85</v>
      </c>
      <c r="D58" s="16" t="s">
        <v>22</v>
      </c>
      <c r="E58" s="16" t="s">
        <v>56</v>
      </c>
      <c r="F58" s="15">
        <v>8500</v>
      </c>
      <c r="G58" s="18">
        <v>2380</v>
      </c>
      <c r="H58" s="19">
        <v>0.28</v>
      </c>
      <c r="I58" s="27">
        <f t="shared" si="4"/>
        <v>34000</v>
      </c>
      <c r="J58" s="27">
        <f t="shared" si="5"/>
        <v>9520</v>
      </c>
      <c r="K58" s="15">
        <f>VLOOKUP(B:B,[1]查询时间段分门店销售汇总!$D:$L,9,0)</f>
        <v>22621.71</v>
      </c>
      <c r="L58" s="15">
        <f>VLOOKUP(B:B,[1]查询时间段分门店销售汇总!$D:$M,10,0)</f>
        <v>5629.3</v>
      </c>
      <c r="M58" s="28">
        <f t="shared" si="6"/>
        <v>0.665344411764706</v>
      </c>
      <c r="N58" s="28">
        <f t="shared" si="7"/>
        <v>0.591313025210084</v>
      </c>
      <c r="O58" s="15">
        <v>-50</v>
      </c>
    </row>
    <row r="59" ht="15" customHeight="1" spans="1:15">
      <c r="A59" s="15">
        <v>57</v>
      </c>
      <c r="B59" s="16">
        <v>515</v>
      </c>
      <c r="C59" s="17" t="s">
        <v>86</v>
      </c>
      <c r="D59" s="16" t="s">
        <v>29</v>
      </c>
      <c r="E59" s="16" t="s">
        <v>56</v>
      </c>
      <c r="F59" s="15">
        <v>8500</v>
      </c>
      <c r="G59" s="18">
        <v>2454.375</v>
      </c>
      <c r="H59" s="19">
        <v>0.28875</v>
      </c>
      <c r="I59" s="27">
        <f t="shared" si="4"/>
        <v>34000</v>
      </c>
      <c r="J59" s="27">
        <f t="shared" si="5"/>
        <v>9817.5</v>
      </c>
      <c r="K59" s="15">
        <f>VLOOKUP(B:B,[1]查询时间段分门店销售汇总!$D:$L,9,0)</f>
        <v>26680.65</v>
      </c>
      <c r="L59" s="15">
        <f>VLOOKUP(B:B,[1]查询时间段分门店销售汇总!$D:$M,10,0)</f>
        <v>7183.29</v>
      </c>
      <c r="M59" s="28">
        <f t="shared" si="6"/>
        <v>0.784725</v>
      </c>
      <c r="N59" s="28">
        <f t="shared" si="7"/>
        <v>0.731682200152788</v>
      </c>
      <c r="O59" s="15">
        <v>-50</v>
      </c>
    </row>
    <row r="60" ht="15" customHeight="1" spans="1:15">
      <c r="A60" s="15">
        <v>58</v>
      </c>
      <c r="B60" s="16">
        <v>114286</v>
      </c>
      <c r="C60" s="17" t="s">
        <v>87</v>
      </c>
      <c r="D60" s="16" t="s">
        <v>39</v>
      </c>
      <c r="E60" s="16" t="s">
        <v>51</v>
      </c>
      <c r="F60" s="15">
        <v>8500</v>
      </c>
      <c r="G60" s="18">
        <v>2677.5</v>
      </c>
      <c r="H60" s="19">
        <v>0.315</v>
      </c>
      <c r="I60" s="27">
        <f t="shared" si="4"/>
        <v>34000</v>
      </c>
      <c r="J60" s="27">
        <f t="shared" si="5"/>
        <v>10710</v>
      </c>
      <c r="K60" s="15">
        <f>VLOOKUP(B:B,[1]查询时间段分门店销售汇总!$D:$L,9,0)</f>
        <v>19791.05</v>
      </c>
      <c r="L60" s="15">
        <f>VLOOKUP(B:B,[1]查询时间段分门店销售汇总!$D:$M,10,0)</f>
        <v>6613.73</v>
      </c>
      <c r="M60" s="28">
        <f t="shared" si="6"/>
        <v>0.582089705882353</v>
      </c>
      <c r="N60" s="28">
        <f t="shared" si="7"/>
        <v>0.61752847805789</v>
      </c>
      <c r="O60" s="15">
        <v>-80</v>
      </c>
    </row>
    <row r="61" ht="15" customHeight="1" spans="1:15">
      <c r="A61" s="15">
        <v>59</v>
      </c>
      <c r="B61" s="16">
        <v>105910</v>
      </c>
      <c r="C61" s="17" t="s">
        <v>88</v>
      </c>
      <c r="D61" s="16" t="s">
        <v>17</v>
      </c>
      <c r="E61" s="16" t="s">
        <v>51</v>
      </c>
      <c r="F61" s="15">
        <v>8500</v>
      </c>
      <c r="G61" s="18">
        <v>2640.3125</v>
      </c>
      <c r="H61" s="19">
        <v>0.310625</v>
      </c>
      <c r="I61" s="27">
        <f t="shared" si="4"/>
        <v>34000</v>
      </c>
      <c r="J61" s="27">
        <f t="shared" si="5"/>
        <v>10561.25</v>
      </c>
      <c r="K61" s="15">
        <f>VLOOKUP(B:B,[1]查询时间段分门店销售汇总!$D:$L,9,0)</f>
        <v>19590.83</v>
      </c>
      <c r="L61" s="15">
        <f>VLOOKUP(B:B,[1]查询时间段分门店销售汇总!$D:$M,10,0)</f>
        <v>7136.06</v>
      </c>
      <c r="M61" s="28">
        <f t="shared" si="6"/>
        <v>0.576200882352941</v>
      </c>
      <c r="N61" s="28">
        <f t="shared" si="7"/>
        <v>0.675683276127352</v>
      </c>
      <c r="O61" s="15">
        <v>-80</v>
      </c>
    </row>
    <row r="62" ht="15" customHeight="1" spans="1:15">
      <c r="A62" s="15">
        <v>60</v>
      </c>
      <c r="B62" s="22">
        <v>108277</v>
      </c>
      <c r="C62" s="23" t="s">
        <v>89</v>
      </c>
      <c r="D62" s="16" t="s">
        <v>22</v>
      </c>
      <c r="E62" s="16" t="s">
        <v>56</v>
      </c>
      <c r="F62" s="15">
        <v>8500</v>
      </c>
      <c r="G62" s="18">
        <v>2603.125</v>
      </c>
      <c r="H62" s="19">
        <v>0.30625</v>
      </c>
      <c r="I62" s="27">
        <f t="shared" si="4"/>
        <v>34000</v>
      </c>
      <c r="J62" s="27">
        <f t="shared" si="5"/>
        <v>10412.5</v>
      </c>
      <c r="K62" s="15">
        <f>VLOOKUP(B:B,[1]查询时间段分门店销售汇总!$D:$L,9,0)</f>
        <v>17574.34</v>
      </c>
      <c r="L62" s="15">
        <f>VLOOKUP(B:B,[1]查询时间段分门店销售汇总!$D:$M,10,0)</f>
        <v>5619.76</v>
      </c>
      <c r="M62" s="28">
        <f t="shared" si="6"/>
        <v>0.516892352941177</v>
      </c>
      <c r="N62" s="28">
        <f t="shared" si="7"/>
        <v>0.539712845138055</v>
      </c>
      <c r="O62" s="15">
        <v>-50</v>
      </c>
    </row>
    <row r="63" ht="15" customHeight="1" spans="1:15">
      <c r="A63" s="15">
        <v>61</v>
      </c>
      <c r="B63" s="16">
        <v>103639</v>
      </c>
      <c r="C63" s="17" t="s">
        <v>90</v>
      </c>
      <c r="D63" s="16" t="s">
        <v>29</v>
      </c>
      <c r="E63" s="16" t="s">
        <v>56</v>
      </c>
      <c r="F63" s="15">
        <v>8500</v>
      </c>
      <c r="G63" s="18">
        <v>2826.25</v>
      </c>
      <c r="H63" s="19">
        <v>0.3325</v>
      </c>
      <c r="I63" s="27">
        <f t="shared" si="4"/>
        <v>34000</v>
      </c>
      <c r="J63" s="27">
        <f t="shared" si="5"/>
        <v>11305</v>
      </c>
      <c r="K63" s="15">
        <f>VLOOKUP(B:B,[1]查询时间段分门店销售汇总!$D:$L,9,0)</f>
        <v>21504.06</v>
      </c>
      <c r="L63" s="15">
        <f>VLOOKUP(B:B,[1]查询时间段分门店销售汇总!$D:$M,10,0)</f>
        <v>5964.05</v>
      </c>
      <c r="M63" s="28">
        <f t="shared" si="6"/>
        <v>0.632472352941177</v>
      </c>
      <c r="N63" s="28">
        <f t="shared" si="7"/>
        <v>0.527558602388324</v>
      </c>
      <c r="O63" s="15">
        <v>-50</v>
      </c>
    </row>
    <row r="64" ht="15" customHeight="1" spans="1:15">
      <c r="A64" s="15">
        <v>62</v>
      </c>
      <c r="B64" s="16">
        <v>716</v>
      </c>
      <c r="C64" s="17" t="s">
        <v>91</v>
      </c>
      <c r="D64" s="16" t="s">
        <v>34</v>
      </c>
      <c r="E64" s="16" t="s">
        <v>56</v>
      </c>
      <c r="F64" s="15">
        <v>8000</v>
      </c>
      <c r="G64" s="18">
        <v>2310</v>
      </c>
      <c r="H64" s="19">
        <v>0.28875</v>
      </c>
      <c r="I64" s="27">
        <f t="shared" si="4"/>
        <v>32000</v>
      </c>
      <c r="J64" s="27">
        <f t="shared" si="5"/>
        <v>9240</v>
      </c>
      <c r="K64" s="15">
        <f>VLOOKUP(B:B,[1]查询时间段分门店销售汇总!$D:$L,9,0)</f>
        <v>15694.82</v>
      </c>
      <c r="L64" s="15">
        <f>VLOOKUP(B:B,[1]查询时间段分门店销售汇总!$D:$M,10,0)</f>
        <v>5413.24</v>
      </c>
      <c r="M64" s="28">
        <f t="shared" si="6"/>
        <v>0.490463125</v>
      </c>
      <c r="N64" s="28">
        <f t="shared" si="7"/>
        <v>0.585848484848485</v>
      </c>
      <c r="O64" s="15">
        <v>-50</v>
      </c>
    </row>
    <row r="65" ht="15" customHeight="1" spans="1:15">
      <c r="A65" s="15">
        <v>63</v>
      </c>
      <c r="B65" s="16">
        <v>329</v>
      </c>
      <c r="C65" s="17" t="s">
        <v>92</v>
      </c>
      <c r="D65" s="16" t="s">
        <v>39</v>
      </c>
      <c r="E65" s="16" t="s">
        <v>56</v>
      </c>
      <c r="F65" s="15">
        <v>8000</v>
      </c>
      <c r="G65" s="18">
        <v>2450</v>
      </c>
      <c r="H65" s="19">
        <v>0.30625</v>
      </c>
      <c r="I65" s="27">
        <f t="shared" si="4"/>
        <v>32000</v>
      </c>
      <c r="J65" s="27">
        <f t="shared" si="5"/>
        <v>9800</v>
      </c>
      <c r="K65" s="15">
        <f>VLOOKUP(B:B,[1]查询时间段分门店销售汇总!$D:$L,9,0)</f>
        <v>16592.82</v>
      </c>
      <c r="L65" s="15">
        <f>VLOOKUP(B:B,[1]查询时间段分门店销售汇总!$D:$M,10,0)</f>
        <v>5022.13</v>
      </c>
      <c r="M65" s="28">
        <f t="shared" si="6"/>
        <v>0.518525625</v>
      </c>
      <c r="N65" s="28">
        <f t="shared" si="7"/>
        <v>0.512462244897959</v>
      </c>
      <c r="O65" s="15">
        <v>-50</v>
      </c>
    </row>
    <row r="66" ht="15" customHeight="1" spans="1:15">
      <c r="A66" s="15">
        <v>64</v>
      </c>
      <c r="B66" s="16">
        <v>721</v>
      </c>
      <c r="C66" s="17" t="s">
        <v>93</v>
      </c>
      <c r="D66" s="16" t="s">
        <v>34</v>
      </c>
      <c r="E66" s="16" t="s">
        <v>56</v>
      </c>
      <c r="F66" s="15">
        <v>8000</v>
      </c>
      <c r="G66" s="18">
        <v>2625</v>
      </c>
      <c r="H66" s="19">
        <v>0.328125</v>
      </c>
      <c r="I66" s="27">
        <f t="shared" si="4"/>
        <v>32000</v>
      </c>
      <c r="J66" s="27">
        <f t="shared" si="5"/>
        <v>10500</v>
      </c>
      <c r="K66" s="15">
        <f>VLOOKUP(B:B,[1]查询时间段分门店销售汇总!$D:$L,9,0)</f>
        <v>13289.51</v>
      </c>
      <c r="L66" s="15">
        <f>VLOOKUP(B:B,[1]查询时间段分门店销售汇总!$D:$M,10,0)</f>
        <v>4793.21</v>
      </c>
      <c r="M66" s="28">
        <f t="shared" si="6"/>
        <v>0.4152971875</v>
      </c>
      <c r="N66" s="28">
        <f t="shared" si="7"/>
        <v>0.45649619047619</v>
      </c>
      <c r="O66" s="15">
        <v>-50</v>
      </c>
    </row>
    <row r="67" ht="15" customHeight="1" spans="1:15">
      <c r="A67" s="15">
        <v>65</v>
      </c>
      <c r="B67" s="16">
        <v>104428</v>
      </c>
      <c r="C67" s="17" t="s">
        <v>94</v>
      </c>
      <c r="D67" s="16" t="s">
        <v>77</v>
      </c>
      <c r="E67" s="16" t="s">
        <v>35</v>
      </c>
      <c r="F67" s="15">
        <v>8000</v>
      </c>
      <c r="G67" s="18">
        <v>2450</v>
      </c>
      <c r="H67" s="19">
        <v>0.30625</v>
      </c>
      <c r="I67" s="27">
        <f t="shared" si="4"/>
        <v>32000</v>
      </c>
      <c r="J67" s="27">
        <f t="shared" si="5"/>
        <v>9800</v>
      </c>
      <c r="K67" s="15">
        <f>VLOOKUP(B:B,[1]查询时间段分门店销售汇总!$D:$L,9,0)</f>
        <v>27723.88</v>
      </c>
      <c r="L67" s="15">
        <f>VLOOKUP(B:B,[1]查询时间段分门店销售汇总!$D:$M,10,0)</f>
        <v>8753.59</v>
      </c>
      <c r="M67" s="28">
        <f t="shared" si="6"/>
        <v>0.86637125</v>
      </c>
      <c r="N67" s="28">
        <f t="shared" si="7"/>
        <v>0.893223469387755</v>
      </c>
      <c r="O67" s="15">
        <v>-80</v>
      </c>
    </row>
    <row r="68" ht="15" customHeight="1" spans="1:15">
      <c r="A68" s="15">
        <v>66</v>
      </c>
      <c r="B68" s="16">
        <v>113008</v>
      </c>
      <c r="C68" s="17" t="s">
        <v>95</v>
      </c>
      <c r="D68" s="16" t="s">
        <v>39</v>
      </c>
      <c r="E68" s="16" t="s">
        <v>56</v>
      </c>
      <c r="F68" s="15">
        <v>8000</v>
      </c>
      <c r="G68" s="18">
        <v>1960</v>
      </c>
      <c r="H68" s="19">
        <v>0.245</v>
      </c>
      <c r="I68" s="27">
        <f t="shared" ref="I68:I99" si="8">F68*4</f>
        <v>32000</v>
      </c>
      <c r="J68" s="27">
        <f t="shared" ref="J68:J99" si="9">G68*4</f>
        <v>7840</v>
      </c>
      <c r="K68" s="15">
        <f>VLOOKUP(B:B,[1]查询时间段分门店销售汇总!$D:$L,9,0)</f>
        <v>22107.4</v>
      </c>
      <c r="L68" s="15">
        <f>VLOOKUP(B:B,[1]查询时间段分门店销售汇总!$D:$M,10,0)</f>
        <v>3420.17</v>
      </c>
      <c r="M68" s="28">
        <f t="shared" ref="M68:M99" si="10">K68/I68</f>
        <v>0.69085625</v>
      </c>
      <c r="N68" s="28">
        <f t="shared" ref="N68:N99" si="11">L68/J68</f>
        <v>0.436246173469388</v>
      </c>
      <c r="O68" s="15">
        <v>-50</v>
      </c>
    </row>
    <row r="69" ht="15" customHeight="1" spans="1:15">
      <c r="A69" s="15">
        <v>67</v>
      </c>
      <c r="B69" s="16">
        <v>391</v>
      </c>
      <c r="C69" s="17" t="s">
        <v>96</v>
      </c>
      <c r="D69" s="16" t="s">
        <v>22</v>
      </c>
      <c r="E69" s="16" t="s">
        <v>56</v>
      </c>
      <c r="F69" s="15">
        <v>8000</v>
      </c>
      <c r="G69" s="18">
        <v>2669.8</v>
      </c>
      <c r="H69" s="19">
        <v>0.333725</v>
      </c>
      <c r="I69" s="27">
        <f t="shared" si="8"/>
        <v>32000</v>
      </c>
      <c r="J69" s="27">
        <f t="shared" si="9"/>
        <v>10679.2</v>
      </c>
      <c r="K69" s="15">
        <f>VLOOKUP(B:B,[1]查询时间段分门店销售汇总!$D:$L,9,0)</f>
        <v>22740.14</v>
      </c>
      <c r="L69" s="15">
        <f>VLOOKUP(B:B,[1]查询时间段分门店销售汇总!$D:$M,10,0)</f>
        <v>8259.43</v>
      </c>
      <c r="M69" s="28">
        <f t="shared" si="10"/>
        <v>0.710629375</v>
      </c>
      <c r="N69" s="28">
        <f t="shared" si="11"/>
        <v>0.773412802457113</v>
      </c>
      <c r="O69" s="15">
        <v>-50</v>
      </c>
    </row>
    <row r="70" ht="15" customHeight="1" spans="1:15">
      <c r="A70" s="15">
        <v>68</v>
      </c>
      <c r="B70" s="16">
        <v>106485</v>
      </c>
      <c r="C70" s="17" t="s">
        <v>97</v>
      </c>
      <c r="D70" s="16" t="s">
        <v>17</v>
      </c>
      <c r="E70" s="16" t="s">
        <v>56</v>
      </c>
      <c r="F70" s="15">
        <v>8000</v>
      </c>
      <c r="G70" s="18">
        <v>1820</v>
      </c>
      <c r="H70" s="19">
        <v>0.2275</v>
      </c>
      <c r="I70" s="27">
        <f t="shared" si="8"/>
        <v>32000</v>
      </c>
      <c r="J70" s="27">
        <f t="shared" si="9"/>
        <v>7280</v>
      </c>
      <c r="K70" s="15">
        <f>VLOOKUP(B:B,[1]查询时间段分门店销售汇总!$D:$L,9,0)</f>
        <v>12153.27</v>
      </c>
      <c r="L70" s="15">
        <f>VLOOKUP(B:B,[1]查询时间段分门店销售汇总!$D:$M,10,0)</f>
        <v>3505.75</v>
      </c>
      <c r="M70" s="28">
        <f t="shared" si="10"/>
        <v>0.3797896875</v>
      </c>
      <c r="N70" s="28">
        <f t="shared" si="11"/>
        <v>0.481559065934066</v>
      </c>
      <c r="O70" s="15">
        <v>-50</v>
      </c>
    </row>
    <row r="71" ht="15" customHeight="1" spans="1:15">
      <c r="A71" s="15">
        <v>69</v>
      </c>
      <c r="B71" s="16">
        <v>102565</v>
      </c>
      <c r="C71" s="17" t="s">
        <v>98</v>
      </c>
      <c r="D71" s="16" t="s">
        <v>22</v>
      </c>
      <c r="E71" s="16" t="s">
        <v>56</v>
      </c>
      <c r="F71" s="15">
        <v>8000</v>
      </c>
      <c r="G71" s="18">
        <v>2660</v>
      </c>
      <c r="H71" s="19">
        <v>0.3325</v>
      </c>
      <c r="I71" s="27">
        <f t="shared" si="8"/>
        <v>32000</v>
      </c>
      <c r="J71" s="27">
        <f t="shared" si="9"/>
        <v>10640</v>
      </c>
      <c r="K71" s="15">
        <f>VLOOKUP(B:B,[1]查询时间段分门店销售汇总!$D:$L,9,0)</f>
        <v>14865.29</v>
      </c>
      <c r="L71" s="15">
        <f>VLOOKUP(B:B,[1]查询时间段分门店销售汇总!$D:$M,10,0)</f>
        <v>4944.62</v>
      </c>
      <c r="M71" s="28">
        <f t="shared" si="10"/>
        <v>0.4645403125</v>
      </c>
      <c r="N71" s="28">
        <f t="shared" si="11"/>
        <v>0.46471992481203</v>
      </c>
      <c r="O71" s="15">
        <v>-50</v>
      </c>
    </row>
    <row r="72" ht="15" customHeight="1" spans="1:15">
      <c r="A72" s="15">
        <v>70</v>
      </c>
      <c r="B72" s="16">
        <v>539</v>
      </c>
      <c r="C72" s="17" t="s">
        <v>99</v>
      </c>
      <c r="D72" s="16" t="s">
        <v>34</v>
      </c>
      <c r="E72" s="16" t="s">
        <v>56</v>
      </c>
      <c r="F72" s="15">
        <v>8000</v>
      </c>
      <c r="G72" s="18">
        <v>2450</v>
      </c>
      <c r="H72" s="19">
        <v>0.30625</v>
      </c>
      <c r="I72" s="27">
        <f t="shared" si="8"/>
        <v>32000</v>
      </c>
      <c r="J72" s="27">
        <f t="shared" si="9"/>
        <v>9800</v>
      </c>
      <c r="K72" s="15">
        <f>VLOOKUP(B:B,[1]查询时间段分门店销售汇总!$D:$L,9,0)</f>
        <v>25924.11</v>
      </c>
      <c r="L72" s="15">
        <f>VLOOKUP(B:B,[1]查询时间段分门店销售汇总!$D:$M,10,0)</f>
        <v>7255.27</v>
      </c>
      <c r="M72" s="28">
        <f t="shared" si="10"/>
        <v>0.8101284375</v>
      </c>
      <c r="N72" s="28">
        <f t="shared" si="11"/>
        <v>0.740333673469388</v>
      </c>
      <c r="O72" s="15">
        <v>-50</v>
      </c>
    </row>
    <row r="73" ht="15" customHeight="1" spans="1:15">
      <c r="A73" s="15">
        <v>71</v>
      </c>
      <c r="B73" s="16">
        <v>745</v>
      </c>
      <c r="C73" s="17" t="s">
        <v>100</v>
      </c>
      <c r="D73" s="16" t="s">
        <v>22</v>
      </c>
      <c r="E73" s="16" t="s">
        <v>56</v>
      </c>
      <c r="F73" s="15">
        <v>8000</v>
      </c>
      <c r="G73" s="18">
        <v>2450</v>
      </c>
      <c r="H73" s="19">
        <v>0.30625</v>
      </c>
      <c r="I73" s="27">
        <f t="shared" si="8"/>
        <v>32000</v>
      </c>
      <c r="J73" s="27">
        <f t="shared" si="9"/>
        <v>9800</v>
      </c>
      <c r="K73" s="15">
        <f>VLOOKUP(B:B,[1]查询时间段分门店销售汇总!$D:$L,9,0)</f>
        <v>16021.67</v>
      </c>
      <c r="L73" s="15">
        <f>VLOOKUP(B:B,[1]查询时间段分门店销售汇总!$D:$M,10,0)</f>
        <v>5646.27</v>
      </c>
      <c r="M73" s="28">
        <f t="shared" si="10"/>
        <v>0.5006771875</v>
      </c>
      <c r="N73" s="28">
        <f t="shared" si="11"/>
        <v>0.57615</v>
      </c>
      <c r="O73" s="15">
        <v>-50</v>
      </c>
    </row>
    <row r="74" ht="15" customHeight="1" spans="1:15">
      <c r="A74" s="15">
        <v>72</v>
      </c>
      <c r="B74" s="16">
        <v>717</v>
      </c>
      <c r="C74" s="17" t="s">
        <v>101</v>
      </c>
      <c r="D74" s="16" t="s">
        <v>34</v>
      </c>
      <c r="E74" s="16" t="s">
        <v>56</v>
      </c>
      <c r="F74" s="15">
        <v>8000</v>
      </c>
      <c r="G74" s="18">
        <v>2660</v>
      </c>
      <c r="H74" s="19">
        <v>0.3325</v>
      </c>
      <c r="I74" s="27">
        <f t="shared" si="8"/>
        <v>32000</v>
      </c>
      <c r="J74" s="27">
        <f t="shared" si="9"/>
        <v>10640</v>
      </c>
      <c r="K74" s="15">
        <f>VLOOKUP(B:B,[1]查询时间段分门店销售汇总!$D:$L,9,0)</f>
        <v>25291.26</v>
      </c>
      <c r="L74" s="15">
        <f>VLOOKUP(B:B,[1]查询时间段分门店销售汇总!$D:$M,10,0)</f>
        <v>7504.63</v>
      </c>
      <c r="M74" s="28">
        <f t="shared" si="10"/>
        <v>0.790351875</v>
      </c>
      <c r="N74" s="28">
        <f t="shared" si="11"/>
        <v>0.705322368421053</v>
      </c>
      <c r="O74" s="15">
        <v>-50</v>
      </c>
    </row>
    <row r="75" ht="15" customHeight="1" spans="1:15">
      <c r="A75" s="15">
        <v>73</v>
      </c>
      <c r="B75" s="16">
        <v>103199</v>
      </c>
      <c r="C75" s="17" t="s">
        <v>102</v>
      </c>
      <c r="D75" s="16" t="s">
        <v>22</v>
      </c>
      <c r="E75" s="16" t="s">
        <v>56</v>
      </c>
      <c r="F75" s="15">
        <v>7800</v>
      </c>
      <c r="G75" s="18">
        <v>2457</v>
      </c>
      <c r="H75" s="19">
        <v>0.315</v>
      </c>
      <c r="I75" s="27">
        <f t="shared" si="8"/>
        <v>31200</v>
      </c>
      <c r="J75" s="27">
        <f t="shared" si="9"/>
        <v>9828</v>
      </c>
      <c r="K75" s="15">
        <f>VLOOKUP(B:B,[1]查询时间段分门店销售汇总!$D:$L,9,0)</f>
        <v>15900.07</v>
      </c>
      <c r="L75" s="15">
        <f>VLOOKUP(B:B,[1]查询时间段分门店销售汇总!$D:$M,10,0)</f>
        <v>4734.23</v>
      </c>
      <c r="M75" s="28">
        <f t="shared" si="10"/>
        <v>0.509617628205128</v>
      </c>
      <c r="N75" s="28">
        <f t="shared" si="11"/>
        <v>0.481708384208384</v>
      </c>
      <c r="O75" s="15">
        <v>-50</v>
      </c>
    </row>
    <row r="76" ht="15" customHeight="1" spans="1:15">
      <c r="A76" s="15">
        <v>74</v>
      </c>
      <c r="B76" s="16">
        <v>572</v>
      </c>
      <c r="C76" s="17" t="s">
        <v>103</v>
      </c>
      <c r="D76" s="16" t="s">
        <v>39</v>
      </c>
      <c r="E76" s="16" t="s">
        <v>56</v>
      </c>
      <c r="F76" s="15">
        <v>7800</v>
      </c>
      <c r="G76" s="18">
        <v>2184</v>
      </c>
      <c r="H76" s="19">
        <v>0.28</v>
      </c>
      <c r="I76" s="27">
        <f t="shared" si="8"/>
        <v>31200</v>
      </c>
      <c r="J76" s="27">
        <f t="shared" si="9"/>
        <v>8736</v>
      </c>
      <c r="K76" s="15">
        <f>VLOOKUP(B:B,[1]查询时间段分门店销售汇总!$D:$L,9,0)</f>
        <v>20873.22</v>
      </c>
      <c r="L76" s="15">
        <f>VLOOKUP(B:B,[1]查询时间段分门店销售汇总!$D:$M,10,0)</f>
        <v>6279.19</v>
      </c>
      <c r="M76" s="28">
        <f t="shared" si="10"/>
        <v>0.669013461538462</v>
      </c>
      <c r="N76" s="28">
        <f t="shared" si="11"/>
        <v>0.718771749084249</v>
      </c>
      <c r="O76" s="15">
        <v>-50</v>
      </c>
    </row>
    <row r="77" ht="15" customHeight="1" spans="1:15">
      <c r="A77" s="15">
        <v>75</v>
      </c>
      <c r="B77" s="20">
        <v>116919</v>
      </c>
      <c r="C77" s="21" t="s">
        <v>104</v>
      </c>
      <c r="D77" s="16" t="s">
        <v>17</v>
      </c>
      <c r="E77" s="16" t="s">
        <v>56</v>
      </c>
      <c r="F77" s="15">
        <v>7600</v>
      </c>
      <c r="G77" s="18">
        <v>2593.5</v>
      </c>
      <c r="H77" s="19">
        <v>0.34125</v>
      </c>
      <c r="I77" s="27">
        <f t="shared" si="8"/>
        <v>30400</v>
      </c>
      <c r="J77" s="27">
        <f t="shared" si="9"/>
        <v>10374</v>
      </c>
      <c r="K77" s="15">
        <f>VLOOKUP(B:B,[1]查询时间段分门店销售汇总!$D:$L,9,0)</f>
        <v>19958.59</v>
      </c>
      <c r="L77" s="15">
        <f>VLOOKUP(B:B,[1]查询时间段分门店销售汇总!$D:$M,10,0)</f>
        <v>6958.03</v>
      </c>
      <c r="M77" s="28">
        <f t="shared" si="10"/>
        <v>0.656532565789474</v>
      </c>
      <c r="N77" s="28">
        <f t="shared" si="11"/>
        <v>0.670718141507615</v>
      </c>
      <c r="O77" s="15">
        <v>-50</v>
      </c>
    </row>
    <row r="78" ht="15" customHeight="1" spans="1:15">
      <c r="A78" s="15">
        <v>76</v>
      </c>
      <c r="B78" s="16">
        <v>587</v>
      </c>
      <c r="C78" s="17" t="s">
        <v>105</v>
      </c>
      <c r="D78" s="16" t="s">
        <v>34</v>
      </c>
      <c r="E78" s="16" t="s">
        <v>51</v>
      </c>
      <c r="F78" s="15">
        <v>7500</v>
      </c>
      <c r="G78" s="18">
        <v>2165.625</v>
      </c>
      <c r="H78" s="19">
        <v>0.28875</v>
      </c>
      <c r="I78" s="27">
        <f t="shared" si="8"/>
        <v>30000</v>
      </c>
      <c r="J78" s="27">
        <f t="shared" si="9"/>
        <v>8662.5</v>
      </c>
      <c r="K78" s="15">
        <f>VLOOKUP(B:B,[1]查询时间段分门店销售汇总!$D:$L,9,0)</f>
        <v>19144.22</v>
      </c>
      <c r="L78" s="15">
        <f>VLOOKUP(B:B,[1]查询时间段分门店销售汇总!$D:$M,10,0)</f>
        <v>6624.8</v>
      </c>
      <c r="M78" s="28">
        <f t="shared" si="10"/>
        <v>0.638140666666667</v>
      </c>
      <c r="N78" s="28">
        <f t="shared" si="11"/>
        <v>0.764767676767677</v>
      </c>
      <c r="O78" s="15">
        <v>-80</v>
      </c>
    </row>
    <row r="79" ht="15" customHeight="1" spans="1:15">
      <c r="A79" s="15">
        <v>77</v>
      </c>
      <c r="B79" s="16">
        <v>308</v>
      </c>
      <c r="C79" s="17" t="s">
        <v>106</v>
      </c>
      <c r="D79" s="16" t="s">
        <v>17</v>
      </c>
      <c r="E79" s="16" t="s">
        <v>56</v>
      </c>
      <c r="F79" s="15">
        <v>7500</v>
      </c>
      <c r="G79" s="18">
        <v>2526.5625</v>
      </c>
      <c r="H79" s="19">
        <v>0.336875</v>
      </c>
      <c r="I79" s="27">
        <f t="shared" si="8"/>
        <v>30000</v>
      </c>
      <c r="J79" s="27">
        <f t="shared" si="9"/>
        <v>10106.25</v>
      </c>
      <c r="K79" s="15">
        <f>VLOOKUP(B:B,[1]查询时间段分门店销售汇总!$D:$L,9,0)</f>
        <v>18461.28</v>
      </c>
      <c r="L79" s="15">
        <f>VLOOKUP(B:B,[1]查询时间段分门店销售汇总!$D:$M,10,0)</f>
        <v>6896.51</v>
      </c>
      <c r="M79" s="28">
        <f t="shared" si="10"/>
        <v>0.615376</v>
      </c>
      <c r="N79" s="28">
        <f t="shared" si="11"/>
        <v>0.682400494743352</v>
      </c>
      <c r="O79" s="15">
        <v>-50</v>
      </c>
    </row>
    <row r="80" ht="15" customHeight="1" spans="1:15">
      <c r="A80" s="15">
        <v>78</v>
      </c>
      <c r="B80" s="16">
        <v>743</v>
      </c>
      <c r="C80" s="17" t="s">
        <v>107</v>
      </c>
      <c r="D80" s="16" t="s">
        <v>29</v>
      </c>
      <c r="E80" s="16" t="s">
        <v>56</v>
      </c>
      <c r="F80" s="15">
        <v>7200</v>
      </c>
      <c r="G80" s="18">
        <v>2268</v>
      </c>
      <c r="H80" s="19">
        <v>0.315</v>
      </c>
      <c r="I80" s="27">
        <f t="shared" si="8"/>
        <v>28800</v>
      </c>
      <c r="J80" s="27">
        <f t="shared" si="9"/>
        <v>9072</v>
      </c>
      <c r="K80" s="15">
        <f>VLOOKUP(B:B,[1]查询时间段分门店销售汇总!$D:$L,9,0)</f>
        <v>18393.96</v>
      </c>
      <c r="L80" s="15">
        <f>VLOOKUP(B:B,[1]查询时间段分门店销售汇总!$D:$M,10,0)</f>
        <v>6083.69</v>
      </c>
      <c r="M80" s="28">
        <f t="shared" si="10"/>
        <v>0.638679166666667</v>
      </c>
      <c r="N80" s="28">
        <f t="shared" si="11"/>
        <v>0.670600749559083</v>
      </c>
      <c r="O80" s="15">
        <v>-50</v>
      </c>
    </row>
    <row r="81" ht="15" customHeight="1" spans="1:15">
      <c r="A81" s="15">
        <v>79</v>
      </c>
      <c r="B81" s="16">
        <v>355</v>
      </c>
      <c r="C81" s="17" t="s">
        <v>108</v>
      </c>
      <c r="D81" s="16" t="s">
        <v>29</v>
      </c>
      <c r="E81" s="16" t="s">
        <v>56</v>
      </c>
      <c r="F81" s="15">
        <v>7200</v>
      </c>
      <c r="G81" s="18">
        <v>2079</v>
      </c>
      <c r="H81" s="19">
        <v>0.28875</v>
      </c>
      <c r="I81" s="27">
        <f t="shared" si="8"/>
        <v>28800</v>
      </c>
      <c r="J81" s="27">
        <f t="shared" si="9"/>
        <v>8316</v>
      </c>
      <c r="K81" s="15">
        <f>VLOOKUP(B:B,[1]查询时间段分门店销售汇总!$D:$L,9,0)</f>
        <v>14576.11</v>
      </c>
      <c r="L81" s="15">
        <f>VLOOKUP(B:B,[1]查询时间段分门店销售汇总!$D:$M,10,0)</f>
        <v>4333.88</v>
      </c>
      <c r="M81" s="28">
        <f t="shared" si="10"/>
        <v>0.506114930555556</v>
      </c>
      <c r="N81" s="28">
        <f t="shared" si="11"/>
        <v>0.521149591149591</v>
      </c>
      <c r="O81" s="15">
        <v>-50</v>
      </c>
    </row>
    <row r="82" ht="15" customHeight="1" spans="1:15">
      <c r="A82" s="15">
        <v>80</v>
      </c>
      <c r="B82" s="22">
        <v>107728</v>
      </c>
      <c r="C82" s="23" t="s">
        <v>109</v>
      </c>
      <c r="D82" s="16" t="s">
        <v>34</v>
      </c>
      <c r="E82" s="16" t="s">
        <v>56</v>
      </c>
      <c r="F82" s="15">
        <v>7200</v>
      </c>
      <c r="G82" s="18">
        <v>2079</v>
      </c>
      <c r="H82" s="19">
        <v>0.28875</v>
      </c>
      <c r="I82" s="27">
        <f t="shared" si="8"/>
        <v>28800</v>
      </c>
      <c r="J82" s="27">
        <f t="shared" si="9"/>
        <v>8316</v>
      </c>
      <c r="K82" s="15">
        <f>VLOOKUP(B:B,[1]查询时间段分门店销售汇总!$D:$L,9,0)</f>
        <v>14720.31</v>
      </c>
      <c r="L82" s="15">
        <f>VLOOKUP(B:B,[1]查询时间段分门店销售汇总!$D:$M,10,0)</f>
        <v>4591.18</v>
      </c>
      <c r="M82" s="28">
        <f t="shared" si="10"/>
        <v>0.511121875</v>
      </c>
      <c r="N82" s="28">
        <f t="shared" si="11"/>
        <v>0.552089947089947</v>
      </c>
      <c r="O82" s="15">
        <v>-50</v>
      </c>
    </row>
    <row r="83" ht="15" customHeight="1" spans="1:15">
      <c r="A83" s="15">
        <v>81</v>
      </c>
      <c r="B83" s="16">
        <v>102935</v>
      </c>
      <c r="C83" s="17" t="s">
        <v>110</v>
      </c>
      <c r="D83" s="16" t="s">
        <v>17</v>
      </c>
      <c r="E83" s="16" t="s">
        <v>56</v>
      </c>
      <c r="F83" s="15">
        <v>7200</v>
      </c>
      <c r="G83" s="18">
        <v>2268</v>
      </c>
      <c r="H83" s="19">
        <v>0.315</v>
      </c>
      <c r="I83" s="27">
        <f t="shared" si="8"/>
        <v>28800</v>
      </c>
      <c r="J83" s="27">
        <f t="shared" si="9"/>
        <v>9072</v>
      </c>
      <c r="K83" s="15">
        <f>VLOOKUP(B:B,[1]查询时间段分门店销售汇总!$D:$L,9,0)</f>
        <v>16168.76</v>
      </c>
      <c r="L83" s="15">
        <f>VLOOKUP(B:B,[1]查询时间段分门店销售汇总!$D:$M,10,0)</f>
        <v>6224.59</v>
      </c>
      <c r="M83" s="28">
        <f t="shared" si="10"/>
        <v>0.561415277777778</v>
      </c>
      <c r="N83" s="28">
        <f t="shared" si="11"/>
        <v>0.686132054673721</v>
      </c>
      <c r="O83" s="15">
        <v>-50</v>
      </c>
    </row>
    <row r="84" ht="15" customHeight="1" spans="1:15">
      <c r="A84" s="15">
        <v>82</v>
      </c>
      <c r="B84" s="16">
        <v>748</v>
      </c>
      <c r="C84" s="17" t="s">
        <v>111</v>
      </c>
      <c r="D84" s="16" t="s">
        <v>34</v>
      </c>
      <c r="E84" s="16" t="s">
        <v>56</v>
      </c>
      <c r="F84" s="15">
        <v>7200</v>
      </c>
      <c r="G84" s="18">
        <v>2142</v>
      </c>
      <c r="H84" s="19">
        <v>0.2975</v>
      </c>
      <c r="I84" s="27">
        <f t="shared" si="8"/>
        <v>28800</v>
      </c>
      <c r="J84" s="27">
        <f t="shared" si="9"/>
        <v>8568</v>
      </c>
      <c r="K84" s="15">
        <f>VLOOKUP(B:B,[1]查询时间段分门店销售汇总!$D:$L,9,0)</f>
        <v>18050.58</v>
      </c>
      <c r="L84" s="15">
        <f>VLOOKUP(B:B,[1]查询时间段分门店销售汇总!$D:$M,10,0)</f>
        <v>6135.83</v>
      </c>
      <c r="M84" s="28">
        <f t="shared" si="10"/>
        <v>0.62675625</v>
      </c>
      <c r="N84" s="28">
        <f t="shared" si="11"/>
        <v>0.716133286647992</v>
      </c>
      <c r="O84" s="15">
        <v>-50</v>
      </c>
    </row>
    <row r="85" ht="15" customHeight="1" spans="1:15">
      <c r="A85" s="15">
        <v>83</v>
      </c>
      <c r="B85" s="20">
        <v>106865</v>
      </c>
      <c r="C85" s="21" t="s">
        <v>112</v>
      </c>
      <c r="D85" s="16" t="s">
        <v>17</v>
      </c>
      <c r="E85" s="16" t="s">
        <v>56</v>
      </c>
      <c r="F85" s="15">
        <v>7000</v>
      </c>
      <c r="G85" s="18">
        <v>2388.75</v>
      </c>
      <c r="H85" s="19">
        <v>0.34125</v>
      </c>
      <c r="I85" s="27">
        <f t="shared" si="8"/>
        <v>28000</v>
      </c>
      <c r="J85" s="27">
        <f t="shared" si="9"/>
        <v>9555</v>
      </c>
      <c r="K85" s="15">
        <f>VLOOKUP(B:B,[1]查询时间段分门店销售汇总!$D:$L,9,0)</f>
        <v>17717.33</v>
      </c>
      <c r="L85" s="15">
        <f>VLOOKUP(B:B,[1]查询时间段分门店销售汇总!$D:$M,10,0)</f>
        <v>5709.34</v>
      </c>
      <c r="M85" s="28">
        <f t="shared" si="10"/>
        <v>0.632761785714286</v>
      </c>
      <c r="N85" s="28">
        <f t="shared" si="11"/>
        <v>0.59752380952381</v>
      </c>
      <c r="O85" s="15">
        <v>-50</v>
      </c>
    </row>
    <row r="86" ht="15" customHeight="1" spans="1:15">
      <c r="A86" s="15">
        <v>84</v>
      </c>
      <c r="B86" s="16">
        <v>367</v>
      </c>
      <c r="C86" s="17" t="s">
        <v>113</v>
      </c>
      <c r="D86" s="16" t="s">
        <v>77</v>
      </c>
      <c r="E86" s="16" t="s">
        <v>56</v>
      </c>
      <c r="F86" s="15">
        <v>7000</v>
      </c>
      <c r="G86" s="18">
        <v>2143.75</v>
      </c>
      <c r="H86" s="19">
        <v>0.30625</v>
      </c>
      <c r="I86" s="27">
        <f t="shared" si="8"/>
        <v>28000</v>
      </c>
      <c r="J86" s="27">
        <f t="shared" si="9"/>
        <v>8575</v>
      </c>
      <c r="K86" s="15">
        <f>VLOOKUP(B:B,[1]查询时间段分门店销售汇总!$D:$L,9,0)</f>
        <v>15941.87</v>
      </c>
      <c r="L86" s="15">
        <f>VLOOKUP(B:B,[1]查询时间段分门店销售汇总!$D:$M,10,0)</f>
        <v>4153.69</v>
      </c>
      <c r="M86" s="28">
        <f t="shared" si="10"/>
        <v>0.5693525</v>
      </c>
      <c r="N86" s="28">
        <f t="shared" si="11"/>
        <v>0.484395335276968</v>
      </c>
      <c r="O86" s="15">
        <v>-50</v>
      </c>
    </row>
    <row r="87" ht="15" customHeight="1" spans="1:15">
      <c r="A87" s="15">
        <v>85</v>
      </c>
      <c r="B87" s="20">
        <v>116482</v>
      </c>
      <c r="C87" s="21" t="s">
        <v>114</v>
      </c>
      <c r="D87" s="16" t="s">
        <v>17</v>
      </c>
      <c r="E87" s="16" t="s">
        <v>51</v>
      </c>
      <c r="F87" s="15">
        <v>7000</v>
      </c>
      <c r="G87" s="18">
        <v>2266.25</v>
      </c>
      <c r="H87" s="19">
        <v>0.32375</v>
      </c>
      <c r="I87" s="27">
        <f t="shared" si="8"/>
        <v>28000</v>
      </c>
      <c r="J87" s="27">
        <f t="shared" si="9"/>
        <v>9065</v>
      </c>
      <c r="K87" s="15">
        <f>VLOOKUP(B:B,[1]查询时间段分门店销售汇总!$D:$L,9,0)</f>
        <v>20085.41</v>
      </c>
      <c r="L87" s="15">
        <f>VLOOKUP(B:B,[1]查询时间段分门店销售汇总!$D:$M,10,0)</f>
        <v>6679.8</v>
      </c>
      <c r="M87" s="28">
        <f t="shared" si="10"/>
        <v>0.717336071428571</v>
      </c>
      <c r="N87" s="28">
        <f t="shared" si="11"/>
        <v>0.736878102592388</v>
      </c>
      <c r="O87" s="15">
        <v>-80</v>
      </c>
    </row>
    <row r="88" ht="15" customHeight="1" spans="1:15">
      <c r="A88" s="15">
        <v>86</v>
      </c>
      <c r="B88" s="16">
        <v>723</v>
      </c>
      <c r="C88" s="17" t="s">
        <v>115</v>
      </c>
      <c r="D88" s="16" t="s">
        <v>29</v>
      </c>
      <c r="E88" s="16" t="s">
        <v>56</v>
      </c>
      <c r="F88" s="15">
        <v>6800</v>
      </c>
      <c r="G88" s="18">
        <v>1963.5</v>
      </c>
      <c r="H88" s="19">
        <v>0.28875</v>
      </c>
      <c r="I88" s="27">
        <f t="shared" si="8"/>
        <v>27200</v>
      </c>
      <c r="J88" s="27">
        <f t="shared" si="9"/>
        <v>7854</v>
      </c>
      <c r="K88" s="15">
        <f>VLOOKUP(B:B,[1]查询时间段分门店销售汇总!$D:$L,9,0)</f>
        <v>16486.38</v>
      </c>
      <c r="L88" s="15">
        <f>VLOOKUP(B:B,[1]查询时间段分门店销售汇总!$D:$M,10,0)</f>
        <v>5795.98</v>
      </c>
      <c r="M88" s="28">
        <f t="shared" si="10"/>
        <v>0.606116911764706</v>
      </c>
      <c r="N88" s="28">
        <f t="shared" si="11"/>
        <v>0.737965367965368</v>
      </c>
      <c r="O88" s="15">
        <v>-50</v>
      </c>
    </row>
    <row r="89" ht="15" customHeight="1" spans="1:15">
      <c r="A89" s="15">
        <v>87</v>
      </c>
      <c r="B89" s="16">
        <v>710</v>
      </c>
      <c r="C89" s="17" t="s">
        <v>116</v>
      </c>
      <c r="D89" s="16" t="s">
        <v>34</v>
      </c>
      <c r="E89" s="16" t="s">
        <v>56</v>
      </c>
      <c r="F89" s="15">
        <v>6800</v>
      </c>
      <c r="G89" s="18">
        <v>2320.5</v>
      </c>
      <c r="H89" s="19">
        <v>0.34125</v>
      </c>
      <c r="I89" s="27">
        <f t="shared" si="8"/>
        <v>27200</v>
      </c>
      <c r="J89" s="27">
        <f t="shared" si="9"/>
        <v>9282</v>
      </c>
      <c r="K89" s="15">
        <f>VLOOKUP(B:B,[1]查询时间段分门店销售汇总!$D:$L,9,0)</f>
        <v>14118.14</v>
      </c>
      <c r="L89" s="15">
        <f>VLOOKUP(B:B,[1]查询时间段分门店销售汇总!$D:$M,10,0)</f>
        <v>4640.7</v>
      </c>
      <c r="M89" s="28">
        <f t="shared" si="10"/>
        <v>0.519049264705882</v>
      </c>
      <c r="N89" s="28">
        <f t="shared" si="11"/>
        <v>0.499967679379444</v>
      </c>
      <c r="O89" s="15">
        <v>-50</v>
      </c>
    </row>
    <row r="90" ht="15" customHeight="1" spans="1:15">
      <c r="A90" s="15">
        <v>88</v>
      </c>
      <c r="B90" s="20">
        <v>122198</v>
      </c>
      <c r="C90" s="21" t="s">
        <v>117</v>
      </c>
      <c r="D90" s="16" t="s">
        <v>29</v>
      </c>
      <c r="E90" s="16" t="s">
        <v>118</v>
      </c>
      <c r="F90" s="15">
        <v>6800</v>
      </c>
      <c r="G90" s="18">
        <v>1963.5</v>
      </c>
      <c r="H90" s="19">
        <v>0.28875</v>
      </c>
      <c r="I90" s="27">
        <f t="shared" si="8"/>
        <v>27200</v>
      </c>
      <c r="J90" s="27">
        <f t="shared" si="9"/>
        <v>7854</v>
      </c>
      <c r="K90" s="15">
        <f>VLOOKUP(B:B,[1]查询时间段分门店销售汇总!$D:$L,9,0)</f>
        <v>14088.81</v>
      </c>
      <c r="L90" s="15">
        <f>VLOOKUP(B:B,[1]查询时间段分门店销售汇总!$D:$M,10,0)</f>
        <v>3882.45</v>
      </c>
      <c r="M90" s="28">
        <f t="shared" si="10"/>
        <v>0.517970955882353</v>
      </c>
      <c r="N90" s="28">
        <f t="shared" si="11"/>
        <v>0.494327731092437</v>
      </c>
      <c r="O90" s="15">
        <v>-50</v>
      </c>
    </row>
    <row r="91" ht="15" customHeight="1" spans="1:15">
      <c r="A91" s="15">
        <v>89</v>
      </c>
      <c r="B91" s="16">
        <v>740</v>
      </c>
      <c r="C91" s="17" t="s">
        <v>119</v>
      </c>
      <c r="D91" s="16" t="s">
        <v>29</v>
      </c>
      <c r="E91" s="16" t="s">
        <v>118</v>
      </c>
      <c r="F91" s="15">
        <v>6800</v>
      </c>
      <c r="G91" s="18">
        <v>2320.5</v>
      </c>
      <c r="H91" s="19">
        <v>0.34125</v>
      </c>
      <c r="I91" s="27">
        <f t="shared" si="8"/>
        <v>27200</v>
      </c>
      <c r="J91" s="27">
        <f t="shared" si="9"/>
        <v>9282</v>
      </c>
      <c r="K91" s="15">
        <f>VLOOKUP(B:B,[1]查询时间段分门店销售汇总!$D:$L,9,0)</f>
        <v>18289.74</v>
      </c>
      <c r="L91" s="15">
        <f>VLOOKUP(B:B,[1]查询时间段分门店销售汇总!$D:$M,10,0)</f>
        <v>7305.93</v>
      </c>
      <c r="M91" s="28">
        <f t="shared" si="10"/>
        <v>0.672416911764706</v>
      </c>
      <c r="N91" s="28">
        <f t="shared" si="11"/>
        <v>0.787107304460246</v>
      </c>
      <c r="O91" s="15">
        <v>-50</v>
      </c>
    </row>
    <row r="92" ht="15" customHeight="1" spans="1:15">
      <c r="A92" s="15">
        <v>90</v>
      </c>
      <c r="B92" s="20">
        <v>112415</v>
      </c>
      <c r="C92" s="21" t="s">
        <v>120</v>
      </c>
      <c r="D92" s="16" t="s">
        <v>22</v>
      </c>
      <c r="E92" s="16" t="s">
        <v>56</v>
      </c>
      <c r="F92" s="15">
        <v>6800</v>
      </c>
      <c r="G92" s="18">
        <v>2082.5</v>
      </c>
      <c r="H92" s="19">
        <v>0.30625</v>
      </c>
      <c r="I92" s="27">
        <f t="shared" si="8"/>
        <v>27200</v>
      </c>
      <c r="J92" s="27">
        <f t="shared" si="9"/>
        <v>8330</v>
      </c>
      <c r="K92" s="15">
        <f>VLOOKUP(B:B,[1]查询时间段分门店销售汇总!$D:$L,9,0)</f>
        <v>15884.62</v>
      </c>
      <c r="L92" s="15">
        <f>VLOOKUP(B:B,[1]查询时间段分门店销售汇总!$D:$M,10,0)</f>
        <v>4310.53</v>
      </c>
      <c r="M92" s="28">
        <f t="shared" si="10"/>
        <v>0.583993382352941</v>
      </c>
      <c r="N92" s="28">
        <f t="shared" si="11"/>
        <v>0.517470588235294</v>
      </c>
      <c r="O92" s="15">
        <v>-50</v>
      </c>
    </row>
    <row r="93" ht="15" customHeight="1" spans="1:15">
      <c r="A93" s="15">
        <v>91</v>
      </c>
      <c r="B93" s="16">
        <v>594</v>
      </c>
      <c r="C93" s="17" t="s">
        <v>121</v>
      </c>
      <c r="D93" s="16" t="s">
        <v>34</v>
      </c>
      <c r="E93" s="16" t="s">
        <v>56</v>
      </c>
      <c r="F93" s="15">
        <v>6800</v>
      </c>
      <c r="G93" s="18">
        <v>2023</v>
      </c>
      <c r="H93" s="19">
        <v>0.2975</v>
      </c>
      <c r="I93" s="27">
        <f t="shared" si="8"/>
        <v>27200</v>
      </c>
      <c r="J93" s="27">
        <f t="shared" si="9"/>
        <v>8092</v>
      </c>
      <c r="K93" s="15">
        <f>VLOOKUP(B:B,[1]查询时间段分门店销售汇总!$D:$L,9,0)</f>
        <v>19674.87</v>
      </c>
      <c r="L93" s="15">
        <f>VLOOKUP(B:B,[1]查询时间段分门店销售汇总!$D:$M,10,0)</f>
        <v>6586.77</v>
      </c>
      <c r="M93" s="28">
        <f t="shared" si="10"/>
        <v>0.723340808823529</v>
      </c>
      <c r="N93" s="28">
        <f t="shared" si="11"/>
        <v>0.81398541769649</v>
      </c>
      <c r="O93" s="15">
        <v>-50</v>
      </c>
    </row>
    <row r="94" ht="15" customHeight="1" spans="1:15">
      <c r="A94" s="15">
        <v>92</v>
      </c>
      <c r="B94" s="16">
        <v>102479</v>
      </c>
      <c r="C94" s="17" t="s">
        <v>122</v>
      </c>
      <c r="D94" s="16" t="s">
        <v>29</v>
      </c>
      <c r="E94" s="16" t="s">
        <v>118</v>
      </c>
      <c r="F94" s="15">
        <v>6800</v>
      </c>
      <c r="G94" s="18">
        <v>2171.75</v>
      </c>
      <c r="H94" s="19">
        <v>0.319375</v>
      </c>
      <c r="I94" s="27">
        <f t="shared" si="8"/>
        <v>27200</v>
      </c>
      <c r="J94" s="27">
        <f t="shared" si="9"/>
        <v>8687</v>
      </c>
      <c r="K94" s="15">
        <f>VLOOKUP(B:B,[1]查询时间段分门店销售汇总!$D:$L,9,0)</f>
        <v>11687.7</v>
      </c>
      <c r="L94" s="15">
        <f>VLOOKUP(B:B,[1]查询时间段分门店销售汇总!$D:$M,10,0)</f>
        <v>2811.28</v>
      </c>
      <c r="M94" s="28">
        <f t="shared" si="10"/>
        <v>0.429694852941176</v>
      </c>
      <c r="N94" s="28">
        <f t="shared" si="11"/>
        <v>0.3236192011051</v>
      </c>
      <c r="O94" s="15">
        <v>-50</v>
      </c>
    </row>
    <row r="95" ht="15" customHeight="1" spans="1:15">
      <c r="A95" s="15">
        <v>93</v>
      </c>
      <c r="B95" s="16">
        <v>738</v>
      </c>
      <c r="C95" s="17" t="s">
        <v>123</v>
      </c>
      <c r="D95" s="16" t="s">
        <v>34</v>
      </c>
      <c r="E95" s="16" t="s">
        <v>56</v>
      </c>
      <c r="F95" s="15">
        <v>6650</v>
      </c>
      <c r="G95" s="18">
        <v>2094.75</v>
      </c>
      <c r="H95" s="19">
        <v>0.315</v>
      </c>
      <c r="I95" s="27">
        <f t="shared" si="8"/>
        <v>26600</v>
      </c>
      <c r="J95" s="27">
        <f t="shared" si="9"/>
        <v>8379</v>
      </c>
      <c r="K95" s="15">
        <f>VLOOKUP(B:B,[1]查询时间段分门店销售汇总!$D:$L,9,0)</f>
        <v>20525.55</v>
      </c>
      <c r="L95" s="15">
        <f>VLOOKUP(B:B,[1]查询时间段分门店销售汇总!$D:$M,10,0)</f>
        <v>5975.29</v>
      </c>
      <c r="M95" s="28">
        <f t="shared" si="10"/>
        <v>0.771637218045113</v>
      </c>
      <c r="N95" s="28">
        <f t="shared" si="11"/>
        <v>0.713126864781</v>
      </c>
      <c r="O95" s="15">
        <v>-50</v>
      </c>
    </row>
    <row r="96" ht="15" customHeight="1" spans="1:15">
      <c r="A96" s="15">
        <v>94</v>
      </c>
      <c r="B96" s="16">
        <v>113299</v>
      </c>
      <c r="C96" s="17" t="s">
        <v>124</v>
      </c>
      <c r="D96" s="16" t="s">
        <v>17</v>
      </c>
      <c r="E96" s="16" t="s">
        <v>56</v>
      </c>
      <c r="F96" s="15">
        <v>6650</v>
      </c>
      <c r="G96" s="18">
        <v>2152.9375</v>
      </c>
      <c r="H96" s="19">
        <v>0.32375</v>
      </c>
      <c r="I96" s="27">
        <f t="shared" si="8"/>
        <v>26600</v>
      </c>
      <c r="J96" s="27">
        <f t="shared" si="9"/>
        <v>8611.75</v>
      </c>
      <c r="K96" s="15">
        <f>VLOOKUP(B:B,[1]查询时间段分门店销售汇总!$D:$L,9,0)</f>
        <v>22544.58</v>
      </c>
      <c r="L96" s="15">
        <f>VLOOKUP(B:B,[1]查询时间段分门店销售汇总!$D:$M,10,0)</f>
        <v>8443.06</v>
      </c>
      <c r="M96" s="28">
        <f t="shared" si="10"/>
        <v>0.847540601503759</v>
      </c>
      <c r="N96" s="28">
        <f t="shared" si="11"/>
        <v>0.980411646877812</v>
      </c>
      <c r="O96" s="15">
        <v>-50</v>
      </c>
    </row>
    <row r="97" ht="15" customHeight="1" spans="1:15">
      <c r="A97" s="15">
        <v>95</v>
      </c>
      <c r="B97" s="16">
        <v>704</v>
      </c>
      <c r="C97" s="17" t="s">
        <v>125</v>
      </c>
      <c r="D97" s="16" t="s">
        <v>34</v>
      </c>
      <c r="E97" s="16" t="s">
        <v>56</v>
      </c>
      <c r="F97" s="15">
        <v>6650</v>
      </c>
      <c r="G97" s="18">
        <v>2036.5625</v>
      </c>
      <c r="H97" s="19">
        <v>0.30625</v>
      </c>
      <c r="I97" s="27">
        <f t="shared" si="8"/>
        <v>26600</v>
      </c>
      <c r="J97" s="27">
        <f t="shared" si="9"/>
        <v>8146.25</v>
      </c>
      <c r="K97" s="15">
        <f>VLOOKUP(B:B,[1]查询时间段分门店销售汇总!$D:$L,9,0)</f>
        <v>16564.53</v>
      </c>
      <c r="L97" s="15">
        <f>VLOOKUP(B:B,[1]查询时间段分门店销售汇总!$D:$M,10,0)</f>
        <v>4987.52</v>
      </c>
      <c r="M97" s="28">
        <f t="shared" si="10"/>
        <v>0.622726691729323</v>
      </c>
      <c r="N97" s="28">
        <f t="shared" si="11"/>
        <v>0.612247353076569</v>
      </c>
      <c r="O97" s="15">
        <v>-50</v>
      </c>
    </row>
    <row r="98" ht="15" customHeight="1" spans="1:15">
      <c r="A98" s="15">
        <v>96</v>
      </c>
      <c r="B98" s="20">
        <v>118951</v>
      </c>
      <c r="C98" s="21" t="s">
        <v>126</v>
      </c>
      <c r="D98" s="16" t="s">
        <v>39</v>
      </c>
      <c r="E98" s="16" t="s">
        <v>56</v>
      </c>
      <c r="F98" s="15">
        <v>6500</v>
      </c>
      <c r="G98" s="18">
        <v>1706.25</v>
      </c>
      <c r="H98" s="19">
        <v>0.2625</v>
      </c>
      <c r="I98" s="27">
        <f t="shared" si="8"/>
        <v>26000</v>
      </c>
      <c r="J98" s="27">
        <f t="shared" si="9"/>
        <v>6825</v>
      </c>
      <c r="K98" s="15">
        <f>VLOOKUP(B:B,[1]查询时间段分门店销售汇总!$D:$L,9,0)</f>
        <v>16608.51</v>
      </c>
      <c r="L98" s="15">
        <f>VLOOKUP(B:B,[1]查询时间段分门店销售汇总!$D:$M,10,0)</f>
        <v>6664.25</v>
      </c>
      <c r="M98" s="28">
        <f t="shared" si="10"/>
        <v>0.638788846153846</v>
      </c>
      <c r="N98" s="28">
        <f t="shared" si="11"/>
        <v>0.976446886446886</v>
      </c>
      <c r="O98" s="15">
        <v>-50</v>
      </c>
    </row>
    <row r="99" ht="15" customHeight="1" spans="1:15">
      <c r="A99" s="15">
        <v>97</v>
      </c>
      <c r="B99" s="16">
        <v>351</v>
      </c>
      <c r="C99" s="17" t="s">
        <v>127</v>
      </c>
      <c r="D99" s="16" t="s">
        <v>34</v>
      </c>
      <c r="E99" s="16" t="s">
        <v>118</v>
      </c>
      <c r="F99" s="15">
        <v>6500</v>
      </c>
      <c r="G99" s="18">
        <v>1962.1875</v>
      </c>
      <c r="H99" s="19">
        <v>0.301875</v>
      </c>
      <c r="I99" s="27">
        <f t="shared" si="8"/>
        <v>26000</v>
      </c>
      <c r="J99" s="27">
        <f t="shared" si="9"/>
        <v>7848.75</v>
      </c>
      <c r="K99" s="15">
        <f>VLOOKUP(B:B,[1]查询时间段分门店销售汇总!$D:$L,9,0)</f>
        <v>12232.03</v>
      </c>
      <c r="L99" s="15">
        <f>VLOOKUP(B:B,[1]查询时间段分门店销售汇总!$D:$M,10,0)</f>
        <v>2930.68</v>
      </c>
      <c r="M99" s="28">
        <f t="shared" si="10"/>
        <v>0.470462692307692</v>
      </c>
      <c r="N99" s="28">
        <f t="shared" si="11"/>
        <v>0.373394489568403</v>
      </c>
      <c r="O99" s="15">
        <v>-50</v>
      </c>
    </row>
    <row r="100" ht="15" customHeight="1" spans="1:15">
      <c r="A100" s="15">
        <v>98</v>
      </c>
      <c r="B100" s="16">
        <v>733</v>
      </c>
      <c r="C100" s="17" t="s">
        <v>128</v>
      </c>
      <c r="D100" s="16" t="s">
        <v>29</v>
      </c>
      <c r="E100" s="16" t="s">
        <v>118</v>
      </c>
      <c r="F100" s="15">
        <v>6500</v>
      </c>
      <c r="G100" s="18">
        <v>2075.9375</v>
      </c>
      <c r="H100" s="19">
        <v>0.319375</v>
      </c>
      <c r="I100" s="27">
        <f t="shared" ref="I100:I131" si="12">F100*4</f>
        <v>26000</v>
      </c>
      <c r="J100" s="27">
        <f t="shared" ref="J100:J131" si="13">G100*4</f>
        <v>8303.75</v>
      </c>
      <c r="K100" s="15">
        <f>VLOOKUP(B:B,[1]查询时间段分门店销售汇总!$D:$L,9,0)</f>
        <v>10895.96</v>
      </c>
      <c r="L100" s="15">
        <f>VLOOKUP(B:B,[1]查询时间段分门店销售汇总!$D:$M,10,0)</f>
        <v>4096.18</v>
      </c>
      <c r="M100" s="28">
        <f t="shared" ref="M100:M131" si="14">K100/I100</f>
        <v>0.419075384615385</v>
      </c>
      <c r="N100" s="28">
        <f t="shared" ref="N100:N131" si="15">L100/J100</f>
        <v>0.493292789402378</v>
      </c>
      <c r="O100" s="15">
        <v>-50</v>
      </c>
    </row>
    <row r="101" ht="15" customHeight="1" spans="1:15">
      <c r="A101" s="15">
        <v>99</v>
      </c>
      <c r="B101" s="16">
        <v>752</v>
      </c>
      <c r="C101" s="17" t="s">
        <v>129</v>
      </c>
      <c r="D101" s="16" t="s">
        <v>39</v>
      </c>
      <c r="E101" s="16" t="s">
        <v>118</v>
      </c>
      <c r="F101" s="15">
        <v>6500</v>
      </c>
      <c r="G101" s="18">
        <v>2075.9375</v>
      </c>
      <c r="H101" s="19">
        <v>0.319375</v>
      </c>
      <c r="I101" s="27">
        <f t="shared" si="12"/>
        <v>26000</v>
      </c>
      <c r="J101" s="27">
        <f t="shared" si="13"/>
        <v>8303.75</v>
      </c>
      <c r="K101" s="15">
        <f>VLOOKUP(B:B,[1]查询时间段分门店销售汇总!$D:$L,9,0)</f>
        <v>9273.12</v>
      </c>
      <c r="L101" s="15">
        <f>VLOOKUP(B:B,[1]查询时间段分门店销售汇总!$D:$M,10,0)</f>
        <v>2991.21</v>
      </c>
      <c r="M101" s="28">
        <f t="shared" si="14"/>
        <v>0.356658461538462</v>
      </c>
      <c r="N101" s="28">
        <f t="shared" si="15"/>
        <v>0.360223995182899</v>
      </c>
      <c r="O101" s="15">
        <v>-50</v>
      </c>
    </row>
    <row r="102" ht="15" customHeight="1" spans="1:15">
      <c r="A102" s="15">
        <v>100</v>
      </c>
      <c r="B102" s="20">
        <v>118151</v>
      </c>
      <c r="C102" s="21" t="s">
        <v>130</v>
      </c>
      <c r="D102" s="16" t="s">
        <v>22</v>
      </c>
      <c r="E102" s="16" t="s">
        <v>118</v>
      </c>
      <c r="F102" s="15">
        <v>6500</v>
      </c>
      <c r="G102" s="18">
        <v>1876.875</v>
      </c>
      <c r="H102" s="19">
        <v>0.28875</v>
      </c>
      <c r="I102" s="27">
        <f t="shared" si="12"/>
        <v>26000</v>
      </c>
      <c r="J102" s="27">
        <f t="shared" si="13"/>
        <v>7507.5</v>
      </c>
      <c r="K102" s="15">
        <f>VLOOKUP(B:B,[1]查询时间段分门店销售汇总!$D:$L,9,0)</f>
        <v>15330.71</v>
      </c>
      <c r="L102" s="15">
        <f>VLOOKUP(B:B,[1]查询时间段分门店销售汇总!$D:$M,10,0)</f>
        <v>4255.24</v>
      </c>
      <c r="M102" s="28">
        <f t="shared" si="14"/>
        <v>0.589642692307692</v>
      </c>
      <c r="N102" s="28">
        <f t="shared" si="15"/>
        <v>0.566798534798535</v>
      </c>
      <c r="O102" s="15">
        <v>-50</v>
      </c>
    </row>
    <row r="103" ht="15" customHeight="1" spans="1:15">
      <c r="A103" s="15">
        <v>101</v>
      </c>
      <c r="B103" s="16">
        <v>113833</v>
      </c>
      <c r="C103" s="17" t="s">
        <v>131</v>
      </c>
      <c r="D103" s="16" t="s">
        <v>39</v>
      </c>
      <c r="E103" s="16" t="s">
        <v>56</v>
      </c>
      <c r="F103" s="15">
        <v>6300</v>
      </c>
      <c r="G103" s="18">
        <v>2149.875</v>
      </c>
      <c r="H103" s="19">
        <v>0.34125</v>
      </c>
      <c r="I103" s="27">
        <f t="shared" si="12"/>
        <v>25200</v>
      </c>
      <c r="J103" s="27">
        <f t="shared" si="13"/>
        <v>8599.5</v>
      </c>
      <c r="K103" s="15">
        <f>VLOOKUP(B:B,[1]查询时间段分门店销售汇总!$D:$L,9,0)</f>
        <v>20140.22</v>
      </c>
      <c r="L103" s="15">
        <f>VLOOKUP(B:B,[1]查询时间段分门店销售汇总!$D:$M,10,0)</f>
        <v>8416.63</v>
      </c>
      <c r="M103" s="28">
        <f t="shared" si="14"/>
        <v>0.799215079365079</v>
      </c>
      <c r="N103" s="28">
        <f t="shared" si="15"/>
        <v>0.978734810163381</v>
      </c>
      <c r="O103" s="15">
        <v>-50</v>
      </c>
    </row>
    <row r="104" ht="15" customHeight="1" spans="1:15">
      <c r="A104" s="15">
        <v>102</v>
      </c>
      <c r="B104" s="16">
        <v>713</v>
      </c>
      <c r="C104" s="17" t="s">
        <v>132</v>
      </c>
      <c r="D104" s="16" t="s">
        <v>34</v>
      </c>
      <c r="E104" s="16" t="s">
        <v>56</v>
      </c>
      <c r="F104" s="15">
        <v>6300</v>
      </c>
      <c r="G104" s="18">
        <v>2012.0625</v>
      </c>
      <c r="H104" s="19">
        <v>0.319375</v>
      </c>
      <c r="I104" s="27">
        <f t="shared" si="12"/>
        <v>25200</v>
      </c>
      <c r="J104" s="27">
        <f t="shared" si="13"/>
        <v>8048.25</v>
      </c>
      <c r="K104" s="15">
        <f>VLOOKUP(B:B,[1]查询时间段分门店销售汇总!$D:$L,9,0)</f>
        <v>9915.89</v>
      </c>
      <c r="L104" s="15">
        <f>VLOOKUP(B:B,[1]查询时间段分门店销售汇总!$D:$M,10,0)</f>
        <v>3435.21</v>
      </c>
      <c r="M104" s="28">
        <f t="shared" si="14"/>
        <v>0.393487698412698</v>
      </c>
      <c r="N104" s="28">
        <f t="shared" si="15"/>
        <v>0.426826949958065</v>
      </c>
      <c r="O104" s="15">
        <v>-50</v>
      </c>
    </row>
    <row r="105" ht="15" customHeight="1" spans="1:15">
      <c r="A105" s="15">
        <v>103</v>
      </c>
      <c r="B105" s="16">
        <v>113025</v>
      </c>
      <c r="C105" s="17" t="s">
        <v>133</v>
      </c>
      <c r="D105" s="16" t="s">
        <v>39</v>
      </c>
      <c r="E105" s="16" t="s">
        <v>56</v>
      </c>
      <c r="F105" s="15">
        <v>6300</v>
      </c>
      <c r="G105" s="18">
        <v>1984.5</v>
      </c>
      <c r="H105" s="19">
        <v>0.315</v>
      </c>
      <c r="I105" s="27">
        <f t="shared" si="12"/>
        <v>25200</v>
      </c>
      <c r="J105" s="27">
        <f t="shared" si="13"/>
        <v>7938</v>
      </c>
      <c r="K105" s="15">
        <f>VLOOKUP(B:B,[1]查询时间段分门店销售汇总!$D:$L,9,0)</f>
        <v>19686.84</v>
      </c>
      <c r="L105" s="15">
        <f>VLOOKUP(B:B,[1]查询时间段分门店销售汇总!$D:$M,10,0)</f>
        <v>6213.84</v>
      </c>
      <c r="M105" s="28">
        <f t="shared" si="14"/>
        <v>0.78122380952381</v>
      </c>
      <c r="N105" s="28">
        <f t="shared" si="15"/>
        <v>0.782796674225246</v>
      </c>
      <c r="O105" s="15">
        <v>-50</v>
      </c>
    </row>
    <row r="106" ht="15" customHeight="1" spans="1:15">
      <c r="A106" s="15">
        <v>104</v>
      </c>
      <c r="B106" s="16">
        <v>573</v>
      </c>
      <c r="C106" s="17" t="s">
        <v>134</v>
      </c>
      <c r="D106" s="16" t="s">
        <v>29</v>
      </c>
      <c r="E106" s="16" t="s">
        <v>56</v>
      </c>
      <c r="F106" s="15">
        <v>6300</v>
      </c>
      <c r="G106" s="18">
        <v>2094.75</v>
      </c>
      <c r="H106" s="19">
        <v>0.3325</v>
      </c>
      <c r="I106" s="27">
        <f t="shared" si="12"/>
        <v>25200</v>
      </c>
      <c r="J106" s="27">
        <f t="shared" si="13"/>
        <v>8379</v>
      </c>
      <c r="K106" s="15">
        <f>VLOOKUP(B:B,[1]查询时间段分门店销售汇总!$D:$L,9,0)</f>
        <v>14654.25</v>
      </c>
      <c r="L106" s="15">
        <f>VLOOKUP(B:B,[1]查询时间段分门店销售汇总!$D:$M,10,0)</f>
        <v>4904.41</v>
      </c>
      <c r="M106" s="28">
        <f t="shared" si="14"/>
        <v>0.581517857142857</v>
      </c>
      <c r="N106" s="28">
        <f t="shared" si="15"/>
        <v>0.585321637426901</v>
      </c>
      <c r="O106" s="15">
        <v>-50</v>
      </c>
    </row>
    <row r="107" ht="15" customHeight="1" spans="1:15">
      <c r="A107" s="15">
        <v>105</v>
      </c>
      <c r="B107" s="16">
        <v>720</v>
      </c>
      <c r="C107" s="17" t="s">
        <v>135</v>
      </c>
      <c r="D107" s="16" t="s">
        <v>34</v>
      </c>
      <c r="E107" s="16" t="s">
        <v>56</v>
      </c>
      <c r="F107" s="15">
        <v>6300</v>
      </c>
      <c r="G107" s="18">
        <v>1819.125</v>
      </c>
      <c r="H107" s="19">
        <v>0.28875</v>
      </c>
      <c r="I107" s="27">
        <f t="shared" si="12"/>
        <v>25200</v>
      </c>
      <c r="J107" s="27">
        <f t="shared" si="13"/>
        <v>7276.5</v>
      </c>
      <c r="K107" s="15">
        <f>VLOOKUP(B:B,[1]查询时间段分门店销售汇总!$D:$L,9,0)</f>
        <v>15708.03</v>
      </c>
      <c r="L107" s="15">
        <f>VLOOKUP(B:B,[1]查询时间段分门店销售汇总!$D:$M,10,0)</f>
        <v>4752.38</v>
      </c>
      <c r="M107" s="28">
        <f t="shared" si="14"/>
        <v>0.623334523809524</v>
      </c>
      <c r="N107" s="28">
        <f t="shared" si="15"/>
        <v>0.653113447399162</v>
      </c>
      <c r="O107" s="15">
        <v>-50</v>
      </c>
    </row>
    <row r="108" ht="15" customHeight="1" spans="1:15">
      <c r="A108" s="15">
        <v>106</v>
      </c>
      <c r="B108" s="20">
        <v>115971</v>
      </c>
      <c r="C108" s="21" t="s">
        <v>136</v>
      </c>
      <c r="D108" s="16" t="s">
        <v>29</v>
      </c>
      <c r="E108" s="16" t="s">
        <v>56</v>
      </c>
      <c r="F108" s="15">
        <v>6300</v>
      </c>
      <c r="G108" s="18">
        <v>1984.5</v>
      </c>
      <c r="H108" s="19">
        <v>0.315</v>
      </c>
      <c r="I108" s="27">
        <f t="shared" si="12"/>
        <v>25200</v>
      </c>
      <c r="J108" s="27">
        <f t="shared" si="13"/>
        <v>7938</v>
      </c>
      <c r="K108" s="15">
        <f>VLOOKUP(B:B,[1]查询时间段分门店销售汇总!$D:$L,9,0)</f>
        <v>21070.41</v>
      </c>
      <c r="L108" s="15">
        <f>VLOOKUP(B:B,[1]查询时间段分门店销售汇总!$D:$M,10,0)</f>
        <v>6356</v>
      </c>
      <c r="M108" s="28">
        <f t="shared" si="14"/>
        <v>0.836127380952381</v>
      </c>
      <c r="N108" s="28">
        <f t="shared" si="15"/>
        <v>0.800705467372134</v>
      </c>
      <c r="O108" s="15">
        <v>-50</v>
      </c>
    </row>
    <row r="109" ht="15" customHeight="1" spans="1:15">
      <c r="A109" s="15">
        <v>107</v>
      </c>
      <c r="B109" s="20">
        <v>117310</v>
      </c>
      <c r="C109" s="21" t="s">
        <v>137</v>
      </c>
      <c r="D109" s="16" t="s">
        <v>22</v>
      </c>
      <c r="E109" s="16" t="s">
        <v>56</v>
      </c>
      <c r="F109" s="15">
        <v>6200</v>
      </c>
      <c r="G109" s="18">
        <v>1627.5</v>
      </c>
      <c r="H109" s="19">
        <v>0.2625</v>
      </c>
      <c r="I109" s="27">
        <f t="shared" si="12"/>
        <v>24800</v>
      </c>
      <c r="J109" s="27">
        <f t="shared" si="13"/>
        <v>6510</v>
      </c>
      <c r="K109" s="15">
        <f>VLOOKUP(B:B,[1]查询时间段分门店销售汇总!$D:$L,9,0)</f>
        <v>9499.51</v>
      </c>
      <c r="L109" s="15">
        <f>VLOOKUP(B:B,[1]查询时间段分门店销售汇总!$D:$M,10,0)</f>
        <v>3448.75</v>
      </c>
      <c r="M109" s="28">
        <f t="shared" si="14"/>
        <v>0.383044758064516</v>
      </c>
      <c r="N109" s="28">
        <f t="shared" si="15"/>
        <v>0.529761904761905</v>
      </c>
      <c r="O109" s="15">
        <v>-50</v>
      </c>
    </row>
    <row r="110" ht="15" customHeight="1" spans="1:15">
      <c r="A110" s="15">
        <v>108</v>
      </c>
      <c r="B110" s="16">
        <v>706</v>
      </c>
      <c r="C110" s="17" t="s">
        <v>138</v>
      </c>
      <c r="D110" s="16" t="s">
        <v>34</v>
      </c>
      <c r="E110" s="16" t="s">
        <v>56</v>
      </c>
      <c r="F110" s="15">
        <v>6200</v>
      </c>
      <c r="G110" s="18">
        <v>1953</v>
      </c>
      <c r="H110" s="19">
        <v>0.315</v>
      </c>
      <c r="I110" s="27">
        <f t="shared" si="12"/>
        <v>24800</v>
      </c>
      <c r="J110" s="27">
        <f t="shared" si="13"/>
        <v>7812</v>
      </c>
      <c r="K110" s="15">
        <f>VLOOKUP(B:B,[1]查询时间段分门店销售汇总!$D:$L,9,0)</f>
        <v>16960.62</v>
      </c>
      <c r="L110" s="15">
        <f>VLOOKUP(B:B,[1]查询时间段分门店销售汇总!$D:$M,10,0)</f>
        <v>5433.19</v>
      </c>
      <c r="M110" s="28">
        <f t="shared" si="14"/>
        <v>0.683895967741935</v>
      </c>
      <c r="N110" s="28">
        <f t="shared" si="15"/>
        <v>0.695492831541219</v>
      </c>
      <c r="O110" s="15">
        <v>-50</v>
      </c>
    </row>
    <row r="111" ht="15" customHeight="1" spans="1:15">
      <c r="A111" s="15">
        <v>109</v>
      </c>
      <c r="B111" s="16">
        <v>102564</v>
      </c>
      <c r="C111" s="17" t="s">
        <v>139</v>
      </c>
      <c r="D111" s="16" t="s">
        <v>34</v>
      </c>
      <c r="E111" s="16" t="s">
        <v>56</v>
      </c>
      <c r="F111" s="15">
        <v>6200</v>
      </c>
      <c r="G111" s="18">
        <v>1898.75</v>
      </c>
      <c r="H111" s="19">
        <v>0.30625</v>
      </c>
      <c r="I111" s="27">
        <f t="shared" si="12"/>
        <v>24800</v>
      </c>
      <c r="J111" s="27">
        <f t="shared" si="13"/>
        <v>7595</v>
      </c>
      <c r="K111" s="15">
        <f>VLOOKUP(B:B,[1]查询时间段分门店销售汇总!$D:$L,9,0)</f>
        <v>14194.41</v>
      </c>
      <c r="L111" s="15">
        <f>VLOOKUP(B:B,[1]查询时间段分门店销售汇总!$D:$M,10,0)</f>
        <v>4753.98</v>
      </c>
      <c r="M111" s="28">
        <f t="shared" si="14"/>
        <v>0.572355241935484</v>
      </c>
      <c r="N111" s="28">
        <f t="shared" si="15"/>
        <v>0.625935483870968</v>
      </c>
      <c r="O111" s="15">
        <v>-50</v>
      </c>
    </row>
    <row r="112" ht="15" customHeight="1" spans="1:15">
      <c r="A112" s="15">
        <v>110</v>
      </c>
      <c r="B112" s="16">
        <v>570</v>
      </c>
      <c r="C112" s="17" t="s">
        <v>140</v>
      </c>
      <c r="D112" s="16" t="s">
        <v>39</v>
      </c>
      <c r="E112" s="16" t="s">
        <v>56</v>
      </c>
      <c r="F112" s="15">
        <v>6200</v>
      </c>
      <c r="G112" s="18">
        <v>1898.75</v>
      </c>
      <c r="H112" s="19">
        <v>0.30625</v>
      </c>
      <c r="I112" s="27">
        <f t="shared" si="12"/>
        <v>24800</v>
      </c>
      <c r="J112" s="27">
        <f t="shared" si="13"/>
        <v>7595</v>
      </c>
      <c r="K112" s="15">
        <f>VLOOKUP(B:B,[1]查询时间段分门店销售汇总!$D:$L,9,0)</f>
        <v>13554.95</v>
      </c>
      <c r="L112" s="15">
        <f>VLOOKUP(B:B,[1]查询时间段分门店销售汇总!$D:$M,10,0)</f>
        <v>5366.93</v>
      </c>
      <c r="M112" s="28">
        <f t="shared" si="14"/>
        <v>0.546570564516129</v>
      </c>
      <c r="N112" s="28">
        <f t="shared" si="15"/>
        <v>0.706639894667545</v>
      </c>
      <c r="O112" s="15">
        <v>-50</v>
      </c>
    </row>
    <row r="113" ht="15" customHeight="1" spans="1:15">
      <c r="A113" s="15">
        <v>111</v>
      </c>
      <c r="B113" s="16">
        <v>754</v>
      </c>
      <c r="C113" s="17" t="s">
        <v>141</v>
      </c>
      <c r="D113" s="16" t="s">
        <v>77</v>
      </c>
      <c r="E113" s="16" t="s">
        <v>118</v>
      </c>
      <c r="F113" s="15">
        <v>6200</v>
      </c>
      <c r="G113" s="18">
        <v>1953</v>
      </c>
      <c r="H113" s="19">
        <v>0.315</v>
      </c>
      <c r="I113" s="27">
        <f t="shared" si="12"/>
        <v>24800</v>
      </c>
      <c r="J113" s="27">
        <f t="shared" si="13"/>
        <v>7812</v>
      </c>
      <c r="K113" s="15">
        <f>VLOOKUP(B:B,[1]查询时间段分门店销售汇总!$D:$L,9,0)</f>
        <v>10332.25</v>
      </c>
      <c r="L113" s="15">
        <f>VLOOKUP(B:B,[1]查询时间段分门店销售汇总!$D:$M,10,0)</f>
        <v>3776.42</v>
      </c>
      <c r="M113" s="28">
        <f t="shared" si="14"/>
        <v>0.416622983870968</v>
      </c>
      <c r="N113" s="28">
        <f t="shared" si="15"/>
        <v>0.483412698412698</v>
      </c>
      <c r="O113" s="15">
        <v>-50</v>
      </c>
    </row>
    <row r="114" ht="15" customHeight="1" spans="1:15">
      <c r="A114" s="15">
        <v>112</v>
      </c>
      <c r="B114" s="20">
        <v>119263</v>
      </c>
      <c r="C114" s="21" t="s">
        <v>142</v>
      </c>
      <c r="D114" s="16" t="s">
        <v>39</v>
      </c>
      <c r="E114" s="16" t="s">
        <v>56</v>
      </c>
      <c r="F114" s="15">
        <v>6200</v>
      </c>
      <c r="G114" s="18">
        <v>1898.75</v>
      </c>
      <c r="H114" s="19">
        <v>0.30625</v>
      </c>
      <c r="I114" s="27">
        <f t="shared" si="12"/>
        <v>24800</v>
      </c>
      <c r="J114" s="27">
        <f t="shared" si="13"/>
        <v>7595</v>
      </c>
      <c r="K114" s="15">
        <f>VLOOKUP(B:B,[1]查询时间段分门店销售汇总!$D:$L,9,0)</f>
        <v>15862</v>
      </c>
      <c r="L114" s="15">
        <f>VLOOKUP(B:B,[1]查询时间段分门店销售汇总!$D:$M,10,0)</f>
        <v>6523.55</v>
      </c>
      <c r="M114" s="28">
        <f t="shared" si="14"/>
        <v>0.639596774193548</v>
      </c>
      <c r="N114" s="28">
        <f t="shared" si="15"/>
        <v>0.858926925608953</v>
      </c>
      <c r="O114" s="15">
        <v>-50</v>
      </c>
    </row>
    <row r="115" ht="15" customHeight="1" spans="1:15">
      <c r="A115" s="15">
        <v>113</v>
      </c>
      <c r="B115" s="20">
        <v>119622</v>
      </c>
      <c r="C115" s="21" t="s">
        <v>143</v>
      </c>
      <c r="D115" s="16" t="s">
        <v>17</v>
      </c>
      <c r="E115" s="16" t="s">
        <v>56</v>
      </c>
      <c r="F115" s="15">
        <v>6200</v>
      </c>
      <c r="G115" s="18">
        <v>1790.25</v>
      </c>
      <c r="H115" s="19">
        <v>0.28875</v>
      </c>
      <c r="I115" s="27">
        <f t="shared" si="12"/>
        <v>24800</v>
      </c>
      <c r="J115" s="27">
        <f t="shared" si="13"/>
        <v>7161</v>
      </c>
      <c r="K115" s="15">
        <f>VLOOKUP(B:B,[1]查询时间段分门店销售汇总!$D:$L,9,0)</f>
        <v>15521.31</v>
      </c>
      <c r="L115" s="15">
        <f>VLOOKUP(B:B,[1]查询时间段分门店销售汇总!$D:$M,10,0)</f>
        <v>5340.59</v>
      </c>
      <c r="M115" s="28">
        <f t="shared" si="14"/>
        <v>0.625859274193548</v>
      </c>
      <c r="N115" s="28">
        <f t="shared" si="15"/>
        <v>0.745788297723782</v>
      </c>
      <c r="O115" s="15">
        <v>-50</v>
      </c>
    </row>
    <row r="116" ht="15" customHeight="1" spans="1:15">
      <c r="A116" s="15">
        <v>114</v>
      </c>
      <c r="B116" s="20">
        <v>122906</v>
      </c>
      <c r="C116" s="21" t="s">
        <v>144</v>
      </c>
      <c r="D116" s="16" t="s">
        <v>39</v>
      </c>
      <c r="E116" s="16" t="s">
        <v>56</v>
      </c>
      <c r="F116" s="15">
        <v>6200</v>
      </c>
      <c r="G116" s="18">
        <v>1898.75</v>
      </c>
      <c r="H116" s="19">
        <v>0.30625</v>
      </c>
      <c r="I116" s="27">
        <f t="shared" si="12"/>
        <v>24800</v>
      </c>
      <c r="J116" s="27">
        <f t="shared" si="13"/>
        <v>7595</v>
      </c>
      <c r="K116" s="15">
        <f>VLOOKUP(B:B,[1]查询时间段分门店销售汇总!$D:$L,9,0)</f>
        <v>21832.88</v>
      </c>
      <c r="L116" s="15">
        <f>VLOOKUP(B:B,[1]查询时间段分门店销售汇总!$D:$M,10,0)</f>
        <v>6891.32</v>
      </c>
      <c r="M116" s="28">
        <f t="shared" si="14"/>
        <v>0.880358064516129</v>
      </c>
      <c r="N116" s="28">
        <f t="shared" si="15"/>
        <v>0.907349572086899</v>
      </c>
      <c r="O116" s="15">
        <v>-50</v>
      </c>
    </row>
    <row r="117" ht="15" customHeight="1" spans="1:15">
      <c r="A117" s="15">
        <v>115</v>
      </c>
      <c r="B117" s="16">
        <v>104838</v>
      </c>
      <c r="C117" s="17" t="s">
        <v>145</v>
      </c>
      <c r="D117" s="16" t="s">
        <v>77</v>
      </c>
      <c r="E117" s="16" t="s">
        <v>118</v>
      </c>
      <c r="F117" s="15">
        <v>6200</v>
      </c>
      <c r="G117" s="18">
        <v>2007.25</v>
      </c>
      <c r="H117" s="19">
        <v>0.32375</v>
      </c>
      <c r="I117" s="27">
        <f t="shared" si="12"/>
        <v>24800</v>
      </c>
      <c r="J117" s="27">
        <f t="shared" si="13"/>
        <v>8029</v>
      </c>
      <c r="K117" s="15">
        <f>VLOOKUP(B:B,[1]查询时间段分门店销售汇总!$D:$L,9,0)</f>
        <v>8723.56</v>
      </c>
      <c r="L117" s="15">
        <f>VLOOKUP(B:B,[1]查询时间段分门店销售汇总!$D:$M,10,0)</f>
        <v>3034.43</v>
      </c>
      <c r="M117" s="28">
        <f t="shared" si="14"/>
        <v>0.351756451612903</v>
      </c>
      <c r="N117" s="28">
        <f t="shared" si="15"/>
        <v>0.377933740191805</v>
      </c>
      <c r="O117" s="15">
        <v>-50</v>
      </c>
    </row>
    <row r="118" ht="15" customHeight="1" spans="1:15">
      <c r="A118" s="15">
        <v>116</v>
      </c>
      <c r="B118" s="16">
        <v>732</v>
      </c>
      <c r="C118" s="17" t="s">
        <v>146</v>
      </c>
      <c r="D118" s="16" t="s">
        <v>34</v>
      </c>
      <c r="E118" s="16" t="s">
        <v>118</v>
      </c>
      <c r="F118" s="15">
        <v>6000</v>
      </c>
      <c r="G118" s="18">
        <v>1785</v>
      </c>
      <c r="H118" s="19">
        <v>0.2975</v>
      </c>
      <c r="I118" s="27">
        <f t="shared" si="12"/>
        <v>24000</v>
      </c>
      <c r="J118" s="27">
        <f t="shared" si="13"/>
        <v>7140</v>
      </c>
      <c r="K118" s="15">
        <f>VLOOKUP(B:B,[1]查询时间段分门店销售汇总!$D:$L,9,0)</f>
        <v>14226.03</v>
      </c>
      <c r="L118" s="15">
        <f>VLOOKUP(B:B,[1]查询时间段分门店销售汇总!$D:$M,10,0)</f>
        <v>4751.62</v>
      </c>
      <c r="M118" s="28">
        <f t="shared" si="14"/>
        <v>0.59275125</v>
      </c>
      <c r="N118" s="28">
        <f t="shared" si="15"/>
        <v>0.66549299719888</v>
      </c>
      <c r="O118" s="15">
        <v>-50</v>
      </c>
    </row>
    <row r="119" ht="15" customHeight="1" spans="1:15">
      <c r="A119" s="15">
        <v>117</v>
      </c>
      <c r="B119" s="16">
        <v>727</v>
      </c>
      <c r="C119" s="17" t="s">
        <v>147</v>
      </c>
      <c r="D119" s="16" t="s">
        <v>22</v>
      </c>
      <c r="E119" s="16" t="s">
        <v>118</v>
      </c>
      <c r="F119" s="15">
        <v>6000</v>
      </c>
      <c r="G119" s="18">
        <v>1863.75</v>
      </c>
      <c r="H119" s="19">
        <v>0.310625</v>
      </c>
      <c r="I119" s="27">
        <f t="shared" si="12"/>
        <v>24000</v>
      </c>
      <c r="J119" s="27">
        <f t="shared" si="13"/>
        <v>7455</v>
      </c>
      <c r="K119" s="15">
        <f>VLOOKUP(B:B,[1]查询时间段分门店销售汇总!$D:$L,9,0)</f>
        <v>8318.33</v>
      </c>
      <c r="L119" s="15">
        <f>VLOOKUP(B:B,[1]查询时间段分门店销售汇总!$D:$M,10,0)</f>
        <v>4094.32</v>
      </c>
      <c r="M119" s="28">
        <f t="shared" si="14"/>
        <v>0.346597083333333</v>
      </c>
      <c r="N119" s="28">
        <f t="shared" si="15"/>
        <v>0.549204560697518</v>
      </c>
      <c r="O119" s="15">
        <v>-50</v>
      </c>
    </row>
    <row r="120" ht="15" customHeight="1" spans="1:15">
      <c r="A120" s="15">
        <v>118</v>
      </c>
      <c r="B120" s="16">
        <v>104429</v>
      </c>
      <c r="C120" s="17" t="s">
        <v>148</v>
      </c>
      <c r="D120" s="16" t="s">
        <v>39</v>
      </c>
      <c r="E120" s="16" t="s">
        <v>118</v>
      </c>
      <c r="F120" s="15">
        <v>5890</v>
      </c>
      <c r="G120" s="18">
        <v>1752.275</v>
      </c>
      <c r="H120" s="19">
        <v>0.2975</v>
      </c>
      <c r="I120" s="27">
        <f t="shared" si="12"/>
        <v>23560</v>
      </c>
      <c r="J120" s="27">
        <f t="shared" si="13"/>
        <v>7009.1</v>
      </c>
      <c r="K120" s="15">
        <f>VLOOKUP(B:B,[1]查询时间段分门店销售汇总!$D:$L,9,0)</f>
        <v>14256.24</v>
      </c>
      <c r="L120" s="15">
        <f>VLOOKUP(B:B,[1]查询时间段分门店销售汇总!$D:$M,10,0)</f>
        <v>4577.6</v>
      </c>
      <c r="M120" s="28">
        <f t="shared" si="14"/>
        <v>0.605103565365025</v>
      </c>
      <c r="N120" s="28">
        <f t="shared" si="15"/>
        <v>0.653093835157153</v>
      </c>
      <c r="O120" s="15">
        <v>-50</v>
      </c>
    </row>
    <row r="121" ht="15" customHeight="1" spans="1:15">
      <c r="A121" s="15">
        <v>119</v>
      </c>
      <c r="B121" s="20">
        <v>119262</v>
      </c>
      <c r="C121" s="21" t="s">
        <v>149</v>
      </c>
      <c r="D121" s="16" t="s">
        <v>22</v>
      </c>
      <c r="E121" s="16" t="s">
        <v>118</v>
      </c>
      <c r="F121" s="15">
        <v>5700</v>
      </c>
      <c r="G121" s="18">
        <v>1754.6025</v>
      </c>
      <c r="H121" s="19">
        <v>0.307825</v>
      </c>
      <c r="I121" s="27">
        <f t="shared" si="12"/>
        <v>22800</v>
      </c>
      <c r="J121" s="27">
        <f t="shared" si="13"/>
        <v>7018.41</v>
      </c>
      <c r="K121" s="15">
        <f>VLOOKUP(B:B,[1]查询时间段分门店销售汇总!$D:$L,9,0)</f>
        <v>11642.03</v>
      </c>
      <c r="L121" s="15">
        <f>VLOOKUP(B:B,[1]查询时间段分门店销售汇总!$D:$M,10,0)</f>
        <v>4460.55</v>
      </c>
      <c r="M121" s="28">
        <f t="shared" si="14"/>
        <v>0.510615350877193</v>
      </c>
      <c r="N121" s="28">
        <f t="shared" si="15"/>
        <v>0.635549932249612</v>
      </c>
      <c r="O121" s="15">
        <v>-50</v>
      </c>
    </row>
    <row r="122" ht="15" customHeight="1" spans="1:15">
      <c r="A122" s="15">
        <v>120</v>
      </c>
      <c r="B122" s="16">
        <v>114069</v>
      </c>
      <c r="C122" s="17" t="s">
        <v>150</v>
      </c>
      <c r="D122" s="16" t="s">
        <v>29</v>
      </c>
      <c r="E122" s="16" t="s">
        <v>118</v>
      </c>
      <c r="F122" s="15">
        <v>5700</v>
      </c>
      <c r="G122" s="18">
        <v>1820.4375</v>
      </c>
      <c r="H122" s="19">
        <v>0.319375</v>
      </c>
      <c r="I122" s="27">
        <f t="shared" si="12"/>
        <v>22800</v>
      </c>
      <c r="J122" s="27">
        <f t="shared" si="13"/>
        <v>7281.75</v>
      </c>
      <c r="K122" s="15">
        <f>VLOOKUP(B:B,[1]查询时间段分门店销售汇总!$D:$L,9,0)</f>
        <v>7050.06</v>
      </c>
      <c r="L122" s="15">
        <f>VLOOKUP(B:B,[1]查询时间段分门店销售汇总!$D:$M,10,0)</f>
        <v>2481.76</v>
      </c>
      <c r="M122" s="28">
        <f t="shared" si="14"/>
        <v>0.309213157894737</v>
      </c>
      <c r="N122" s="28">
        <f t="shared" si="15"/>
        <v>0.340819171215711</v>
      </c>
      <c r="O122" s="15">
        <v>-50</v>
      </c>
    </row>
    <row r="123" ht="15" customHeight="1" spans="1:15">
      <c r="A123" s="15">
        <v>121</v>
      </c>
      <c r="B123" s="22">
        <v>106568</v>
      </c>
      <c r="C123" s="23" t="s">
        <v>151</v>
      </c>
      <c r="D123" s="16" t="s">
        <v>29</v>
      </c>
      <c r="E123" s="16" t="s">
        <v>118</v>
      </c>
      <c r="F123" s="15">
        <v>5700</v>
      </c>
      <c r="G123" s="18">
        <v>2044.875</v>
      </c>
      <c r="H123" s="19">
        <v>0.35875</v>
      </c>
      <c r="I123" s="27">
        <f t="shared" si="12"/>
        <v>22800</v>
      </c>
      <c r="J123" s="27">
        <f t="shared" si="13"/>
        <v>8179.5</v>
      </c>
      <c r="K123" s="15">
        <f>VLOOKUP(B:B,[1]查询时间段分门店销售汇总!$D:$L,9,0)</f>
        <v>9438.99</v>
      </c>
      <c r="L123" s="15">
        <f>VLOOKUP(B:B,[1]查询时间段分门店销售汇总!$D:$M,10,0)</f>
        <v>3898.63</v>
      </c>
      <c r="M123" s="28">
        <f t="shared" si="14"/>
        <v>0.413990789473684</v>
      </c>
      <c r="N123" s="28">
        <f t="shared" si="15"/>
        <v>0.476634268598325</v>
      </c>
      <c r="O123" s="15">
        <v>-50</v>
      </c>
    </row>
    <row r="124" ht="15" customHeight="1" spans="1:15">
      <c r="A124" s="15">
        <v>122</v>
      </c>
      <c r="B124" s="20">
        <v>110378</v>
      </c>
      <c r="C124" s="21" t="s">
        <v>152</v>
      </c>
      <c r="D124" s="16" t="s">
        <v>34</v>
      </c>
      <c r="E124" s="16" t="s">
        <v>118</v>
      </c>
      <c r="F124" s="15">
        <v>5400</v>
      </c>
      <c r="G124" s="18">
        <v>1559.25</v>
      </c>
      <c r="H124" s="19">
        <v>0.28875</v>
      </c>
      <c r="I124" s="27">
        <f t="shared" si="12"/>
        <v>21600</v>
      </c>
      <c r="J124" s="27">
        <f t="shared" si="13"/>
        <v>6237</v>
      </c>
      <c r="K124" s="15">
        <f>VLOOKUP(B:B,[1]查询时间段分门店销售汇总!$D:$L,9,0)</f>
        <v>9980.5</v>
      </c>
      <c r="L124" s="15">
        <f>VLOOKUP(B:B,[1]查询时间段分门店销售汇总!$D:$M,10,0)</f>
        <v>3250.53</v>
      </c>
      <c r="M124" s="28">
        <f t="shared" si="14"/>
        <v>0.462060185185185</v>
      </c>
      <c r="N124" s="28">
        <f t="shared" si="15"/>
        <v>0.521168831168831</v>
      </c>
      <c r="O124" s="15">
        <v>-50</v>
      </c>
    </row>
    <row r="125" ht="15" customHeight="1" spans="1:15">
      <c r="A125" s="15">
        <v>123</v>
      </c>
      <c r="B125" s="16">
        <v>104430</v>
      </c>
      <c r="C125" s="17" t="s">
        <v>153</v>
      </c>
      <c r="D125" s="16" t="s">
        <v>29</v>
      </c>
      <c r="E125" s="16" t="s">
        <v>118</v>
      </c>
      <c r="F125" s="15">
        <v>5400</v>
      </c>
      <c r="G125" s="18">
        <v>1701</v>
      </c>
      <c r="H125" s="19">
        <v>0.315</v>
      </c>
      <c r="I125" s="27">
        <f t="shared" si="12"/>
        <v>21600</v>
      </c>
      <c r="J125" s="27">
        <f t="shared" si="13"/>
        <v>6804</v>
      </c>
      <c r="K125" s="15">
        <f>VLOOKUP(B:B,[1]查询时间段分门店销售汇总!$D:$L,9,0)</f>
        <v>11184.39</v>
      </c>
      <c r="L125" s="15">
        <f>VLOOKUP(B:B,[1]查询时间段分门店销售汇总!$D:$M,10,0)</f>
        <v>3621.11</v>
      </c>
      <c r="M125" s="28">
        <f t="shared" si="14"/>
        <v>0.517795833333333</v>
      </c>
      <c r="N125" s="28">
        <f t="shared" si="15"/>
        <v>0.532203115814227</v>
      </c>
      <c r="O125" s="15">
        <v>-50</v>
      </c>
    </row>
    <row r="126" ht="15" customHeight="1" spans="1:15">
      <c r="A126" s="15">
        <v>124</v>
      </c>
      <c r="B126" s="16">
        <v>549</v>
      </c>
      <c r="C126" s="17" t="s">
        <v>154</v>
      </c>
      <c r="D126" s="16" t="s">
        <v>34</v>
      </c>
      <c r="E126" s="16" t="s">
        <v>56</v>
      </c>
      <c r="F126" s="15">
        <v>5400</v>
      </c>
      <c r="G126" s="18">
        <v>1653.75</v>
      </c>
      <c r="H126" s="19">
        <v>0.30625</v>
      </c>
      <c r="I126" s="27">
        <f t="shared" si="12"/>
        <v>21600</v>
      </c>
      <c r="J126" s="27">
        <f t="shared" si="13"/>
        <v>6615</v>
      </c>
      <c r="K126" s="15">
        <f>VLOOKUP(B:B,[1]查询时间段分门店销售汇总!$D:$L,9,0)</f>
        <v>12319.01</v>
      </c>
      <c r="L126" s="15">
        <f>VLOOKUP(B:B,[1]查询时间段分门店销售汇总!$D:$M,10,0)</f>
        <v>4280.14</v>
      </c>
      <c r="M126" s="28">
        <f t="shared" si="14"/>
        <v>0.570324537037037</v>
      </c>
      <c r="N126" s="28">
        <f t="shared" si="15"/>
        <v>0.64703552532124</v>
      </c>
      <c r="O126" s="15">
        <v>-50</v>
      </c>
    </row>
    <row r="127" ht="15" customHeight="1" spans="1:15">
      <c r="A127" s="15">
        <v>125</v>
      </c>
      <c r="B127" s="20">
        <v>116773</v>
      </c>
      <c r="C127" s="21" t="s">
        <v>155</v>
      </c>
      <c r="D127" s="16" t="s">
        <v>39</v>
      </c>
      <c r="E127" s="16" t="s">
        <v>56</v>
      </c>
      <c r="F127" s="15">
        <v>5400</v>
      </c>
      <c r="G127" s="18">
        <v>1746.36</v>
      </c>
      <c r="H127" s="19">
        <v>0.3234</v>
      </c>
      <c r="I127" s="27">
        <f t="shared" si="12"/>
        <v>21600</v>
      </c>
      <c r="J127" s="27">
        <f t="shared" si="13"/>
        <v>6985.44</v>
      </c>
      <c r="K127" s="15">
        <f>VLOOKUP(B:B,[1]查询时间段分门店销售汇总!$D:$L,9,0)</f>
        <v>14115.37</v>
      </c>
      <c r="L127" s="15">
        <f>VLOOKUP(B:B,[1]查询时间段分门店销售汇总!$D:$M,10,0)</f>
        <v>5172.83</v>
      </c>
      <c r="M127" s="28">
        <f t="shared" si="14"/>
        <v>0.653489351851852</v>
      </c>
      <c r="N127" s="28">
        <f t="shared" si="15"/>
        <v>0.740515987539797</v>
      </c>
      <c r="O127" s="15">
        <v>-50</v>
      </c>
    </row>
    <row r="128" ht="15" customHeight="1" spans="1:15">
      <c r="A128" s="15">
        <v>126</v>
      </c>
      <c r="B128" s="16">
        <v>102567</v>
      </c>
      <c r="C128" s="17" t="s">
        <v>156</v>
      </c>
      <c r="D128" s="16" t="s">
        <v>31</v>
      </c>
      <c r="E128" s="16" t="s">
        <v>118</v>
      </c>
      <c r="F128" s="15">
        <v>5300</v>
      </c>
      <c r="G128" s="18">
        <v>1808.625</v>
      </c>
      <c r="H128" s="19">
        <v>0.34125</v>
      </c>
      <c r="I128" s="27">
        <f t="shared" si="12"/>
        <v>21200</v>
      </c>
      <c r="J128" s="27">
        <f t="shared" si="13"/>
        <v>7234.5</v>
      </c>
      <c r="K128" s="15">
        <f>VLOOKUP(B:B,[1]查询时间段分门店销售汇总!$D:$L,9,0)</f>
        <v>9030.65</v>
      </c>
      <c r="L128" s="15">
        <f>VLOOKUP(B:B,[1]查询时间段分门店销售汇总!$D:$M,10,0)</f>
        <v>2928.76</v>
      </c>
      <c r="M128" s="28">
        <f t="shared" si="14"/>
        <v>0.425974056603774</v>
      </c>
      <c r="N128" s="28">
        <f t="shared" si="15"/>
        <v>0.404832400304098</v>
      </c>
      <c r="O128" s="15">
        <v>-50</v>
      </c>
    </row>
    <row r="129" ht="15" customHeight="1" spans="1:15">
      <c r="A129" s="15">
        <v>127</v>
      </c>
      <c r="B129" s="16">
        <v>371</v>
      </c>
      <c r="C129" s="17" t="s">
        <v>157</v>
      </c>
      <c r="D129" s="16" t="s">
        <v>31</v>
      </c>
      <c r="E129" s="16" t="s">
        <v>118</v>
      </c>
      <c r="F129" s="15">
        <v>5300</v>
      </c>
      <c r="G129" s="18">
        <v>1855</v>
      </c>
      <c r="H129" s="19">
        <v>0.35</v>
      </c>
      <c r="I129" s="27">
        <f t="shared" si="12"/>
        <v>21200</v>
      </c>
      <c r="J129" s="27">
        <f t="shared" si="13"/>
        <v>7420</v>
      </c>
      <c r="K129" s="15">
        <f>VLOOKUP(B:B,[1]查询时间段分门店销售汇总!$D:$L,9,0)</f>
        <v>7268.73</v>
      </c>
      <c r="L129" s="15">
        <f>VLOOKUP(B:B,[1]查询时间段分门店销售汇总!$D:$M,10,0)</f>
        <v>2571.39</v>
      </c>
      <c r="M129" s="28">
        <f t="shared" si="14"/>
        <v>0.342864622641509</v>
      </c>
      <c r="N129" s="28">
        <f t="shared" si="15"/>
        <v>0.346548517520216</v>
      </c>
      <c r="O129" s="15">
        <v>-50</v>
      </c>
    </row>
    <row r="130" ht="15" customHeight="1" spans="1:15">
      <c r="A130" s="15">
        <v>128</v>
      </c>
      <c r="B130" s="16">
        <v>113298</v>
      </c>
      <c r="C130" s="17" t="s">
        <v>158</v>
      </c>
      <c r="D130" s="16" t="s">
        <v>39</v>
      </c>
      <c r="E130" s="16" t="s">
        <v>118</v>
      </c>
      <c r="F130" s="15">
        <v>5300</v>
      </c>
      <c r="G130" s="18">
        <v>1623.125</v>
      </c>
      <c r="H130" s="19">
        <v>0.30625</v>
      </c>
      <c r="I130" s="27">
        <f t="shared" si="12"/>
        <v>21200</v>
      </c>
      <c r="J130" s="27">
        <f t="shared" si="13"/>
        <v>6492.5</v>
      </c>
      <c r="K130" s="15">
        <f>VLOOKUP(B:B,[1]查询时间段分门店销售汇总!$D:$L,9,0)</f>
        <v>9160.74</v>
      </c>
      <c r="L130" s="15">
        <f>VLOOKUP(B:B,[1]查询时间段分门店销售汇总!$D:$M,10,0)</f>
        <v>2690.25</v>
      </c>
      <c r="M130" s="28">
        <f t="shared" si="14"/>
        <v>0.432110377358491</v>
      </c>
      <c r="N130" s="28">
        <f t="shared" si="15"/>
        <v>0.414362726222564</v>
      </c>
      <c r="O130" s="15">
        <v>-50</v>
      </c>
    </row>
    <row r="131" ht="15" customHeight="1" spans="1:15">
      <c r="A131" s="15">
        <v>129</v>
      </c>
      <c r="B131" s="16">
        <v>104533</v>
      </c>
      <c r="C131" s="17" t="s">
        <v>159</v>
      </c>
      <c r="D131" s="16" t="s">
        <v>34</v>
      </c>
      <c r="E131" s="16" t="s">
        <v>56</v>
      </c>
      <c r="F131" s="15">
        <v>5300</v>
      </c>
      <c r="G131" s="18">
        <v>1715.875</v>
      </c>
      <c r="H131" s="19">
        <v>0.32375</v>
      </c>
      <c r="I131" s="27">
        <f t="shared" si="12"/>
        <v>21200</v>
      </c>
      <c r="J131" s="27">
        <f t="shared" si="13"/>
        <v>6863.5</v>
      </c>
      <c r="K131" s="15">
        <f>VLOOKUP(B:B,[1]查询时间段分门店销售汇总!$D:$L,9,0)</f>
        <v>13868.06</v>
      </c>
      <c r="L131" s="15">
        <f>VLOOKUP(B:B,[1]查询时间段分门店销售汇总!$D:$M,10,0)</f>
        <v>4260.92</v>
      </c>
      <c r="M131" s="28">
        <f t="shared" si="14"/>
        <v>0.654153773584906</v>
      </c>
      <c r="N131" s="28">
        <f t="shared" si="15"/>
        <v>0.620808625336927</v>
      </c>
      <c r="O131" s="15">
        <v>-50</v>
      </c>
    </row>
    <row r="132" ht="15" customHeight="1" spans="1:15">
      <c r="A132" s="15">
        <v>130</v>
      </c>
      <c r="B132" s="16">
        <v>56</v>
      </c>
      <c r="C132" s="17" t="s">
        <v>160</v>
      </c>
      <c r="D132" s="16" t="s">
        <v>77</v>
      </c>
      <c r="E132" s="16" t="s">
        <v>118</v>
      </c>
      <c r="F132" s="15">
        <v>5300</v>
      </c>
      <c r="G132" s="18">
        <v>1623.125</v>
      </c>
      <c r="H132" s="19">
        <v>0.30625</v>
      </c>
      <c r="I132" s="27">
        <f t="shared" ref="I132:I148" si="16">F132*4</f>
        <v>21200</v>
      </c>
      <c r="J132" s="27">
        <f t="shared" ref="J132:J148" si="17">G132*4</f>
        <v>6492.5</v>
      </c>
      <c r="K132" s="15">
        <f>VLOOKUP(B:B,[1]查询时间段分门店销售汇总!$D:$L,9,0)</f>
        <v>7098.23</v>
      </c>
      <c r="L132" s="15">
        <f>VLOOKUP(B:B,[1]查询时间段分门店销售汇总!$D:$M,10,0)</f>
        <v>2710.93</v>
      </c>
      <c r="M132" s="28">
        <f t="shared" ref="M132:M148" si="18">K132/I132</f>
        <v>0.334822169811321</v>
      </c>
      <c r="N132" s="28">
        <f t="shared" ref="N132:N148" si="19">L132/J132</f>
        <v>0.417547939930689</v>
      </c>
      <c r="O132" s="15">
        <v>-50</v>
      </c>
    </row>
    <row r="133" ht="15" customHeight="1" spans="1:15">
      <c r="A133" s="15">
        <v>131</v>
      </c>
      <c r="B133" s="20">
        <v>114848</v>
      </c>
      <c r="C133" s="21" t="s">
        <v>161</v>
      </c>
      <c r="D133" s="16" t="s">
        <v>29</v>
      </c>
      <c r="E133" s="16" t="s">
        <v>118</v>
      </c>
      <c r="F133" s="15">
        <v>5300</v>
      </c>
      <c r="G133" s="18">
        <v>1623.125</v>
      </c>
      <c r="H133" s="19">
        <v>0.30625</v>
      </c>
      <c r="I133" s="27">
        <f t="shared" si="16"/>
        <v>21200</v>
      </c>
      <c r="J133" s="27">
        <f t="shared" si="17"/>
        <v>6492.5</v>
      </c>
      <c r="K133" s="15">
        <f>VLOOKUP(B:B,[1]查询时间段分门店销售汇总!$D:$L,9,0)</f>
        <v>11589.97</v>
      </c>
      <c r="L133" s="15">
        <f>VLOOKUP(B:B,[1]查询时间段分门店销售汇总!$D:$M,10,0)</f>
        <v>3726.19</v>
      </c>
      <c r="M133" s="28">
        <f t="shared" si="18"/>
        <v>0.546696698113208</v>
      </c>
      <c r="N133" s="28">
        <f t="shared" si="19"/>
        <v>0.573922217943781</v>
      </c>
      <c r="O133" s="15">
        <v>-50</v>
      </c>
    </row>
    <row r="134" ht="15" customHeight="1" spans="1:15">
      <c r="A134" s="15">
        <v>132</v>
      </c>
      <c r="B134" s="20">
        <v>117923</v>
      </c>
      <c r="C134" s="21" t="s">
        <v>162</v>
      </c>
      <c r="D134" s="16" t="s">
        <v>34</v>
      </c>
      <c r="E134" s="16" t="s">
        <v>118</v>
      </c>
      <c r="F134" s="15">
        <v>5000</v>
      </c>
      <c r="G134" s="18">
        <v>1553.125</v>
      </c>
      <c r="H134" s="19">
        <v>0.310625</v>
      </c>
      <c r="I134" s="27">
        <f t="shared" si="16"/>
        <v>20000</v>
      </c>
      <c r="J134" s="27">
        <f t="shared" si="17"/>
        <v>6212.5</v>
      </c>
      <c r="K134" s="15">
        <f>VLOOKUP(B:B,[1]查询时间段分门店销售汇总!$D:$L,9,0)</f>
        <v>6989.37</v>
      </c>
      <c r="L134" s="15">
        <f>VLOOKUP(B:B,[1]查询时间段分门店销售汇总!$D:$M,10,0)</f>
        <v>2344.96</v>
      </c>
      <c r="M134" s="28">
        <f t="shared" si="18"/>
        <v>0.3494685</v>
      </c>
      <c r="N134" s="28">
        <f t="shared" si="19"/>
        <v>0.377458350100604</v>
      </c>
      <c r="O134" s="15">
        <v>-50</v>
      </c>
    </row>
    <row r="135" ht="15" customHeight="1" spans="1:15">
      <c r="A135" s="15">
        <v>133</v>
      </c>
      <c r="B135" s="20">
        <v>117637</v>
      </c>
      <c r="C135" s="21" t="s">
        <v>163</v>
      </c>
      <c r="D135" s="16" t="s">
        <v>34</v>
      </c>
      <c r="E135" s="16" t="s">
        <v>118</v>
      </c>
      <c r="F135" s="15">
        <v>5000</v>
      </c>
      <c r="G135" s="18">
        <v>1575</v>
      </c>
      <c r="H135" s="19">
        <v>0.315</v>
      </c>
      <c r="I135" s="27">
        <f t="shared" si="16"/>
        <v>20000</v>
      </c>
      <c r="J135" s="27">
        <f t="shared" si="17"/>
        <v>6300</v>
      </c>
      <c r="K135" s="15">
        <f>VLOOKUP(B:B,[1]查询时间段分门店销售汇总!$D:$L,9,0)</f>
        <v>11469.69</v>
      </c>
      <c r="L135" s="15">
        <f>VLOOKUP(B:B,[1]查询时间段分门店销售汇总!$D:$M,10,0)</f>
        <v>4000.59</v>
      </c>
      <c r="M135" s="28">
        <f t="shared" si="18"/>
        <v>0.5734845</v>
      </c>
      <c r="N135" s="28">
        <f t="shared" si="19"/>
        <v>0.635014285714286</v>
      </c>
      <c r="O135" s="15">
        <v>-50</v>
      </c>
    </row>
    <row r="136" ht="15" customHeight="1" spans="1:15">
      <c r="A136" s="15">
        <v>134</v>
      </c>
      <c r="B136" s="20">
        <v>118758</v>
      </c>
      <c r="C136" s="21" t="s">
        <v>164</v>
      </c>
      <c r="D136" s="16" t="s">
        <v>29</v>
      </c>
      <c r="E136" s="16" t="s">
        <v>118</v>
      </c>
      <c r="F136" s="15">
        <v>4500</v>
      </c>
      <c r="G136" s="18">
        <v>1181.25</v>
      </c>
      <c r="H136" s="19">
        <v>0.2625</v>
      </c>
      <c r="I136" s="27">
        <f t="shared" si="16"/>
        <v>18000</v>
      </c>
      <c r="J136" s="27">
        <f t="shared" si="17"/>
        <v>4725</v>
      </c>
      <c r="K136" s="15">
        <f>VLOOKUP(B:B,[1]查询时间段分门店销售汇总!$D:$L,9,0)</f>
        <v>8426.38</v>
      </c>
      <c r="L136" s="15">
        <f>VLOOKUP(B:B,[1]查询时间段分门店销售汇总!$D:$M,10,0)</f>
        <v>3361.42</v>
      </c>
      <c r="M136" s="28">
        <f t="shared" si="18"/>
        <v>0.468132222222222</v>
      </c>
      <c r="N136" s="28">
        <f t="shared" si="19"/>
        <v>0.71141164021164</v>
      </c>
      <c r="O136" s="15">
        <v>-50</v>
      </c>
    </row>
    <row r="137" ht="15" customHeight="1" spans="1:15">
      <c r="A137" s="15">
        <v>135</v>
      </c>
      <c r="B137" s="20">
        <v>138202</v>
      </c>
      <c r="C137" s="21" t="s">
        <v>165</v>
      </c>
      <c r="D137" s="16" t="s">
        <v>39</v>
      </c>
      <c r="E137" s="16" t="s">
        <v>56</v>
      </c>
      <c r="F137" s="15">
        <v>8000</v>
      </c>
      <c r="G137" s="18">
        <v>2310</v>
      </c>
      <c r="H137" s="19">
        <v>0.28875</v>
      </c>
      <c r="I137" s="27">
        <f t="shared" si="16"/>
        <v>32000</v>
      </c>
      <c r="J137" s="27">
        <f t="shared" si="17"/>
        <v>9240</v>
      </c>
      <c r="K137" s="15">
        <f>VLOOKUP(B:B,[1]查询时间段分门店销售汇总!$D:$L,9,0)</f>
        <v>17192.08</v>
      </c>
      <c r="L137" s="15">
        <f>VLOOKUP(B:B,[1]查询时间段分门店销售汇总!$D:$M,10,0)</f>
        <v>6246.18</v>
      </c>
      <c r="M137" s="28">
        <f t="shared" si="18"/>
        <v>0.5372525</v>
      </c>
      <c r="N137" s="28">
        <f t="shared" si="19"/>
        <v>0.675993506493507</v>
      </c>
      <c r="O137" s="15">
        <v>-50</v>
      </c>
    </row>
    <row r="138" ht="15" customHeight="1" spans="1:15">
      <c r="A138" s="15">
        <v>136</v>
      </c>
      <c r="B138" s="20">
        <v>123007</v>
      </c>
      <c r="C138" s="21" t="s">
        <v>166</v>
      </c>
      <c r="D138" s="16" t="s">
        <v>34</v>
      </c>
      <c r="E138" s="16" t="s">
        <v>118</v>
      </c>
      <c r="F138" s="15">
        <v>4200</v>
      </c>
      <c r="G138" s="18">
        <v>1286.25</v>
      </c>
      <c r="H138" s="19">
        <v>0.30625</v>
      </c>
      <c r="I138" s="27">
        <f t="shared" si="16"/>
        <v>16800</v>
      </c>
      <c r="J138" s="27">
        <f t="shared" si="17"/>
        <v>5145</v>
      </c>
      <c r="K138" s="15">
        <f>VLOOKUP(B:B,[1]查询时间段分门店销售汇总!$D:$L,9,0)</f>
        <v>7976.35</v>
      </c>
      <c r="L138" s="15">
        <f>VLOOKUP(B:B,[1]查询时间段分门店销售汇总!$D:$M,10,0)</f>
        <v>2792.08</v>
      </c>
      <c r="M138" s="28">
        <f t="shared" si="18"/>
        <v>0.474782738095238</v>
      </c>
      <c r="N138" s="28">
        <f t="shared" si="19"/>
        <v>0.542678328474247</v>
      </c>
      <c r="O138" s="15">
        <v>-50</v>
      </c>
    </row>
    <row r="139" ht="15" customHeight="1" spans="1:15">
      <c r="A139" s="15">
        <v>137</v>
      </c>
      <c r="B139" s="16">
        <v>52</v>
      </c>
      <c r="C139" s="17" t="s">
        <v>167</v>
      </c>
      <c r="D139" s="16" t="s">
        <v>77</v>
      </c>
      <c r="E139" s="16" t="s">
        <v>118</v>
      </c>
      <c r="F139" s="15">
        <v>4000</v>
      </c>
      <c r="G139" s="18">
        <v>1295</v>
      </c>
      <c r="H139" s="19">
        <v>0.32375</v>
      </c>
      <c r="I139" s="27">
        <f t="shared" si="16"/>
        <v>16000</v>
      </c>
      <c r="J139" s="27">
        <f t="shared" si="17"/>
        <v>5180</v>
      </c>
      <c r="K139" s="15">
        <f>VLOOKUP(B:B,[1]查询时间段分门店销售汇总!$D:$L,9,0)</f>
        <v>8785.85</v>
      </c>
      <c r="L139" s="15">
        <f>VLOOKUP(B:B,[1]查询时间段分门店销售汇总!$D:$M,10,0)</f>
        <v>3767.97</v>
      </c>
      <c r="M139" s="28">
        <f t="shared" si="18"/>
        <v>0.549115625</v>
      </c>
      <c r="N139" s="28">
        <f t="shared" si="19"/>
        <v>0.727407335907336</v>
      </c>
      <c r="O139" s="15">
        <v>-50</v>
      </c>
    </row>
    <row r="140" ht="15" customHeight="1" spans="1:15">
      <c r="A140" s="15">
        <v>138</v>
      </c>
      <c r="B140" s="20">
        <v>122686</v>
      </c>
      <c r="C140" s="21" t="s">
        <v>168</v>
      </c>
      <c r="D140" s="16" t="s">
        <v>34</v>
      </c>
      <c r="E140" s="16" t="s">
        <v>118</v>
      </c>
      <c r="F140" s="15">
        <v>3500</v>
      </c>
      <c r="G140" s="18">
        <v>1102.5</v>
      </c>
      <c r="H140" s="19">
        <v>0.315</v>
      </c>
      <c r="I140" s="27">
        <f t="shared" si="16"/>
        <v>14000</v>
      </c>
      <c r="J140" s="27">
        <f t="shared" si="17"/>
        <v>4410</v>
      </c>
      <c r="K140" s="15">
        <f>VLOOKUP(B:B,[1]查询时间段分门店销售汇总!$D:$L,9,0)</f>
        <v>7998.91</v>
      </c>
      <c r="L140" s="15">
        <f>VLOOKUP(B:B,[1]查询时间段分门店销售汇总!$D:$M,10,0)</f>
        <v>2480.32</v>
      </c>
      <c r="M140" s="28">
        <f t="shared" si="18"/>
        <v>0.571350714285714</v>
      </c>
      <c r="N140" s="28">
        <f t="shared" si="19"/>
        <v>0.562430839002268</v>
      </c>
      <c r="O140" s="15">
        <v>-50</v>
      </c>
    </row>
    <row r="141" ht="15" customHeight="1" spans="1:15">
      <c r="A141" s="15">
        <v>139</v>
      </c>
      <c r="B141" s="20">
        <v>122718</v>
      </c>
      <c r="C141" s="21" t="s">
        <v>169</v>
      </c>
      <c r="D141" s="16" t="s">
        <v>34</v>
      </c>
      <c r="E141" s="16" t="s">
        <v>118</v>
      </c>
      <c r="F141" s="15">
        <v>3500</v>
      </c>
      <c r="G141" s="18">
        <v>1102.5</v>
      </c>
      <c r="H141" s="19">
        <v>0.315</v>
      </c>
      <c r="I141" s="27">
        <f t="shared" si="16"/>
        <v>14000</v>
      </c>
      <c r="J141" s="27">
        <f t="shared" si="17"/>
        <v>4410</v>
      </c>
      <c r="K141" s="15">
        <f>VLOOKUP(B:B,[1]查询时间段分门店销售汇总!$D:$L,9,0)</f>
        <v>4795.59</v>
      </c>
      <c r="L141" s="15">
        <f>VLOOKUP(B:B,[1]查询时间段分门店销售汇总!$D:$M,10,0)</f>
        <v>1943.18</v>
      </c>
      <c r="M141" s="28">
        <f t="shared" si="18"/>
        <v>0.342542142857143</v>
      </c>
      <c r="N141" s="28">
        <f t="shared" si="19"/>
        <v>0.440630385487528</v>
      </c>
      <c r="O141" s="15">
        <v>-50</v>
      </c>
    </row>
    <row r="142" ht="15" customHeight="1" spans="1:15">
      <c r="A142" s="15">
        <v>140</v>
      </c>
      <c r="B142" s="31">
        <v>128640</v>
      </c>
      <c r="C142" s="20" t="s">
        <v>170</v>
      </c>
      <c r="D142" s="16" t="s">
        <v>39</v>
      </c>
      <c r="E142" s="16" t="s">
        <v>118</v>
      </c>
      <c r="F142" s="15">
        <v>3300</v>
      </c>
      <c r="G142" s="18">
        <v>924</v>
      </c>
      <c r="H142" s="19">
        <v>0.28</v>
      </c>
      <c r="I142" s="27">
        <f t="shared" si="16"/>
        <v>13200</v>
      </c>
      <c r="J142" s="27">
        <f t="shared" si="17"/>
        <v>3696</v>
      </c>
      <c r="K142" s="15">
        <f>VLOOKUP(B:B,[1]查询时间段分门店销售汇总!$D:$L,9,0)</f>
        <v>10580.35</v>
      </c>
      <c r="L142" s="15">
        <f>VLOOKUP(B:B,[1]查询时间段分门店销售汇总!$D:$M,10,0)</f>
        <v>1649.08</v>
      </c>
      <c r="M142" s="28">
        <f t="shared" si="18"/>
        <v>0.801541666666667</v>
      </c>
      <c r="N142" s="28">
        <f t="shared" si="19"/>
        <v>0.446179653679654</v>
      </c>
      <c r="O142" s="15">
        <v>-50</v>
      </c>
    </row>
    <row r="143" ht="15" customHeight="1" spans="1:15">
      <c r="A143" s="15">
        <v>141</v>
      </c>
      <c r="B143" s="16">
        <v>339</v>
      </c>
      <c r="C143" s="17" t="s">
        <v>171</v>
      </c>
      <c r="D143" s="16" t="s">
        <v>22</v>
      </c>
      <c r="E143" s="16" t="s">
        <v>118</v>
      </c>
      <c r="F143" s="15">
        <v>3300</v>
      </c>
      <c r="G143" s="18">
        <v>1010.625</v>
      </c>
      <c r="H143" s="19">
        <v>0.30625</v>
      </c>
      <c r="I143" s="27">
        <f t="shared" si="16"/>
        <v>13200</v>
      </c>
      <c r="J143" s="27">
        <f t="shared" si="17"/>
        <v>4042.5</v>
      </c>
      <c r="K143" s="15">
        <f>VLOOKUP(B:B,[1]查询时间段分门店销售汇总!$D:$L,9,0)</f>
        <v>4204.54</v>
      </c>
      <c r="L143" s="15">
        <f>VLOOKUP(B:B,[1]查询时间段分门店销售汇总!$D:$M,10,0)</f>
        <v>1376.46</v>
      </c>
      <c r="M143" s="28">
        <f t="shared" si="18"/>
        <v>0.318525757575758</v>
      </c>
      <c r="N143" s="28">
        <f t="shared" si="19"/>
        <v>0.340497217068646</v>
      </c>
      <c r="O143" s="15">
        <v>-50</v>
      </c>
    </row>
    <row r="144" ht="15" customHeight="1" spans="1:15">
      <c r="A144" s="15">
        <v>142</v>
      </c>
      <c r="B144" s="16">
        <v>591</v>
      </c>
      <c r="C144" s="17" t="s">
        <v>172</v>
      </c>
      <c r="D144" s="16" t="s">
        <v>34</v>
      </c>
      <c r="E144" s="16" t="s">
        <v>118</v>
      </c>
      <c r="F144" s="15">
        <v>3300</v>
      </c>
      <c r="G144" s="18">
        <v>1039.5</v>
      </c>
      <c r="H144" s="19">
        <v>0.315</v>
      </c>
      <c r="I144" s="27">
        <f t="shared" si="16"/>
        <v>13200</v>
      </c>
      <c r="J144" s="27">
        <f t="shared" si="17"/>
        <v>4158</v>
      </c>
      <c r="K144" s="15">
        <f>VLOOKUP(B:B,[1]查询时间段分门店销售汇总!$D:$L,9,0)</f>
        <v>4605.88</v>
      </c>
      <c r="L144" s="15">
        <f>VLOOKUP(B:B,[1]查询时间段分门店销售汇总!$D:$M,10,0)</f>
        <v>1797.06</v>
      </c>
      <c r="M144" s="28">
        <f t="shared" si="18"/>
        <v>0.348930303030303</v>
      </c>
      <c r="N144" s="28">
        <f t="shared" si="19"/>
        <v>0.432193362193362</v>
      </c>
      <c r="O144" s="15">
        <v>-50</v>
      </c>
    </row>
    <row r="145" spans="1:15">
      <c r="A145" s="15">
        <v>143</v>
      </c>
      <c r="B145" s="32">
        <v>298747</v>
      </c>
      <c r="C145" s="32" t="s">
        <v>173</v>
      </c>
      <c r="D145" s="16" t="s">
        <v>22</v>
      </c>
      <c r="E145" s="16" t="s">
        <v>118</v>
      </c>
      <c r="F145" s="15">
        <v>3000</v>
      </c>
      <c r="G145" s="18">
        <v>840</v>
      </c>
      <c r="H145" s="19">
        <v>0.28</v>
      </c>
      <c r="I145" s="27">
        <f t="shared" si="16"/>
        <v>12000</v>
      </c>
      <c r="J145" s="27">
        <f t="shared" si="17"/>
        <v>3360</v>
      </c>
      <c r="K145" s="15">
        <f>VLOOKUP(B:B,[1]查询时间段分门店销售汇总!$D:$L,9,0)</f>
        <v>4434.75</v>
      </c>
      <c r="L145" s="15">
        <f>VLOOKUP(B:B,[1]查询时间段分门店销售汇总!$D:$M,10,0)</f>
        <v>381.6</v>
      </c>
      <c r="M145" s="28">
        <f t="shared" si="18"/>
        <v>0.3695625</v>
      </c>
      <c r="N145" s="28">
        <f t="shared" si="19"/>
        <v>0.113571428571429</v>
      </c>
      <c r="O145" s="15">
        <v>-50</v>
      </c>
    </row>
    <row r="146" spans="1:15">
      <c r="A146" s="15">
        <v>144</v>
      </c>
      <c r="B146" s="32">
        <v>143253</v>
      </c>
      <c r="C146" s="32" t="s">
        <v>174</v>
      </c>
      <c r="D146" s="16" t="s">
        <v>29</v>
      </c>
      <c r="E146" s="16" t="s">
        <v>118</v>
      </c>
      <c r="F146" s="15">
        <v>3500</v>
      </c>
      <c r="G146" s="18">
        <v>1071.875</v>
      </c>
      <c r="H146" s="19">
        <v>0.30625</v>
      </c>
      <c r="I146" s="27">
        <f t="shared" si="16"/>
        <v>14000</v>
      </c>
      <c r="J146" s="27">
        <f t="shared" si="17"/>
        <v>4287.5</v>
      </c>
      <c r="K146" s="15">
        <f>VLOOKUP(B:B,[1]查询时间段分门店销售汇总!$D:$L,9,0)</f>
        <v>6043.13</v>
      </c>
      <c r="L146" s="15">
        <f>VLOOKUP(B:B,[1]查询时间段分门店销售汇总!$D:$M,10,0)</f>
        <v>1925.13</v>
      </c>
      <c r="M146" s="28">
        <f t="shared" si="18"/>
        <v>0.431652142857143</v>
      </c>
      <c r="N146" s="28">
        <f t="shared" si="19"/>
        <v>0.449009912536443</v>
      </c>
      <c r="O146" s="15">
        <v>-50</v>
      </c>
    </row>
    <row r="147" spans="1:15">
      <c r="A147" s="15">
        <v>145</v>
      </c>
      <c r="B147" s="32">
        <v>297863</v>
      </c>
      <c r="C147" s="32" t="s">
        <v>175</v>
      </c>
      <c r="D147" s="16" t="s">
        <v>29</v>
      </c>
      <c r="E147" s="16" t="s">
        <v>118</v>
      </c>
      <c r="F147" s="15">
        <v>3500</v>
      </c>
      <c r="G147" s="18">
        <v>980</v>
      </c>
      <c r="H147" s="19">
        <v>0.28</v>
      </c>
      <c r="I147" s="27">
        <f t="shared" si="16"/>
        <v>14000</v>
      </c>
      <c r="J147" s="27">
        <f t="shared" si="17"/>
        <v>3920</v>
      </c>
      <c r="K147" s="15">
        <f>VLOOKUP(B:B,[1]查询时间段分门店销售汇总!$D:$L,9,0)</f>
        <v>7314.11</v>
      </c>
      <c r="L147" s="15">
        <f>VLOOKUP(B:B,[1]查询时间段分门店销售汇总!$D:$M,10,0)</f>
        <v>2906.88</v>
      </c>
      <c r="M147" s="28">
        <f t="shared" si="18"/>
        <v>0.522436428571429</v>
      </c>
      <c r="N147" s="28">
        <f t="shared" si="19"/>
        <v>0.741551020408163</v>
      </c>
      <c r="O147" s="15">
        <v>-50</v>
      </c>
    </row>
    <row r="148" ht="15" customHeight="1" spans="1:15">
      <c r="A148" s="15"/>
      <c r="B148" s="20"/>
      <c r="C148" s="21" t="s">
        <v>176</v>
      </c>
      <c r="D148" s="20"/>
      <c r="E148" s="20"/>
      <c r="F148" s="15">
        <f>SUM(F3:F147)</f>
        <v>1394740</v>
      </c>
      <c r="G148" s="18">
        <f>SUM(G3:G147)</f>
        <v>396454.23125</v>
      </c>
      <c r="H148" s="19">
        <v>0.280073528470734</v>
      </c>
      <c r="I148" s="27">
        <f t="shared" si="16"/>
        <v>5578960</v>
      </c>
      <c r="J148" s="27">
        <f t="shared" si="17"/>
        <v>1585816.925</v>
      </c>
      <c r="K148" s="15"/>
      <c r="L148" s="15"/>
      <c r="M148" s="33"/>
      <c r="N148" s="28"/>
      <c r="O148" s="15"/>
    </row>
  </sheetData>
  <mergeCells count="3">
    <mergeCell ref="A1:E1"/>
    <mergeCell ref="F1:H1"/>
    <mergeCell ref="I1:O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G3" sqref="G3"/>
    </sheetView>
  </sheetViews>
  <sheetFormatPr defaultColWidth="19.5" defaultRowHeight="22" customHeight="1" outlineLevelRow="7" outlineLevelCol="4"/>
  <cols>
    <col min="1" max="3" width="19.5" customWidth="1"/>
    <col min="4" max="4" width="13" customWidth="1"/>
    <col min="5" max="5" width="12.75" customWidth="1"/>
    <col min="6" max="16384" width="19.5" customWidth="1"/>
  </cols>
  <sheetData>
    <row r="1" customHeight="1" spans="1:5">
      <c r="A1" s="1" t="s">
        <v>6</v>
      </c>
      <c r="B1" s="1" t="s">
        <v>177</v>
      </c>
      <c r="C1" s="1" t="s">
        <v>178</v>
      </c>
      <c r="D1" s="1" t="s">
        <v>179</v>
      </c>
      <c r="E1" s="1" t="s">
        <v>180</v>
      </c>
    </row>
    <row r="2" customHeight="1" spans="1:5">
      <c r="A2" s="1" t="s">
        <v>34</v>
      </c>
      <c r="B2" s="1">
        <v>779200</v>
      </c>
      <c r="C2" s="1">
        <v>453646.99</v>
      </c>
      <c r="D2" s="2">
        <f>C2/B2</f>
        <v>0.582195829055441</v>
      </c>
      <c r="E2" s="1">
        <v>-3</v>
      </c>
    </row>
    <row r="3" customHeight="1" spans="1:5">
      <c r="A3" s="1" t="s">
        <v>77</v>
      </c>
      <c r="B3" s="1">
        <v>186000</v>
      </c>
      <c r="C3" s="1">
        <v>97693.16</v>
      </c>
      <c r="D3" s="2">
        <f t="shared" ref="D3:D8" si="0">C3/B3</f>
        <v>0.525232043010753</v>
      </c>
      <c r="E3" s="1">
        <v>-3</v>
      </c>
    </row>
    <row r="4" customHeight="1" spans="1:5">
      <c r="A4" s="1" t="s">
        <v>29</v>
      </c>
      <c r="B4" s="1">
        <v>1064000</v>
      </c>
      <c r="C4" s="1">
        <v>695389.85</v>
      </c>
      <c r="D4" s="2">
        <f t="shared" si="0"/>
        <v>0.653561889097744</v>
      </c>
      <c r="E4" s="1">
        <v>-3</v>
      </c>
    </row>
    <row r="5" customHeight="1" spans="1:5">
      <c r="A5" s="1" t="s">
        <v>17</v>
      </c>
      <c r="B5" s="1">
        <v>1304200</v>
      </c>
      <c r="C5" s="1">
        <v>826930.26</v>
      </c>
      <c r="D5" s="2">
        <f t="shared" si="0"/>
        <v>0.634051725195522</v>
      </c>
      <c r="E5" s="1">
        <v>-3</v>
      </c>
    </row>
    <row r="6" customHeight="1" spans="1:5">
      <c r="A6" s="1" t="s">
        <v>39</v>
      </c>
      <c r="B6" s="1">
        <v>788760</v>
      </c>
      <c r="C6" s="1">
        <v>502308.85</v>
      </c>
      <c r="D6" s="2">
        <f t="shared" si="0"/>
        <v>0.63683357421776</v>
      </c>
      <c r="E6" s="1">
        <v>-3</v>
      </c>
    </row>
    <row r="7" customHeight="1" spans="1:5">
      <c r="A7" s="1" t="s">
        <v>22</v>
      </c>
      <c r="B7" s="1">
        <v>1272400</v>
      </c>
      <c r="C7" s="1">
        <v>831208.89</v>
      </c>
      <c r="D7" s="2">
        <f t="shared" si="0"/>
        <v>0.653260680603584</v>
      </c>
      <c r="E7" s="1">
        <v>-3</v>
      </c>
    </row>
    <row r="8" customHeight="1" spans="1:5">
      <c r="A8" s="1" t="s">
        <v>31</v>
      </c>
      <c r="B8" s="1">
        <v>184400</v>
      </c>
      <c r="C8" s="1">
        <v>117352.32</v>
      </c>
      <c r="D8" s="2">
        <f t="shared" si="0"/>
        <v>0.636400867678959</v>
      </c>
      <c r="E8" s="1">
        <v>-3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圣诞节活动任务</vt:lpstr>
      <vt:lpstr>片区完成率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南风</cp:lastModifiedBy>
  <dcterms:created xsi:type="dcterms:W3CDTF">2023-05-12T11:15:00Z</dcterms:created>
  <dcterms:modified xsi:type="dcterms:W3CDTF">2024-02-17T05:51:55Z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BEC1C35DF2464AC79E066F6E5665750B_13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