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25" activeTab="29"/>
  </bookViews>
  <sheets>
    <sheet name="品种任务" sheetId="1" r:id="rId1"/>
    <sheet name="1月品种任务" sheetId="20" r:id="rId2"/>
    <sheet name="1月门店任务" sheetId="21" r:id="rId3"/>
    <sheet name="3月品种任务" sheetId="23" r:id="rId4"/>
    <sheet name="3月门店任务" sheetId="24" r:id="rId5"/>
    <sheet name="4月门店任务" sheetId="25" r:id="rId6"/>
    <sheet name="4月品种任务" sheetId="27" r:id="rId7"/>
    <sheet name="5月门店任务" sheetId="28" r:id="rId8"/>
    <sheet name="20215月品种任务" sheetId="29" r:id="rId9"/>
    <sheet name="2021.6月品种任务" sheetId="30" r:id="rId10"/>
    <sheet name="2021.6门店任务" sheetId="31" r:id="rId11"/>
    <sheet name="21年7月品种任务" sheetId="32" r:id="rId12"/>
    <sheet name="21年7月门店任务" sheetId="33" r:id="rId13"/>
    <sheet name="21年8月门店任务" sheetId="34" r:id="rId14"/>
    <sheet name="21年8月品种任务" sheetId="35" r:id="rId15"/>
    <sheet name="21年9月门店任务" sheetId="36" r:id="rId16"/>
    <sheet name="21年9月品种任务" sheetId="37" r:id="rId17"/>
    <sheet name="21年10月" sheetId="38" r:id="rId18"/>
    <sheet name="10月品种任务" sheetId="39" r:id="rId19"/>
    <sheet name="11月华泰任务" sheetId="40" r:id="rId20"/>
    <sheet name="华泰2店11月品种" sheetId="41" r:id="rId21"/>
    <sheet name="品种" sheetId="43" r:id="rId22"/>
    <sheet name="12月二店" sheetId="42" r:id="rId23"/>
    <sheet name="2022年1月" sheetId="44" r:id="rId24"/>
    <sheet name="2022年1月品种" sheetId="46" r:id="rId25"/>
    <sheet name="3月品种任" sheetId="47" r:id="rId26"/>
    <sheet name="3月个人任务" sheetId="48" r:id="rId27"/>
    <sheet name="4月品种" sheetId="49" r:id="rId28"/>
    <sheet name="4月个人" sheetId="50" r:id="rId29"/>
    <sheet name="交接班本" sheetId="51" r:id="rId30"/>
    <sheet name="2022年5月品种" sheetId="52" state="hidden" r:id="rId31"/>
    <sheet name="2022年5月个人" sheetId="54" state="hidden" r:id="rId32"/>
    <sheet name="2022年6月品种任务" sheetId="56" state="hidden" r:id="rId33"/>
    <sheet name="2022年6月门店任务" sheetId="55" state="hidden" r:id="rId34"/>
    <sheet name="2022年7月总任务" sheetId="57" state="hidden" r:id="rId35"/>
    <sheet name="2022年7月单品" sheetId="58" state="hidden" r:id="rId36"/>
    <sheet name="2022年8月" sheetId="59" state="hidden" r:id="rId37"/>
    <sheet name="8月品种" sheetId="60" state="hidden" r:id="rId38"/>
    <sheet name="9月品种任务" sheetId="61" state="hidden" r:id="rId39"/>
    <sheet name="9月门店任务呢" sheetId="62" state="hidden" r:id="rId40"/>
    <sheet name="10月品种" sheetId="63" state="hidden" r:id="rId41"/>
    <sheet name="10月个人" sheetId="64" state="hidden" r:id="rId42"/>
    <sheet name="11月门店个人" sheetId="65" state="hidden" r:id="rId43"/>
    <sheet name="11月品种门店" sheetId="66" state="hidden" r:id="rId44"/>
    <sheet name="12月数据" sheetId="67" state="hidden" r:id="rId45"/>
    <sheet name="12月品种数据" sheetId="68" state="hidden" r:id="rId46"/>
    <sheet name="23年2月品种" sheetId="69" state="hidden" r:id="rId47"/>
    <sheet name="23年2月" sheetId="70" state="hidden" r:id="rId48"/>
    <sheet name="23年3月" sheetId="71" state="hidden" r:id="rId49"/>
    <sheet name="23年5月" sheetId="72" state="hidden" r:id="rId50"/>
    <sheet name="23年6月" sheetId="73" r:id="rId51"/>
    <sheet name="23年7月" sheetId="74" r:id="rId52"/>
    <sheet name="23年11月" sheetId="75" r:id="rId53"/>
    <sheet name="Sheet1" sheetId="76" r:id="rId54"/>
    <sheet name="Sheet2" sheetId="77" r:id="rId55"/>
  </sheets>
  <definedNames>
    <definedName name="_xlnm._FilterDatabase" localSheetId="21" hidden="1">品种!$A$4:$A$8</definedName>
    <definedName name="_xlnm._FilterDatabase" localSheetId="40" hidden="1">'10月品种'!$D$1:$D$116</definedName>
    <definedName name="_xlnm._FilterDatabase" localSheetId="29" hidden="1">交接班本!$A$3:$K$36</definedName>
    <definedName name="_xlnm._FilterDatabase" localSheetId="33" hidden="1">'2022年6月门店任务'!$F$27:$F$48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晒单品种，取消原毛利段提成及星级提成</t>
        </r>
      </text>
    </comment>
    <comment ref="B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晒单品种，不单独提成</t>
        </r>
      </text>
    </comment>
    <comment ref="B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晒单品种，取消星级提成及原毛利段提成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1-2月晒单，此处不再额外提成</t>
        </r>
      </text>
    </comment>
    <comment ref="E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积分兑换品种不计入任务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E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积分兑换品种不计入任务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B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晒单品种</t>
        </r>
      </text>
    </comment>
    <comment ref="E139" authorId="0">
      <text>
        <r>
          <rPr>
            <b/>
            <sz val="9"/>
            <rFont val="宋体"/>
            <charset val="134"/>
          </rPr>
          <t>Administrator:认购品种，此处不提成</t>
        </r>
      </text>
    </comment>
    <comment ref="E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单品奖励2元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B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晒单品种</t>
        </r>
      </text>
    </comment>
    <comment ref="E116" authorId="0">
      <text>
        <r>
          <rPr>
            <b/>
            <sz val="9"/>
            <rFont val="宋体"/>
            <charset val="134"/>
          </rPr>
          <t>Administrator:认购品种，此处不提成</t>
        </r>
      </text>
    </comment>
    <comment ref="E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单品奖励2元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B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晒单品种</t>
        </r>
      </text>
    </comment>
    <comment ref="E113" authorId="0">
      <text>
        <r>
          <rPr>
            <b/>
            <sz val="9"/>
            <rFont val="宋体"/>
            <charset val="134"/>
          </rPr>
          <t>Administrator:认购品种，此处不提成</t>
        </r>
      </text>
    </comment>
    <comment ref="E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单品奖励2元</t>
        </r>
      </text>
    </comment>
  </commentList>
</comments>
</file>

<file path=xl/comments7.xml><?xml version="1.0" encoding="utf-8"?>
<comments xmlns="http://schemas.openxmlformats.org/spreadsheetml/2006/main">
  <authors>
    <author>Administrator</author>
  </authors>
  <commentList>
    <comment ref="B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晒单品种</t>
        </r>
      </text>
    </comment>
    <comment ref="E106" authorId="0">
      <text>
        <r>
          <rPr>
            <b/>
            <sz val="9"/>
            <rFont val="宋体"/>
            <charset val="134"/>
          </rPr>
          <t>Administrator:认购品种，此处不提成</t>
        </r>
      </text>
    </comment>
    <comment ref="E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单品奖励2元</t>
        </r>
      </text>
    </comment>
  </commentList>
</comments>
</file>

<file path=xl/comments8.xml><?xml version="1.0" encoding="utf-8"?>
<comments xmlns="http://schemas.openxmlformats.org/spreadsheetml/2006/main">
  <authors>
    <author>Administrator</author>
  </authors>
  <commentList>
    <comment ref="B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晒单品种</t>
        </r>
      </text>
    </comment>
    <comment ref="E97" authorId="0">
      <text>
        <r>
          <rPr>
            <b/>
            <sz val="9"/>
            <rFont val="宋体"/>
            <charset val="134"/>
          </rPr>
          <t>Administrator:认购品种，此处不提成</t>
        </r>
      </text>
    </comment>
    <comment ref="E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单品奖励2元</t>
        </r>
      </text>
    </comment>
  </commentList>
</comments>
</file>

<file path=xl/comments9.xml><?xml version="1.0" encoding="utf-8"?>
<comments xmlns="http://schemas.openxmlformats.org/spreadsheetml/2006/main">
  <authors>
    <author>Administrator</author>
  </authors>
  <commentList>
    <comment ref="F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按15元/盒核算</t>
        </r>
      </text>
    </comment>
    <comment ref="C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晒单品种</t>
        </r>
      </text>
    </comment>
  </commentList>
</comments>
</file>

<file path=xl/comments10.xml><?xml version="1.0" encoding="utf-8"?>
<comments xmlns="http://schemas.openxmlformats.org/spreadsheetml/2006/main">
  <authors>
    <author>Administrator</author>
  </authors>
  <commentList>
    <comment ref="F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按15元/盒核算</t>
        </r>
      </text>
    </comment>
    <comment ref="J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晒单品种</t>
        </r>
      </text>
    </comment>
  </commentList>
</comments>
</file>

<file path=xl/comments11.xml><?xml version="1.0" encoding="utf-8"?>
<comments xmlns="http://schemas.openxmlformats.org/spreadsheetml/2006/main">
  <authors>
    <author>Administrator</author>
  </authors>
  <commentList>
    <comment ref="F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按15元/盒核算</t>
        </r>
      </text>
    </comment>
  </commentList>
</comments>
</file>

<file path=xl/comments12.xml><?xml version="1.0" encoding="utf-8"?>
<comments xmlns="http://schemas.openxmlformats.org/spreadsheetml/2006/main">
  <authors>
    <author>Administrator</author>
  </authors>
  <commentList>
    <comment ref="E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按15元/盒核算</t>
        </r>
      </text>
    </comment>
  </commentList>
</comments>
</file>

<file path=xl/sharedStrings.xml><?xml version="1.0" encoding="utf-8"?>
<sst xmlns="http://schemas.openxmlformats.org/spreadsheetml/2006/main" count="14092" uniqueCount="2220">
  <si>
    <t>任务</t>
  </si>
  <si>
    <r>
      <rPr>
        <b/>
        <sz val="11"/>
        <rFont val="宋体"/>
        <charset val="134"/>
      </rPr>
      <t>货品</t>
    </r>
    <r>
      <rPr>
        <b/>
        <sz val="11"/>
        <rFont val="Arial"/>
        <charset val="0"/>
      </rPr>
      <t>id</t>
    </r>
  </si>
  <si>
    <t>品名</t>
  </si>
  <si>
    <t>,</t>
  </si>
  <si>
    <t>血脂康</t>
  </si>
  <si>
    <t>赖氨酸磷酸氢钙片</t>
  </si>
  <si>
    <t>葡萄糖酸钙锌口服溶液</t>
  </si>
  <si>
    <t>维生素D滴剂</t>
  </si>
  <si>
    <t>丙酸氟替卡松鼻喷雾剂（辅舒良）</t>
  </si>
  <si>
    <t>盐酸赛罗唑啉鼻用喷雾剂</t>
  </si>
  <si>
    <t>蓝芩口服液</t>
  </si>
  <si>
    <t>奥利司他胶囊</t>
  </si>
  <si>
    <t>来益牌叶黄素咀嚼片</t>
  </si>
  <si>
    <t>中智</t>
  </si>
  <si>
    <t>中智系列</t>
  </si>
  <si>
    <t>护眼贴</t>
  </si>
  <si>
    <t>货品id</t>
  </si>
  <si>
    <t>明目护眼贴</t>
  </si>
  <si>
    <t>阿苯达唑片(史克肠虫清)</t>
  </si>
  <si>
    <t>百乐眠胶囊</t>
  </si>
  <si>
    <t>藿香正气口服液</t>
  </si>
  <si>
    <t>3-5盒</t>
  </si>
  <si>
    <t>参芪颗粒</t>
  </si>
  <si>
    <t>3912元</t>
  </si>
  <si>
    <t>桐君阁系列</t>
  </si>
  <si>
    <t>安宫牛黄丸</t>
  </si>
  <si>
    <t>蚕蛾公补片</t>
  </si>
  <si>
    <t>强力天麻杜仲丸</t>
  </si>
  <si>
    <t>还少丹</t>
  </si>
  <si>
    <t>桔贝合剂</t>
  </si>
  <si>
    <t>驱虫消食片</t>
  </si>
  <si>
    <t>复方鱼腥草片</t>
  </si>
  <si>
    <t>黄连上清丸</t>
  </si>
  <si>
    <t>复方黄连素片</t>
  </si>
  <si>
    <t>9个</t>
  </si>
  <si>
    <t>希爱力系列</t>
  </si>
  <si>
    <t>他达拉非片(希爱力)</t>
  </si>
  <si>
    <t>44-53个</t>
  </si>
  <si>
    <t>黄芪破壁饮片</t>
  </si>
  <si>
    <t>党参破壁饮片</t>
  </si>
  <si>
    <t>菊花破壁饮片</t>
  </si>
  <si>
    <t>鱼腥草破壁饮片</t>
  </si>
  <si>
    <t>丹参破壁饮片</t>
  </si>
  <si>
    <t>西洋参破壁饮片</t>
  </si>
  <si>
    <t>当归破壁饮片</t>
  </si>
  <si>
    <t>淫羊藿破壁饮片</t>
  </si>
  <si>
    <t>茯苓破壁饮片</t>
  </si>
  <si>
    <t>玫瑰花破壁饮片</t>
  </si>
  <si>
    <t>罗汉果破壁饮片</t>
  </si>
  <si>
    <t>石斛破壁饮片</t>
  </si>
  <si>
    <t>红景天破壁饮片</t>
  </si>
  <si>
    <t>山楂破壁饮片</t>
  </si>
  <si>
    <t>罗布麻叶破壁饮片</t>
  </si>
  <si>
    <t>山药破壁饮片</t>
  </si>
  <si>
    <t>决明子破壁饮片</t>
  </si>
  <si>
    <t>陈皮破壁饮片</t>
  </si>
  <si>
    <t>天麻破壁饮片</t>
  </si>
  <si>
    <t>肉苁蓉破壁饮片</t>
  </si>
  <si>
    <t>红参破壁饮片</t>
  </si>
  <si>
    <t>三七破壁饮片</t>
  </si>
  <si>
    <t>白芍破壁饮片</t>
  </si>
  <si>
    <t>货号</t>
  </si>
  <si>
    <t>名称</t>
  </si>
  <si>
    <t>先声</t>
  </si>
  <si>
    <t>瑞舒伐他汀钙片</t>
  </si>
  <si>
    <t>苯磺酸左氨氯地平片</t>
  </si>
  <si>
    <t>蒙脱石散</t>
  </si>
  <si>
    <t>健脾八珍糕</t>
  </si>
  <si>
    <t>气血康口服液</t>
  </si>
  <si>
    <t>阿法骨化醇软胶囊</t>
  </si>
  <si>
    <t>蒙脱石分散片</t>
  </si>
  <si>
    <t>咳喘宁口服液</t>
  </si>
  <si>
    <t>阿莫西林颗粒(再林)</t>
  </si>
  <si>
    <t>阿莫西林克拉维酸钾颗粒(安奇颗粒)</t>
  </si>
  <si>
    <t>阿莫西林克拉维酸钾片</t>
  </si>
  <si>
    <t>头孢克洛干混悬剂</t>
  </si>
  <si>
    <t>双氯芬酸钠缓释胶囊</t>
  </si>
  <si>
    <t>阿法骨化醇软胶囊(法能)</t>
  </si>
  <si>
    <t>双氯芬酸钠凝胶</t>
  </si>
  <si>
    <t>货品ID</t>
  </si>
  <si>
    <t>阿斯利康</t>
  </si>
  <si>
    <t>奥美拉唑镁肠溶片(洛赛克)</t>
  </si>
  <si>
    <t>瑞舒伐他汀钙片（可定）</t>
  </si>
  <si>
    <t>琥珀酸美托洛尔缓释片（倍他乐克）</t>
  </si>
  <si>
    <t>替格瑞洛片</t>
  </si>
  <si>
    <t>达格列净片</t>
  </si>
  <si>
    <t>艾司奥美拉唑镁肠溶片（耐信）（原埃索美拉唑镁肠溶片)</t>
  </si>
  <si>
    <t>艾司奥美拉唑镁肠溶片</t>
  </si>
  <si>
    <t>利那洛肽胶囊</t>
  </si>
  <si>
    <t>吸入用布地奈德混悬液</t>
  </si>
  <si>
    <t>布地奈德福莫特罗吸入粉雾剂(II)</t>
  </si>
  <si>
    <t>布地奈德福莫特罗吸入粉雾剂（Ⅱ）</t>
  </si>
  <si>
    <t>血脂康胶囊</t>
  </si>
  <si>
    <t>沙格列汀片</t>
  </si>
  <si>
    <t>序号</t>
  </si>
  <si>
    <t>货品名</t>
  </si>
  <si>
    <t>呼吸系统</t>
  </si>
  <si>
    <t>106-127</t>
  </si>
  <si>
    <t>甲硝唑口颊片</t>
  </si>
  <si>
    <t>感冒清热颗粒</t>
  </si>
  <si>
    <t>胃肠用药</t>
  </si>
  <si>
    <t>乳酸菌素片</t>
  </si>
  <si>
    <t>111-133</t>
  </si>
  <si>
    <t>健胃消食片</t>
  </si>
  <si>
    <t>奥美拉唑肠溶胶囊</t>
  </si>
  <si>
    <t>雷贝拉唑钠肠溶片</t>
  </si>
  <si>
    <t>沉香化气片</t>
  </si>
  <si>
    <t>维生素系列</t>
  </si>
  <si>
    <t>维生素C泡腾片(力度伸)</t>
  </si>
  <si>
    <t>161-193</t>
  </si>
  <si>
    <t>多维元素片(29)</t>
  </si>
  <si>
    <t>多维元素片（29-Ⅱ）</t>
  </si>
  <si>
    <t>五维赖氨酸片</t>
  </si>
  <si>
    <t>维生素C泡腾片</t>
  </si>
  <si>
    <t>维生素AD滴剂</t>
  </si>
  <si>
    <t>中药二厂系列</t>
  </si>
  <si>
    <t>六味地黄丸</t>
  </si>
  <si>
    <t>38-46</t>
  </si>
  <si>
    <t>丹参系列</t>
  </si>
  <si>
    <t>丹参口服液</t>
  </si>
  <si>
    <t>47-56</t>
  </si>
  <si>
    <t>儿童系列</t>
  </si>
  <si>
    <t>小儿麦枣咀嚼片</t>
  </si>
  <si>
    <t>46-55</t>
  </si>
  <si>
    <t>小儿氨酚黄那敏颗粒</t>
  </si>
  <si>
    <t>中药系列</t>
  </si>
  <si>
    <t>西洋参</t>
  </si>
  <si>
    <t>16-19</t>
  </si>
  <si>
    <t>三七粉</t>
  </si>
  <si>
    <t>疼痛系列</t>
  </si>
  <si>
    <t>精氨酸布洛芬颗粒(司百得)</t>
  </si>
  <si>
    <t>32-38</t>
  </si>
  <si>
    <t>乙酰半胱氨酸颗粒</t>
  </si>
  <si>
    <t>布洛芬缓释胶囊（芬必得）</t>
  </si>
  <si>
    <t>双氯芬酸二乙胺乳胶剂（扶他林）</t>
  </si>
  <si>
    <t>复方水杨酸甲酯乳膏</t>
  </si>
  <si>
    <t>双氯芬酸钠缓释胶囊(英太青）</t>
  </si>
  <si>
    <t>货品名称</t>
  </si>
  <si>
    <t>46-52</t>
  </si>
  <si>
    <t>黄芪破壁饮片（大）</t>
  </si>
  <si>
    <t>扬子江</t>
  </si>
  <si>
    <t>氯沙坦钾片(缓宁)</t>
  </si>
  <si>
    <t>马来酸依那普利片(依苏)</t>
  </si>
  <si>
    <t>苏黄止咳胶囊</t>
  </si>
  <si>
    <t>荜铃胃痛颗粒</t>
  </si>
  <si>
    <t>黄芪精</t>
  </si>
  <si>
    <t>依帕司他片(唐林)</t>
  </si>
  <si>
    <t>联邦</t>
  </si>
  <si>
    <t>阿莫西林胶囊</t>
  </si>
  <si>
    <t>阿莫西林舒巴坦匹酯片</t>
  </si>
  <si>
    <t>布洛芬缓释胶囊</t>
  </si>
  <si>
    <t>阿昔洛韦片</t>
  </si>
  <si>
    <t>罗红霉素胶囊</t>
  </si>
  <si>
    <t>氢溴酸右美沙芬口服溶液</t>
  </si>
  <si>
    <t>克林霉素磷酸酯凝胶</t>
  </si>
  <si>
    <t>头孢拉定胶囊</t>
  </si>
  <si>
    <t>氨苄西林胶囊</t>
  </si>
  <si>
    <t>硝酸咪康唑乳膏</t>
  </si>
  <si>
    <t>盐酸左氧氟沙星乳膏</t>
  </si>
  <si>
    <t>玻璃酸钠滴眼液</t>
  </si>
  <si>
    <t>盐酸左氧氟沙星滴眼液</t>
  </si>
  <si>
    <t>头孢呋辛酯片</t>
  </si>
  <si>
    <t>盐酸曲普利啶胶囊</t>
  </si>
  <si>
    <t>倍他米松新霉素乳膏</t>
  </si>
  <si>
    <t>辉瑞</t>
  </si>
  <si>
    <t>枸橼酸西地那非片(万艾可)</t>
  </si>
  <si>
    <t>苯磺酸氨氯地平片</t>
  </si>
  <si>
    <t>阿托伐他汀钙片</t>
  </si>
  <si>
    <t>塞来昔布胶囊</t>
  </si>
  <si>
    <t>汤臣倍健</t>
  </si>
  <si>
    <t>益生菌粉</t>
  </si>
  <si>
    <t>蛋白粉(汤臣倍健)</t>
  </si>
  <si>
    <t>氨糖软骨素钙片</t>
  </si>
  <si>
    <t>越橘叶黄素酯β-胡萝卜素软胶囊</t>
  </si>
  <si>
    <t>藻油软胶囊</t>
  </si>
  <si>
    <t>鱼油软胶囊(汤臣倍健)</t>
  </si>
  <si>
    <t>鱼油牛磺酸软胶囊(汤臣倍健)</t>
  </si>
  <si>
    <t>鱼油牛磺酸锌软胶囊(汤臣倍健)</t>
  </si>
  <si>
    <t>锌咀嚼片(汤臣倍健)</t>
  </si>
  <si>
    <t>褪黑素片</t>
  </si>
  <si>
    <t>婷好牌青春胶囊</t>
  </si>
  <si>
    <t>天然维生素E软胶囊</t>
  </si>
  <si>
    <t>维生素E软胶囊</t>
  </si>
  <si>
    <t>汤臣倍健β-胡萝卜素软胶囊</t>
  </si>
  <si>
    <t>左旋肉碱茶多酚荷叶片</t>
  </si>
  <si>
    <t>汤臣倍健鱼油软胶囊</t>
  </si>
  <si>
    <t>维生素C加天然维生素E咀嚼片</t>
  </si>
  <si>
    <t>维生素C维生素E咀嚼片</t>
  </si>
  <si>
    <t>汤臣倍健葡萄籽维生素C加E片</t>
  </si>
  <si>
    <t>螺旋藻咀嚼片</t>
  </si>
  <si>
    <t>汤臣倍健角鲨烯软胶囊</t>
  </si>
  <si>
    <t>胶原蛋白维生素C维生素E粉</t>
  </si>
  <si>
    <t>汤臣倍健番茄红素维生素E软胶囊</t>
  </si>
  <si>
    <t>汤臣倍健多种维生素矿物质片（孕妇早期型）</t>
  </si>
  <si>
    <t>多种维生素矿物质片（孕妇乳母）</t>
  </si>
  <si>
    <t>牛初乳加钙咀嚼片</t>
  </si>
  <si>
    <t>牛初乳粉(汤臣倍健)</t>
  </si>
  <si>
    <t>胶原软骨素钙片(汤臣倍健)</t>
  </si>
  <si>
    <t>汤臣倍健胶原蛋白软骨素钙片</t>
  </si>
  <si>
    <t>钙镁片(汤臣倍健)</t>
  </si>
  <si>
    <t>辅酶Q10天然维生素E软胶囊</t>
  </si>
  <si>
    <t>汤臣倍健辅酶Q10维生素E软胶囊</t>
  </si>
  <si>
    <t>蜂胶软胶囊(汤臣倍健)</t>
  </si>
  <si>
    <t>汤臣倍健多种维生素咀嚼片（儿童型）</t>
  </si>
  <si>
    <t>汤臣倍健多种维生素咀嚼片（4-10岁）</t>
  </si>
  <si>
    <t>多种维生素咀嚼片（青少年型）</t>
  </si>
  <si>
    <t>汤臣倍健多种维生素咀嚼片（11-17岁）</t>
  </si>
  <si>
    <t>大豆磷脂软胶囊</t>
  </si>
  <si>
    <t>大豆磷脂软胶囊(汤臣倍健)</t>
  </si>
  <si>
    <t>汤臣倍健钙维生素D维生素K软胶囊</t>
  </si>
  <si>
    <t>B族维生素片</t>
  </si>
  <si>
    <t>多维女士牌多种维生素矿物质片</t>
  </si>
  <si>
    <t>银色多维牌多种维生素矿物质片</t>
  </si>
  <si>
    <t>多维男士牌多种维生素矿物质片</t>
  </si>
  <si>
    <t>蛋白粉</t>
  </si>
  <si>
    <t>汤臣倍健维生素A维生素D软胶囊</t>
  </si>
  <si>
    <t>铁叶酸片</t>
  </si>
  <si>
    <t>汤臣倍健多种维生素矿物质片（孕妇）</t>
  </si>
  <si>
    <t>钙镁咀嚼片（4-17岁）</t>
  </si>
  <si>
    <t>汤臣倍健钙维生素D片</t>
  </si>
  <si>
    <t>多维女士牌多种维生素矿物质片+多维男士牌多种维生素矿物质片（优惠装）</t>
  </si>
  <si>
    <t>蜂胶软胶囊</t>
  </si>
  <si>
    <t>维生素C片（汤臣倍健)</t>
  </si>
  <si>
    <t>钙铁锌咀嚼片（汤臣倍健）</t>
  </si>
  <si>
    <t>雄纠纠牌益康胶囊</t>
  </si>
  <si>
    <t>健力多氨糖软骨素钙片</t>
  </si>
  <si>
    <t>汤臣倍健水飞蓟葛根丹参片</t>
  </si>
  <si>
    <t>润肠胶囊</t>
  </si>
  <si>
    <t>B族维生素泡腾片（汤臣倍健)</t>
  </si>
  <si>
    <t>鱼腥草</t>
  </si>
  <si>
    <t>id</t>
  </si>
  <si>
    <t>复方鱼腥草合剂</t>
  </si>
  <si>
    <t>厂家名称</t>
  </si>
  <si>
    <t>阿斯利康药业有限公司</t>
  </si>
  <si>
    <t>正大天晴药业集团股份有限公司</t>
  </si>
  <si>
    <t>葛兰素史克（中国）投资有限公司</t>
  </si>
  <si>
    <t>太极集团西南营销总部川蓉销售公司</t>
  </si>
  <si>
    <t>丽珠医药集团股份有限公司</t>
  </si>
  <si>
    <t>拜耳RX</t>
  </si>
  <si>
    <t>浙江英诺珐医药有限公司</t>
  </si>
  <si>
    <t>江中药业股份有限公司</t>
  </si>
  <si>
    <t>珠海联邦制药股份有限公司</t>
  </si>
  <si>
    <t>重庆华邦制药股份有限公司</t>
  </si>
  <si>
    <t>济川药业集团有限公司</t>
  </si>
  <si>
    <t>江苏先声药业有限公司</t>
  </si>
  <si>
    <t>美纳里尼（中国）投资有限公司</t>
  </si>
  <si>
    <t>好医生</t>
  </si>
  <si>
    <t>翰晖</t>
  </si>
  <si>
    <t>大连辉瑞制药有限公司</t>
  </si>
  <si>
    <t>北京诺华制药有限公司</t>
  </si>
  <si>
    <t>广州白云山制药股份有限公司广州白云山制药总厂</t>
  </si>
  <si>
    <t>江苏万邦生化制药股份有限公司</t>
  </si>
  <si>
    <t>诺和诺德（中国）制药有限公司</t>
  </si>
  <si>
    <t>杭州中美华东制药有限公司</t>
  </si>
  <si>
    <t>云南白药集团股份有限公司</t>
  </si>
  <si>
    <t>扬子江药业集团有限公司</t>
  </si>
  <si>
    <t>赛诺菲（杭州)制药有限公司</t>
  </si>
  <si>
    <t>西安杨森制药有限公司</t>
  </si>
  <si>
    <t>中山市中智中药饮片有限公司</t>
  </si>
  <si>
    <t>中美天津史克制药有限公司</t>
  </si>
  <si>
    <t>江苏恒瑞医药股份有限公司</t>
  </si>
  <si>
    <t>鲁南新时代医药有限公司</t>
  </si>
  <si>
    <t>拜耳OTC</t>
  </si>
  <si>
    <t>齐鲁制药有限公司</t>
  </si>
  <si>
    <t>石药欧意</t>
  </si>
  <si>
    <t>深圳华润三九医药贸易有限公司</t>
  </si>
  <si>
    <t>礼来（上海）管理有限公司</t>
  </si>
  <si>
    <t>石家庄以岭药业股份有限公司</t>
  </si>
  <si>
    <t>香港澳美制药厂</t>
  </si>
  <si>
    <t>江苏豪森药业股份有限公司</t>
  </si>
  <si>
    <t>默克</t>
  </si>
  <si>
    <t>杭州默沙东制药有限公司</t>
  </si>
  <si>
    <t>成都恒瑞制药有限公司</t>
  </si>
  <si>
    <t>惠氏制药有限公司</t>
  </si>
  <si>
    <t>成都盛世朗柯医药科技有限责任公司</t>
  </si>
  <si>
    <t>崔家店12月任务</t>
  </si>
  <si>
    <t>门店</t>
  </si>
  <si>
    <t>个人名字</t>
  </si>
  <si>
    <t>个人系数</t>
  </si>
  <si>
    <t>总系数</t>
  </si>
  <si>
    <t>个人任务</t>
  </si>
  <si>
    <t>总任务</t>
  </si>
  <si>
    <t>日均</t>
  </si>
  <si>
    <t>个人日均</t>
  </si>
  <si>
    <t>笔数</t>
  </si>
  <si>
    <t>总笔数</t>
  </si>
  <si>
    <t>总毛利</t>
  </si>
  <si>
    <t>毛利率</t>
  </si>
  <si>
    <t>客单价</t>
  </si>
  <si>
    <t>企业微信总任务</t>
  </si>
  <si>
    <t>周任务</t>
  </si>
  <si>
    <t>日任务</t>
  </si>
  <si>
    <t>企业微信</t>
  </si>
  <si>
    <t>崔家店</t>
  </si>
  <si>
    <t>吕彩霞</t>
  </si>
  <si>
    <t>杨伟钰</t>
  </si>
  <si>
    <t>雷馥聿</t>
  </si>
  <si>
    <t>唐钟发</t>
  </si>
  <si>
    <t>基础</t>
  </si>
  <si>
    <t>力争</t>
  </si>
  <si>
    <t>维生素</t>
  </si>
  <si>
    <t>中药二厂</t>
  </si>
  <si>
    <t>丹参</t>
  </si>
  <si>
    <t>中药</t>
  </si>
  <si>
    <t>疼痛</t>
  </si>
  <si>
    <t>养生堂</t>
  </si>
  <si>
    <t>养生堂维生素k2软胶囊</t>
  </si>
  <si>
    <t>养生堂蛋白粉</t>
  </si>
  <si>
    <t>天然维生素E软胶囊（养生堂）</t>
  </si>
  <si>
    <t>天然维生素C咀嚼片</t>
  </si>
  <si>
    <t>钙维生素D3维生素K2软胶囊</t>
  </si>
  <si>
    <t>养生堂牌天然维生素C咀嚼片</t>
  </si>
  <si>
    <t>养生堂牌天然维生素E软胶囊</t>
  </si>
  <si>
    <t>惠氏</t>
  </si>
  <si>
    <t>钙尔奇氨糖软骨素加钙片</t>
  </si>
  <si>
    <t>5000-6240</t>
  </si>
  <si>
    <t>善存小佳维咀嚼片</t>
  </si>
  <si>
    <t>钙尔奇钙维D维K软胶囊</t>
  </si>
  <si>
    <t>美敏伪麻溶液</t>
  </si>
  <si>
    <t>多维元素片（29-Ⅱ）（善存银片）</t>
  </si>
  <si>
    <t>多维元素片(29)(善存)</t>
  </si>
  <si>
    <t>金钙尔奇碳酸钙维D3元素片(4)(金钙尔</t>
  </si>
  <si>
    <t>碳酸钙维D3元素片(4)(金钙尔奇D)</t>
  </si>
  <si>
    <t>碳酸钙D3咀嚼片(Ⅱ)</t>
  </si>
  <si>
    <t>碳酸钙D3片(钙尔奇)</t>
  </si>
  <si>
    <t>碳酸钙D3片(钙尔奇D)</t>
  </si>
  <si>
    <t>碳酸钙D3片(钙尔奇D600)</t>
  </si>
  <si>
    <t>多维元素片 （29-Ⅱ）</t>
  </si>
  <si>
    <t>多维元素片（29）</t>
  </si>
  <si>
    <t>多维元素片(23)</t>
  </si>
  <si>
    <r>
      <rPr>
        <sz val="9"/>
        <color rgb="FF000000"/>
        <rFont val="宋体"/>
        <charset val="134"/>
      </rPr>
      <t>货品</t>
    </r>
    <r>
      <rPr>
        <sz val="9"/>
        <color rgb="FF000000"/>
        <rFont val="Arial"/>
        <charset val="134"/>
      </rPr>
      <t>ID</t>
    </r>
  </si>
  <si>
    <r>
      <rPr>
        <sz val="9"/>
        <color rgb="FF000000"/>
        <rFont val="宋体"/>
        <charset val="134"/>
      </rPr>
      <t>枸橼酸西地那非片</t>
    </r>
    <r>
      <rPr>
        <sz val="9"/>
        <color rgb="FF000000"/>
        <rFont val="Arial"/>
        <charset val="134"/>
      </rPr>
      <t>(</t>
    </r>
    <r>
      <rPr>
        <sz val="9"/>
        <color rgb="FF000000"/>
        <rFont val="宋体"/>
        <charset val="134"/>
      </rPr>
      <t>万艾可</t>
    </r>
    <r>
      <rPr>
        <sz val="9"/>
        <color rgb="FF000000"/>
        <rFont val="Arial"/>
        <charset val="134"/>
      </rPr>
      <t>)</t>
    </r>
  </si>
  <si>
    <t>沉香</t>
  </si>
  <si>
    <t>3月和4月</t>
  </si>
  <si>
    <t>苏黄止咳</t>
  </si>
  <si>
    <t>21-25</t>
  </si>
  <si>
    <t>百乐眠</t>
  </si>
  <si>
    <t>金笛</t>
  </si>
  <si>
    <t>金迪</t>
  </si>
  <si>
    <t>51-61</t>
  </si>
  <si>
    <t>炎可宁胶囊</t>
  </si>
  <si>
    <t>抗病毒颗粒</t>
  </si>
  <si>
    <t>艾普拉唑肠溶片</t>
  </si>
  <si>
    <r>
      <rPr>
        <sz val="9"/>
        <rFont val="宋体"/>
        <charset val="0"/>
      </rPr>
      <t>枸橼酸铋钾片</t>
    </r>
    <r>
      <rPr>
        <sz val="9"/>
        <rFont val="Arial"/>
        <charset val="0"/>
      </rPr>
      <t>/</t>
    </r>
    <r>
      <rPr>
        <sz val="9"/>
        <rFont val="宋体"/>
        <charset val="0"/>
      </rPr>
      <t>替硝唑片</t>
    </r>
    <r>
      <rPr>
        <sz val="9"/>
        <rFont val="Arial"/>
        <charset val="0"/>
      </rPr>
      <t>/</t>
    </r>
    <r>
      <rPr>
        <sz val="9"/>
        <rFont val="宋体"/>
        <charset val="0"/>
      </rPr>
      <t>克拉霉素片组合包装</t>
    </r>
  </si>
  <si>
    <t>80-96</t>
  </si>
  <si>
    <r>
      <rPr>
        <sz val="9"/>
        <rFont val="宋体"/>
        <charset val="0"/>
      </rPr>
      <t>多维元素片</t>
    </r>
    <r>
      <rPr>
        <sz val="9"/>
        <rFont val="Arial"/>
        <charset val="0"/>
      </rPr>
      <t>(29)</t>
    </r>
  </si>
  <si>
    <r>
      <rPr>
        <sz val="9"/>
        <rFont val="宋体"/>
        <charset val="0"/>
      </rPr>
      <t>多维元素片（</t>
    </r>
    <r>
      <rPr>
        <sz val="9"/>
        <rFont val="Arial"/>
        <charset val="0"/>
      </rPr>
      <t>29-</t>
    </r>
    <r>
      <rPr>
        <sz val="9"/>
        <rFont val="宋体"/>
        <charset val="0"/>
      </rPr>
      <t>Ⅱ）</t>
    </r>
  </si>
  <si>
    <t>14-17</t>
  </si>
  <si>
    <t>15-18</t>
  </si>
  <si>
    <t>5-6</t>
  </si>
  <si>
    <t>19-32</t>
  </si>
  <si>
    <t>鼻炎系列</t>
  </si>
  <si>
    <t>盐酸赛洛唑啉鼻用喷雾剂</t>
  </si>
  <si>
    <t>布地奈德鼻喷雾剂</t>
  </si>
  <si>
    <t>泌尿</t>
  </si>
  <si>
    <t>复方石韦胶囊</t>
  </si>
  <si>
    <t>4-5</t>
  </si>
  <si>
    <t>肠虫清</t>
  </si>
  <si>
    <t>乳酸菌薯片</t>
  </si>
  <si>
    <t>瑞舒伐他汀钙片(可定)</t>
  </si>
  <si>
    <t>布地奈德福莫特罗粉吸入剂</t>
  </si>
  <si>
    <t>依奇珠单抗注射液</t>
  </si>
  <si>
    <t>度拉糖肽注射液</t>
  </si>
  <si>
    <t>甘精胰岛素注射液(来得时)</t>
  </si>
  <si>
    <t>沙库巴曲缬沙坦钠片</t>
  </si>
  <si>
    <t>司库奇尤单抗注射液</t>
  </si>
  <si>
    <t>崔家店3月任务</t>
  </si>
  <si>
    <t>总和</t>
  </si>
  <si>
    <t>沉香（2月）</t>
  </si>
  <si>
    <t>呼吸</t>
  </si>
  <si>
    <t>胃肠</t>
  </si>
  <si>
    <t>泌尿生殖</t>
  </si>
  <si>
    <t>崔家店4月任务</t>
  </si>
  <si>
    <t>杨芊</t>
  </si>
  <si>
    <t>天士力</t>
  </si>
  <si>
    <t>奥美</t>
  </si>
  <si>
    <t>万艾可</t>
  </si>
  <si>
    <t>镇痛</t>
  </si>
  <si>
    <t>外用</t>
  </si>
  <si>
    <t>乳酸</t>
  </si>
  <si>
    <t>百多邦</t>
  </si>
  <si>
    <t>大山楂丸</t>
  </si>
  <si>
    <t>艾兰得B</t>
  </si>
  <si>
    <t>艾兰得c</t>
  </si>
  <si>
    <t>艾兰得AD</t>
  </si>
  <si>
    <t>会员</t>
  </si>
  <si>
    <t>复方丹参滴丸</t>
  </si>
  <si>
    <t>养血清脑颗粒</t>
  </si>
  <si>
    <t>养血清脑丸</t>
  </si>
  <si>
    <t>芪参益气滴丸</t>
  </si>
  <si>
    <t>水飞蓟宾胶囊(水林佳)</t>
  </si>
  <si>
    <t>荆花胃康胶丸</t>
  </si>
  <si>
    <t>穿心莲内酯滴丸</t>
  </si>
  <si>
    <t>痰咳净滴丸</t>
  </si>
  <si>
    <t>天士力牌卓清速溶茶</t>
  </si>
  <si>
    <t>盐酸氨基葡萄糖胶囊</t>
  </si>
  <si>
    <t>复方氨酚溴敏胶囊</t>
  </si>
  <si>
    <t>盐酸氨溴索口服溶液(奥勃抒)</t>
  </si>
  <si>
    <t>莫匹罗星软膏</t>
  </si>
  <si>
    <t>克林霉素磷酸酯外用溶液(澳米沙)</t>
  </si>
  <si>
    <t>卡泊三醇软膏</t>
  </si>
  <si>
    <t>卤米松乳膏(澳能)</t>
  </si>
  <si>
    <t>夫西地酸乳膏(奥络)</t>
  </si>
  <si>
    <t>枸橼酸西地那非片</t>
  </si>
  <si>
    <t>暂时无</t>
  </si>
  <si>
    <t>系列</t>
  </si>
  <si>
    <t>68-82</t>
  </si>
  <si>
    <t>铁笛片</t>
  </si>
  <si>
    <t>苦金片</t>
  </si>
  <si>
    <t>四季感冒片</t>
  </si>
  <si>
    <t>87-104</t>
  </si>
  <si>
    <r>
      <rPr>
        <sz val="10"/>
        <rFont val="宋体"/>
        <charset val="0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0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0"/>
      </rPr>
      <t>克拉霉素片组合包装</t>
    </r>
  </si>
  <si>
    <t>139-167</t>
  </si>
  <si>
    <r>
      <rPr>
        <sz val="10"/>
        <color rgb="FF00B050"/>
        <rFont val="宋体"/>
        <charset val="0"/>
      </rPr>
      <t>多维元素片</t>
    </r>
    <r>
      <rPr>
        <sz val="10"/>
        <color rgb="FF00B050"/>
        <rFont val="Arial"/>
        <charset val="0"/>
      </rPr>
      <t>(29)</t>
    </r>
  </si>
  <si>
    <r>
      <rPr>
        <sz val="10"/>
        <color rgb="FF00B050"/>
        <rFont val="宋体"/>
        <charset val="0"/>
      </rPr>
      <t>多维元素片（</t>
    </r>
    <r>
      <rPr>
        <sz val="10"/>
        <color rgb="FF00B050"/>
        <rFont val="Arial"/>
        <charset val="0"/>
      </rPr>
      <t>29-</t>
    </r>
    <r>
      <rPr>
        <sz val="10"/>
        <color rgb="FF00B050"/>
        <rFont val="宋体"/>
        <charset val="0"/>
      </rPr>
      <t>Ⅱ）</t>
    </r>
  </si>
  <si>
    <r>
      <rPr>
        <sz val="10"/>
        <color rgb="FF00B050"/>
        <rFont val="宋体"/>
        <charset val="0"/>
      </rPr>
      <t>维生素</t>
    </r>
    <r>
      <rPr>
        <sz val="10"/>
        <color rgb="FF00B050"/>
        <rFont val="Arial"/>
        <charset val="0"/>
      </rPr>
      <t>D</t>
    </r>
    <r>
      <rPr>
        <sz val="10"/>
        <color rgb="FF00B050"/>
        <rFont val="宋体"/>
        <charset val="0"/>
      </rPr>
      <t>滴剂</t>
    </r>
  </si>
  <si>
    <r>
      <rPr>
        <sz val="10"/>
        <color rgb="FF00B050"/>
        <rFont val="宋体"/>
        <charset val="0"/>
      </rPr>
      <t>多维元素片（</t>
    </r>
    <r>
      <rPr>
        <sz val="10"/>
        <color rgb="FF00B050"/>
        <rFont val="Arial"/>
        <charset val="0"/>
      </rPr>
      <t>21</t>
    </r>
    <r>
      <rPr>
        <sz val="10"/>
        <color rgb="FF00B050"/>
        <rFont val="宋体"/>
        <charset val="0"/>
      </rPr>
      <t>）</t>
    </r>
  </si>
  <si>
    <t>小儿感冒颗粒</t>
  </si>
  <si>
    <t>18-22</t>
  </si>
  <si>
    <t>6-7</t>
  </si>
  <si>
    <r>
      <rPr>
        <sz val="10"/>
        <color rgb="FFFF0000"/>
        <rFont val="宋体"/>
        <charset val="0"/>
      </rPr>
      <t>柠檬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冻干</t>
    </r>
    <r>
      <rPr>
        <sz val="10"/>
        <color rgb="FFFF0000"/>
        <rFont val="Arial"/>
        <charset val="0"/>
      </rPr>
      <t>)</t>
    </r>
  </si>
  <si>
    <t>23-28</t>
  </si>
  <si>
    <r>
      <rPr>
        <sz val="10"/>
        <rFont val="宋体"/>
        <charset val="0"/>
      </rPr>
      <t>布洛芬缓释胶囊</t>
    </r>
    <r>
      <rPr>
        <sz val="10"/>
        <rFont val="Arial"/>
        <charset val="0"/>
      </rPr>
      <t>(</t>
    </r>
    <r>
      <rPr>
        <sz val="10"/>
        <rFont val="宋体"/>
        <charset val="0"/>
      </rPr>
      <t>联邦缓士芬</t>
    </r>
    <r>
      <rPr>
        <sz val="10"/>
        <rFont val="Arial"/>
        <charset val="0"/>
      </rPr>
      <t>)</t>
    </r>
  </si>
  <si>
    <t>鼻喷系列</t>
  </si>
  <si>
    <t>泌尿生殖系统药</t>
  </si>
  <si>
    <t>外用系列</t>
  </si>
  <si>
    <t>盐酸特比萘芬喷雾剂（达克宁）</t>
  </si>
  <si>
    <t>26-31</t>
  </si>
  <si>
    <r>
      <rPr>
        <sz val="10"/>
        <color theme="3" tint="0.4"/>
        <rFont val="宋体"/>
        <charset val="0"/>
      </rPr>
      <t>盐酸特比萘芬凝胶</t>
    </r>
    <r>
      <rPr>
        <sz val="10"/>
        <color theme="3" tint="0.4"/>
        <rFont val="Arial"/>
        <charset val="0"/>
      </rPr>
      <t>(</t>
    </r>
    <r>
      <rPr>
        <sz val="10"/>
        <color theme="3" tint="0.4"/>
        <rFont val="宋体"/>
        <charset val="0"/>
      </rPr>
      <t>时脱扑</t>
    </r>
    <r>
      <rPr>
        <sz val="10"/>
        <color theme="3" tint="0.4"/>
        <rFont val="Arial"/>
        <charset val="0"/>
      </rPr>
      <t>)</t>
    </r>
  </si>
  <si>
    <t>辉瑞系列</t>
  </si>
  <si>
    <t>收银台换购</t>
  </si>
  <si>
    <t>ID</t>
  </si>
  <si>
    <t>品种</t>
  </si>
  <si>
    <t>百多邦创面消毒喷雾剂</t>
  </si>
  <si>
    <t>阿苯达唑片</t>
  </si>
  <si>
    <t>艾兰得B162004</t>
  </si>
  <si>
    <t>艾兰得ad</t>
  </si>
  <si>
    <t>大类ID2</t>
  </si>
  <si>
    <t>7440-8482</t>
  </si>
  <si>
    <t>企业会员</t>
  </si>
  <si>
    <t>崔家店5月任务</t>
  </si>
  <si>
    <t>会员建档案</t>
  </si>
  <si>
    <t>汇总</t>
  </si>
  <si>
    <t>补益</t>
  </si>
  <si>
    <t>鼻炎</t>
  </si>
  <si>
    <t>健脾</t>
  </si>
  <si>
    <t>余伯年</t>
  </si>
  <si>
    <t>通用名</t>
  </si>
  <si>
    <t>复方嗜酸乳杆菌片</t>
  </si>
  <si>
    <t>阿胶（太极天胶）</t>
  </si>
  <si>
    <t>B族维生素含片</t>
  </si>
  <si>
    <t>维生素C含片</t>
  </si>
  <si>
    <t>氨糖软骨素维生素D钙片</t>
  </si>
  <si>
    <t>绵阳</t>
  </si>
  <si>
    <t>ID号</t>
  </si>
  <si>
    <t>存货名称</t>
  </si>
  <si>
    <t>8000-9600</t>
  </si>
  <si>
    <t>附子理中丸</t>
  </si>
  <si>
    <t>通宣理肺丸</t>
  </si>
  <si>
    <t>桑菊感冒颗粒</t>
  </si>
  <si>
    <t>十全大补丸</t>
  </si>
  <si>
    <t>开胸顺气丸</t>
  </si>
  <si>
    <t>人参健脾丸</t>
  </si>
  <si>
    <t>五子衍宗丸</t>
  </si>
  <si>
    <t>香砂养胃丸</t>
  </si>
  <si>
    <t>八珍益母片</t>
  </si>
  <si>
    <t>磁朱丸</t>
  </si>
  <si>
    <t>五子衍宗丸(浓缩丸)</t>
  </si>
  <si>
    <t>益母草颗粒</t>
  </si>
  <si>
    <t>桑菊感冒片</t>
  </si>
  <si>
    <t>参苏丸</t>
  </si>
  <si>
    <t>银翘解毒丸</t>
  </si>
  <si>
    <t>补中益气丸</t>
  </si>
  <si>
    <t>风寒咳嗽丸</t>
  </si>
  <si>
    <t>除湿白带丸</t>
  </si>
  <si>
    <t>防风通圣丸</t>
  </si>
  <si>
    <t>柏子养心丸</t>
  </si>
  <si>
    <t>归脾丸</t>
  </si>
  <si>
    <t>杞菊地黄丸</t>
  </si>
  <si>
    <t>知柏地黄丸</t>
  </si>
  <si>
    <t>龙胆泻肝丸</t>
  </si>
  <si>
    <t>加味藿香正气丸</t>
  </si>
  <si>
    <t>九味羌活丸</t>
  </si>
  <si>
    <t>复方丹参片</t>
  </si>
  <si>
    <t>妇康宁片</t>
  </si>
  <si>
    <t>舒筋活血片</t>
  </si>
  <si>
    <t>保和颗粒</t>
  </si>
  <si>
    <t>元胡止痛片</t>
  </si>
  <si>
    <t>银翘解毒颗粒</t>
  </si>
  <si>
    <t>复方黄莲素片</t>
  </si>
  <si>
    <t>板蓝根颗粒</t>
  </si>
  <si>
    <t>牛黄解毒片</t>
  </si>
  <si>
    <t>板蓝根颗粒（无糖型）</t>
  </si>
  <si>
    <t>天麻片</t>
  </si>
  <si>
    <t>清眩片</t>
  </si>
  <si>
    <t>玄麦甘桔颗粒</t>
  </si>
  <si>
    <t>复方黄莲素片（薄膜衣片）</t>
  </si>
  <si>
    <t>补肾强身胶囊</t>
  </si>
  <si>
    <t>大山楂颗粒</t>
  </si>
  <si>
    <t>三七伤药片</t>
  </si>
  <si>
    <t>抗骨增生片</t>
  </si>
  <si>
    <t>健脾糕片</t>
  </si>
  <si>
    <t>上清片</t>
  </si>
  <si>
    <t>独圣活血片（薄膜衣）</t>
  </si>
  <si>
    <t>安神补心片（薄膜衣）</t>
  </si>
  <si>
    <t>精制银翘解毒片</t>
  </si>
  <si>
    <t>荡涤灵颗粒（含糖型）</t>
  </si>
  <si>
    <t>清喉咽颗粒</t>
  </si>
  <si>
    <t>半夏天麻丸</t>
  </si>
  <si>
    <t>橘红丸</t>
  </si>
  <si>
    <t>通宣理肺颗粒</t>
  </si>
  <si>
    <t>银柴颗粒</t>
  </si>
  <si>
    <t>小柴胡颗粒</t>
  </si>
  <si>
    <t>复方板蓝根颗粒</t>
  </si>
  <si>
    <t>当归片</t>
  </si>
  <si>
    <t>心宁片</t>
  </si>
  <si>
    <t>藿香正气颗粒</t>
  </si>
  <si>
    <t>双氯芬酸钾片</t>
  </si>
  <si>
    <t>橘红颗粒</t>
  </si>
  <si>
    <t>逍遥颗粒</t>
  </si>
  <si>
    <t>利胆排石片</t>
  </si>
  <si>
    <t>石淋通颗粒</t>
  </si>
  <si>
    <t>麻杏止咳片（薄膜衣）</t>
  </si>
  <si>
    <t>风寒咳嗽颗粒</t>
  </si>
  <si>
    <t>感冒止咳颗粒</t>
  </si>
  <si>
    <t>葛根芩连片</t>
  </si>
  <si>
    <t>烧伤肤康液</t>
  </si>
  <si>
    <t>夏桑菊颗粒</t>
  </si>
  <si>
    <t>首乌延寿片（薄膜衣）</t>
  </si>
  <si>
    <t>荡涤灵颗粒(无糖型）</t>
  </si>
  <si>
    <t>骨友灵搽剂</t>
  </si>
  <si>
    <t>妇科调经片</t>
  </si>
  <si>
    <t>小儿咳喘灵颗粒</t>
  </si>
  <si>
    <t>补肾强身片</t>
  </si>
  <si>
    <t>人参归脾丸</t>
  </si>
  <si>
    <t>炎可宁片</t>
  </si>
  <si>
    <t>利肝隆颗粒</t>
  </si>
  <si>
    <t>伤科活血酊</t>
  </si>
  <si>
    <t>止咳枇杷颗粒</t>
  </si>
  <si>
    <t>利胆片</t>
  </si>
  <si>
    <t>86-96</t>
  </si>
  <si>
    <t>上清丸</t>
  </si>
  <si>
    <t>急支糖浆</t>
  </si>
  <si>
    <t>肠炎宁片</t>
  </si>
  <si>
    <t>枸橼酸铋钾片/替硝唑片/克拉霉素片组合</t>
  </si>
  <si>
    <t>107-128</t>
  </si>
  <si>
    <t>多维元素片（21）</t>
  </si>
  <si>
    <t>补益系列</t>
  </si>
  <si>
    <t>补肾益寿胶囊</t>
  </si>
  <si>
    <t>安神补心片</t>
  </si>
  <si>
    <t>归芪生血颗粒(美美)</t>
  </si>
  <si>
    <t>柠檬(冻干)</t>
  </si>
  <si>
    <t>布洛芬缓释胶囊(联邦缓士芬)</t>
  </si>
  <si>
    <t>泌尿生殖系</t>
  </si>
  <si>
    <t>36-43</t>
  </si>
  <si>
    <t>盐酸特比萘芬凝胶(时脱扑)</t>
  </si>
  <si>
    <t>盐酸特比萘芬乳膏</t>
  </si>
  <si>
    <t>盐酸特比萘芬喷雾剂</t>
  </si>
  <si>
    <t>复方樟脑乳膏</t>
  </si>
  <si>
    <t>聚乙烯醇滴眼液(瑞珠)</t>
  </si>
  <si>
    <t>健脾系列</t>
  </si>
  <si>
    <t>逍遥丸</t>
  </si>
  <si>
    <t>26-32</t>
  </si>
  <si>
    <t>丹溪玉屏风颗粒</t>
  </si>
  <si>
    <t>参苓白术散</t>
  </si>
  <si>
    <t>参苓白术颗粒</t>
  </si>
  <si>
    <t>参苓白术片</t>
  </si>
  <si>
    <t>五苓胶囊</t>
  </si>
  <si>
    <t>玉屏风口服液</t>
  </si>
  <si>
    <t>玉屏风颗粒</t>
  </si>
  <si>
    <t>生脉饮</t>
  </si>
  <si>
    <t>疤痕凝胶(默氏美芭克)</t>
  </si>
  <si>
    <t>冷敷凝胶(默氏净斑)</t>
  </si>
  <si>
    <t>冷敷凝胶(默氏痘立克)</t>
  </si>
  <si>
    <t>伤口护理软膏(默氏靓甲王)</t>
  </si>
  <si>
    <t>冷敷液(默氏狐克)</t>
  </si>
  <si>
    <t>冷敷凝胶(余伯年芦荟胶)</t>
  </si>
  <si>
    <t>伤口护理软膏(余伯年宝宝紫草膏)</t>
  </si>
  <si>
    <t>液体敷料(余伯年宝宝红屁屁)</t>
  </si>
  <si>
    <t>喷剂敷料(余伯年宝宝金水)</t>
  </si>
  <si>
    <t>口腔溃疡含漱液(默氏漱口清)</t>
  </si>
  <si>
    <t>喷剂敷料(余伯年宝宝无蚊乐)</t>
  </si>
  <si>
    <t>冷敷凝胶(余伯年雪莲止痒)</t>
  </si>
  <si>
    <t>喷剂敷料(余伯年藿香花露)</t>
  </si>
  <si>
    <t>喷剂敷料(余伯年香茅无蚊喷)</t>
  </si>
  <si>
    <t>冷敷液(余伯年藿香风油清)</t>
  </si>
  <si>
    <t>规格</t>
  </si>
  <si>
    <t>生产厂家</t>
  </si>
  <si>
    <t>10mgx7片x4板</t>
  </si>
  <si>
    <t>阿斯利康药业（中国）有限公司</t>
  </si>
  <si>
    <t>60吸 320ug+9ug/吸</t>
  </si>
  <si>
    <t>阿斯利康制药有限公司</t>
  </si>
  <si>
    <t>60吸 160μg+4.5μg/吸</t>
  </si>
  <si>
    <t>瑞典AstraZeneca AB s-15185,sodertalje</t>
  </si>
  <si>
    <t>3ml:300单位(预填充)</t>
  </si>
  <si>
    <t>赛诺菲安万特(北京)制药有限公司</t>
  </si>
  <si>
    <t>100mgx14片</t>
  </si>
  <si>
    <t>50mgx28片</t>
  </si>
  <si>
    <t>30个</t>
  </si>
  <si>
    <t>1ml:150mg</t>
  </si>
  <si>
    <t>5mgx28片</t>
  </si>
  <si>
    <t>辉瑞制药有限公司</t>
  </si>
  <si>
    <t>20mgx28片</t>
  </si>
  <si>
    <t>达比加群酯胶囊</t>
  </si>
  <si>
    <t>110mgx30粒</t>
  </si>
  <si>
    <t>利伐沙班片</t>
  </si>
  <si>
    <t>10mgx12片x2板</t>
  </si>
  <si>
    <t>5020-6280</t>
  </si>
  <si>
    <t>磷酸西格列汀片</t>
  </si>
  <si>
    <t>100mgx7片x4板</t>
  </si>
  <si>
    <t>厄贝沙坦片</t>
  </si>
  <si>
    <t>0.15gx7片x4板</t>
  </si>
  <si>
    <t>赛诺菲(杭州)制药有限公司</t>
  </si>
  <si>
    <t>格列美脲片</t>
  </si>
  <si>
    <t>2mgx60片</t>
  </si>
  <si>
    <t>硫酸氢氯吡格雷片(波立维片)</t>
  </si>
  <si>
    <t>75mgx28片</t>
  </si>
  <si>
    <t>金钙尔奇碳酸钙维D3元素片</t>
  </si>
  <si>
    <t>西格列汀二甲双胍片(II)</t>
  </si>
  <si>
    <t>50mg：850mgx14片x2板</t>
  </si>
  <si>
    <t>MSD Pharma (Singapore) Pte. Ltd.</t>
  </si>
  <si>
    <t>善存家庭装</t>
  </si>
  <si>
    <t>15mgx7片</t>
  </si>
  <si>
    <t>拜耳医药</t>
  </si>
  <si>
    <t>善存银家庭装</t>
  </si>
  <si>
    <t>20mgx7片</t>
  </si>
  <si>
    <t>静心钙72粒</t>
  </si>
  <si>
    <t>10mgx5片</t>
  </si>
  <si>
    <t>碳酸钙D3咀嚼片（Ⅱ）</t>
  </si>
  <si>
    <t>慢病建档考核品种</t>
  </si>
  <si>
    <t>碳酸钙D3咀嚼片Ⅱ(钙尔奇D300)</t>
  </si>
  <si>
    <t>善存银片</t>
  </si>
  <si>
    <t>钙尔奇氨糖</t>
  </si>
  <si>
    <t>善存儿童FOOD</t>
  </si>
  <si>
    <t>维D维K软胶囊166粒</t>
  </si>
  <si>
    <t>鱼跃</t>
  </si>
  <si>
    <t>9F系列制氧机</t>
  </si>
  <si>
    <t>制氧机</t>
  </si>
  <si>
    <t>臂式电子血压计</t>
  </si>
  <si>
    <t>电子血压计</t>
  </si>
  <si>
    <t>腕式电子血压计</t>
  </si>
  <si>
    <t>压缩空气式雾化器</t>
  </si>
  <si>
    <t>网式雾化器</t>
  </si>
  <si>
    <t>血糖试纸</t>
  </si>
  <si>
    <t>血糖仪套包</t>
  </si>
  <si>
    <t>血糖仪</t>
  </si>
  <si>
    <t>颈椎牵引器</t>
  </si>
  <si>
    <t>病人移动辅助设备</t>
  </si>
  <si>
    <t>防褥疮垫</t>
  </si>
  <si>
    <t>听诊器</t>
  </si>
  <si>
    <t>电动轮椅车</t>
  </si>
  <si>
    <t>手动轮椅车</t>
  </si>
  <si>
    <t>双水平正压通气治疗机</t>
  </si>
  <si>
    <t>医用助行器</t>
  </si>
  <si>
    <t>轮椅车</t>
  </si>
  <si>
    <t>便携式吸痰器</t>
  </si>
  <si>
    <t>家庭保健药箱</t>
  </si>
  <si>
    <t>病人移动辅助设备（手杖）</t>
  </si>
  <si>
    <t>病人移动辅助设备（拐杖）</t>
  </si>
  <si>
    <t>氧气袋</t>
  </si>
  <si>
    <t>血压计-听诊器保健盒</t>
  </si>
  <si>
    <t>指夹式脉搏血氧仪</t>
  </si>
  <si>
    <t>防褥疮床垫</t>
  </si>
  <si>
    <t>血压计</t>
  </si>
  <si>
    <t>红外测温仪</t>
  </si>
  <si>
    <t>医用腋拐</t>
  </si>
  <si>
    <t>振德</t>
  </si>
  <si>
    <t>氏君沙免洗手消毒液(凝胶型)</t>
  </si>
  <si>
    <t>900-1100-1650</t>
  </si>
  <si>
    <t>氏君沙免洗外科手消毒液</t>
  </si>
  <si>
    <t>氏君沙免洗手消毒液</t>
  </si>
  <si>
    <t>抗菌洗手液</t>
  </si>
  <si>
    <t>一次性学生手套</t>
  </si>
  <si>
    <t>检查手套</t>
  </si>
  <si>
    <t>利尔康牌75%酒精消毒液</t>
  </si>
  <si>
    <t>聚乙烯吡咯烷酮碘（0.2%碘伏消毒</t>
  </si>
  <si>
    <t>酒精消毒液</t>
  </si>
  <si>
    <t>3%过氧化氢消毒液</t>
  </si>
  <si>
    <t>聚乙烯吡咯烷酮碘（0.2%碘伏消</t>
  </si>
  <si>
    <t>一次性使用医用隔离衣</t>
  </si>
  <si>
    <t>一次性使用医用口罩</t>
  </si>
  <si>
    <t>棉签</t>
  </si>
  <si>
    <t>消毒棉球</t>
  </si>
  <si>
    <t>脱脂棉球</t>
  </si>
  <si>
    <t>一次性自粘敷贴</t>
  </si>
  <si>
    <t>医用护理垫（看护垫）</t>
  </si>
  <si>
    <t>医用隔离面罩</t>
  </si>
  <si>
    <t>治疗型静脉曲张袜</t>
  </si>
  <si>
    <t>医用外科口罩</t>
  </si>
  <si>
    <t>创口贴</t>
  </si>
  <si>
    <t>纱布绷带</t>
  </si>
  <si>
    <t>一次性使用无菌换药包</t>
  </si>
  <si>
    <t>医用胶带</t>
  </si>
  <si>
    <t>透明敷料（灭菌型）</t>
  </si>
  <si>
    <t>弹性绷带</t>
  </si>
  <si>
    <t>婴儿卫生湿巾</t>
  </si>
  <si>
    <t>透明敷料</t>
  </si>
  <si>
    <t>医用纱布块</t>
  </si>
  <si>
    <t>葵花</t>
  </si>
  <si>
    <t>五加参蛤蚧精</t>
  </si>
  <si>
    <t>康妇消炎栓</t>
  </si>
  <si>
    <t>小儿清肺化痰口服液</t>
  </si>
  <si>
    <t>熊胆痔灵栓</t>
  </si>
  <si>
    <t>盐酸氨溴索口服溶液</t>
  </si>
  <si>
    <t>熊胆痔灵膏</t>
  </si>
  <si>
    <t>小儿咽扁颗粒</t>
  </si>
  <si>
    <t>甲硝唑氯己定洗剂</t>
  </si>
  <si>
    <t>秋梨润肺膏</t>
  </si>
  <si>
    <t>小儿止咳糖浆</t>
  </si>
  <si>
    <t>天胶</t>
  </si>
  <si>
    <t>81-97</t>
  </si>
  <si>
    <t>复方熊胆薄荷含片(熊胆舒喉片)</t>
  </si>
  <si>
    <t>复方片仔癀</t>
  </si>
  <si>
    <t>健儿消食口服液</t>
  </si>
  <si>
    <t>75-90</t>
  </si>
  <si>
    <t>67-80</t>
  </si>
  <si>
    <t>20-24</t>
  </si>
  <si>
    <t>太极牌睡好片</t>
  </si>
  <si>
    <t>茵胆平肝胶囊</t>
  </si>
  <si>
    <t>39-47</t>
  </si>
  <si>
    <t>萘敏维滴眼液</t>
  </si>
  <si>
    <t>聚乙烯醇滴眼液</t>
  </si>
  <si>
    <t>藿香</t>
  </si>
  <si>
    <t>崔家店6月任务</t>
  </si>
  <si>
    <t>陈宇</t>
  </si>
  <si>
    <t>B族</t>
  </si>
  <si>
    <t>五子</t>
  </si>
  <si>
    <t>Vc</t>
  </si>
  <si>
    <t>艾兰得</t>
  </si>
  <si>
    <t>Vd钙</t>
  </si>
  <si>
    <t>84-101</t>
  </si>
  <si>
    <r>
      <rPr>
        <sz val="10"/>
        <rFont val="宋体"/>
        <charset val="0"/>
      </rPr>
      <t>复方熊胆薄荷含片</t>
    </r>
    <r>
      <rPr>
        <sz val="10"/>
        <rFont val="Arial"/>
        <charset val="0"/>
      </rPr>
      <t>(</t>
    </r>
    <r>
      <rPr>
        <sz val="10"/>
        <rFont val="宋体"/>
        <charset val="0"/>
      </rPr>
      <t>熊胆舒喉片</t>
    </r>
    <r>
      <rPr>
        <sz val="10"/>
        <rFont val="Arial"/>
        <charset val="0"/>
      </rPr>
      <t>)</t>
    </r>
  </si>
  <si>
    <t>复方片仔癀含片</t>
  </si>
  <si>
    <t>胃肠系列</t>
  </si>
  <si>
    <t>89-107</t>
  </si>
  <si>
    <t>组合包装</t>
  </si>
  <si>
    <t>双歧杆菌活菌胶囊</t>
  </si>
  <si>
    <t>70-84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</si>
  <si>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泡腾片</t>
    </r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</si>
  <si>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滴剂</t>
    </r>
  </si>
  <si>
    <r>
      <rPr>
        <sz val="10"/>
        <rFont val="宋体"/>
        <charset val="0"/>
      </rPr>
      <t>多维元素片（</t>
    </r>
    <r>
      <rPr>
        <sz val="10"/>
        <rFont val="Arial"/>
        <charset val="0"/>
      </rPr>
      <t>21</t>
    </r>
    <r>
      <rPr>
        <sz val="10"/>
        <rFont val="宋体"/>
        <charset val="0"/>
      </rPr>
      <t>）</t>
    </r>
  </si>
  <si>
    <t>古优牌氨基葡萄糖钙片</t>
  </si>
  <si>
    <t>金钙尔奇碳酸钙维D3元素片(4)(金钙尔奇D)</t>
  </si>
  <si>
    <r>
      <rPr>
        <sz val="10"/>
        <rFont val="宋体"/>
        <charset val="0"/>
      </rPr>
      <t>归芪生血颗粒</t>
    </r>
    <r>
      <rPr>
        <sz val="10"/>
        <rFont val="Arial"/>
        <charset val="0"/>
      </rPr>
      <t>(</t>
    </r>
    <r>
      <rPr>
        <sz val="10"/>
        <rFont val="宋体"/>
        <charset val="0"/>
      </rPr>
      <t>美美</t>
    </r>
    <r>
      <rPr>
        <sz val="10"/>
        <rFont val="Arial"/>
        <charset val="0"/>
      </rPr>
      <t>)</t>
    </r>
  </si>
  <si>
    <t>7-8</t>
  </si>
  <si>
    <r>
      <rPr>
        <sz val="10"/>
        <rFont val="宋体"/>
        <charset val="0"/>
      </rPr>
      <t>柠檬</t>
    </r>
    <r>
      <rPr>
        <sz val="10"/>
        <rFont val="Arial"/>
        <charset val="0"/>
      </rPr>
      <t>(</t>
    </r>
    <r>
      <rPr>
        <sz val="10"/>
        <rFont val="宋体"/>
        <charset val="0"/>
      </rPr>
      <t>冻干</t>
    </r>
    <r>
      <rPr>
        <sz val="10"/>
        <rFont val="Arial"/>
        <charset val="0"/>
      </rPr>
      <t>)</t>
    </r>
  </si>
  <si>
    <t>22-26</t>
  </si>
  <si>
    <t>64-77</t>
  </si>
  <si>
    <t>艾兰得B族维生素</t>
  </si>
  <si>
    <t>风油精</t>
  </si>
  <si>
    <t>炎可宁</t>
  </si>
  <si>
    <t>鲁南</t>
  </si>
  <si>
    <t>奥利司他胶囊OTC</t>
  </si>
  <si>
    <t>安神补脑液OTC</t>
  </si>
  <si>
    <t>人参固本口服液OTC</t>
  </si>
  <si>
    <t>桔贝合剂OTC</t>
  </si>
  <si>
    <t>柴银口服液OTC</t>
  </si>
  <si>
    <t>荆防颗粒OTC</t>
  </si>
  <si>
    <t>银黄含化片OTC</t>
  </si>
  <si>
    <t>小儿消积止咳口服液</t>
  </si>
  <si>
    <t>盐酸布替萘芬喷剂</t>
  </si>
  <si>
    <t>枸橼酸莫沙必利片</t>
  </si>
  <si>
    <t>盐酸西替利嗪片OTC</t>
  </si>
  <si>
    <t>盐酸西替利嗪糖浆</t>
  </si>
  <si>
    <t>聚甲酚磺醛栓</t>
  </si>
  <si>
    <t>孟鲁司特钠片</t>
  </si>
  <si>
    <t>孟鲁司特钠咀嚼片</t>
  </si>
  <si>
    <t>格列美脲滴丸</t>
  </si>
  <si>
    <t>缬沙坦分散片</t>
  </si>
  <si>
    <t>米格列醇片</t>
  </si>
  <si>
    <t>盐酸坦洛新缓释胶囊</t>
  </si>
  <si>
    <t>茵栀黄颗粒</t>
  </si>
  <si>
    <t>银杏叶片</t>
  </si>
  <si>
    <t>参芪降糖颗粒</t>
  </si>
  <si>
    <t>川蛭通络胶囊</t>
  </si>
  <si>
    <t>首荟通便胶囊</t>
  </si>
  <si>
    <t>普济痔疮栓</t>
  </si>
  <si>
    <t>醋氯芬酸肠溶片</t>
  </si>
  <si>
    <t>非那雄胺片</t>
  </si>
  <si>
    <t>氯雷他定颗粒</t>
  </si>
  <si>
    <t>阿莫西林克拉维酸钾分散片</t>
  </si>
  <si>
    <t>复方氯唑沙宗片(鲁南贝特片)</t>
  </si>
  <si>
    <t>鼻渊通窍颗粒</t>
  </si>
  <si>
    <t>奥美拉唑肠溶片</t>
  </si>
  <si>
    <t>心通口服液</t>
  </si>
  <si>
    <t>脉络舒通丸</t>
  </si>
  <si>
    <t>单硝酸异山梨酯缓释片</t>
  </si>
  <si>
    <t>单硝酸异山梨酯片(鲁南欣康)</t>
  </si>
  <si>
    <t>桐君阁</t>
  </si>
  <si>
    <t>保和丸</t>
  </si>
  <si>
    <t>拨云退翳丸</t>
  </si>
  <si>
    <t>参苏感冒片</t>
  </si>
  <si>
    <t>川贝止咳糖浆</t>
  </si>
  <si>
    <t>穿龙骨刺片</t>
  </si>
  <si>
    <t>复方百部止咳糖浆</t>
  </si>
  <si>
    <t>复方穿心莲片</t>
  </si>
  <si>
    <t>复方熊胆薄荷含片</t>
  </si>
  <si>
    <t>桂附地黄丸</t>
  </si>
  <si>
    <t>归脾片</t>
  </si>
  <si>
    <t>喉症丸</t>
  </si>
  <si>
    <t>槐角丸</t>
  </si>
  <si>
    <t>降脂灵片</t>
  </si>
  <si>
    <t>龙胆泻肝片</t>
  </si>
  <si>
    <t>麻仁丸</t>
  </si>
  <si>
    <t>麝香风湿胶囊</t>
  </si>
  <si>
    <t>天麻丸</t>
  </si>
  <si>
    <t>天王补心丸</t>
  </si>
  <si>
    <t>乌鸡白凤丸</t>
  </si>
  <si>
    <t>小儿清热止咳合剂</t>
  </si>
  <si>
    <t>小活络片</t>
  </si>
  <si>
    <t>腰痛片</t>
  </si>
  <si>
    <t>一清颗粒</t>
  </si>
  <si>
    <t>止咳片</t>
  </si>
  <si>
    <t>锁阳固精丸</t>
  </si>
  <si>
    <t>崔家店7月任务</t>
  </si>
  <si>
    <t>维C含</t>
  </si>
  <si>
    <t>肝胆/泌尿</t>
  </si>
  <si>
    <t>肝胆/泌</t>
  </si>
  <si>
    <t>补脾系列</t>
  </si>
  <si>
    <t>锐洁牌卫生</t>
  </si>
  <si>
    <r>
      <rPr>
        <sz val="9"/>
        <rFont val="宋体"/>
        <charset val="0"/>
      </rPr>
      <t>复方熊胆薄荷含片</t>
    </r>
    <r>
      <rPr>
        <sz val="9"/>
        <rFont val="Arial"/>
        <charset val="0"/>
      </rPr>
      <t>(</t>
    </r>
    <r>
      <rPr>
        <sz val="9"/>
        <rFont val="宋体"/>
        <charset val="0"/>
      </rPr>
      <t>熊胆舒喉片</t>
    </r>
    <r>
      <rPr>
        <sz val="9"/>
        <rFont val="Arial"/>
        <charset val="0"/>
      </rPr>
      <t>)</t>
    </r>
  </si>
  <si>
    <t>江中牌胖大海菊花乌梅桔红糖</t>
  </si>
  <si>
    <t>保和咀嚼片</t>
  </si>
  <si>
    <t>枸橼酸铋钾片/替硝唑片/克拉霉素片组合包</t>
  </si>
  <si>
    <r>
      <rPr>
        <sz val="9"/>
        <rFont val="宋体"/>
        <charset val="0"/>
      </rPr>
      <t>维生素</t>
    </r>
    <r>
      <rPr>
        <sz val="9"/>
        <rFont val="Arial"/>
        <charset val="0"/>
      </rPr>
      <t>C</t>
    </r>
    <r>
      <rPr>
        <sz val="9"/>
        <rFont val="宋体"/>
        <charset val="0"/>
      </rPr>
      <t>泡腾片</t>
    </r>
  </si>
  <si>
    <r>
      <rPr>
        <sz val="9"/>
        <rFont val="宋体"/>
        <charset val="0"/>
      </rPr>
      <t>多维元素片（</t>
    </r>
    <r>
      <rPr>
        <sz val="9"/>
        <rFont val="Arial"/>
        <charset val="0"/>
      </rPr>
      <t>21</t>
    </r>
    <r>
      <rPr>
        <sz val="9"/>
        <rFont val="宋体"/>
        <charset val="0"/>
      </rPr>
      <t>）</t>
    </r>
  </si>
  <si>
    <r>
      <rPr>
        <sz val="9"/>
        <rFont val="宋体"/>
        <charset val="0"/>
      </rPr>
      <t>归芪生血颗粒</t>
    </r>
    <r>
      <rPr>
        <sz val="9"/>
        <rFont val="Arial"/>
        <charset val="0"/>
      </rPr>
      <t>(</t>
    </r>
    <r>
      <rPr>
        <sz val="9"/>
        <rFont val="宋体"/>
        <charset val="0"/>
      </rPr>
      <t>美美</t>
    </r>
    <r>
      <rPr>
        <sz val="9"/>
        <rFont val="Arial"/>
        <charset val="0"/>
      </rPr>
      <t>)</t>
    </r>
  </si>
  <si>
    <t>灵芝孢子（破壁）</t>
  </si>
  <si>
    <t>灵芝孢子(破壁)</t>
  </si>
  <si>
    <t>三七（冻干）</t>
  </si>
  <si>
    <r>
      <rPr>
        <sz val="9"/>
        <rFont val="宋体"/>
        <charset val="0"/>
      </rPr>
      <t>布洛芬缓释胶囊</t>
    </r>
    <r>
      <rPr>
        <sz val="9"/>
        <rFont val="Arial"/>
        <charset val="0"/>
      </rPr>
      <t>(</t>
    </r>
    <r>
      <rPr>
        <sz val="9"/>
        <rFont val="宋体"/>
        <charset val="0"/>
      </rPr>
      <t>联邦缓士芬</t>
    </r>
    <r>
      <rPr>
        <sz val="9"/>
        <rFont val="Arial"/>
        <charset val="0"/>
      </rPr>
      <t>)</t>
    </r>
  </si>
  <si>
    <t>肝胆/泌尿系统药</t>
  </si>
  <si>
    <t>艾附暖宫丸</t>
  </si>
  <si>
    <t>八珍胶囊</t>
  </si>
  <si>
    <t>参苓白术丸</t>
  </si>
  <si>
    <t>大黄庶虫丸</t>
  </si>
  <si>
    <t>大黄蛰虫丸</t>
  </si>
  <si>
    <t>二陈丸</t>
  </si>
  <si>
    <t>二妙丸</t>
  </si>
  <si>
    <t>复方益母草膏</t>
  </si>
  <si>
    <t>桂枝茯苓胶囊</t>
  </si>
  <si>
    <t>桂枝茯苓丸</t>
  </si>
  <si>
    <t>黄芪生脉饮</t>
  </si>
  <si>
    <t>加味逍遥丸</t>
  </si>
  <si>
    <t>金匮肾气丸</t>
  </si>
  <si>
    <t>启脾丸</t>
  </si>
  <si>
    <t>清胃黄连丸</t>
  </si>
  <si>
    <t>王氏保赤丸</t>
  </si>
  <si>
    <t>益母草膏</t>
  </si>
  <si>
    <t>越鞠保和丸</t>
  </si>
  <si>
    <t>香砂六君丸</t>
  </si>
  <si>
    <t>健脾丸</t>
  </si>
  <si>
    <t>锐洁牌卫生湿巾</t>
  </si>
  <si>
    <t>百多邦创面</t>
  </si>
  <si>
    <t>芡实薏米破壁草本代用茶</t>
  </si>
  <si>
    <t>酸枣仁百合破壁草本代用茶</t>
  </si>
  <si>
    <t>玫瑰桑椹破壁草本</t>
  </si>
  <si>
    <t>桔梗破壁饮片</t>
  </si>
  <si>
    <t>太子参破壁饮片</t>
  </si>
  <si>
    <t>川芎破壁饮片</t>
  </si>
  <si>
    <t xml:space="preserve">炎可宁 </t>
  </si>
  <si>
    <t>高风险会员回访</t>
  </si>
  <si>
    <t>五维赖氨酸</t>
  </si>
  <si>
    <t>锌钙特（新）</t>
  </si>
  <si>
    <t>肝胆系统药</t>
  </si>
  <si>
    <t>康恩贝</t>
  </si>
  <si>
    <t>步长</t>
  </si>
  <si>
    <t>健力多</t>
  </si>
  <si>
    <t>益生菌</t>
  </si>
  <si>
    <t>乳酸菌</t>
  </si>
  <si>
    <t>大山楂</t>
  </si>
  <si>
    <t>通用名称</t>
  </si>
  <si>
    <t>澳诺</t>
  </si>
  <si>
    <t>新（锌钙特）</t>
  </si>
  <si>
    <t>河南宛西</t>
  </si>
  <si>
    <t>78-94</t>
  </si>
  <si>
    <t>54-68</t>
  </si>
  <si>
    <t>胃康灵胶囊</t>
  </si>
  <si>
    <t>17-20</t>
  </si>
  <si>
    <t>补脾</t>
  </si>
  <si>
    <t>61-73</t>
  </si>
  <si>
    <t>肠炎宁颗粒</t>
  </si>
  <si>
    <t>积雪苷霜软膏</t>
  </si>
  <si>
    <t>步长制药</t>
  </si>
  <si>
    <t>康妇炎胶囊</t>
  </si>
  <si>
    <t>消乳散结胶囊</t>
  </si>
  <si>
    <t>红核妇洁洗液</t>
  </si>
  <si>
    <t>洁身洗液</t>
  </si>
  <si>
    <t>宫血停颗粒</t>
  </si>
  <si>
    <t>肝爽颗粒</t>
  </si>
  <si>
    <t>龙生蛭胶囊</t>
  </si>
  <si>
    <t>清热解毒胶囊</t>
  </si>
  <si>
    <t>头痛宁胶囊</t>
  </si>
  <si>
    <t>前列舒通胶囊</t>
  </si>
  <si>
    <t>健胃消炎颗粒</t>
  </si>
  <si>
    <t>复方铝酸铋颗粒</t>
  </si>
  <si>
    <t>妇科止痒胶囊</t>
  </si>
  <si>
    <t>双氯芬酸钠缓释胶囊(I)</t>
  </si>
  <si>
    <t>独圣活血片</t>
  </si>
  <si>
    <t>风湿马钱片</t>
  </si>
  <si>
    <t>复方桔梗止咳片</t>
  </si>
  <si>
    <t>麻杏止咳片</t>
  </si>
  <si>
    <t>首乌延寿片</t>
  </si>
  <si>
    <t>通脉灵片</t>
  </si>
  <si>
    <t>消咳宁片</t>
  </si>
  <si>
    <t>萸连片</t>
  </si>
  <si>
    <t>白带丸</t>
  </si>
  <si>
    <t>良附丸</t>
  </si>
  <si>
    <t>人参归脾丸（小蜜
丸）</t>
  </si>
  <si>
    <t>荡涤灵颗粒</t>
  </si>
  <si>
    <t xml:space="preserve">骨友灵搽剂 </t>
  </si>
  <si>
    <t>健力多520*3盒</t>
  </si>
  <si>
    <t>蛋白粉450g*4罐</t>
  </si>
  <si>
    <t>益生菌20袋装*5盒</t>
  </si>
  <si>
    <t>收银台</t>
  </si>
  <si>
    <t>史克肠虫清</t>
  </si>
  <si>
    <t>艾兰得VC</t>
  </si>
  <si>
    <t>艾兰得B族</t>
  </si>
  <si>
    <t>7590-8350</t>
  </si>
  <si>
    <t>罗贵波</t>
  </si>
  <si>
    <t>维生素系</t>
  </si>
  <si>
    <t>94--113</t>
  </si>
  <si>
    <t>67--80</t>
  </si>
  <si>
    <t>66--79</t>
  </si>
  <si>
    <t>23--32</t>
  </si>
  <si>
    <t>7--8</t>
  </si>
  <si>
    <t>3--4</t>
  </si>
  <si>
    <t>31-37</t>
  </si>
  <si>
    <t>11--17</t>
  </si>
  <si>
    <t>3--5</t>
  </si>
  <si>
    <t>太极天胶</t>
  </si>
  <si>
    <t>阿莫西林克拉维酸钾颗粒</t>
  </si>
  <si>
    <t>阿莫西林胶囊(阿莫仙)</t>
  </si>
  <si>
    <t>氢溴酸右美沙芬口服溶液(克立停)</t>
  </si>
  <si>
    <t>氨苄西林胶囊(联邦安必仙)</t>
  </si>
  <si>
    <t>盐酸左氧氟沙星滴眼液（联邦左福康）</t>
  </si>
  <si>
    <t>阿德福韦酯胶囊(阿迪仙)</t>
  </si>
  <si>
    <t>盐酸左氧氟沙星胶囊(联邦左福康)</t>
  </si>
  <si>
    <t>阿德福韦酯胶囊</t>
  </si>
  <si>
    <t>善存</t>
  </si>
  <si>
    <t>4090-4970</t>
  </si>
  <si>
    <t>华泰二店11月任务</t>
  </si>
  <si>
    <t>日均笔数</t>
  </si>
  <si>
    <t>华泰</t>
  </si>
  <si>
    <t>杨荣婷</t>
  </si>
  <si>
    <t>络活喜</t>
  </si>
  <si>
    <t>立普妥</t>
  </si>
  <si>
    <t>西乐葆</t>
  </si>
  <si>
    <t>肝胆系列</t>
  </si>
  <si>
    <t>沉香化气</t>
  </si>
  <si>
    <t>伤口护理软膏(余伯年肤裂宁)</t>
  </si>
  <si>
    <t>十全大补酒</t>
  </si>
  <si>
    <t>面膜</t>
  </si>
  <si>
    <t>依帕司他片</t>
  </si>
  <si>
    <t>30-38</t>
  </si>
  <si>
    <t>20-26</t>
  </si>
  <si>
    <t>30-36</t>
  </si>
  <si>
    <t>12  14</t>
  </si>
  <si>
    <t>肝胆系统</t>
  </si>
  <si>
    <t>2  3</t>
  </si>
  <si>
    <t>3  4</t>
  </si>
  <si>
    <t>10  12</t>
  </si>
  <si>
    <t>25  30</t>
  </si>
  <si>
    <t>40-60</t>
  </si>
  <si>
    <t>伤口护理软膏 (余伯年肤裂宁)</t>
  </si>
  <si>
    <t>热敷贴</t>
  </si>
  <si>
    <t>104690,</t>
  </si>
  <si>
    <t>百合固金片</t>
  </si>
  <si>
    <t>43-52</t>
  </si>
  <si>
    <t>104691,</t>
  </si>
  <si>
    <t>104692,</t>
  </si>
  <si>
    <t>104693,</t>
  </si>
  <si>
    <t>155108,</t>
  </si>
  <si>
    <t>139379,</t>
  </si>
  <si>
    <t>202044,</t>
  </si>
  <si>
    <t>40935,</t>
  </si>
  <si>
    <t>97851,</t>
  </si>
  <si>
    <t>171872,</t>
  </si>
  <si>
    <t>201309,</t>
  </si>
  <si>
    <t>144423,</t>
  </si>
  <si>
    <t>13-16</t>
  </si>
  <si>
    <t>170191,</t>
  </si>
  <si>
    <t>171499,</t>
  </si>
  <si>
    <t>137250,</t>
  </si>
  <si>
    <t>201264,</t>
  </si>
  <si>
    <t>201495,</t>
  </si>
  <si>
    <t>131284,</t>
  </si>
  <si>
    <t>41368,</t>
  </si>
  <si>
    <t>34489,</t>
  </si>
  <si>
    <t>59899,</t>
  </si>
  <si>
    <t>191655,</t>
  </si>
  <si>
    <t>226562,</t>
  </si>
  <si>
    <t>39103,</t>
  </si>
  <si>
    <t>181356,</t>
  </si>
  <si>
    <t>183439,</t>
  </si>
  <si>
    <t>84174,</t>
  </si>
  <si>
    <t>10—12</t>
  </si>
  <si>
    <t>21580,</t>
  </si>
  <si>
    <t>75452,</t>
  </si>
  <si>
    <t>肝胆/皮肤去湿类药</t>
  </si>
  <si>
    <t>127087,</t>
  </si>
  <si>
    <t>4—5</t>
  </si>
  <si>
    <t>湿毒清片</t>
  </si>
  <si>
    <t>190969,</t>
  </si>
  <si>
    <t>3—4</t>
  </si>
  <si>
    <t>184082,</t>
  </si>
  <si>
    <t>146,</t>
  </si>
  <si>
    <t>213975,</t>
  </si>
  <si>
    <t>14—17</t>
  </si>
  <si>
    <t>122671,</t>
  </si>
  <si>
    <t>25—30</t>
  </si>
  <si>
    <t>71520,</t>
  </si>
  <si>
    <t>44368,</t>
  </si>
  <si>
    <t>200083,</t>
  </si>
  <si>
    <t>1331,</t>
  </si>
  <si>
    <t>1299,</t>
  </si>
  <si>
    <t>58027,</t>
  </si>
  <si>
    <t>101420,</t>
  </si>
  <si>
    <t>2029,</t>
  </si>
  <si>
    <t>102608,</t>
  </si>
  <si>
    <t>1944,</t>
  </si>
  <si>
    <t>131898,</t>
  </si>
  <si>
    <t>43628,</t>
  </si>
  <si>
    <t>135483,</t>
  </si>
  <si>
    <t>177707,</t>
  </si>
  <si>
    <t>167024,</t>
  </si>
  <si>
    <t>1314,</t>
  </si>
  <si>
    <t>128372,</t>
  </si>
  <si>
    <t>94886,</t>
  </si>
  <si>
    <t>13491,</t>
  </si>
  <si>
    <t>201777,</t>
  </si>
  <si>
    <t>1440,</t>
  </si>
  <si>
    <t>70432,</t>
  </si>
  <si>
    <t>25343,</t>
  </si>
  <si>
    <t>1236,</t>
  </si>
  <si>
    <t>1375,</t>
  </si>
  <si>
    <t>148890,</t>
  </si>
  <si>
    <t>10702,</t>
  </si>
  <si>
    <t>1271,</t>
  </si>
  <si>
    <t>15929,</t>
  </si>
  <si>
    <t>1946,</t>
  </si>
  <si>
    <t>11788,</t>
  </si>
  <si>
    <t>42965,</t>
  </si>
  <si>
    <t>58262,</t>
  </si>
  <si>
    <t>195217,</t>
  </si>
  <si>
    <t>11424,</t>
  </si>
  <si>
    <t>86955,</t>
  </si>
  <si>
    <t>48043,</t>
  </si>
  <si>
    <t>219041,</t>
  </si>
  <si>
    <t>56875,</t>
  </si>
  <si>
    <t>220224,</t>
  </si>
  <si>
    <t>49118,</t>
  </si>
  <si>
    <t>56783,</t>
  </si>
  <si>
    <t>57129,</t>
  </si>
  <si>
    <t>176650,</t>
  </si>
  <si>
    <t>207271,</t>
  </si>
  <si>
    <t>218704,</t>
  </si>
  <si>
    <t>23217,</t>
  </si>
  <si>
    <t>1924,</t>
  </si>
  <si>
    <t>27724,</t>
  </si>
  <si>
    <t>6178,</t>
  </si>
  <si>
    <t>94162,</t>
  </si>
  <si>
    <t>166880,</t>
  </si>
  <si>
    <t>55449,</t>
  </si>
  <si>
    <t>9025,</t>
  </si>
  <si>
    <t>64766,</t>
  </si>
  <si>
    <t>198750,</t>
  </si>
  <si>
    <t>2585,</t>
  </si>
  <si>
    <t>168760,</t>
  </si>
  <si>
    <t>170537,</t>
  </si>
  <si>
    <t>148441,</t>
  </si>
  <si>
    <t>166819,</t>
  </si>
  <si>
    <t>164949,</t>
  </si>
  <si>
    <t>135858,</t>
  </si>
  <si>
    <t>139495,</t>
  </si>
  <si>
    <t>137157,</t>
  </si>
  <si>
    <t>139497,</t>
  </si>
  <si>
    <t>139743,</t>
  </si>
  <si>
    <t>139494,</t>
  </si>
  <si>
    <t>222895,</t>
  </si>
  <si>
    <t>货品通用名</t>
  </si>
  <si>
    <r>
      <rPr>
        <sz val="10"/>
        <rFont val="宋体"/>
        <charset val="0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0"/>
      </rPr>
      <t>汤臣倍健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</si>
  <si>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汤臣倍健</t>
    </r>
    <r>
      <rPr>
        <sz val="10"/>
        <rFont val="Arial"/>
        <charset val="0"/>
      </rPr>
      <t>β-</t>
    </r>
    <r>
      <rPr>
        <sz val="10"/>
        <rFont val="宋体"/>
        <charset val="0"/>
      </rPr>
      <t>胡萝卜素软胶囊</t>
    </r>
  </si>
  <si>
    <r>
      <rPr>
        <sz val="10"/>
        <rFont val="宋体"/>
        <charset val="0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0"/>
      </rPr>
      <t>汤臣倍健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</si>
  <si>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0"/>
      </rPr>
      <t>汤臣倍健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</si>
  <si>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锌咀嚼片</t>
    </r>
    <r>
      <rPr>
        <sz val="10"/>
        <rFont val="Arial"/>
        <charset val="0"/>
      </rPr>
      <t>(</t>
    </r>
    <r>
      <rPr>
        <sz val="10"/>
        <rFont val="宋体"/>
        <charset val="0"/>
      </rPr>
      <t>汤臣倍健</t>
    </r>
    <r>
      <rPr>
        <sz val="10"/>
        <rFont val="Arial"/>
        <charset val="0"/>
      </rPr>
      <t>)</t>
    </r>
  </si>
  <si>
    <t>乳清蛋白固体饮料</t>
  </si>
  <si>
    <t>蛋白质粉</t>
  </si>
  <si>
    <r>
      <rPr>
        <sz val="10"/>
        <rFont val="宋体"/>
        <charset val="0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加</t>
    </r>
    <r>
      <rPr>
        <sz val="10"/>
        <rFont val="Arial"/>
        <charset val="0"/>
      </rPr>
      <t>E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</si>
  <si>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0"/>
      </rPr>
      <t>软胶囊</t>
    </r>
  </si>
  <si>
    <r>
      <rPr>
        <sz val="10"/>
        <rFont val="宋体"/>
        <charset val="0"/>
      </rPr>
      <t>胶原蛋白维生素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0"/>
      </rPr>
      <t>粉</t>
    </r>
  </si>
  <si>
    <r>
      <rPr>
        <sz val="10"/>
        <rFont val="宋体"/>
        <charset val="0"/>
      </rPr>
      <t>蛋白粉</t>
    </r>
    <r>
      <rPr>
        <sz val="10"/>
        <rFont val="Arial"/>
        <charset val="0"/>
      </rPr>
      <t>(</t>
    </r>
    <r>
      <rPr>
        <sz val="10"/>
        <rFont val="宋体"/>
        <charset val="0"/>
      </rPr>
      <t>汤臣倍健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</si>
  <si>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越橘叶黄素酯</t>
    </r>
    <r>
      <rPr>
        <sz val="10"/>
        <rFont val="Arial"/>
        <charset val="0"/>
      </rPr>
      <t>β-</t>
    </r>
    <r>
      <rPr>
        <sz val="10"/>
        <rFont val="宋体"/>
        <charset val="0"/>
      </rPr>
      <t>胡萝卜素软胶囊</t>
    </r>
  </si>
  <si>
    <r>
      <rPr>
        <sz val="10"/>
        <rFont val="宋体"/>
        <charset val="0"/>
      </rPr>
      <t>汤臣倍健钙维生素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K</t>
    </r>
    <r>
      <rPr>
        <sz val="10"/>
        <rFont val="宋体"/>
        <charset val="0"/>
      </rPr>
      <t>软胶囊</t>
    </r>
  </si>
  <si>
    <r>
      <rPr>
        <sz val="10"/>
        <rFont val="Arial"/>
        <charset val="0"/>
      </rPr>
      <t>B</t>
    </r>
    <r>
      <rPr>
        <sz val="10"/>
        <rFont val="宋体"/>
        <charset val="0"/>
      </rPr>
      <t>族维生素片</t>
    </r>
  </si>
  <si>
    <r>
      <rPr>
        <sz val="10"/>
        <rFont val="宋体"/>
        <charset val="0"/>
      </rPr>
      <t>汤臣倍健维生素</t>
    </r>
    <r>
      <rPr>
        <sz val="10"/>
        <rFont val="Arial"/>
        <charset val="0"/>
      </rPr>
      <t>A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软胶囊</t>
    </r>
  </si>
  <si>
    <r>
      <rPr>
        <sz val="10"/>
        <rFont val="宋体"/>
        <charset val="0"/>
      </rPr>
      <t>汤臣倍健钙维生素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</si>
  <si>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钙镁咀嚼片（</t>
    </r>
    <r>
      <rPr>
        <sz val="10"/>
        <rFont val="Arial"/>
        <charset val="0"/>
      </rPr>
      <t>4-17</t>
    </r>
    <r>
      <rPr>
        <sz val="10"/>
        <rFont val="宋体"/>
        <charset val="0"/>
      </rPr>
      <t>岁）</t>
    </r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</si>
  <si>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片（汤臣倍健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</si>
  <si>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B</t>
    </r>
    <r>
      <rPr>
        <sz val="10"/>
        <rFont val="宋体"/>
        <charset val="0"/>
      </rPr>
      <t>族维生素泡腾片（汤臣倍健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</si>
  <si>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汤臣倍健多种维生素咀嚼片（</t>
    </r>
    <r>
      <rPr>
        <sz val="10"/>
        <rFont val="Arial"/>
        <charset val="0"/>
      </rPr>
      <t>4-10</t>
    </r>
    <r>
      <rPr>
        <sz val="10"/>
        <rFont val="宋体"/>
        <charset val="0"/>
      </rPr>
      <t>岁）</t>
    </r>
  </si>
  <si>
    <r>
      <rPr>
        <sz val="10"/>
        <rFont val="宋体"/>
        <charset val="0"/>
      </rPr>
      <t>汤臣倍健多种维生素咀嚼片（</t>
    </r>
    <r>
      <rPr>
        <sz val="10"/>
        <rFont val="Arial"/>
        <charset val="0"/>
      </rPr>
      <t>11-17</t>
    </r>
    <r>
      <rPr>
        <sz val="10"/>
        <rFont val="宋体"/>
        <charset val="0"/>
      </rPr>
      <t>岁）</t>
    </r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</si>
  <si>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0"/>
      </rPr>
      <t>咀嚼片</t>
    </r>
  </si>
  <si>
    <r>
      <rPr>
        <sz val="10"/>
        <rFont val="宋体"/>
        <charset val="0"/>
      </rPr>
      <t>汤臣倍健辅酶</t>
    </r>
    <r>
      <rPr>
        <sz val="10"/>
        <rFont val="Arial"/>
        <charset val="0"/>
      </rPr>
      <t>Q10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0"/>
      </rPr>
      <t>软胶囊</t>
    </r>
  </si>
  <si>
    <t>健安适牌水飞蓟葛根丹参片（原：汤臣倍健水飞蓟葛根丹参片）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</si>
  <si>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0"/>
      </rPr>
      <t>软胶囊</t>
    </r>
  </si>
  <si>
    <r>
      <rPr>
        <sz val="10"/>
        <rFont val="宋体"/>
        <charset val="0"/>
      </rPr>
      <t>鱼油牛磺酸锌软胶囊</t>
    </r>
    <r>
      <rPr>
        <sz val="10"/>
        <rFont val="Arial"/>
        <charset val="0"/>
      </rPr>
      <t>(</t>
    </r>
    <r>
      <rPr>
        <sz val="10"/>
        <rFont val="宋体"/>
        <charset val="0"/>
      </rPr>
      <t>汤臣倍健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</si>
  <si>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汤臣倍健钙镁锰锌维生素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片</t>
    </r>
  </si>
  <si>
    <t>螺旋藻硒片</t>
  </si>
  <si>
    <r>
      <rPr>
        <sz val="10"/>
        <rFont val="宋体"/>
        <charset val="0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0"/>
      </rPr>
      <t>汤臣倍健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</si>
  <si>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0"/>
      </rPr>
      <t>软胶囊</t>
    </r>
  </si>
  <si>
    <r>
      <rPr>
        <sz val="10"/>
        <rFont val="宋体"/>
        <charset val="0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0"/>
      </rPr>
      <t>汤臣倍健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</si>
  <si>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0"/>
      </rPr>
      <t>汤臣倍健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</si>
  <si>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0"/>
      </rPr>
      <t>汤臣倍健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</si>
  <si>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0"/>
      </rPr>
      <t>汤臣倍健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</si>
  <si>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0"/>
      </rPr>
      <t>族片（优惠装）</t>
    </r>
  </si>
  <si>
    <t>汤臣倍健多种维生素矿物质片（男士型）</t>
  </si>
  <si>
    <r>
      <rPr>
        <sz val="10"/>
        <rFont val="宋体"/>
        <charset val="0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0"/>
      </rPr>
      <t>族优惠装</t>
    </r>
  </si>
  <si>
    <t>汤臣倍健胶原软骨素钙片</t>
  </si>
  <si>
    <t>汤臣倍健叶酸铁片</t>
  </si>
  <si>
    <t>补酒</t>
  </si>
  <si>
    <t>2261-2487</t>
  </si>
  <si>
    <t>200积分</t>
  </si>
  <si>
    <t>炒薏苡仁</t>
  </si>
  <si>
    <t>皮肤冷敷凝胶</t>
  </si>
  <si>
    <t>护齿医用冷敷凝胶</t>
  </si>
  <si>
    <t>600积分</t>
  </si>
  <si>
    <t>曼秀雷敦天然植物润唇膏</t>
  </si>
  <si>
    <t>蜂蜜(柑橘蜂蜜</t>
  </si>
  <si>
    <t>蜂蜜(洋槐蜂蜜)</t>
  </si>
  <si>
    <t>1000积分</t>
  </si>
  <si>
    <t>2000积分</t>
  </si>
  <si>
    <t>华泰二店12月任务</t>
  </si>
  <si>
    <t>积分换</t>
  </si>
  <si>
    <t>肤裂宁</t>
  </si>
  <si>
    <t>大补酒</t>
  </si>
  <si>
    <t>肝胆</t>
  </si>
  <si>
    <t>华泰二店1月任务</t>
  </si>
  <si>
    <t>销售</t>
  </si>
  <si>
    <t>毛利</t>
  </si>
  <si>
    <t>华泰二店2月任务</t>
  </si>
  <si>
    <t>止痛系列</t>
  </si>
  <si>
    <t>补钙系列</t>
  </si>
  <si>
    <t>皮肤病系</t>
  </si>
  <si>
    <t>瑞珠</t>
  </si>
  <si>
    <t>参芪五子</t>
  </si>
  <si>
    <t>2月单独任务</t>
  </si>
  <si>
    <t>薇诺娜</t>
  </si>
  <si>
    <t>91片x2瓶（复方）</t>
  </si>
  <si>
    <t>脉安颗粒</t>
  </si>
  <si>
    <t>医用冷敷</t>
  </si>
  <si>
    <t>44-53</t>
  </si>
  <si>
    <t>复方氨酚烷胺胶囊</t>
  </si>
  <si>
    <t>25-30</t>
  </si>
  <si>
    <t>金钙尔奇碳酸钙维D3元素片(4</t>
  </si>
  <si>
    <t>9-11</t>
  </si>
  <si>
    <t>皮肤病系列</t>
  </si>
  <si>
    <t>2-3</t>
  </si>
  <si>
    <t>大枣</t>
  </si>
  <si>
    <t>12-14</t>
  </si>
  <si>
    <t>枸杞子</t>
  </si>
  <si>
    <r>
      <rPr>
        <sz val="10"/>
        <color rgb="FF000000"/>
        <rFont val="宋体"/>
        <charset val="134"/>
      </rPr>
      <t>聚乙烯醇滴眼液</t>
    </r>
    <r>
      <rPr>
        <sz val="10"/>
        <color rgb="FF000000"/>
        <rFont val="Arial"/>
        <charset val="0"/>
      </rPr>
      <t>(</t>
    </r>
    <r>
      <rPr>
        <sz val="10"/>
        <color rgb="FF000000"/>
        <rFont val="宋体"/>
        <charset val="134"/>
      </rPr>
      <t>瑞珠</t>
    </r>
    <r>
      <rPr>
        <sz val="10"/>
        <color rgb="FF000000"/>
        <rFont val="Arial"/>
        <charset val="0"/>
      </rPr>
      <t>)</t>
    </r>
  </si>
  <si>
    <t>西洋参粉</t>
  </si>
  <si>
    <t>玫瑰桑葚破壁草本</t>
  </si>
  <si>
    <t>芡实薏米破壁草本</t>
  </si>
  <si>
    <t>酸枣仁百合破壁草本</t>
  </si>
  <si>
    <t>2月任务</t>
  </si>
  <si>
    <t>柔润保湿洁颜慕斯</t>
  </si>
  <si>
    <t>清透防晒乳SPF48PA+++</t>
  </si>
  <si>
    <t>柔润保湿面膜（单贴）</t>
  </si>
  <si>
    <t>薇诺娜柔润保湿精华液</t>
  </si>
  <si>
    <t>薇诺娜柔润保湿柔肤水</t>
  </si>
  <si>
    <t>薇诺娜柔润保湿面膜</t>
  </si>
  <si>
    <t>薇诺娜柔润保湿乳液</t>
  </si>
  <si>
    <t>薇诺娜舒敏保湿喷雾</t>
  </si>
  <si>
    <t>酵母重组胶原蛋白液体敷料</t>
  </si>
  <si>
    <t>薇诺娜透明质酸复合原液</t>
  </si>
  <si>
    <t>酵母重组胶原蛋白凝胶</t>
  </si>
  <si>
    <t>酵母重组胶原蛋白修复敷料</t>
  </si>
  <si>
    <t>3月-4月任务</t>
  </si>
  <si>
    <t>20片</t>
  </si>
  <si>
    <t>硫酸氨基葡萄糖</t>
  </si>
  <si>
    <t>苯磺酸氨氯地平片（络活喜）</t>
  </si>
  <si>
    <t>阿托伐他汀钙片（立普妥）</t>
  </si>
  <si>
    <t>塞来昔布胶囊（西乐葆）</t>
  </si>
  <si>
    <t>认购</t>
  </si>
  <si>
    <t>养生堂牌B族维生素片</t>
  </si>
  <si>
    <t>成长快乐牌多种维生素锌咀嚼片</t>
  </si>
  <si>
    <t>成长快乐牌多种维生素钙咀嚼片</t>
  </si>
  <si>
    <t>养生堂维生素C泡腾片</t>
  </si>
  <si>
    <t>麝香壮骨膏</t>
  </si>
  <si>
    <t>消炎镇痛膏</t>
  </si>
  <si>
    <t>小儿清热止咳口服液</t>
  </si>
  <si>
    <t>小儿咳喘灵口服液</t>
  </si>
  <si>
    <t>婴儿健脾散</t>
  </si>
  <si>
    <t>更年安片</t>
  </si>
  <si>
    <t>舒筋丸</t>
  </si>
  <si>
    <t>胃痛定胶囊</t>
  </si>
  <si>
    <t>感冒灵颗粒</t>
  </si>
  <si>
    <t>复方小儿退热栓</t>
  </si>
  <si>
    <t>雪梨止咳糖浆</t>
  </si>
  <si>
    <t>小儿百部止咳糖浆</t>
  </si>
  <si>
    <t>赖氨葡锌颗粒</t>
  </si>
  <si>
    <t>布洛芬颗粒</t>
  </si>
  <si>
    <t>玛咖锌淫羊藿胶囊</t>
  </si>
  <si>
    <t>31-36</t>
  </si>
  <si>
    <t>呼吸系统药</t>
  </si>
  <si>
    <t>氨酚咖那敏片</t>
  </si>
  <si>
    <t>抗过敏用药</t>
  </si>
  <si>
    <t>6到8</t>
  </si>
  <si>
    <t>氯雷他定片</t>
  </si>
  <si>
    <t>胃肠道药</t>
  </si>
  <si>
    <t>11到13</t>
  </si>
  <si>
    <t>18到22</t>
  </si>
  <si>
    <t>28到34</t>
  </si>
  <si>
    <t>5到6</t>
  </si>
  <si>
    <t>10到12</t>
  </si>
  <si>
    <t>23到28</t>
  </si>
  <si>
    <t>透明质酸钠皮肤保湿贴</t>
  </si>
  <si>
    <t>换购</t>
  </si>
  <si>
    <t>舒敏保湿喷雾</t>
  </si>
  <si>
    <t>缬沙坦氨氯地平片(I)（倍博特）</t>
  </si>
  <si>
    <t>缬沙坦胶囊（代文）</t>
  </si>
  <si>
    <t>盐酸贝那普利片  （洛汀新）</t>
  </si>
  <si>
    <t>磷酸西格列汀片 （捷诺维）</t>
  </si>
  <si>
    <t>西格列汀二甲双胍片(II)              （捷诺达）</t>
  </si>
  <si>
    <t>恩替卡韦分散片（润众）</t>
  </si>
  <si>
    <t>噻托溴铵粉雾剂（速乐）</t>
  </si>
  <si>
    <t>阿德福韦酯胶囊（名正）</t>
  </si>
  <si>
    <t>甘草酸二铵肠溶胶囊（甘平）</t>
  </si>
  <si>
    <t>盐酸二甲双胍缓释片（泰白）</t>
  </si>
  <si>
    <t>替格瑞洛片（安欣芬）</t>
  </si>
  <si>
    <t>达比加群酯胶囊（安而顺）</t>
  </si>
  <si>
    <t>马来酸恩替卡韦片（天丁）</t>
  </si>
  <si>
    <t>富马酸替诺福韦二吡呋酯片（晴众）</t>
  </si>
  <si>
    <t>安立生坦片（泰舒乐）</t>
  </si>
  <si>
    <t>恩格列净（赛菲可）</t>
  </si>
  <si>
    <t>富马酸丙酚替诺福韦片（晴立得）</t>
  </si>
  <si>
    <t>骨化三醇软胶囊</t>
  </si>
  <si>
    <t>艾司奥美拉唑镁肠溶胶囊</t>
  </si>
  <si>
    <t>丙戊酸钠缓释片(I）</t>
  </si>
  <si>
    <t>硫酸羟氯喹片</t>
  </si>
  <si>
    <t>吡贝地尔缓释片</t>
  </si>
  <si>
    <t>护肝3月15日到31日</t>
  </si>
  <si>
    <t>护肝片</t>
  </si>
  <si>
    <t>肌苷口服溶液</t>
  </si>
  <si>
    <t>多烯磷脂酰胆碱胶囊</t>
  </si>
  <si>
    <t>赶黄草</t>
  </si>
  <si>
    <t>菊花(贡菊)</t>
  </si>
  <si>
    <t>菊花</t>
  </si>
  <si>
    <t>菊花（胎菊）</t>
  </si>
  <si>
    <t>玫瑰花</t>
  </si>
  <si>
    <t>消炎利胆片</t>
  </si>
  <si>
    <t>绞股蓝</t>
  </si>
  <si>
    <r>
      <rPr>
        <sz val="10"/>
        <rFont val="宋体"/>
        <charset val="134"/>
      </rPr>
      <t>养生堂牌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</si>
  <si>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</si>
  <si>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多种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族维生素含片</t>
    </r>
  </si>
  <si>
    <t>海王金樽牌牡蛎大豆肽肉碱口服液</t>
  </si>
  <si>
    <t>富马酸丙酚替诺福韦片（晴力得）</t>
  </si>
  <si>
    <t>睡眠日3月15日到3月31日</t>
  </si>
  <si>
    <t>脑心舒口服液</t>
  </si>
  <si>
    <t>乌灵胶囊</t>
  </si>
  <si>
    <t>灵芝糖浆</t>
  </si>
  <si>
    <t>静心口服液</t>
  </si>
  <si>
    <t>脑乐静</t>
  </si>
  <si>
    <t>康麦斯牌美康宁褪黑素片</t>
  </si>
  <si>
    <r>
      <rPr>
        <sz val="10"/>
        <color rgb="FFFF0000"/>
        <rFont val="宋体"/>
        <charset val="134"/>
      </rPr>
      <t>褪黑素维生素</t>
    </r>
    <r>
      <rPr>
        <sz val="10"/>
        <color rgb="FFFF0000"/>
        <rFont val="Arial"/>
        <charset val="0"/>
      </rPr>
      <t>B6</t>
    </r>
    <r>
      <rPr>
        <sz val="10"/>
        <color rgb="FFFF0000"/>
        <rFont val="宋体"/>
        <charset val="134"/>
      </rPr>
      <t>片</t>
    </r>
  </si>
  <si>
    <t>酸枣仁百合安舒茶</t>
  </si>
  <si>
    <r>
      <rPr>
        <sz val="10"/>
        <color rgb="FFFF0000"/>
        <rFont val="宋体"/>
        <charset val="134"/>
      </rPr>
      <t>复方枣仁胶囊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希尔安宁</t>
    </r>
    <r>
      <rPr>
        <sz val="10"/>
        <color rgb="FFFF0000"/>
        <rFont val="Arial"/>
        <charset val="0"/>
      </rPr>
      <t>)</t>
    </r>
  </si>
  <si>
    <t>安神补脑液</t>
  </si>
  <si>
    <r>
      <rPr>
        <sz val="10"/>
        <color rgb="FFFF0000"/>
        <rFont val="宋体"/>
        <charset val="134"/>
      </rPr>
      <t>安神补心片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太极独圣</t>
    </r>
    <r>
      <rPr>
        <sz val="10"/>
        <color rgb="FFFF0000"/>
        <rFont val="Arial"/>
        <charset val="0"/>
      </rPr>
      <t>)</t>
    </r>
  </si>
  <si>
    <t>舒肝解郁胶囊</t>
  </si>
  <si>
    <t>百合</t>
  </si>
  <si>
    <t>莲子</t>
  </si>
  <si>
    <t>龙眼肉</t>
  </si>
  <si>
    <t>安神枕</t>
  </si>
  <si>
    <t>蒸汽热敷眼罩</t>
  </si>
  <si>
    <t>华泰二店</t>
  </si>
  <si>
    <t>安宫</t>
  </si>
  <si>
    <t>强力天麻</t>
  </si>
  <si>
    <t>益君康</t>
  </si>
  <si>
    <t>玛卡</t>
  </si>
  <si>
    <t>透明质酸</t>
  </si>
  <si>
    <t>薇诺娜辅料</t>
  </si>
  <si>
    <t>薇诺娜换购</t>
  </si>
  <si>
    <t>护肝节</t>
  </si>
  <si>
    <t>睡眠节</t>
  </si>
  <si>
    <t>单位</t>
  </si>
  <si>
    <t>最高零售价</t>
  </si>
  <si>
    <t>会员价</t>
  </si>
  <si>
    <t>消费者活动</t>
  </si>
  <si>
    <t>晒单奖励</t>
  </si>
  <si>
    <t>店员奖励</t>
  </si>
  <si>
    <t>活动时间</t>
  </si>
  <si>
    <t>基本单位</t>
  </si>
  <si>
    <t>产地</t>
  </si>
  <si>
    <t>价格类型</t>
  </si>
  <si>
    <t>价格</t>
  </si>
  <si>
    <t>①号品种★</t>
  </si>
  <si>
    <t>40g</t>
  </si>
  <si>
    <t>小儿碳酸钙D3颗粒</t>
  </si>
  <si>
    <t>0.75gx10袋(相当于钙0.3g)</t>
  </si>
  <si>
    <t>美国安士制药有限公司</t>
  </si>
  <si>
    <t>盒</t>
  </si>
  <si>
    <t>4.16-5.31</t>
  </si>
  <si>
    <t>400g（香草味）</t>
  </si>
  <si>
    <t>罐</t>
  </si>
  <si>
    <t>公司零售价</t>
  </si>
  <si>
    <t>买1得2</t>
  </si>
  <si>
    <t>②号品种★</t>
  </si>
  <si>
    <t>1gx15片鲜橙口味</t>
  </si>
  <si>
    <t>维D钙咀嚼片</t>
  </si>
  <si>
    <t>60片</t>
  </si>
  <si>
    <t>瓶</t>
  </si>
  <si>
    <t>73.2g(1220mgx60片)</t>
  </si>
  <si>
    <t>珠海市汤臣倍健</t>
  </si>
  <si>
    <t>1gx15片黑加仑子口味</t>
  </si>
  <si>
    <t>儿童维D钙咀嚼片</t>
  </si>
  <si>
    <t>100IU:0.75gx60片</t>
  </si>
  <si>
    <t>美国A＆Z</t>
  </si>
  <si>
    <t>买2得3（30粒装，  赠品ID：9917472）</t>
  </si>
  <si>
    <t>300丸(浓缩丸)</t>
  </si>
  <si>
    <t>仲景宛西</t>
  </si>
  <si>
    <t>买4得6</t>
  </si>
  <si>
    <t>1元/盒；2盒以上2元/盒</t>
  </si>
  <si>
    <t>③号品种★</t>
  </si>
  <si>
    <t>0.3gx24粒</t>
  </si>
  <si>
    <t>100IU:0.75gx120片</t>
  </si>
  <si>
    <t>A＆Z Pharmaceutical,lnc(美国安士制药有限公司)</t>
  </si>
  <si>
    <t>买2得3（60粒装，  赠品ID：9917473）</t>
  </si>
  <si>
    <t>450g</t>
  </si>
  <si>
    <t>汤臣倍健股份有限公司</t>
  </si>
  <si>
    <t>④号品种★</t>
  </si>
  <si>
    <t>2.5mgx12粒</t>
  </si>
  <si>
    <t>天灿柠檬酸苹果酸钙片</t>
  </si>
  <si>
    <t>74.16g（1.236gx60片）</t>
  </si>
  <si>
    <t>仙乐健康科技股份有限公司</t>
  </si>
  <si>
    <t>买1得2（得原品）</t>
  </si>
  <si>
    <t>9克x10丸（大蜜丸）</t>
  </si>
  <si>
    <t>袋</t>
  </si>
  <si>
    <t>天士力(辽宁)</t>
  </si>
  <si>
    <t>特价：9.9元</t>
  </si>
  <si>
    <t>⑤号品种</t>
  </si>
  <si>
    <t>0.25gx36粒</t>
  </si>
  <si>
    <t>400g(1000mg×200粒×2瓶)</t>
  </si>
  <si>
    <t>30g(1.5gx20袋）</t>
  </si>
  <si>
    <t>第二盒半价</t>
  </si>
  <si>
    <t>⑥号品种</t>
  </si>
  <si>
    <t>阿奇霉素分散片</t>
  </si>
  <si>
    <t>0.25g*6片</t>
  </si>
  <si>
    <t>600mgx60片</t>
  </si>
  <si>
    <t>9gx10袋</t>
  </si>
  <si>
    <t>广州诺金制药</t>
  </si>
  <si>
    <t>买2得3</t>
  </si>
  <si>
    <t>600mgx30片</t>
  </si>
  <si>
    <t>200丸(浓缩丸)</t>
  </si>
  <si>
    <t>兰州佛慈</t>
  </si>
  <si>
    <t>红豆薏米茶</t>
  </si>
  <si>
    <t>80g（8gx10)</t>
  </si>
  <si>
    <t>安徽青春塘</t>
  </si>
  <si>
    <t>0.8gx8片x8板</t>
  </si>
  <si>
    <t>600mgx36片</t>
  </si>
  <si>
    <t>60mgx6粒x5板</t>
  </si>
  <si>
    <t>植恩生物技术</t>
  </si>
  <si>
    <t>买1送1（6粒              赠品ID：9917513）</t>
  </si>
  <si>
    <t>15元/盒</t>
  </si>
  <si>
    <t>健胃消食片(小儿)</t>
  </si>
  <si>
    <t>0.5gx12片x6板(薄膜衣）</t>
  </si>
  <si>
    <t>600mgx100片</t>
  </si>
  <si>
    <t>湿消丸(七消丸)</t>
  </si>
  <si>
    <t>9gx10丸(大蜜丸)</t>
  </si>
  <si>
    <t>天津中新达仁堂</t>
  </si>
  <si>
    <t>5元/盒</t>
  </si>
  <si>
    <t>0.4gx64片</t>
  </si>
  <si>
    <t>碳酸钙D3片(Ⅱ)</t>
  </si>
  <si>
    <t>0.5g:5ugx100片</t>
  </si>
  <si>
    <t>北京振东康远制药有限公司(原北京康远制药有限公司)</t>
  </si>
  <si>
    <t>192丸(浓缩丸)</t>
  </si>
  <si>
    <t>重庆中药二厂</t>
  </si>
  <si>
    <t>买3得4</t>
  </si>
  <si>
    <t>④号品种</t>
  </si>
  <si>
    <t>0.4gx8片x4板</t>
  </si>
  <si>
    <t>碳酸钙D3颗粒</t>
  </si>
  <si>
    <t>3gx10袋(钙500mg:维生素D35μg)</t>
  </si>
  <si>
    <t>120mgx6粒</t>
  </si>
  <si>
    <t>山东新时代</t>
  </si>
  <si>
    <t>⑤号品种★</t>
  </si>
  <si>
    <t>0.2gx12片x3板</t>
  </si>
  <si>
    <t>3gx30袋(钙500mg:维生素D35μg)</t>
  </si>
  <si>
    <t>120mgx24粒</t>
  </si>
  <si>
    <t>⑥号品种★</t>
  </si>
  <si>
    <t>90片</t>
  </si>
  <si>
    <t>64片(每片含钙300mg/维生素D360国际单位)</t>
  </si>
  <si>
    <t>60mgx24粒</t>
  </si>
  <si>
    <t>⑦号品种★</t>
  </si>
  <si>
    <t>0.8gx32片</t>
  </si>
  <si>
    <t>28片(每片含钙300mg/维生素D360国际单位)</t>
  </si>
  <si>
    <t>碧生源牌常菁茶</t>
  </si>
  <si>
    <t>100g(2.5gx20袋x2小盒)</t>
  </si>
  <si>
    <t>北京澳特舒尔</t>
  </si>
  <si>
    <t>⑧号品种</t>
  </si>
  <si>
    <t>复方草珊瑚含片</t>
  </si>
  <si>
    <t>1gx6片x3板</t>
  </si>
  <si>
    <t>三合钙咀嚼片</t>
  </si>
  <si>
    <t>120粒</t>
  </si>
  <si>
    <t>吉林万通药业有限公司</t>
  </si>
  <si>
    <t>⑨号品种</t>
  </si>
  <si>
    <t>180mmx150mmx8片</t>
  </si>
  <si>
    <t>葡萄糖酸锌口服溶液</t>
  </si>
  <si>
    <t>10ml:35mgx10支</t>
  </si>
  <si>
    <t>亚宝药业四川制药有限公司</t>
  </si>
  <si>
    <t>葡萄糖酸钙锌口服液(新钙特)</t>
  </si>
  <si>
    <t>10mlx18支</t>
  </si>
  <si>
    <t>湖北午时制药有限公司</t>
  </si>
  <si>
    <t>产品名称</t>
  </si>
  <si>
    <t>10mlx24支</t>
  </si>
  <si>
    <t>澳诺(中国)制药有限公司</t>
  </si>
  <si>
    <t>买4得5（原品）</t>
  </si>
  <si>
    <t>6gx10丸</t>
  </si>
  <si>
    <t>北京同仁堂</t>
  </si>
  <si>
    <t>金笛★</t>
  </si>
  <si>
    <t>10ml*18瓶</t>
  </si>
  <si>
    <t>湖北福人金身药业有限公司</t>
  </si>
  <si>
    <t>肠炎宁片★</t>
  </si>
  <si>
    <t>0.42g*60片</t>
  </si>
  <si>
    <t>10mlx48支</t>
  </si>
  <si>
    <t>买三得四</t>
  </si>
  <si>
    <t>奥美拉唑肠溶</t>
  </si>
  <si>
    <t>10mg*14s</t>
  </si>
  <si>
    <t>10mlx24袋</t>
  </si>
  <si>
    <t>0.42g*12片*3板</t>
  </si>
  <si>
    <t>葡萄糖酸钙维D2咀嚼片(太极钙)</t>
  </si>
  <si>
    <t>48片(复方)/瓶</t>
  </si>
  <si>
    <t>西南药业股份有限公司</t>
  </si>
  <si>
    <t>10g*4袋</t>
  </si>
  <si>
    <t>12片x5板</t>
  </si>
  <si>
    <t>广西嘉进药业有限公司</t>
  </si>
  <si>
    <t>无</t>
  </si>
  <si>
    <t>4元/盒</t>
  </si>
  <si>
    <t>14g</t>
  </si>
  <si>
    <t>100片</t>
  </si>
  <si>
    <t>买满268送日化品一个（赠品上月已配发，送完即止）</t>
  </si>
  <si>
    <t>仲景宛西制药</t>
  </si>
  <si>
    <t>萘普生肠溶微丸胶囊</t>
  </si>
  <si>
    <t>0.125g*24粒</t>
  </si>
  <si>
    <t>枸橼酸钙片</t>
  </si>
  <si>
    <t>0.5gx80片</t>
  </si>
  <si>
    <t>万邦德制药集团股份有限公司</t>
  </si>
  <si>
    <t>30g(500mgx60袋)</t>
  </si>
  <si>
    <t>广东汤臣倍健</t>
  </si>
  <si>
    <t>抗宫炎片</t>
  </si>
  <si>
    <t>72s</t>
  </si>
  <si>
    <t>复方碳酸钙泡腾颗粒</t>
  </si>
  <si>
    <t>1.5gx30袋</t>
  </si>
  <si>
    <t>山东达因海洋生物制药股份有限公司</t>
  </si>
  <si>
    <t>8元/盒</t>
  </si>
  <si>
    <t>3gx10丸</t>
  </si>
  <si>
    <t>复方陈香胃片</t>
  </si>
  <si>
    <t>36s</t>
  </si>
  <si>
    <t>复方葡萄糖酸钙口服溶液</t>
  </si>
  <si>
    <t>10mlx12支</t>
  </si>
  <si>
    <t>哈药集团三精制药有限公司</t>
  </si>
  <si>
    <t>薏芽健脾凝胶</t>
  </si>
  <si>
    <t>10.6gx18袋</t>
  </si>
  <si>
    <t>亚宝药业贵阳制药</t>
  </si>
  <si>
    <t>消炎止咳片</t>
  </si>
  <si>
    <t>24s</t>
  </si>
  <si>
    <t>110mg:10mlx16支</t>
  </si>
  <si>
    <t>益生菌冲剂(合生元)</t>
  </si>
  <si>
    <t>1.5gx26袋(儿童型)</t>
  </si>
  <si>
    <t>合生元(广州)</t>
  </si>
  <si>
    <t>红药胶囊</t>
  </si>
  <si>
    <t>0.25g*12粒*2板</t>
  </si>
  <si>
    <t>30片</t>
  </si>
  <si>
    <t>0.45gx12片x3板</t>
  </si>
  <si>
    <t>葵花(佳木斯)</t>
  </si>
  <si>
    <t>牛黄上清胶囊</t>
  </si>
  <si>
    <t>醋酸钙颗粒</t>
  </si>
  <si>
    <t>0.2g（3gx24袋）含糖型</t>
  </si>
  <si>
    <t>昆明邦宇制药有限公司</t>
  </si>
  <si>
    <t>8.3gx24块</t>
  </si>
  <si>
    <t>江苏新海康</t>
  </si>
  <si>
    <t>醋酸钙胶囊</t>
  </si>
  <si>
    <t>0.6gx15粒</t>
  </si>
  <si>
    <t>9gx25丸(大蜜丸)</t>
  </si>
  <si>
    <t>广盛原中医药</t>
  </si>
  <si>
    <t>285.6g(1.02gx100片x2瓶+1.02gx40片x2瓶)</t>
  </si>
  <si>
    <t>20元/盒</t>
  </si>
  <si>
    <t>小儿参术健脾丸</t>
  </si>
  <si>
    <t>3gx10丸(大蜜丸)</t>
  </si>
  <si>
    <t>2.5元/盒</t>
  </si>
  <si>
    <t>医用冷敷贴(眼部综合型)</t>
  </si>
  <si>
    <t>SWISSE钙维生素D片</t>
  </si>
  <si>
    <t>1.895gx90片</t>
  </si>
  <si>
    <t>Swisse Wellness Ply Ltd</t>
  </si>
  <si>
    <t>医用冷敷贴(眼部通用型)</t>
  </si>
  <si>
    <t>1500U：500Ux30粒（0-1岁）</t>
  </si>
  <si>
    <t>2000U：700Ux30粒（1岁以上）</t>
  </si>
  <si>
    <t>维生素AD滴剂(胶囊型)</t>
  </si>
  <si>
    <t>12粒x3板(一岁以上)(VA2000单位:VD700单位)</t>
  </si>
  <si>
    <t>南京海鲸药业有限公司</t>
  </si>
  <si>
    <t>20gx10袋</t>
  </si>
  <si>
    <t>12粒x3板(1岁以下)(VA1500单位:VD500单位)</t>
  </si>
  <si>
    <t>6gx10袋(浓缩丸)</t>
  </si>
  <si>
    <t>1800单位：600单位×10粒×6板</t>
  </si>
  <si>
    <t>上海东海制药股份有限公司（原上海东海制药股份有限公司东海制药厂）</t>
  </si>
  <si>
    <t>12粒x4板(维A2000单位:维D700单位)1岁以上</t>
  </si>
  <si>
    <t>国药控股星鲨制药(厦门)有限公司(原:厦门星鲨制药)</t>
  </si>
  <si>
    <t>29-35</t>
  </si>
  <si>
    <t>12粒x4板(维A1500单位:维D500单位)1岁以下</t>
  </si>
  <si>
    <t>10粒x5板(一岁以上/VA2000:VD700）</t>
  </si>
  <si>
    <t>青岛双鲸药业股份有限公司</t>
  </si>
  <si>
    <t>10粒x5板(一岁以下/VA1500:VD500）</t>
  </si>
  <si>
    <t>102g（0.85gx120片）</t>
  </si>
  <si>
    <t>江苏艾兰得营养品有限公司</t>
  </si>
  <si>
    <t>维生素D滴剂（胶囊型）</t>
  </si>
  <si>
    <t>400单位x36粒</t>
  </si>
  <si>
    <t>400单位x3板x10粒</t>
  </si>
  <si>
    <t>康麦斯牌碳酸钙维生素D软胶囊</t>
  </si>
  <si>
    <t>200g（2gx100粒）</t>
  </si>
  <si>
    <t>康龙集团公司(Kang Long Group gorp)</t>
  </si>
  <si>
    <t>抗过敏/外用系列</t>
  </si>
  <si>
    <t>1000mgx100粒</t>
  </si>
  <si>
    <t>200g(1000mgx200粒)</t>
  </si>
  <si>
    <t>400单位x60粒</t>
  </si>
  <si>
    <t>买3得加0.1元换购1盒（原品）</t>
  </si>
  <si>
    <t>100g(1gx100粒)</t>
  </si>
  <si>
    <t>杭州养生堂保健品有限公司</t>
  </si>
  <si>
    <t>第二件+10元换购1盒</t>
  </si>
  <si>
    <t>6元/盒</t>
  </si>
  <si>
    <t>百合康牌钙维生素D软胶囊</t>
  </si>
  <si>
    <t>1000mgx60粒</t>
  </si>
  <si>
    <t>威海百合生物技术股份有限公司</t>
  </si>
  <si>
    <t>28-34</t>
  </si>
  <si>
    <t>汤臣倍健钙镁锰锌维生素D片</t>
  </si>
  <si>
    <t>115.2g（1.28gx90片）</t>
  </si>
  <si>
    <t>400单位x24粒</t>
  </si>
  <si>
    <t>102g(1.02gx100片)</t>
  </si>
  <si>
    <t>180片</t>
  </si>
  <si>
    <t>92g(1gx64片+1gx28片)</t>
  </si>
  <si>
    <t>广东千林健康产业有限公司</t>
  </si>
  <si>
    <t>36片</t>
  </si>
  <si>
    <t>延边大学草仙药业有限公司</t>
  </si>
  <si>
    <t>买4得5（得原品）</t>
  </si>
  <si>
    <t>合生元益生菌冲剂</t>
  </si>
  <si>
    <t>1.5gx48袋</t>
  </si>
  <si>
    <t>合生元(广州)健康产品有限公司</t>
  </si>
  <si>
    <t>10ml:35mgx16支</t>
  </si>
  <si>
    <t>10ml：35mgx12支</t>
  </si>
  <si>
    <t>10ml:35mgx20支</t>
  </si>
  <si>
    <t>江苏新海康制药有限公司(原高邮市兆康制药)</t>
  </si>
  <si>
    <t>醒脾养儿颗粒</t>
  </si>
  <si>
    <t>2gx24袋</t>
  </si>
  <si>
    <t>贵州健兴药业有限公司</t>
  </si>
  <si>
    <t>2gx12袋</t>
  </si>
  <si>
    <t>0.5gx100片</t>
  </si>
  <si>
    <t>太极集团四川南充制药有限公司</t>
  </si>
  <si>
    <t>北京同仁堂股份有限公司同仁堂制药厂</t>
  </si>
  <si>
    <t>买4得5</t>
  </si>
  <si>
    <t>广盛原中医药有限公司</t>
  </si>
  <si>
    <t>片仔癀系列</t>
  </si>
  <si>
    <t>3到4</t>
  </si>
  <si>
    <t>1gx10袋（微粉细粒型）</t>
  </si>
  <si>
    <t>葵花药业集团重庆小葵花儿童制药有限公司</t>
  </si>
  <si>
    <t>0.5gx15片x4板</t>
  </si>
  <si>
    <t>太极集团重庆桐君阁药厂有限公司</t>
  </si>
  <si>
    <t>60g(1.0g/片x60片）</t>
  </si>
  <si>
    <t>1.95gx80片(香甜柠檬味)</t>
  </si>
  <si>
    <t>72g(1.2gx60片)</t>
  </si>
  <si>
    <t>氨基葡萄糖硫酸软骨素钙软胶囊</t>
  </si>
  <si>
    <t>0.5gx60粒</t>
  </si>
  <si>
    <t>威海百合生物技术</t>
  </si>
  <si>
    <t>买一送一（送2盒硕丰奇正膏药）</t>
  </si>
  <si>
    <t>5元/盒          （赠品也奖励）</t>
  </si>
  <si>
    <t>DHA藻油凝胶糖果（爱乐维）</t>
  </si>
  <si>
    <t>22.8g（0.76gx30粒）</t>
  </si>
  <si>
    <t>仙乐健康科技</t>
  </si>
  <si>
    <t>玛咖淫羊藿胶囊</t>
  </si>
  <si>
    <r>
      <rPr>
        <sz val="9"/>
        <color rgb="FFFF0000"/>
        <rFont val="宋体"/>
        <charset val="134"/>
      </rPr>
      <t>清透防晒乳</t>
    </r>
    <r>
      <rPr>
        <sz val="9"/>
        <color rgb="FFFF0000"/>
        <rFont val="Calibri"/>
        <charset val="134"/>
      </rPr>
      <t>SPF48PA+++</t>
    </r>
  </si>
  <si>
    <r>
      <rPr>
        <sz val="9"/>
        <color theme="1"/>
        <rFont val="宋体"/>
        <charset val="134"/>
      </rPr>
      <t>维生素</t>
    </r>
    <r>
      <rPr>
        <sz val="9"/>
        <color theme="1"/>
        <rFont val="Calibri"/>
        <charset val="134"/>
      </rPr>
      <t>C</t>
    </r>
    <r>
      <rPr>
        <sz val="9"/>
        <color theme="1"/>
        <rFont val="宋体"/>
        <charset val="134"/>
      </rPr>
      <t>泡腾片（鲜橙）</t>
    </r>
  </si>
  <si>
    <r>
      <rPr>
        <sz val="9"/>
        <color theme="1"/>
        <rFont val="宋体"/>
        <charset val="134"/>
      </rPr>
      <t>维生素</t>
    </r>
    <r>
      <rPr>
        <sz val="9"/>
        <color theme="1"/>
        <rFont val="Calibri"/>
        <charset val="134"/>
      </rPr>
      <t>C</t>
    </r>
    <r>
      <rPr>
        <sz val="9"/>
        <color theme="1"/>
        <rFont val="宋体"/>
        <charset val="134"/>
      </rPr>
      <t>泡腾片</t>
    </r>
    <r>
      <rPr>
        <sz val="9"/>
        <color theme="1"/>
        <rFont val="Calibri"/>
        <charset val="134"/>
      </rPr>
      <t>(</t>
    </r>
    <r>
      <rPr>
        <sz val="9"/>
        <color theme="1"/>
        <rFont val="宋体"/>
        <charset val="134"/>
      </rPr>
      <t>黑加仑</t>
    </r>
    <r>
      <rPr>
        <sz val="9"/>
        <color theme="1"/>
        <rFont val="Calibri"/>
        <charset val="134"/>
      </rPr>
      <t>)</t>
    </r>
  </si>
  <si>
    <t>珍珠面膜</t>
  </si>
  <si>
    <t>珍珠面膜赠品</t>
  </si>
  <si>
    <t>水杨酸</t>
  </si>
  <si>
    <t>维生素C</t>
  </si>
  <si>
    <t>布洛芬</t>
  </si>
  <si>
    <t>曲普利啶</t>
  </si>
  <si>
    <t>阿莫西林</t>
  </si>
  <si>
    <t>阿奇霉素</t>
  </si>
  <si>
    <t>健胃消食(小儿)</t>
  </si>
  <si>
    <t>多维元素片</t>
  </si>
  <si>
    <t>草珊瑚</t>
  </si>
  <si>
    <t>锐洁牌卫</t>
  </si>
  <si>
    <t>医用冷敷贴</t>
  </si>
  <si>
    <t>抗过敏</t>
  </si>
  <si>
    <t>补钙</t>
  </si>
  <si>
    <t>片仔癀</t>
  </si>
  <si>
    <t>玛咖</t>
  </si>
  <si>
    <t>防晒</t>
  </si>
  <si>
    <t>体重</t>
  </si>
  <si>
    <t>交接班本</t>
  </si>
  <si>
    <t xml:space="preserve">   日</t>
  </si>
  <si>
    <t>班次</t>
  </si>
  <si>
    <t>交接班人</t>
  </si>
  <si>
    <t>未完成事项</t>
  </si>
  <si>
    <t>月任务</t>
  </si>
  <si>
    <t>累计销售</t>
  </si>
  <si>
    <t>实际销售</t>
  </si>
  <si>
    <t>累计差距</t>
  </si>
  <si>
    <t>备注</t>
  </si>
  <si>
    <t>1.朋友圈</t>
  </si>
  <si>
    <t>2.卫生打扫</t>
  </si>
  <si>
    <t>锌钙特</t>
  </si>
  <si>
    <t>3.营运日志</t>
  </si>
  <si>
    <t>4.温湿度</t>
  </si>
  <si>
    <t>氨糖钙</t>
  </si>
  <si>
    <t>5.邮件</t>
  </si>
  <si>
    <t>6.退货</t>
  </si>
  <si>
    <t>7.存健康考试</t>
  </si>
  <si>
    <t>潘高寿</t>
  </si>
  <si>
    <t>太极钙</t>
  </si>
  <si>
    <t>维生素C咀嚼片</t>
  </si>
  <si>
    <t>效期品种学习</t>
  </si>
  <si>
    <t>槐菊颗粒</t>
  </si>
  <si>
    <t>医用修复敷料</t>
  </si>
  <si>
    <t>补肾</t>
  </si>
  <si>
    <t>小程序10个，每人5个</t>
  </si>
  <si>
    <t>微信会员任务124个，4个/天</t>
  </si>
  <si>
    <t>安全情况：</t>
  </si>
  <si>
    <t>单品学习</t>
  </si>
  <si>
    <t>补钙节</t>
  </si>
  <si>
    <t>减肥节</t>
  </si>
  <si>
    <t>灵芝孢子</t>
  </si>
  <si>
    <t>灵芝孢子（破壁</t>
  </si>
  <si>
    <t>珍珠</t>
  </si>
  <si>
    <t>医用皮肤修复敷料（京润）        4月16日—8月31日138天 总任务</t>
  </si>
  <si>
    <t>创面消毒 喷雾剂</t>
  </si>
  <si>
    <t>乳酸菌素片64片</t>
  </si>
  <si>
    <r>
      <rPr>
        <sz val="8"/>
        <rFont val="新宋体"/>
        <charset val="134"/>
      </rPr>
      <t>褪黑素维生素</t>
    </r>
    <r>
      <rPr>
        <sz val="8"/>
        <rFont val="新宋体"/>
        <charset val="0"/>
      </rPr>
      <t>B6</t>
    </r>
    <r>
      <rPr>
        <sz val="8"/>
        <rFont val="新宋体"/>
        <charset val="134"/>
      </rPr>
      <t>片</t>
    </r>
  </si>
  <si>
    <t>漱口水</t>
  </si>
  <si>
    <r>
      <rPr>
        <sz val="8"/>
        <rFont val="新宋体"/>
        <charset val="134"/>
      </rPr>
      <t>复方枣仁胶囊</t>
    </r>
    <r>
      <rPr>
        <sz val="8"/>
        <rFont val="新宋体"/>
        <charset val="0"/>
      </rPr>
      <t>(</t>
    </r>
    <r>
      <rPr>
        <sz val="8"/>
        <rFont val="新宋体"/>
        <charset val="134"/>
      </rPr>
      <t>希尔安宁</t>
    </r>
    <r>
      <rPr>
        <sz val="8"/>
        <rFont val="新宋体"/>
        <charset val="0"/>
      </rPr>
      <t>)</t>
    </r>
  </si>
  <si>
    <r>
      <rPr>
        <sz val="8"/>
        <rFont val="新宋体"/>
        <charset val="134"/>
      </rPr>
      <t>安神补心片</t>
    </r>
    <r>
      <rPr>
        <sz val="8"/>
        <rFont val="新宋体"/>
        <charset val="0"/>
      </rPr>
      <t>(</t>
    </r>
    <r>
      <rPr>
        <sz val="8"/>
        <rFont val="新宋体"/>
        <charset val="134"/>
      </rPr>
      <t>太极独圣</t>
    </r>
    <r>
      <rPr>
        <sz val="8"/>
        <rFont val="新宋体"/>
        <charset val="0"/>
      </rPr>
      <t>)</t>
    </r>
  </si>
  <si>
    <t>盐酸特比萘芬喷雾剂(达克宁)</t>
  </si>
  <si>
    <t>9到11</t>
  </si>
  <si>
    <t>维生素系列（货品id标黄的品种为晒单品种，此处计入任务，不重复计奖励）</t>
  </si>
  <si>
    <t>赖氨酸磷酸氢钙颗粒</t>
  </si>
  <si>
    <t>24到29</t>
  </si>
  <si>
    <t>补钙系列（货品id标黄的品种为晒单品种，此处计入任务，不重复计奖励）</t>
  </si>
  <si>
    <t>26到31</t>
  </si>
  <si>
    <t>睡眠</t>
  </si>
  <si>
    <t>奥美拉唑肠</t>
  </si>
  <si>
    <t>医用液体敷料贴</t>
  </si>
  <si>
    <t>20套</t>
  </si>
  <si>
    <t>液体敷料</t>
  </si>
  <si>
    <t>2022年5月任务</t>
  </si>
  <si>
    <t>创面消毒</t>
  </si>
  <si>
    <t>乳酸64片</t>
  </si>
  <si>
    <t>体重4.16-5.31</t>
  </si>
  <si>
    <t>补钙4.16-5.31</t>
  </si>
  <si>
    <t>睡眠5.6-5.31</t>
  </si>
  <si>
    <t>眼贴</t>
  </si>
  <si>
    <r>
      <rPr>
        <sz val="9"/>
        <rFont val="新宋体"/>
        <charset val="134"/>
      </rPr>
      <t>褪黑素维生素</t>
    </r>
    <r>
      <rPr>
        <sz val="9"/>
        <rFont val="新宋体"/>
        <charset val="0"/>
      </rPr>
      <t>B6</t>
    </r>
    <r>
      <rPr>
        <sz val="9"/>
        <rFont val="新宋体"/>
        <charset val="134"/>
      </rPr>
      <t>片</t>
    </r>
  </si>
  <si>
    <r>
      <rPr>
        <sz val="9"/>
        <rFont val="新宋体"/>
        <charset val="134"/>
      </rPr>
      <t>复方枣仁胶囊</t>
    </r>
    <r>
      <rPr>
        <sz val="9"/>
        <rFont val="新宋体"/>
        <charset val="0"/>
      </rPr>
      <t>(</t>
    </r>
    <r>
      <rPr>
        <sz val="9"/>
        <rFont val="新宋体"/>
        <charset val="134"/>
      </rPr>
      <t>希尔安宁</t>
    </r>
    <r>
      <rPr>
        <sz val="9"/>
        <rFont val="新宋体"/>
        <charset val="0"/>
      </rPr>
      <t>)</t>
    </r>
  </si>
  <si>
    <t>风湿骨病用药</t>
  </si>
  <si>
    <t>6到7</t>
  </si>
  <si>
    <r>
      <rPr>
        <sz val="9"/>
        <rFont val="新宋体"/>
        <charset val="134"/>
      </rPr>
      <t>安神补心片</t>
    </r>
    <r>
      <rPr>
        <sz val="9"/>
        <rFont val="新宋体"/>
        <charset val="0"/>
      </rPr>
      <t>(</t>
    </r>
    <r>
      <rPr>
        <sz val="9"/>
        <rFont val="新宋体"/>
        <charset val="134"/>
      </rPr>
      <t>太极独圣</t>
    </r>
    <r>
      <rPr>
        <sz val="9"/>
        <rFont val="新宋体"/>
        <charset val="0"/>
      </rPr>
      <t>)</t>
    </r>
  </si>
  <si>
    <t>7到8</t>
  </si>
  <si>
    <t>复方片仔癀软膏</t>
  </si>
  <si>
    <t>4到5</t>
  </si>
  <si>
    <t>其他类</t>
  </si>
  <si>
    <t>8到10</t>
  </si>
  <si>
    <t>马油5.24-8.23</t>
  </si>
  <si>
    <t xml:space="preserve">马油套装 </t>
  </si>
  <si>
    <t>6.16-9.30</t>
  </si>
  <si>
    <t>2022年6月任务</t>
  </si>
  <si>
    <t>风湿</t>
  </si>
  <si>
    <t>其他</t>
  </si>
  <si>
    <t>马油</t>
  </si>
  <si>
    <t>2022年7月任务</t>
  </si>
  <si>
    <t>益血生</t>
  </si>
  <si>
    <t>骨通</t>
  </si>
  <si>
    <t>熊胆</t>
  </si>
  <si>
    <t>洗护</t>
  </si>
  <si>
    <t>健胃大</t>
  </si>
  <si>
    <t>健胃儿</t>
  </si>
  <si>
    <t>健胃无糖</t>
  </si>
  <si>
    <t>7月防晒</t>
  </si>
  <si>
    <t>绵阳系列</t>
  </si>
  <si>
    <t>藿香系列（47683,1846)</t>
  </si>
  <si>
    <t>6.24-7.24</t>
  </si>
  <si>
    <t>6560-9840</t>
  </si>
  <si>
    <t>风湿马钱片（薄膜衣）</t>
  </si>
  <si>
    <t>复方黄连素片（薄膜衣片）</t>
  </si>
  <si>
    <t>伤痛宁片</t>
  </si>
  <si>
    <t>骨通贴膏</t>
  </si>
  <si>
    <t>58522,</t>
  </si>
  <si>
    <t>2022年8月任务</t>
  </si>
  <si>
    <t>云南白药</t>
  </si>
  <si>
    <r>
      <rPr>
        <sz val="10.5"/>
        <rFont val="宋体"/>
        <charset val="134"/>
      </rPr>
      <t>货品</t>
    </r>
    <r>
      <rPr>
        <sz val="10.5"/>
        <rFont val="Helvetica"/>
        <charset val="134"/>
      </rPr>
      <t>ID</t>
    </r>
  </si>
  <si>
    <t>云南白药创可贴</t>
  </si>
  <si>
    <r>
      <rPr>
        <sz val="10.5"/>
        <color rgb="FFFF0000"/>
        <rFont val="宋体"/>
        <charset val="134"/>
      </rPr>
      <t>善存儿童</t>
    </r>
    <r>
      <rPr>
        <sz val="10.5"/>
        <color rgb="FFFF0000"/>
        <rFont val="Helvetica"/>
        <charset val="134"/>
      </rPr>
      <t>FOOD</t>
    </r>
  </si>
  <si>
    <t>云南白药气雾剂</t>
  </si>
  <si>
    <r>
      <rPr>
        <sz val="10.5"/>
        <color rgb="FFFF0000"/>
        <rFont val="宋体"/>
        <charset val="134"/>
      </rPr>
      <t>维</t>
    </r>
    <r>
      <rPr>
        <sz val="10.5"/>
        <color rgb="FFFF0000"/>
        <rFont val="Helvetica"/>
        <charset val="134"/>
      </rPr>
      <t>D</t>
    </r>
    <r>
      <rPr>
        <sz val="10.5"/>
        <color rgb="FFFF0000"/>
        <rFont val="宋体"/>
        <charset val="134"/>
      </rPr>
      <t>维</t>
    </r>
    <r>
      <rPr>
        <sz val="10.5"/>
        <color rgb="FFFF0000"/>
        <rFont val="Helvetica"/>
        <charset val="134"/>
      </rPr>
      <t>K</t>
    </r>
    <r>
      <rPr>
        <sz val="10.5"/>
        <color rgb="FFFF0000"/>
        <rFont val="宋体"/>
        <charset val="134"/>
      </rPr>
      <t>软胶囊</t>
    </r>
    <r>
      <rPr>
        <sz val="10.5"/>
        <color rgb="FFFF0000"/>
        <rFont val="Helvetica"/>
        <charset val="134"/>
      </rPr>
      <t>166</t>
    </r>
    <r>
      <rPr>
        <sz val="10.5"/>
        <color rgb="FFFF0000"/>
        <rFont val="宋体"/>
        <charset val="134"/>
      </rPr>
      <t>粒</t>
    </r>
  </si>
  <si>
    <t>云南白药胶囊</t>
  </si>
  <si>
    <r>
      <rPr>
        <sz val="10.5"/>
        <rFont val="宋体"/>
        <charset val="134"/>
      </rPr>
      <t>多维元素片（</t>
    </r>
    <r>
      <rPr>
        <sz val="10.5"/>
        <rFont val="Helvetica"/>
        <charset val="134"/>
      </rPr>
      <t>29-</t>
    </r>
    <r>
      <rPr>
        <sz val="10.5"/>
        <rFont val="宋体"/>
        <charset val="134"/>
      </rPr>
      <t>Ⅱ）（善存银</t>
    </r>
  </si>
  <si>
    <t>21-22</t>
  </si>
  <si>
    <r>
      <rPr>
        <sz val="10.5"/>
        <rFont val="宋体"/>
        <charset val="134"/>
      </rPr>
      <t>多维元素片</t>
    </r>
    <r>
      <rPr>
        <sz val="10.5"/>
        <rFont val="Helvetica"/>
        <charset val="134"/>
      </rPr>
      <t>(29)(</t>
    </r>
    <r>
      <rPr>
        <sz val="10.5"/>
        <rFont val="宋体"/>
        <charset val="134"/>
      </rPr>
      <t>善存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</si>
  <si>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金钙尔奇碳酸钙维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元素片</t>
    </r>
    <r>
      <rPr>
        <sz val="10.5"/>
        <rFont val="Helvetica"/>
        <charset val="134"/>
      </rPr>
      <t>(4)(</t>
    </r>
    <r>
      <rPr>
        <sz val="10.5"/>
        <rFont val="宋体"/>
        <charset val="134"/>
      </rPr>
      <t>金</t>
    </r>
  </si>
  <si>
    <t>云南白药酊</t>
  </si>
  <si>
    <t>云南白药膏</t>
  </si>
  <si>
    <r>
      <rPr>
        <sz val="10.5"/>
        <rFont val="宋体"/>
        <charset val="134"/>
      </rPr>
      <t>静心钙</t>
    </r>
    <r>
      <rPr>
        <sz val="10.5"/>
        <rFont val="Helvetica"/>
        <charset val="134"/>
      </rPr>
      <t>72</t>
    </r>
    <r>
      <rPr>
        <sz val="10.5"/>
        <rFont val="宋体"/>
        <charset val="134"/>
      </rPr>
      <t>粒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</si>
  <si>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咀嚼片（Ⅱ）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</si>
  <si>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咀嚼片Ⅱ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D300)</t>
    </r>
  </si>
  <si>
    <t>云南白药痔疮膏</t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</si>
  <si>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)</t>
    </r>
  </si>
  <si>
    <t>21到25</t>
  </si>
  <si>
    <r>
      <rPr>
        <sz val="10.5"/>
        <rFont val="宋体"/>
        <charset val="134"/>
      </rPr>
      <t>碳酸钙维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元素片</t>
    </r>
    <r>
      <rPr>
        <sz val="10.5"/>
        <rFont val="Helvetica"/>
        <charset val="134"/>
      </rPr>
      <t>(4)(</t>
    </r>
    <r>
      <rPr>
        <sz val="10.5"/>
        <rFont val="宋体"/>
        <charset val="134"/>
      </rPr>
      <t>金钙尔奇</t>
    </r>
    <r>
      <rPr>
        <sz val="10.5"/>
        <rFont val="Helvetica"/>
        <charset val="134"/>
      </rPr>
      <t>D)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</si>
  <si>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D)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</si>
  <si>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D600)</t>
    </r>
  </si>
  <si>
    <t>泻痢消片</t>
  </si>
  <si>
    <t>新生化颗粒</t>
  </si>
  <si>
    <r>
      <rPr>
        <sz val="10.5"/>
        <rFont val="宋体"/>
        <charset val="134"/>
      </rPr>
      <t>多维元素片（</t>
    </r>
    <r>
      <rPr>
        <sz val="10.5"/>
        <rFont val="Helvetica"/>
        <charset val="134"/>
      </rPr>
      <t>29</t>
    </r>
    <r>
      <rPr>
        <sz val="10.5"/>
        <rFont val="宋体"/>
        <charset val="134"/>
      </rPr>
      <t>）</t>
    </r>
  </si>
  <si>
    <t>小儿解表颗粒</t>
  </si>
  <si>
    <r>
      <rPr>
        <sz val="10.5"/>
        <rFont val="宋体"/>
        <charset val="134"/>
      </rPr>
      <t>多维元素片</t>
    </r>
    <r>
      <rPr>
        <sz val="10.5"/>
        <rFont val="Helvetica"/>
        <charset val="134"/>
      </rPr>
      <t>(23)</t>
    </r>
  </si>
  <si>
    <t>关节止痛膏</t>
  </si>
  <si>
    <t>19到23</t>
  </si>
  <si>
    <t>小儿宝泰康颗粒</t>
  </si>
  <si>
    <t>普乐安片</t>
  </si>
  <si>
    <t>毛萼香茶菜清热利咽片</t>
  </si>
  <si>
    <t>热毒清片</t>
  </si>
  <si>
    <t>血塞通分散片</t>
  </si>
  <si>
    <t>2到3</t>
  </si>
  <si>
    <t>陈香露白露片</t>
  </si>
  <si>
    <t>风热感冒颗粒</t>
  </si>
  <si>
    <t>参苓健脾胃颗粒</t>
  </si>
  <si>
    <t>清肺抑火片</t>
  </si>
  <si>
    <t>伤风停胶囊</t>
  </si>
  <si>
    <t>蒲地蓝消炎片</t>
  </si>
  <si>
    <t>妇炎康片</t>
  </si>
  <si>
    <t>诺氟沙星胶囊</t>
  </si>
  <si>
    <t>风寒感冒颗粒</t>
  </si>
  <si>
    <t>玛咖淫羊</t>
  </si>
  <si>
    <t xml:space="preserve">医用皮肤修复敷料（京润）        </t>
  </si>
  <si>
    <t>8月防晒</t>
  </si>
  <si>
    <t>藿香系列</t>
  </si>
  <si>
    <t>47683,</t>
  </si>
  <si>
    <t>类别</t>
  </si>
  <si>
    <t>活动政策</t>
  </si>
  <si>
    <t>保健品</t>
  </si>
  <si>
    <t>64+28</t>
  </si>
  <si>
    <t>保健品买一赠一</t>
  </si>
  <si>
    <r>
      <rPr>
        <sz val="10.5"/>
        <color rgb="FFFF0000"/>
        <rFont val="Helvetica"/>
        <charset val="134"/>
      </rPr>
      <t>80</t>
    </r>
    <r>
      <rPr>
        <sz val="10.5"/>
        <color rgb="FFFF0000"/>
        <rFont val="宋体"/>
        <charset val="134"/>
      </rPr>
      <t>粒</t>
    </r>
  </si>
  <si>
    <r>
      <rPr>
        <sz val="10.5"/>
        <color rgb="FFFF0000"/>
        <rFont val="Helvetica"/>
        <charset val="134"/>
      </rPr>
      <t>166</t>
    </r>
    <r>
      <rPr>
        <sz val="10.5"/>
        <color rgb="FFFF0000"/>
        <rFont val="宋体"/>
        <charset val="134"/>
      </rPr>
      <t>粒</t>
    </r>
  </si>
  <si>
    <t>OTC</t>
  </si>
  <si>
    <r>
      <rPr>
        <sz val="10.5"/>
        <rFont val="Helvetica"/>
        <charset val="134"/>
      </rPr>
      <t>100ml(</t>
    </r>
    <r>
      <rPr>
        <sz val="10.5"/>
        <rFont val="宋体"/>
        <charset val="134"/>
      </rPr>
      <t>成人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</si>
  <si>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惠氏所有产品满</t>
    </r>
    <r>
      <rPr>
        <sz val="10.5"/>
        <rFont val="Helvetica"/>
        <charset val="134"/>
      </rPr>
      <t>228</t>
    </r>
    <r>
      <rPr>
        <sz val="10.5"/>
        <rFont val="宋体"/>
        <charset val="134"/>
      </rPr>
      <t>元送礼品一份</t>
    </r>
  </si>
  <si>
    <r>
      <rPr>
        <sz val="10.5"/>
        <rFont val="Helvetica"/>
        <charset val="134"/>
      </rPr>
      <t>100ml(</t>
    </r>
    <r>
      <rPr>
        <sz val="10.5"/>
        <rFont val="宋体"/>
        <charset val="134"/>
      </rPr>
      <t>儿童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</si>
  <si>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多维元素片（</t>
    </r>
    <r>
      <rPr>
        <sz val="10.5"/>
        <rFont val="Helvetica"/>
        <charset val="134"/>
      </rPr>
      <t>29-</t>
    </r>
    <r>
      <rPr>
        <sz val="10.5"/>
        <rFont val="宋体"/>
        <charset val="134"/>
      </rPr>
      <t>Ⅱ）（善存银片）</t>
    </r>
  </si>
  <si>
    <r>
      <rPr>
        <sz val="10.5"/>
        <rFont val="Helvetica"/>
        <charset val="134"/>
      </rPr>
      <t>100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薄膜衣</t>
    </r>
    <r>
      <rPr>
        <sz val="10.5"/>
        <rFont val="Helvetica"/>
        <charset val="134"/>
      </rPr>
      <t>)</t>
    </r>
  </si>
  <si>
    <t>第二件半价
惠氏所有产品满228元送礼品一份</t>
  </si>
  <si>
    <r>
      <rPr>
        <sz val="10.5"/>
        <rFont val="宋体"/>
        <charset val="134"/>
      </rPr>
      <t>金钙尔奇碳酸钙维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元素片</t>
    </r>
    <r>
      <rPr>
        <sz val="10.5"/>
        <rFont val="Helvetica"/>
        <charset val="134"/>
      </rPr>
      <t>(4)(</t>
    </r>
    <r>
      <rPr>
        <sz val="10.5"/>
        <rFont val="宋体"/>
        <charset val="134"/>
      </rPr>
      <t>金钙尔奇</t>
    </r>
    <r>
      <rPr>
        <sz val="10.5"/>
        <rFont val="Helvetica"/>
        <charset val="134"/>
      </rPr>
      <t>D)</t>
    </r>
  </si>
  <si>
    <r>
      <rPr>
        <sz val="10.5"/>
        <rFont val="Helvetica"/>
        <charset val="134"/>
      </rPr>
      <t>100</t>
    </r>
    <r>
      <rPr>
        <sz val="10.5"/>
        <rFont val="宋体"/>
        <charset val="134"/>
      </rPr>
      <t>片</t>
    </r>
  </si>
  <si>
    <t>91*2</t>
  </si>
  <si>
    <r>
      <rPr>
        <sz val="10.5"/>
        <rFont val="Helvetica"/>
        <charset val="134"/>
      </rPr>
      <t>72</t>
    </r>
    <r>
      <rPr>
        <sz val="10.5"/>
        <rFont val="宋体"/>
        <charset val="134"/>
      </rPr>
      <t>粒</t>
    </r>
  </si>
  <si>
    <r>
      <rPr>
        <sz val="10.5"/>
        <rFont val="Helvetica"/>
        <charset val="134"/>
      </rPr>
      <t>300mg*28</t>
    </r>
    <r>
      <rPr>
        <sz val="10.5"/>
        <rFont val="宋体"/>
        <charset val="134"/>
      </rPr>
      <t>粒</t>
    </r>
  </si>
  <si>
    <t>20到24</t>
  </si>
  <si>
    <r>
      <rPr>
        <sz val="10.5"/>
        <rFont val="Helvetica"/>
        <charset val="134"/>
      </rPr>
      <t>300mg*64</t>
    </r>
    <r>
      <rPr>
        <sz val="10.5"/>
        <rFont val="宋体"/>
        <charset val="134"/>
      </rPr>
      <t>粒</t>
    </r>
  </si>
  <si>
    <r>
      <rPr>
        <sz val="10.5"/>
        <rFont val="Helvetica"/>
        <charset val="134"/>
      </rPr>
      <t>300mgx30</t>
    </r>
    <r>
      <rPr>
        <sz val="10.5"/>
        <rFont val="宋体"/>
        <charset val="134"/>
      </rPr>
      <t>片</t>
    </r>
  </si>
  <si>
    <r>
      <rPr>
        <sz val="10.5"/>
        <rFont val="Helvetica"/>
        <charset val="134"/>
      </rPr>
      <t>30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薄膜衣片</t>
    </r>
    <r>
      <rPr>
        <sz val="10.5"/>
        <rFont val="Helvetica"/>
        <charset val="134"/>
      </rPr>
      <t>)</t>
    </r>
  </si>
  <si>
    <r>
      <rPr>
        <sz val="10.5"/>
        <rFont val="Helvetica"/>
        <charset val="134"/>
      </rPr>
      <t>600mgx100</t>
    </r>
    <r>
      <rPr>
        <sz val="10.5"/>
        <rFont val="宋体"/>
        <charset val="134"/>
      </rPr>
      <t>片</t>
    </r>
  </si>
  <si>
    <r>
      <rPr>
        <sz val="10.5"/>
        <rFont val="Helvetica"/>
        <charset val="134"/>
      </rPr>
      <t>600mgx30</t>
    </r>
    <r>
      <rPr>
        <sz val="10.5"/>
        <rFont val="宋体"/>
        <charset val="134"/>
      </rPr>
      <t>片</t>
    </r>
  </si>
  <si>
    <r>
      <rPr>
        <sz val="10.5"/>
        <rFont val="Helvetica"/>
        <charset val="134"/>
      </rPr>
      <t>600mgx36</t>
    </r>
    <r>
      <rPr>
        <sz val="10.5"/>
        <rFont val="宋体"/>
        <charset val="134"/>
      </rPr>
      <t>片</t>
    </r>
  </si>
  <si>
    <r>
      <rPr>
        <sz val="10.5"/>
        <rFont val="Helvetica"/>
        <charset val="134"/>
      </rPr>
      <t>600mgx60</t>
    </r>
    <r>
      <rPr>
        <sz val="10.5"/>
        <rFont val="宋体"/>
        <charset val="134"/>
      </rPr>
      <t>片</t>
    </r>
  </si>
  <si>
    <r>
      <rPr>
        <sz val="10.5"/>
        <rFont val="Helvetica"/>
        <charset val="134"/>
      </rPr>
      <t>60</t>
    </r>
    <r>
      <rPr>
        <sz val="10.5"/>
        <rFont val="宋体"/>
        <charset val="134"/>
      </rPr>
      <t>片</t>
    </r>
  </si>
  <si>
    <t>抗过敏系列</t>
  </si>
  <si>
    <t>141623,</t>
  </si>
  <si>
    <t>酵母重组胶原蛋白</t>
  </si>
  <si>
    <t>薇诺娜医用修复辅料</t>
  </si>
  <si>
    <t>薇诺娜系列</t>
  </si>
  <si>
    <t>丸剂</t>
  </si>
  <si>
    <t>2022年9月任务</t>
  </si>
  <si>
    <t>风湿骨病</t>
  </si>
  <si>
    <t>片仔癀系</t>
  </si>
  <si>
    <t>抗过敏系</t>
  </si>
  <si>
    <t>京瑞珍珠</t>
  </si>
  <si>
    <t>灵芝</t>
  </si>
  <si>
    <t>养生堂系列</t>
  </si>
  <si>
    <t>养生堂200粒维生素E</t>
  </si>
  <si>
    <t>养生堂130粒维生素C</t>
  </si>
  <si>
    <t>40-48</t>
  </si>
  <si>
    <t>养生堂钙维生素DK</t>
  </si>
  <si>
    <t>养生堂维生素K2软胶囊</t>
  </si>
  <si>
    <t>止痛/胃肠道药</t>
  </si>
  <si>
    <t>13-18</t>
  </si>
  <si>
    <t>33-40</t>
  </si>
  <si>
    <t>清单详见附表：补脾系列品</t>
  </si>
  <si>
    <t>怡钙奶粉</t>
  </si>
  <si>
    <t>怡养氨糖钙奶粉</t>
  </si>
  <si>
    <t>叶酸片</t>
  </si>
  <si>
    <t>品类</t>
  </si>
  <si>
    <t>大枣枸杞</t>
  </si>
  <si>
    <t>黑果枸杞</t>
  </si>
  <si>
    <t>一粒止痛丸</t>
  </si>
  <si>
    <t>破壁灵芝孢子粉</t>
  </si>
  <si>
    <t>云芝</t>
  </si>
  <si>
    <t>复方熊胆薄荷含片(熊胆舒</t>
  </si>
  <si>
    <t>12到14</t>
  </si>
  <si>
    <t>血糖仪套装</t>
  </si>
  <si>
    <t>眼部热敷贴</t>
  </si>
  <si>
    <t>2022年10月任务</t>
  </si>
  <si>
    <t>风湿骨</t>
  </si>
  <si>
    <t>补脾系</t>
  </si>
  <si>
    <t>玛咖淫</t>
  </si>
  <si>
    <t>熊胆舒</t>
  </si>
  <si>
    <t>酵母</t>
  </si>
  <si>
    <t>薇诺娜面膜</t>
  </si>
  <si>
    <t>乳酸菌素</t>
  </si>
  <si>
    <t>多维元素</t>
  </si>
  <si>
    <t>乳酸小</t>
  </si>
  <si>
    <t>2022年11月任务</t>
  </si>
  <si>
    <t>VC</t>
  </si>
  <si>
    <t>肠炎宁</t>
  </si>
  <si>
    <t>奥美拉唑</t>
  </si>
  <si>
    <t>阿苯</t>
  </si>
  <si>
    <t>活动内容</t>
  </si>
  <si>
    <r>
      <rPr>
        <sz val="12"/>
        <rFont val="Arial"/>
        <charset val="0"/>
      </rPr>
      <t>10mlx10</t>
    </r>
    <r>
      <rPr>
        <sz val="12"/>
        <rFont val="宋体"/>
        <charset val="0"/>
      </rPr>
      <t>支</t>
    </r>
    <r>
      <rPr>
        <sz val="12"/>
        <rFont val="Arial"/>
        <charset val="0"/>
      </rPr>
      <t>(</t>
    </r>
    <r>
      <rPr>
        <sz val="12"/>
        <rFont val="宋体"/>
        <charset val="0"/>
      </rPr>
      <t>党参方</t>
    </r>
    <r>
      <rPr>
        <sz val="12"/>
        <rFont val="Arial"/>
        <charset val="0"/>
      </rPr>
      <t>)</t>
    </r>
  </si>
  <si>
    <t>湖北纽兰药业有限公司</t>
  </si>
  <si>
    <r>
      <rPr>
        <sz val="12"/>
        <rFont val="Arial"/>
        <charset val="0"/>
      </rPr>
      <t>6gx10</t>
    </r>
    <r>
      <rPr>
        <sz val="12"/>
        <rFont val="宋体"/>
        <charset val="0"/>
      </rPr>
      <t>丸</t>
    </r>
  </si>
  <si>
    <r>
      <rPr>
        <sz val="12"/>
        <rFont val="Arial"/>
        <charset val="0"/>
      </rPr>
      <t>3gx10</t>
    </r>
    <r>
      <rPr>
        <sz val="12"/>
        <rFont val="宋体"/>
        <charset val="0"/>
      </rPr>
      <t>丸</t>
    </r>
  </si>
  <si>
    <r>
      <rPr>
        <sz val="12"/>
        <rFont val="Arial"/>
        <charset val="0"/>
      </rPr>
      <t>0.5gx15</t>
    </r>
    <r>
      <rPr>
        <sz val="12"/>
        <rFont val="宋体"/>
        <charset val="0"/>
      </rPr>
      <t>片</t>
    </r>
    <r>
      <rPr>
        <sz val="12"/>
        <rFont val="Arial"/>
        <charset val="0"/>
      </rPr>
      <t>x4</t>
    </r>
    <r>
      <rPr>
        <sz val="12"/>
        <rFont val="宋体"/>
        <charset val="0"/>
      </rPr>
      <t>板</t>
    </r>
  </si>
  <si>
    <t>川贝清肺糖浆</t>
  </si>
  <si>
    <r>
      <rPr>
        <sz val="12"/>
        <rFont val="Arial"/>
        <charset val="0"/>
      </rPr>
      <t>6gx10</t>
    </r>
    <r>
      <rPr>
        <sz val="12"/>
        <rFont val="宋体"/>
        <charset val="0"/>
      </rPr>
      <t>袋</t>
    </r>
    <r>
      <rPr>
        <sz val="12"/>
        <rFont val="Arial"/>
        <charset val="0"/>
      </rPr>
      <t>(</t>
    </r>
    <r>
      <rPr>
        <sz val="12"/>
        <rFont val="宋体"/>
        <charset val="0"/>
      </rPr>
      <t>水丸</t>
    </r>
    <r>
      <rPr>
        <sz val="12"/>
        <rFont val="Arial"/>
        <charset val="0"/>
      </rPr>
      <t>)</t>
    </r>
  </si>
  <si>
    <t>北京同仁堂科技发展股份有限公司制药厂</t>
  </si>
  <si>
    <r>
      <rPr>
        <sz val="12"/>
        <rFont val="Arial"/>
        <charset val="0"/>
      </rPr>
      <t>6gx10</t>
    </r>
    <r>
      <rPr>
        <sz val="12"/>
        <rFont val="宋体"/>
        <charset val="0"/>
      </rPr>
      <t>袋</t>
    </r>
    <r>
      <rPr>
        <sz val="12"/>
        <rFont val="Arial"/>
        <charset val="0"/>
      </rPr>
      <t>(</t>
    </r>
    <r>
      <rPr>
        <sz val="12"/>
        <rFont val="宋体"/>
        <charset val="0"/>
      </rPr>
      <t>水蜜丸</t>
    </r>
    <r>
      <rPr>
        <sz val="12"/>
        <rFont val="Arial"/>
        <charset val="0"/>
      </rPr>
      <t>)</t>
    </r>
  </si>
  <si>
    <t>太极集团四川绵阳制药有限公司</t>
  </si>
  <si>
    <t>买2得3，买4得6（得原品）</t>
  </si>
  <si>
    <t>买二得3，买4得6（得原品）</t>
  </si>
  <si>
    <r>
      <rPr>
        <sz val="12"/>
        <rFont val="Arial"/>
        <charset val="0"/>
      </rPr>
      <t>80</t>
    </r>
    <r>
      <rPr>
        <sz val="12"/>
        <rFont val="宋体"/>
        <charset val="0"/>
      </rPr>
      <t>片</t>
    </r>
  </si>
  <si>
    <t>西安正大制药有限公司</t>
  </si>
  <si>
    <r>
      <rPr>
        <sz val="12"/>
        <rFont val="Arial"/>
        <charset val="0"/>
      </rPr>
      <t>9gx10</t>
    </r>
    <r>
      <rPr>
        <sz val="12"/>
        <rFont val="宋体"/>
        <charset val="0"/>
      </rPr>
      <t>袋</t>
    </r>
  </si>
  <si>
    <t>广州诺金制药有限公司</t>
  </si>
  <si>
    <t>一件省10元，买2得3</t>
  </si>
  <si>
    <r>
      <rPr>
        <sz val="12"/>
        <rFont val="Arial"/>
        <charset val="0"/>
      </rPr>
      <t>9gx18</t>
    </r>
    <r>
      <rPr>
        <sz val="12"/>
        <rFont val="宋体"/>
        <charset val="0"/>
      </rPr>
      <t>丸（大蜜丸）</t>
    </r>
  </si>
  <si>
    <t>买2得3（得原品）</t>
  </si>
  <si>
    <r>
      <rPr>
        <sz val="12"/>
        <rFont val="Arial"/>
        <charset val="0"/>
      </rPr>
      <t>9gx20</t>
    </r>
    <r>
      <rPr>
        <sz val="12"/>
        <rFont val="宋体"/>
        <charset val="0"/>
      </rPr>
      <t>袋（</t>
    </r>
    <r>
      <rPr>
        <sz val="12"/>
        <rFont val="Arial"/>
        <charset val="0"/>
      </rPr>
      <t>20</t>
    </r>
    <r>
      <rPr>
        <sz val="12"/>
        <rFont val="宋体"/>
        <charset val="0"/>
      </rPr>
      <t>丸重</t>
    </r>
    <r>
      <rPr>
        <sz val="12"/>
        <rFont val="Arial"/>
        <charset val="0"/>
      </rPr>
      <t>1</t>
    </r>
    <r>
      <rPr>
        <sz val="12"/>
        <rFont val="宋体"/>
        <charset val="0"/>
      </rPr>
      <t>克）</t>
    </r>
  </si>
  <si>
    <t>山东孔圣堂制药有限公司</t>
  </si>
  <si>
    <r>
      <rPr>
        <sz val="12"/>
        <rFont val="Arial"/>
        <charset val="0"/>
      </rPr>
      <t>5gx18</t>
    </r>
    <r>
      <rPr>
        <sz val="12"/>
        <rFont val="宋体"/>
        <charset val="0"/>
      </rPr>
      <t>袋</t>
    </r>
  </si>
  <si>
    <t>广东环球制药有限公司</t>
  </si>
  <si>
    <t>买2盒省8元</t>
  </si>
  <si>
    <t>骨化三醇胶丸</t>
  </si>
  <si>
    <t>300丸</t>
  </si>
  <si>
    <r>
      <rPr>
        <sz val="12"/>
        <rFont val="Arial"/>
        <charset val="0"/>
      </rPr>
      <t>10</t>
    </r>
    <r>
      <rPr>
        <sz val="12"/>
        <rFont val="宋体"/>
        <charset val="0"/>
      </rPr>
      <t>丸</t>
    </r>
    <r>
      <rPr>
        <sz val="12"/>
        <rFont val="Arial"/>
        <charset val="0"/>
      </rPr>
      <t>x30</t>
    </r>
    <r>
      <rPr>
        <sz val="12"/>
        <rFont val="宋体"/>
        <charset val="0"/>
      </rPr>
      <t>袋</t>
    </r>
    <r>
      <rPr>
        <sz val="12"/>
        <rFont val="Arial"/>
        <charset val="0"/>
      </rPr>
      <t>(</t>
    </r>
    <r>
      <rPr>
        <sz val="12"/>
        <rFont val="宋体"/>
        <charset val="0"/>
      </rPr>
      <t>浓缩丸）</t>
    </r>
  </si>
  <si>
    <t>买一赠一</t>
  </si>
  <si>
    <r>
      <rPr>
        <sz val="12"/>
        <rFont val="Arial"/>
        <charset val="0"/>
      </rPr>
      <t>10mlx12</t>
    </r>
    <r>
      <rPr>
        <sz val="12"/>
        <rFont val="宋体"/>
        <charset val="0"/>
      </rPr>
      <t>支（党参方）</t>
    </r>
  </si>
  <si>
    <t>仲景宛西制药股份有限公司（原河南省宛西制药股份有限公司）</t>
  </si>
  <si>
    <t>买二得3</t>
  </si>
  <si>
    <t>买二赠一</t>
  </si>
  <si>
    <r>
      <rPr>
        <sz val="12"/>
        <rFont val="Arial"/>
        <charset val="0"/>
      </rPr>
      <t>10mlx10</t>
    </r>
    <r>
      <rPr>
        <sz val="12"/>
        <rFont val="宋体"/>
        <charset val="0"/>
      </rPr>
      <t>支</t>
    </r>
  </si>
  <si>
    <t>江西南昌济生制药有限责任公司（原江西南昌济生制药厂）</t>
  </si>
  <si>
    <t>买3盒省5元,5盒省10元</t>
  </si>
  <si>
    <r>
      <rPr>
        <sz val="12"/>
        <color rgb="FFFF0000"/>
        <rFont val="宋体"/>
        <charset val="134"/>
      </rPr>
      <t>善存儿童</t>
    </r>
    <r>
      <rPr>
        <sz val="12"/>
        <color rgb="FFFF0000"/>
        <rFont val="Helvetica"/>
        <charset val="134"/>
      </rPr>
      <t>FOOD</t>
    </r>
  </si>
  <si>
    <t>125g</t>
  </si>
  <si>
    <t>南宁市维威制药有限公司</t>
  </si>
  <si>
    <r>
      <rPr>
        <sz val="12"/>
        <color rgb="FFFF0000"/>
        <rFont val="宋体"/>
        <charset val="134"/>
      </rPr>
      <t>维</t>
    </r>
    <r>
      <rPr>
        <sz val="12"/>
        <color rgb="FFFF0000"/>
        <rFont val="Helvetica"/>
        <charset val="134"/>
      </rPr>
      <t>D</t>
    </r>
    <r>
      <rPr>
        <sz val="12"/>
        <color rgb="FFFF0000"/>
        <rFont val="宋体"/>
        <charset val="134"/>
      </rPr>
      <t>维</t>
    </r>
    <r>
      <rPr>
        <sz val="12"/>
        <color rgb="FFFF0000"/>
        <rFont val="Helvetica"/>
        <charset val="134"/>
      </rPr>
      <t>K</t>
    </r>
    <r>
      <rPr>
        <sz val="12"/>
        <color rgb="FFFF0000"/>
        <rFont val="宋体"/>
        <charset val="134"/>
      </rPr>
      <t>软胶囊</t>
    </r>
    <r>
      <rPr>
        <sz val="12"/>
        <color rgb="FFFF0000"/>
        <rFont val="Helvetica"/>
        <charset val="134"/>
      </rPr>
      <t>166</t>
    </r>
    <r>
      <rPr>
        <sz val="12"/>
        <color rgb="FFFF0000"/>
        <rFont val="宋体"/>
        <charset val="134"/>
      </rPr>
      <t>粒</t>
    </r>
  </si>
  <si>
    <t>250g</t>
  </si>
  <si>
    <t>太极集团浙江东方制药有限公司</t>
  </si>
  <si>
    <t>男钙</t>
  </si>
  <si>
    <t>126丸(浓缩丸)</t>
  </si>
  <si>
    <t>女钙</t>
  </si>
  <si>
    <r>
      <rPr>
        <sz val="12"/>
        <color rgb="FF000000"/>
        <rFont val="宋体"/>
        <charset val="134"/>
      </rPr>
      <t>多维元素片（</t>
    </r>
    <r>
      <rPr>
        <sz val="12"/>
        <color rgb="FF000000"/>
        <rFont val="Helvetica"/>
        <charset val="134"/>
      </rPr>
      <t>29-</t>
    </r>
    <r>
      <rPr>
        <sz val="12"/>
        <color rgb="FF000000"/>
        <rFont val="宋体"/>
        <charset val="134"/>
      </rPr>
      <t>Ⅱ）（善存银片）</t>
    </r>
  </si>
  <si>
    <r>
      <rPr>
        <sz val="12"/>
        <rFont val="Arial"/>
        <charset val="0"/>
      </rPr>
      <t>200</t>
    </r>
    <r>
      <rPr>
        <sz val="12"/>
        <rFont val="宋体"/>
        <charset val="0"/>
      </rPr>
      <t>丸</t>
    </r>
    <r>
      <rPr>
        <sz val="12"/>
        <rFont val="Arial"/>
        <charset val="0"/>
      </rPr>
      <t>(</t>
    </r>
    <r>
      <rPr>
        <sz val="12"/>
        <rFont val="宋体"/>
        <charset val="0"/>
      </rPr>
      <t>浓缩丸</t>
    </r>
    <r>
      <rPr>
        <sz val="12"/>
        <rFont val="Arial"/>
        <charset val="0"/>
      </rPr>
      <t>)</t>
    </r>
  </si>
  <si>
    <t>兰州佛慈制药股份有限公司</t>
  </si>
  <si>
    <r>
      <rPr>
        <sz val="12"/>
        <color rgb="FF000000"/>
        <rFont val="宋体"/>
        <charset val="134"/>
      </rPr>
      <t>多维元素片</t>
    </r>
    <r>
      <rPr>
        <sz val="12"/>
        <color rgb="FF000000"/>
        <rFont val="Helvetica"/>
        <charset val="134"/>
      </rPr>
      <t>(29)(</t>
    </r>
    <r>
      <rPr>
        <sz val="12"/>
        <color rgb="FF000000"/>
        <rFont val="宋体"/>
        <charset val="134"/>
      </rPr>
      <t>善存</t>
    </r>
    <r>
      <rPr>
        <sz val="12"/>
        <color rgb="FF000000"/>
        <rFont val="Helvetica"/>
        <charset val="134"/>
      </rPr>
      <t>)</t>
    </r>
  </si>
  <si>
    <r>
      <rPr>
        <sz val="12"/>
        <rFont val="Arial"/>
        <charset val="0"/>
      </rPr>
      <t>6gx10</t>
    </r>
    <r>
      <rPr>
        <sz val="12"/>
        <rFont val="宋体"/>
        <charset val="0"/>
      </rPr>
      <t>袋</t>
    </r>
  </si>
  <si>
    <r>
      <rPr>
        <sz val="12"/>
        <color rgb="FFFF0000"/>
        <rFont val="宋体"/>
        <charset val="134"/>
      </rPr>
      <t>金钙尔奇碳酸钙维</t>
    </r>
    <r>
      <rPr>
        <sz val="12"/>
        <color rgb="FFFF0000"/>
        <rFont val="Helvetica"/>
        <charset val="134"/>
      </rPr>
      <t>D3</t>
    </r>
    <r>
      <rPr>
        <sz val="12"/>
        <color rgb="FFFF0000"/>
        <rFont val="宋体"/>
        <charset val="134"/>
      </rPr>
      <t>元素片</t>
    </r>
    <r>
      <rPr>
        <sz val="12"/>
        <color rgb="FFFF0000"/>
        <rFont val="Helvetica"/>
        <charset val="134"/>
      </rPr>
      <t>(4)(</t>
    </r>
    <r>
      <rPr>
        <sz val="12"/>
        <color rgb="FFFF0000"/>
        <rFont val="宋体"/>
        <charset val="134"/>
      </rPr>
      <t>金钙尔奇</t>
    </r>
    <r>
      <rPr>
        <sz val="12"/>
        <color rgb="FFFF0000"/>
        <rFont val="Helvetica"/>
        <charset val="134"/>
      </rPr>
      <t>D)</t>
    </r>
  </si>
  <si>
    <r>
      <rPr>
        <sz val="12"/>
        <rFont val="Arial"/>
        <charset val="0"/>
      </rPr>
      <t>9gx9</t>
    </r>
    <r>
      <rPr>
        <sz val="12"/>
        <rFont val="宋体"/>
        <charset val="0"/>
      </rPr>
      <t>袋</t>
    </r>
    <r>
      <rPr>
        <sz val="12"/>
        <rFont val="Arial"/>
        <charset val="0"/>
      </rPr>
      <t>(</t>
    </r>
    <r>
      <rPr>
        <sz val="12"/>
        <rFont val="宋体"/>
        <charset val="0"/>
      </rPr>
      <t>水丸</t>
    </r>
    <r>
      <rPr>
        <sz val="12"/>
        <rFont val="Arial"/>
        <charset val="0"/>
      </rPr>
      <t>)</t>
    </r>
  </si>
  <si>
    <t>玛咖淫羊藿</t>
  </si>
  <si>
    <t>60g</t>
  </si>
  <si>
    <r>
      <rPr>
        <sz val="12"/>
        <rFont val="Arial"/>
        <charset val="0"/>
      </rPr>
      <t>0.45gx12</t>
    </r>
    <r>
      <rPr>
        <sz val="12"/>
        <rFont val="宋体"/>
        <charset val="0"/>
      </rPr>
      <t>粒</t>
    </r>
    <r>
      <rPr>
        <sz val="12"/>
        <rFont val="Arial"/>
        <charset val="0"/>
      </rPr>
      <t>x3</t>
    </r>
    <r>
      <rPr>
        <sz val="12"/>
        <rFont val="宋体"/>
        <charset val="0"/>
      </rPr>
      <t>板</t>
    </r>
  </si>
  <si>
    <t>江西品信药业有限公司（新余制药）</t>
  </si>
  <si>
    <t>一件省5元，买2得3</t>
  </si>
  <si>
    <r>
      <rPr>
        <sz val="12"/>
        <color rgb="FFFF0000"/>
        <rFont val="宋体"/>
        <charset val="134"/>
      </rPr>
      <t>多维元素片</t>
    </r>
    <r>
      <rPr>
        <sz val="12"/>
        <color rgb="FFFF0000"/>
        <rFont val="Helvetica"/>
        <charset val="134"/>
      </rPr>
      <t>(23)</t>
    </r>
  </si>
  <si>
    <r>
      <rPr>
        <sz val="12"/>
        <rFont val="Arial"/>
        <charset val="0"/>
      </rPr>
      <t>60</t>
    </r>
    <r>
      <rPr>
        <sz val="12"/>
        <rFont val="宋体"/>
        <charset val="0"/>
      </rPr>
      <t>丸</t>
    </r>
    <r>
      <rPr>
        <sz val="12"/>
        <rFont val="Arial"/>
        <charset val="0"/>
      </rPr>
      <t>x10</t>
    </r>
    <r>
      <rPr>
        <sz val="12"/>
        <rFont val="宋体"/>
        <charset val="0"/>
      </rPr>
      <t>支</t>
    </r>
  </si>
  <si>
    <t>精华制药集团股份有限公司(原南通精华制药)</t>
  </si>
  <si>
    <r>
      <rPr>
        <sz val="12"/>
        <color rgb="FF000000"/>
        <rFont val="宋体"/>
        <charset val="134"/>
      </rPr>
      <t>碳酸钙</t>
    </r>
    <r>
      <rPr>
        <sz val="12"/>
        <color rgb="FF000000"/>
        <rFont val="Helvetica"/>
        <charset val="134"/>
      </rPr>
      <t>D3</t>
    </r>
    <r>
      <rPr>
        <sz val="12"/>
        <color rgb="FF000000"/>
        <rFont val="宋体"/>
        <charset val="134"/>
      </rPr>
      <t>咀嚼片（Ⅱ）</t>
    </r>
  </si>
  <si>
    <r>
      <rPr>
        <sz val="12"/>
        <rFont val="Arial"/>
        <charset val="0"/>
      </rPr>
      <t>10mlx10</t>
    </r>
    <r>
      <rPr>
        <sz val="12"/>
        <rFont val="宋体"/>
        <charset val="0"/>
      </rPr>
      <t>支</t>
    </r>
    <r>
      <rPr>
        <sz val="12"/>
        <rFont val="Arial"/>
        <charset val="0"/>
      </rPr>
      <t>(</t>
    </r>
    <r>
      <rPr>
        <sz val="12"/>
        <rFont val="宋体"/>
        <charset val="0"/>
      </rPr>
      <t>人参方</t>
    </r>
    <r>
      <rPr>
        <sz val="12"/>
        <rFont val="Arial"/>
        <charset val="0"/>
      </rPr>
      <t>)</t>
    </r>
  </si>
  <si>
    <t>太极集团四川天诚制药有限公司</t>
  </si>
  <si>
    <t>四川泰华堂制药有限公司</t>
  </si>
  <si>
    <r>
      <rPr>
        <sz val="12"/>
        <color rgb="FF000000"/>
        <rFont val="宋体"/>
        <charset val="134"/>
      </rPr>
      <t>碳酸钙</t>
    </r>
    <r>
      <rPr>
        <sz val="12"/>
        <color rgb="FF000000"/>
        <rFont val="Helvetica"/>
        <charset val="134"/>
      </rPr>
      <t>D3</t>
    </r>
    <r>
      <rPr>
        <sz val="12"/>
        <color rgb="FF000000"/>
        <rFont val="宋体"/>
        <charset val="134"/>
      </rPr>
      <t>咀嚼片Ⅱ</t>
    </r>
    <r>
      <rPr>
        <sz val="12"/>
        <color rgb="FF000000"/>
        <rFont val="Helvetica"/>
        <charset val="134"/>
      </rPr>
      <t>(</t>
    </r>
    <r>
      <rPr>
        <sz val="12"/>
        <color rgb="FF000000"/>
        <rFont val="宋体"/>
        <charset val="134"/>
      </rPr>
      <t>钙尔奇</t>
    </r>
    <r>
      <rPr>
        <sz val="12"/>
        <color rgb="FF000000"/>
        <rFont val="Helvetica"/>
        <charset val="134"/>
      </rPr>
      <t>D300)</t>
    </r>
  </si>
  <si>
    <t>江西汇仁药业股份有限公司(原江西汇仁药业有限公司)</t>
  </si>
  <si>
    <t>湖北济安堂药业股份有限公司</t>
  </si>
  <si>
    <r>
      <rPr>
        <sz val="12"/>
        <color rgb="FF000000"/>
        <rFont val="宋体"/>
        <charset val="134"/>
      </rPr>
      <t>碳酸钙</t>
    </r>
    <r>
      <rPr>
        <sz val="12"/>
        <color rgb="FF000000"/>
        <rFont val="Helvetica"/>
        <charset val="134"/>
      </rPr>
      <t>D3</t>
    </r>
    <r>
      <rPr>
        <sz val="12"/>
        <color rgb="FF000000"/>
        <rFont val="宋体"/>
        <charset val="134"/>
      </rPr>
      <t>片</t>
    </r>
    <r>
      <rPr>
        <sz val="12"/>
        <color rgb="FF000000"/>
        <rFont val="Helvetica"/>
        <charset val="134"/>
      </rPr>
      <t>(</t>
    </r>
    <r>
      <rPr>
        <sz val="12"/>
        <color rgb="FF000000"/>
        <rFont val="宋体"/>
        <charset val="134"/>
      </rPr>
      <t>钙尔奇</t>
    </r>
    <r>
      <rPr>
        <sz val="12"/>
        <color rgb="FF000000"/>
        <rFont val="Helvetica"/>
        <charset val="134"/>
      </rPr>
      <t>)</t>
    </r>
  </si>
  <si>
    <r>
      <rPr>
        <sz val="12"/>
        <rFont val="Arial"/>
        <charset val="0"/>
      </rPr>
      <t>40g(</t>
    </r>
    <r>
      <rPr>
        <sz val="12"/>
        <rFont val="宋体"/>
        <charset val="0"/>
      </rPr>
      <t>水蜜丸</t>
    </r>
    <r>
      <rPr>
        <sz val="12"/>
        <rFont val="Arial"/>
        <charset val="0"/>
      </rPr>
      <t>)</t>
    </r>
  </si>
  <si>
    <r>
      <rPr>
        <sz val="12"/>
        <color rgb="FF000000"/>
        <rFont val="宋体"/>
        <charset val="134"/>
      </rPr>
      <t>碳酸钙维</t>
    </r>
    <r>
      <rPr>
        <sz val="12"/>
        <color rgb="FF000000"/>
        <rFont val="Helvetica"/>
        <charset val="134"/>
      </rPr>
      <t>D3</t>
    </r>
    <r>
      <rPr>
        <sz val="12"/>
        <color rgb="FF000000"/>
        <rFont val="宋体"/>
        <charset val="134"/>
      </rPr>
      <t>元素片</t>
    </r>
    <r>
      <rPr>
        <sz val="12"/>
        <color rgb="FF000000"/>
        <rFont val="Helvetica"/>
        <charset val="134"/>
      </rPr>
      <t>(4)(</t>
    </r>
    <r>
      <rPr>
        <sz val="12"/>
        <color rgb="FF000000"/>
        <rFont val="宋体"/>
        <charset val="134"/>
      </rPr>
      <t>金钙尔奇</t>
    </r>
    <r>
      <rPr>
        <sz val="12"/>
        <color rgb="FF000000"/>
        <rFont val="Helvetica"/>
        <charset val="134"/>
      </rPr>
      <t>D)</t>
    </r>
  </si>
  <si>
    <r>
      <rPr>
        <sz val="12"/>
        <rFont val="Arial"/>
        <charset val="0"/>
      </rPr>
      <t>6gx10</t>
    </r>
    <r>
      <rPr>
        <sz val="12"/>
        <rFont val="宋体"/>
        <charset val="0"/>
      </rPr>
      <t>丸（大蜜丸）</t>
    </r>
  </si>
  <si>
    <t>北京御生堂集团石家庄制药有限公司</t>
  </si>
  <si>
    <r>
      <rPr>
        <sz val="12"/>
        <color rgb="FF000000"/>
        <rFont val="宋体"/>
        <charset val="134"/>
      </rPr>
      <t>碳酸钙</t>
    </r>
    <r>
      <rPr>
        <sz val="12"/>
        <color rgb="FF000000"/>
        <rFont val="Helvetica"/>
        <charset val="134"/>
      </rPr>
      <t>D3</t>
    </r>
    <r>
      <rPr>
        <sz val="12"/>
        <color rgb="FF000000"/>
        <rFont val="宋体"/>
        <charset val="134"/>
      </rPr>
      <t>片</t>
    </r>
    <r>
      <rPr>
        <sz val="12"/>
        <color rgb="FF000000"/>
        <rFont val="Helvetica"/>
        <charset val="134"/>
      </rPr>
      <t>(</t>
    </r>
    <r>
      <rPr>
        <sz val="12"/>
        <color rgb="FF000000"/>
        <rFont val="宋体"/>
        <charset val="134"/>
      </rPr>
      <t>钙尔奇</t>
    </r>
    <r>
      <rPr>
        <sz val="12"/>
        <color rgb="FF000000"/>
        <rFont val="Helvetica"/>
        <charset val="134"/>
      </rPr>
      <t>D)</t>
    </r>
  </si>
  <si>
    <r>
      <rPr>
        <sz val="12"/>
        <rFont val="Arial"/>
        <charset val="0"/>
      </rPr>
      <t>6gx10</t>
    </r>
    <r>
      <rPr>
        <sz val="12"/>
        <rFont val="宋体"/>
        <charset val="0"/>
      </rPr>
      <t>丸</t>
    </r>
    <r>
      <rPr>
        <sz val="12"/>
        <rFont val="Arial"/>
        <charset val="0"/>
      </rPr>
      <t>(</t>
    </r>
    <r>
      <rPr>
        <sz val="12"/>
        <rFont val="宋体"/>
        <charset val="0"/>
      </rPr>
      <t>大蜜丸）</t>
    </r>
  </si>
  <si>
    <t>山西万辉制药有限公司</t>
  </si>
  <si>
    <r>
      <rPr>
        <sz val="12"/>
        <color rgb="FF000000"/>
        <rFont val="宋体"/>
        <charset val="134"/>
      </rPr>
      <t>碳酸钙</t>
    </r>
    <r>
      <rPr>
        <sz val="12"/>
        <color rgb="FF000000"/>
        <rFont val="Helvetica"/>
        <charset val="134"/>
      </rPr>
      <t>D3</t>
    </r>
    <r>
      <rPr>
        <sz val="12"/>
        <color rgb="FF000000"/>
        <rFont val="宋体"/>
        <charset val="134"/>
      </rPr>
      <t>片</t>
    </r>
    <r>
      <rPr>
        <sz val="12"/>
        <color rgb="FF000000"/>
        <rFont val="Helvetica"/>
        <charset val="134"/>
      </rPr>
      <t>(</t>
    </r>
    <r>
      <rPr>
        <sz val="12"/>
        <color rgb="FF000000"/>
        <rFont val="宋体"/>
        <charset val="134"/>
      </rPr>
      <t>钙尔奇</t>
    </r>
    <r>
      <rPr>
        <sz val="12"/>
        <color rgb="FF000000"/>
        <rFont val="Helvetica"/>
        <charset val="134"/>
      </rPr>
      <t>D600)</t>
    </r>
  </si>
  <si>
    <r>
      <rPr>
        <sz val="12"/>
        <rFont val="Arial"/>
        <charset val="0"/>
      </rPr>
      <t>9gx10</t>
    </r>
    <r>
      <rPr>
        <sz val="12"/>
        <rFont val="宋体"/>
        <charset val="0"/>
      </rPr>
      <t>丸</t>
    </r>
  </si>
  <si>
    <r>
      <rPr>
        <sz val="12"/>
        <rFont val="Arial"/>
        <charset val="0"/>
      </rPr>
      <t>9gx6</t>
    </r>
    <r>
      <rPr>
        <sz val="12"/>
        <rFont val="宋体"/>
        <charset val="0"/>
      </rPr>
      <t>袋</t>
    </r>
  </si>
  <si>
    <t>山西华康药业股份有限公司</t>
  </si>
  <si>
    <r>
      <rPr>
        <sz val="12"/>
        <rFont val="Arial"/>
        <charset val="0"/>
      </rPr>
      <t>3gx10</t>
    </r>
    <r>
      <rPr>
        <sz val="12"/>
        <rFont val="宋体"/>
        <charset val="0"/>
      </rPr>
      <t>丸</t>
    </r>
    <r>
      <rPr>
        <sz val="12"/>
        <rFont val="Arial"/>
        <charset val="0"/>
      </rPr>
      <t>(</t>
    </r>
    <r>
      <rPr>
        <sz val="12"/>
        <rFont val="宋体"/>
        <charset val="0"/>
      </rPr>
      <t>大蜜丸</t>
    </r>
    <r>
      <rPr>
        <sz val="12"/>
        <rFont val="Arial"/>
        <charset val="0"/>
      </rPr>
      <t>)</t>
    </r>
  </si>
  <si>
    <t>哈药集团世一堂制药厂</t>
  </si>
  <si>
    <r>
      <rPr>
        <sz val="12"/>
        <color rgb="FF000000"/>
        <rFont val="宋体"/>
        <charset val="134"/>
      </rPr>
      <t>多维元素片（</t>
    </r>
    <r>
      <rPr>
        <sz val="12"/>
        <color rgb="FF000000"/>
        <rFont val="Helvetica"/>
        <charset val="134"/>
      </rPr>
      <t>29</t>
    </r>
    <r>
      <rPr>
        <sz val="12"/>
        <color rgb="FF000000"/>
        <rFont val="宋体"/>
        <charset val="134"/>
      </rPr>
      <t>）</t>
    </r>
  </si>
  <si>
    <t>药都制药集团股份有限公司</t>
  </si>
  <si>
    <r>
      <rPr>
        <sz val="12"/>
        <color rgb="FFFF0000"/>
        <rFont val="等线"/>
        <charset val="134"/>
      </rPr>
      <t>金笛</t>
    </r>
    <r>
      <rPr>
        <sz val="12"/>
        <color rgb="FFFF0000"/>
        <rFont val="宋体"/>
        <charset val="134"/>
      </rPr>
      <t>★</t>
    </r>
  </si>
  <si>
    <r>
      <rPr>
        <sz val="12"/>
        <rFont val="Arial"/>
        <charset val="0"/>
      </rPr>
      <t>360</t>
    </r>
    <r>
      <rPr>
        <sz val="12"/>
        <rFont val="宋体"/>
        <charset val="0"/>
      </rPr>
      <t>粒</t>
    </r>
  </si>
  <si>
    <r>
      <rPr>
        <sz val="12"/>
        <color rgb="FFFF0000"/>
        <rFont val="等线"/>
        <charset val="134"/>
      </rPr>
      <t>肠炎宁片</t>
    </r>
    <r>
      <rPr>
        <sz val="12"/>
        <color rgb="FFFF0000"/>
        <rFont val="宋体"/>
        <charset val="134"/>
      </rPr>
      <t>★</t>
    </r>
  </si>
  <si>
    <r>
      <rPr>
        <sz val="12"/>
        <rFont val="Arial"/>
        <charset val="0"/>
      </rPr>
      <t>200</t>
    </r>
    <r>
      <rPr>
        <sz val="12"/>
        <rFont val="宋体"/>
        <charset val="0"/>
      </rPr>
      <t>丸</t>
    </r>
  </si>
  <si>
    <t>黑龙江葵花药业股份有限公司</t>
  </si>
  <si>
    <r>
      <rPr>
        <sz val="12"/>
        <rFont val="Arial"/>
        <charset val="0"/>
      </rPr>
      <t>8.3gx24</t>
    </r>
    <r>
      <rPr>
        <sz val="12"/>
        <rFont val="宋体"/>
        <charset val="0"/>
      </rPr>
      <t>块</t>
    </r>
  </si>
  <si>
    <r>
      <rPr>
        <sz val="12"/>
        <color rgb="FFFF0000"/>
        <rFont val="宋体"/>
        <charset val="134"/>
        <scheme val="minor"/>
      </rPr>
      <t>乳酸菌素片</t>
    </r>
    <r>
      <rPr>
        <sz val="12"/>
        <color rgb="FFFF0000"/>
        <rFont val="宋体"/>
        <charset val="134"/>
      </rPr>
      <t>★</t>
    </r>
  </si>
  <si>
    <t>河北万岁药业有限公司</t>
  </si>
  <si>
    <t>株洲千金药业股份有限公司</t>
  </si>
  <si>
    <r>
      <rPr>
        <sz val="12"/>
        <color rgb="FFFF0000"/>
        <rFont val="宋体"/>
        <charset val="134"/>
        <scheme val="minor"/>
      </rPr>
      <t>多维元素片（21）</t>
    </r>
    <r>
      <rPr>
        <sz val="12"/>
        <color rgb="FFFF0000"/>
        <rFont val="宋体"/>
        <charset val="134"/>
      </rPr>
      <t>★</t>
    </r>
  </si>
  <si>
    <r>
      <rPr>
        <sz val="12"/>
        <color rgb="FFFF0000"/>
        <rFont val="宋体"/>
        <charset val="134"/>
        <scheme val="minor"/>
      </rPr>
      <t>健胃消食片</t>
    </r>
    <r>
      <rPr>
        <sz val="12"/>
        <color rgb="FFFF0000"/>
        <rFont val="宋体"/>
        <charset val="134"/>
      </rPr>
      <t>★</t>
    </r>
  </si>
  <si>
    <r>
      <rPr>
        <sz val="12"/>
        <rFont val="Arial"/>
        <charset val="0"/>
      </rPr>
      <t>126</t>
    </r>
    <r>
      <rPr>
        <sz val="12"/>
        <rFont val="宋体"/>
        <charset val="0"/>
      </rPr>
      <t>丸</t>
    </r>
  </si>
  <si>
    <t>成都九芝堂金鼎药业有限公司</t>
  </si>
  <si>
    <r>
      <rPr>
        <sz val="12"/>
        <rFont val="Arial"/>
        <charset val="0"/>
      </rPr>
      <t>0.31gx60</t>
    </r>
    <r>
      <rPr>
        <sz val="12"/>
        <rFont val="宋体"/>
        <charset val="0"/>
      </rPr>
      <t>粒</t>
    </r>
  </si>
  <si>
    <t>江苏康缘药业股份有限公司</t>
  </si>
  <si>
    <t>买2盒省5元</t>
  </si>
  <si>
    <t>益血生胶囊</t>
  </si>
  <si>
    <t>0.25gx84粒</t>
  </si>
  <si>
    <t>吉林三九金复康药业有限公司</t>
  </si>
  <si>
    <t>买3得4，买5得7</t>
  </si>
  <si>
    <r>
      <rPr>
        <sz val="12"/>
        <color rgb="FFFF0000"/>
        <rFont val="宋体"/>
        <charset val="134"/>
        <scheme val="minor"/>
      </rPr>
      <t>复方水杨酸甲酯乳膏</t>
    </r>
    <r>
      <rPr>
        <sz val="12"/>
        <color rgb="FFFF0000"/>
        <rFont val="宋体"/>
        <charset val="134"/>
      </rPr>
      <t>★</t>
    </r>
  </si>
  <si>
    <r>
      <rPr>
        <sz val="12"/>
        <color rgb="FFFF0000"/>
        <rFont val="宋体"/>
        <charset val="134"/>
        <scheme val="minor"/>
      </rPr>
      <t>维生素C泡腾片</t>
    </r>
    <r>
      <rPr>
        <sz val="12"/>
        <color rgb="FFFF0000"/>
        <rFont val="宋体"/>
        <charset val="134"/>
      </rPr>
      <t>★</t>
    </r>
  </si>
  <si>
    <r>
      <rPr>
        <sz val="12"/>
        <rFont val="Arial"/>
        <charset val="0"/>
      </rPr>
      <t>0.45gx15</t>
    </r>
    <r>
      <rPr>
        <sz val="12"/>
        <rFont val="宋体"/>
        <charset val="0"/>
      </rPr>
      <t>片</t>
    </r>
    <r>
      <rPr>
        <sz val="12"/>
        <rFont val="Arial"/>
        <charset val="0"/>
      </rPr>
      <t>x3</t>
    </r>
    <r>
      <rPr>
        <sz val="12"/>
        <rFont val="宋体"/>
        <charset val="0"/>
      </rPr>
      <t>板</t>
    </r>
  </si>
  <si>
    <t>100g</t>
  </si>
  <si>
    <r>
      <rPr>
        <sz val="12"/>
        <color rgb="FFFF0000"/>
        <rFont val="宋体"/>
        <charset val="134"/>
        <scheme val="minor"/>
      </rPr>
      <t>布洛芬缓释胶囊</t>
    </r>
    <r>
      <rPr>
        <sz val="12"/>
        <color rgb="FFFF0000"/>
        <rFont val="宋体"/>
        <charset val="134"/>
      </rPr>
      <t>★</t>
    </r>
  </si>
  <si>
    <r>
      <rPr>
        <sz val="12"/>
        <color rgb="FFFF0000"/>
        <rFont val="宋体"/>
        <charset val="134"/>
        <scheme val="minor"/>
      </rPr>
      <t>盐酸曲普利啶胶囊</t>
    </r>
    <r>
      <rPr>
        <sz val="12"/>
        <color rgb="FFFF0000"/>
        <rFont val="宋体"/>
        <charset val="134"/>
      </rPr>
      <t>★</t>
    </r>
  </si>
  <si>
    <r>
      <rPr>
        <sz val="12"/>
        <rFont val="Arial"/>
        <charset val="0"/>
      </rPr>
      <t>15</t>
    </r>
    <r>
      <rPr>
        <sz val="12"/>
        <rFont val="宋体"/>
        <charset val="0"/>
      </rPr>
      <t>克</t>
    </r>
    <r>
      <rPr>
        <sz val="12"/>
        <rFont val="Arial"/>
        <charset val="0"/>
      </rPr>
      <t>x6</t>
    </r>
    <r>
      <rPr>
        <sz val="12"/>
        <rFont val="宋体"/>
        <charset val="0"/>
      </rPr>
      <t>袋</t>
    </r>
  </si>
  <si>
    <t>第二件半价</t>
  </si>
  <si>
    <r>
      <rPr>
        <sz val="12"/>
        <rFont val="Arial"/>
        <charset val="0"/>
      </rPr>
      <t>1.6gx10</t>
    </r>
    <r>
      <rPr>
        <sz val="12"/>
        <rFont val="宋体"/>
        <charset val="0"/>
      </rPr>
      <t>袋</t>
    </r>
    <r>
      <rPr>
        <sz val="12"/>
        <rFont val="Arial"/>
        <charset val="0"/>
      </rPr>
      <t>(</t>
    </r>
    <r>
      <rPr>
        <sz val="12"/>
        <rFont val="宋体"/>
        <charset val="0"/>
      </rPr>
      <t>水丸</t>
    </r>
    <r>
      <rPr>
        <sz val="12"/>
        <rFont val="Arial"/>
        <charset val="0"/>
      </rPr>
      <t>)</t>
    </r>
  </si>
  <si>
    <t>吉林延边朝药有限公司</t>
  </si>
  <si>
    <r>
      <rPr>
        <sz val="12"/>
        <rFont val="Arial"/>
        <charset val="0"/>
      </rPr>
      <t>6gx6</t>
    </r>
    <r>
      <rPr>
        <sz val="12"/>
        <rFont val="宋体"/>
        <charset val="0"/>
      </rPr>
      <t>袋</t>
    </r>
  </si>
  <si>
    <r>
      <rPr>
        <sz val="12"/>
        <rFont val="Arial"/>
        <charset val="0"/>
      </rPr>
      <t>6gx8</t>
    </r>
    <r>
      <rPr>
        <sz val="12"/>
        <rFont val="宋体"/>
        <charset val="0"/>
      </rPr>
      <t>袋</t>
    </r>
  </si>
  <si>
    <r>
      <rPr>
        <sz val="12"/>
        <rFont val="Arial"/>
        <charset val="0"/>
      </rPr>
      <t>5gx8</t>
    </r>
    <r>
      <rPr>
        <sz val="12"/>
        <rFont val="宋体"/>
        <charset val="134"/>
      </rPr>
      <t>袋</t>
    </r>
    <r>
      <rPr>
        <sz val="12"/>
        <rFont val="Arial"/>
        <charset val="0"/>
      </rPr>
      <t>(</t>
    </r>
    <r>
      <rPr>
        <sz val="12"/>
        <rFont val="宋体"/>
        <charset val="134"/>
      </rPr>
      <t>无蔗糖</t>
    </r>
    <r>
      <rPr>
        <sz val="12"/>
        <rFont val="Arial"/>
        <charset val="0"/>
      </rPr>
      <t>)</t>
    </r>
  </si>
  <si>
    <t>昆明中药厂有限公司</t>
  </si>
  <si>
    <t>太极集团重庆中药二厂有限公司</t>
  </si>
  <si>
    <r>
      <rPr>
        <sz val="12"/>
        <rFont val="Arial"/>
        <charset val="0"/>
      </rPr>
      <t>0.4gx12</t>
    </r>
    <r>
      <rPr>
        <sz val="12"/>
        <rFont val="宋体"/>
        <charset val="0"/>
      </rPr>
      <t>粒</t>
    </r>
    <r>
      <rPr>
        <sz val="12"/>
        <rFont val="Arial"/>
        <charset val="0"/>
      </rPr>
      <t>x6</t>
    </r>
    <r>
      <rPr>
        <sz val="12"/>
        <rFont val="宋体"/>
        <charset val="0"/>
      </rPr>
      <t>板</t>
    </r>
  </si>
  <si>
    <t>江西杏林白马药业股份有限公司（原：江西杏林白马药业有限公司）</t>
  </si>
  <si>
    <t>买3盒省30元</t>
  </si>
  <si>
    <r>
      <rPr>
        <sz val="12"/>
        <rFont val="Arial"/>
        <charset val="0"/>
      </rPr>
      <t>9gx10</t>
    </r>
    <r>
      <rPr>
        <sz val="12"/>
        <rFont val="宋体"/>
        <charset val="0"/>
      </rPr>
      <t>丸（大蜜丸）</t>
    </r>
  </si>
  <si>
    <t>健脾除湿</t>
  </si>
  <si>
    <t>金钱草颗粒</t>
  </si>
  <si>
    <r>
      <rPr>
        <sz val="12"/>
        <rFont val="Arial"/>
        <charset val="0"/>
      </rPr>
      <t>10gx21</t>
    </r>
    <r>
      <rPr>
        <sz val="12"/>
        <rFont val="宋体"/>
        <charset val="134"/>
      </rPr>
      <t>袋</t>
    </r>
  </si>
  <si>
    <t>重庆和平制药有限公司</t>
  </si>
  <si>
    <t>肤痒颗粒</t>
  </si>
  <si>
    <r>
      <rPr>
        <sz val="12"/>
        <rFont val="Arial"/>
        <charset val="0"/>
      </rPr>
      <t>6gx12</t>
    </r>
    <r>
      <rPr>
        <sz val="12"/>
        <rFont val="宋体"/>
        <charset val="134"/>
      </rPr>
      <t>袋（无糖型）</t>
    </r>
  </si>
  <si>
    <r>
      <rPr>
        <sz val="12"/>
        <rFont val="宋体"/>
        <charset val="134"/>
      </rPr>
      <t>成都迪康药业股份有限公司</t>
    </r>
    <r>
      <rPr>
        <sz val="12"/>
        <rFont val="Arial"/>
        <charset val="0"/>
      </rPr>
      <t>(</t>
    </r>
    <r>
      <rPr>
        <sz val="12"/>
        <rFont val="宋体"/>
        <charset val="134"/>
      </rPr>
      <t>成都迪康药业有限公司</t>
    </r>
    <r>
      <rPr>
        <sz val="12"/>
        <rFont val="Arial"/>
        <charset val="0"/>
      </rPr>
      <t>)</t>
    </r>
  </si>
  <si>
    <t>三金片</t>
  </si>
  <si>
    <r>
      <rPr>
        <sz val="12"/>
        <rFont val="Arial"/>
        <charset val="0"/>
      </rPr>
      <t>0.29gx54</t>
    </r>
    <r>
      <rPr>
        <sz val="12"/>
        <rFont val="宋体"/>
        <charset val="134"/>
      </rPr>
      <t>片</t>
    </r>
    <r>
      <rPr>
        <sz val="12"/>
        <rFont val="Arial"/>
        <charset val="0"/>
      </rPr>
      <t>(</t>
    </r>
    <r>
      <rPr>
        <sz val="12"/>
        <rFont val="宋体"/>
        <charset val="134"/>
      </rPr>
      <t>薄膜衣</t>
    </r>
    <r>
      <rPr>
        <sz val="12"/>
        <rFont val="Arial"/>
        <charset val="0"/>
      </rPr>
      <t>)</t>
    </r>
  </si>
  <si>
    <t>桂林三金药业股份有限公司</t>
  </si>
  <si>
    <t>两件立减5元</t>
  </si>
  <si>
    <r>
      <rPr>
        <sz val="12"/>
        <rFont val="Arial"/>
        <charset val="0"/>
      </rPr>
      <t>0.6gx48</t>
    </r>
    <r>
      <rPr>
        <sz val="12"/>
        <rFont val="宋体"/>
        <charset val="134"/>
      </rPr>
      <t>片</t>
    </r>
  </si>
  <si>
    <t>湿毒清胶囊</t>
  </si>
  <si>
    <r>
      <rPr>
        <sz val="12"/>
        <rFont val="Arial"/>
        <charset val="0"/>
      </rPr>
      <t>0.5gx80</t>
    </r>
    <r>
      <rPr>
        <sz val="12"/>
        <rFont val="宋体"/>
        <charset val="134"/>
      </rPr>
      <t>粒</t>
    </r>
  </si>
  <si>
    <t>广西玉林制药有限责任公司</t>
  </si>
  <si>
    <r>
      <rPr>
        <sz val="12"/>
        <rFont val="Arial"/>
        <charset val="0"/>
      </rPr>
      <t>0.5gx10</t>
    </r>
    <r>
      <rPr>
        <sz val="12"/>
        <rFont val="宋体"/>
        <charset val="134"/>
      </rPr>
      <t>粒</t>
    </r>
    <r>
      <rPr>
        <sz val="12"/>
        <rFont val="Arial"/>
        <charset val="0"/>
      </rPr>
      <t>x2</t>
    </r>
    <r>
      <rPr>
        <sz val="12"/>
        <rFont val="宋体"/>
        <charset val="134"/>
      </rPr>
      <t>板</t>
    </r>
  </si>
  <si>
    <t>漳州片仔癀药业股份有限公司</t>
  </si>
  <si>
    <t>两件省10元</t>
  </si>
  <si>
    <r>
      <rPr>
        <sz val="12"/>
        <rFont val="Arial"/>
        <charset val="0"/>
      </rPr>
      <t>6gx10</t>
    </r>
    <r>
      <rPr>
        <sz val="12"/>
        <rFont val="宋体"/>
        <charset val="134"/>
      </rPr>
      <t>袋</t>
    </r>
    <r>
      <rPr>
        <sz val="12"/>
        <rFont val="Arial"/>
        <charset val="0"/>
      </rPr>
      <t>(</t>
    </r>
    <r>
      <rPr>
        <sz val="12"/>
        <rFont val="宋体"/>
        <charset val="134"/>
      </rPr>
      <t>水丸</t>
    </r>
    <r>
      <rPr>
        <sz val="12"/>
        <rFont val="Arial"/>
        <charset val="0"/>
      </rPr>
      <t>)</t>
    </r>
  </si>
  <si>
    <r>
      <rPr>
        <sz val="12"/>
        <rFont val="Arial"/>
        <charset val="0"/>
      </rPr>
      <t>0.52gx18</t>
    </r>
    <r>
      <rPr>
        <sz val="12"/>
        <rFont val="宋体"/>
        <charset val="134"/>
      </rPr>
      <t>片</t>
    </r>
    <r>
      <rPr>
        <sz val="12"/>
        <rFont val="Arial"/>
        <charset val="0"/>
      </rPr>
      <t>x3</t>
    </r>
    <r>
      <rPr>
        <sz val="12"/>
        <rFont val="宋体"/>
        <charset val="134"/>
      </rPr>
      <t>板（薄膜衣片）</t>
    </r>
  </si>
  <si>
    <r>
      <rPr>
        <sz val="12"/>
        <rFont val="Arial"/>
        <charset val="0"/>
      </rPr>
      <t>6gx10</t>
    </r>
    <r>
      <rPr>
        <sz val="12"/>
        <rFont val="宋体"/>
        <charset val="134"/>
      </rPr>
      <t>袋（水丸）</t>
    </r>
  </si>
  <si>
    <t>祛湿颗粒</t>
  </si>
  <si>
    <r>
      <rPr>
        <sz val="12"/>
        <rFont val="Arial"/>
        <charset val="0"/>
      </rPr>
      <t>15gx9</t>
    </r>
    <r>
      <rPr>
        <sz val="12"/>
        <rFont val="宋体"/>
        <charset val="134"/>
      </rPr>
      <t>袋</t>
    </r>
  </si>
  <si>
    <t>云南植物药业有限公司</t>
  </si>
  <si>
    <r>
      <rPr>
        <sz val="12"/>
        <rFont val="Arial"/>
        <charset val="0"/>
      </rPr>
      <t>10mlx10</t>
    </r>
    <r>
      <rPr>
        <sz val="12"/>
        <rFont val="宋体"/>
        <charset val="134"/>
      </rPr>
      <t>支</t>
    </r>
  </si>
  <si>
    <t>太极集团重庆涪陵制药厂有限公司</t>
  </si>
  <si>
    <t>藿香正气胶囊</t>
  </si>
  <si>
    <r>
      <rPr>
        <sz val="12"/>
        <rFont val="Arial"/>
        <charset val="0"/>
      </rPr>
      <t>0.3gx36</t>
    </r>
    <r>
      <rPr>
        <sz val="12"/>
        <rFont val="宋体"/>
        <charset val="134"/>
      </rPr>
      <t>粒</t>
    </r>
  </si>
  <si>
    <t>薏苡仁</t>
  </si>
  <si>
    <t>150g</t>
  </si>
  <si>
    <t>安徽九合堂国药有限公司</t>
  </si>
  <si>
    <t>山药</t>
  </si>
  <si>
    <r>
      <rPr>
        <sz val="12"/>
        <rFont val="Arial"/>
        <charset val="0"/>
      </rPr>
      <t>100g</t>
    </r>
    <r>
      <rPr>
        <sz val="12"/>
        <rFont val="宋体"/>
        <charset val="134"/>
      </rPr>
      <t>（切制</t>
    </r>
    <r>
      <rPr>
        <sz val="12"/>
        <rFont val="Arial"/>
        <charset val="0"/>
      </rPr>
      <t xml:space="preserve"> </t>
    </r>
    <r>
      <rPr>
        <sz val="12"/>
        <rFont val="宋体"/>
        <charset val="134"/>
      </rPr>
      <t>片）</t>
    </r>
  </si>
  <si>
    <t>四川永天昌中药饮片有限公司</t>
  </si>
  <si>
    <r>
      <rPr>
        <sz val="12"/>
        <rFont val="Arial"/>
        <charset val="0"/>
      </rPr>
      <t>100g</t>
    </r>
    <r>
      <rPr>
        <sz val="12"/>
        <rFont val="宋体"/>
        <charset val="134"/>
      </rPr>
      <t>（净制）</t>
    </r>
  </si>
  <si>
    <r>
      <rPr>
        <sz val="12"/>
        <rFont val="Arial"/>
        <charset val="0"/>
      </rPr>
      <t>2gx20</t>
    </r>
    <r>
      <rPr>
        <sz val="12"/>
        <rFont val="宋体"/>
        <charset val="134"/>
      </rPr>
      <t>袋</t>
    </r>
  </si>
  <si>
    <t>1盒8.8折，买2赠1</t>
  </si>
  <si>
    <r>
      <rPr>
        <sz val="12"/>
        <rFont val="Arial"/>
        <charset val="0"/>
      </rPr>
      <t>1gx20</t>
    </r>
    <r>
      <rPr>
        <sz val="12"/>
        <rFont val="宋体"/>
        <charset val="134"/>
      </rPr>
      <t>袋</t>
    </r>
  </si>
  <si>
    <r>
      <rPr>
        <sz val="12"/>
        <rFont val="宋体"/>
        <charset val="134"/>
      </rPr>
      <t>湿消丸</t>
    </r>
    <r>
      <rPr>
        <sz val="12"/>
        <rFont val="Arial"/>
        <charset val="0"/>
      </rPr>
      <t>(</t>
    </r>
    <r>
      <rPr>
        <sz val="12"/>
        <rFont val="宋体"/>
        <charset val="134"/>
      </rPr>
      <t>七消丸</t>
    </r>
    <r>
      <rPr>
        <sz val="12"/>
        <rFont val="Arial"/>
        <charset val="0"/>
      </rPr>
      <t>)</t>
    </r>
  </si>
  <si>
    <r>
      <rPr>
        <sz val="12"/>
        <rFont val="Arial"/>
        <charset val="0"/>
      </rPr>
      <t>9gx10</t>
    </r>
    <r>
      <rPr>
        <sz val="12"/>
        <rFont val="宋体"/>
        <charset val="134"/>
      </rPr>
      <t>丸</t>
    </r>
    <r>
      <rPr>
        <sz val="12"/>
        <rFont val="Arial"/>
        <charset val="0"/>
      </rPr>
      <t>(</t>
    </r>
    <r>
      <rPr>
        <sz val="12"/>
        <rFont val="宋体"/>
        <charset val="134"/>
      </rPr>
      <t>大蜜丸</t>
    </r>
    <r>
      <rPr>
        <sz val="12"/>
        <rFont val="Arial"/>
        <charset val="0"/>
      </rPr>
      <t>)</t>
    </r>
  </si>
  <si>
    <t>天津中新药业集团有限公司达仁堂制药厂</t>
  </si>
  <si>
    <t>木香顺气丸</t>
  </si>
  <si>
    <r>
      <rPr>
        <sz val="12"/>
        <rFont val="Arial"/>
        <charset val="0"/>
      </rPr>
      <t>3gx10</t>
    </r>
    <r>
      <rPr>
        <sz val="12"/>
        <rFont val="宋体"/>
        <charset val="134"/>
      </rPr>
      <t>瓶</t>
    </r>
  </si>
  <si>
    <t>贵州百灵企业集团制药股份有限公司</t>
  </si>
  <si>
    <r>
      <rPr>
        <sz val="12"/>
        <rFont val="Arial"/>
        <charset val="0"/>
      </rPr>
      <t>6gx10</t>
    </r>
    <r>
      <rPr>
        <sz val="12"/>
        <rFont val="宋体"/>
        <charset val="134"/>
      </rPr>
      <t>袋</t>
    </r>
  </si>
  <si>
    <t>0.5gx12片x2板</t>
  </si>
  <si>
    <t>买3得5</t>
  </si>
  <si>
    <t>降浊祛瘀颗粒</t>
  </si>
  <si>
    <r>
      <rPr>
        <sz val="12"/>
        <rFont val="Arial"/>
        <charset val="0"/>
      </rPr>
      <t>3gx12</t>
    </r>
    <r>
      <rPr>
        <sz val="12"/>
        <rFont val="宋体"/>
        <charset val="134"/>
      </rPr>
      <t>袋</t>
    </r>
  </si>
  <si>
    <t>南京同仁堂药业有限责任公司</t>
  </si>
  <si>
    <r>
      <rPr>
        <sz val="12"/>
        <rFont val="宋体"/>
        <charset val="134"/>
      </rPr>
      <t>清热通淋片</t>
    </r>
    <r>
      <rPr>
        <sz val="12"/>
        <rFont val="Arial"/>
        <charset val="0"/>
      </rPr>
      <t>(</t>
    </r>
    <r>
      <rPr>
        <sz val="12"/>
        <rFont val="宋体"/>
        <charset val="134"/>
      </rPr>
      <t>优泌泰</t>
    </r>
    <r>
      <rPr>
        <sz val="12"/>
        <rFont val="Arial"/>
        <charset val="0"/>
      </rPr>
      <t>)</t>
    </r>
  </si>
  <si>
    <r>
      <rPr>
        <sz val="12"/>
        <rFont val="Arial"/>
        <charset val="0"/>
      </rPr>
      <t>0.39gx12</t>
    </r>
    <r>
      <rPr>
        <sz val="12"/>
        <rFont val="宋体"/>
        <charset val="134"/>
      </rPr>
      <t>片</t>
    </r>
    <r>
      <rPr>
        <sz val="12"/>
        <rFont val="Arial"/>
        <charset val="0"/>
      </rPr>
      <t>x3</t>
    </r>
    <r>
      <rPr>
        <sz val="12"/>
        <rFont val="宋体"/>
        <charset val="134"/>
      </rPr>
      <t>板</t>
    </r>
  </si>
  <si>
    <t>江西杏林白马药业股份有限公司</t>
  </si>
  <si>
    <r>
      <rPr>
        <sz val="12"/>
        <rFont val="Arial"/>
        <charset val="0"/>
      </rPr>
      <t>10gx20</t>
    </r>
    <r>
      <rPr>
        <sz val="12"/>
        <rFont val="宋体"/>
        <charset val="134"/>
      </rPr>
      <t>袋</t>
    </r>
  </si>
  <si>
    <r>
      <rPr>
        <sz val="12"/>
        <rFont val="宋体"/>
        <charset val="134"/>
      </rPr>
      <t>重庆科瑞制药</t>
    </r>
    <r>
      <rPr>
        <sz val="12"/>
        <rFont val="Arial"/>
        <charset val="0"/>
      </rPr>
      <t>(</t>
    </r>
    <r>
      <rPr>
        <sz val="12"/>
        <rFont val="宋体"/>
        <charset val="134"/>
      </rPr>
      <t>集团</t>
    </r>
    <r>
      <rPr>
        <sz val="12"/>
        <rFont val="Arial"/>
        <charset val="0"/>
      </rPr>
      <t>)</t>
    </r>
    <r>
      <rPr>
        <sz val="12"/>
        <rFont val="宋体"/>
        <charset val="134"/>
      </rPr>
      <t>有限公司</t>
    </r>
  </si>
  <si>
    <t>复方金钱草颗粒</t>
  </si>
  <si>
    <r>
      <rPr>
        <sz val="12"/>
        <rFont val="Arial"/>
        <charset val="0"/>
      </rPr>
      <t>3gx16</t>
    </r>
    <r>
      <rPr>
        <sz val="12"/>
        <rFont val="宋体"/>
        <charset val="134"/>
      </rPr>
      <t>袋</t>
    </r>
    <r>
      <rPr>
        <sz val="12"/>
        <rFont val="Arial"/>
        <charset val="0"/>
      </rPr>
      <t>(</t>
    </r>
    <r>
      <rPr>
        <sz val="12"/>
        <rFont val="宋体"/>
        <charset val="134"/>
      </rPr>
      <t>无蔗糖</t>
    </r>
    <r>
      <rPr>
        <sz val="12"/>
        <rFont val="Arial"/>
        <charset val="0"/>
      </rPr>
      <t>)</t>
    </r>
  </si>
  <si>
    <t>广西万通制药有限公司</t>
  </si>
  <si>
    <r>
      <rPr>
        <sz val="12"/>
        <rFont val="Arial"/>
        <charset val="0"/>
      </rPr>
      <t>0.5gx12</t>
    </r>
    <r>
      <rPr>
        <sz val="12"/>
        <rFont val="宋体"/>
        <charset val="134"/>
      </rPr>
      <t>片</t>
    </r>
    <r>
      <rPr>
        <sz val="12"/>
        <rFont val="Arial"/>
        <charset val="0"/>
      </rPr>
      <t>x2</t>
    </r>
    <r>
      <rPr>
        <sz val="12"/>
        <rFont val="宋体"/>
        <charset val="134"/>
      </rPr>
      <t>板</t>
    </r>
  </si>
  <si>
    <t>江西药都仁和制药有限公司</t>
  </si>
  <si>
    <t>皮肤病血毒丸</t>
  </si>
  <si>
    <r>
      <rPr>
        <sz val="12"/>
        <rFont val="Arial"/>
        <charset val="0"/>
      </rPr>
      <t>200</t>
    </r>
    <r>
      <rPr>
        <sz val="12"/>
        <rFont val="宋体"/>
        <charset val="134"/>
      </rPr>
      <t>粒</t>
    </r>
    <r>
      <rPr>
        <sz val="12"/>
        <rFont val="Arial"/>
        <charset val="0"/>
      </rPr>
      <t>(30g)</t>
    </r>
    <r>
      <rPr>
        <sz val="12"/>
        <rFont val="宋体"/>
        <charset val="134"/>
      </rPr>
      <t>薄膜包衣水丸</t>
    </r>
  </si>
  <si>
    <t>北京同仁堂制药有限公司</t>
  </si>
  <si>
    <r>
      <rPr>
        <sz val="12"/>
        <rFont val="Arial"/>
        <charset val="0"/>
      </rPr>
      <t>9gx10</t>
    </r>
    <r>
      <rPr>
        <sz val="12"/>
        <rFont val="宋体"/>
        <charset val="134"/>
      </rPr>
      <t>袋</t>
    </r>
  </si>
  <si>
    <r>
      <rPr>
        <sz val="12"/>
        <rFont val="宋体"/>
        <charset val="134"/>
      </rPr>
      <t>四川升和药业股份有限公司</t>
    </r>
    <r>
      <rPr>
        <sz val="12"/>
        <rFont val="Arial"/>
        <charset val="0"/>
      </rPr>
      <t>(</t>
    </r>
    <r>
      <rPr>
        <sz val="12"/>
        <rFont val="宋体"/>
        <charset val="134"/>
      </rPr>
      <t>原四川升和制药有限公司</t>
    </r>
    <r>
      <rPr>
        <sz val="12"/>
        <rFont val="Arial"/>
        <charset val="0"/>
      </rPr>
      <t>)</t>
    </r>
  </si>
  <si>
    <t>除湿止痒洗液</t>
  </si>
  <si>
    <t>150ml</t>
  </si>
  <si>
    <t>四川省通园制药集团有限公司</t>
  </si>
  <si>
    <t>苋菜黄连素胶囊</t>
  </si>
  <si>
    <r>
      <rPr>
        <sz val="12"/>
        <rFont val="Arial"/>
        <charset val="0"/>
      </rPr>
      <t>0.4gx12</t>
    </r>
    <r>
      <rPr>
        <sz val="12"/>
        <rFont val="宋体"/>
        <charset val="134"/>
      </rPr>
      <t>粒</t>
    </r>
    <r>
      <rPr>
        <sz val="12"/>
        <rFont val="Arial"/>
        <charset val="0"/>
      </rPr>
      <t>x2</t>
    </r>
    <r>
      <rPr>
        <sz val="12"/>
        <rFont val="宋体"/>
        <charset val="134"/>
      </rPr>
      <t>板</t>
    </r>
  </si>
  <si>
    <t>福州海王金象中药制药有限公司</t>
  </si>
  <si>
    <r>
      <rPr>
        <sz val="12"/>
        <rFont val="Arial"/>
        <charset val="0"/>
      </rPr>
      <t>30mgx100</t>
    </r>
    <r>
      <rPr>
        <sz val="12"/>
        <rFont val="宋体"/>
        <charset val="134"/>
      </rPr>
      <t>片</t>
    </r>
    <r>
      <rPr>
        <sz val="12"/>
        <rFont val="Arial"/>
        <charset val="0"/>
      </rPr>
      <t>(</t>
    </r>
    <r>
      <rPr>
        <sz val="12"/>
        <rFont val="宋体"/>
        <charset val="134"/>
      </rPr>
      <t>糖衣</t>
    </r>
    <r>
      <rPr>
        <sz val="12"/>
        <rFont val="Arial"/>
        <charset val="0"/>
      </rPr>
      <t>)</t>
    </r>
  </si>
  <si>
    <r>
      <rPr>
        <sz val="12"/>
        <rFont val="Arial"/>
        <charset val="0"/>
      </rPr>
      <t>0.17gx24</t>
    </r>
    <r>
      <rPr>
        <sz val="12"/>
        <rFont val="宋体"/>
        <charset val="134"/>
      </rPr>
      <t>片</t>
    </r>
    <r>
      <rPr>
        <sz val="12"/>
        <rFont val="Arial"/>
        <charset val="0"/>
      </rPr>
      <t>x2</t>
    </r>
    <r>
      <rPr>
        <sz val="12"/>
        <rFont val="宋体"/>
        <charset val="134"/>
      </rPr>
      <t>板（薄膜衣）</t>
    </r>
  </si>
  <si>
    <r>
      <rPr>
        <sz val="12"/>
        <rFont val="Arial"/>
        <charset val="0"/>
      </rPr>
      <t>30mgx12</t>
    </r>
    <r>
      <rPr>
        <sz val="12"/>
        <rFont val="宋体"/>
        <charset val="134"/>
      </rPr>
      <t>片</t>
    </r>
    <r>
      <rPr>
        <sz val="12"/>
        <rFont val="Arial"/>
        <charset val="0"/>
      </rPr>
      <t>x2</t>
    </r>
    <r>
      <rPr>
        <sz val="12"/>
        <rFont val="宋体"/>
        <charset val="134"/>
      </rPr>
      <t>板</t>
    </r>
    <r>
      <rPr>
        <sz val="12"/>
        <rFont val="Arial"/>
        <charset val="0"/>
      </rPr>
      <t>(</t>
    </r>
    <r>
      <rPr>
        <sz val="12"/>
        <rFont val="宋体"/>
        <charset val="134"/>
      </rPr>
      <t>糖衣片</t>
    </r>
    <r>
      <rPr>
        <sz val="12"/>
        <rFont val="Arial"/>
        <charset val="0"/>
      </rPr>
      <t>)</t>
    </r>
  </si>
  <si>
    <r>
      <rPr>
        <sz val="12"/>
        <rFont val="Arial"/>
        <charset val="0"/>
      </rPr>
      <t>100</t>
    </r>
    <r>
      <rPr>
        <sz val="12"/>
        <rFont val="宋体"/>
        <charset val="134"/>
      </rPr>
      <t>片</t>
    </r>
    <r>
      <rPr>
        <sz val="12"/>
        <rFont val="Arial"/>
        <charset val="0"/>
      </rPr>
      <t>(</t>
    </r>
    <r>
      <rPr>
        <sz val="12"/>
        <rFont val="宋体"/>
        <charset val="134"/>
      </rPr>
      <t>糖衣片</t>
    </r>
    <r>
      <rPr>
        <sz val="12"/>
        <rFont val="Arial"/>
        <charset val="0"/>
      </rPr>
      <t>)</t>
    </r>
  </si>
  <si>
    <t>广东万年青制药有限公司</t>
  </si>
  <si>
    <r>
      <rPr>
        <sz val="12"/>
        <rFont val="Arial"/>
        <charset val="0"/>
      </rPr>
      <t>200</t>
    </r>
    <r>
      <rPr>
        <sz val="12"/>
        <rFont val="宋体"/>
        <charset val="134"/>
      </rPr>
      <t>片</t>
    </r>
    <r>
      <rPr>
        <sz val="12"/>
        <rFont val="Arial"/>
        <charset val="0"/>
      </rPr>
      <t>(</t>
    </r>
    <r>
      <rPr>
        <sz val="12"/>
        <rFont val="宋体"/>
        <charset val="134"/>
      </rPr>
      <t>薄膜衣片</t>
    </r>
    <r>
      <rPr>
        <sz val="12"/>
        <rFont val="Arial"/>
        <charset val="0"/>
      </rPr>
      <t>)</t>
    </r>
  </si>
  <si>
    <r>
      <rPr>
        <sz val="12"/>
        <rFont val="宋体"/>
        <charset val="134"/>
      </rPr>
      <t>广州白云山和记黄埔中药有限公司</t>
    </r>
    <r>
      <rPr>
        <sz val="12"/>
        <rFont val="Arial"/>
        <charset val="0"/>
      </rPr>
      <t>(</t>
    </r>
    <r>
      <rPr>
        <sz val="12"/>
        <rFont val="宋体"/>
        <charset val="134"/>
      </rPr>
      <t>原广州白云山中药厂</t>
    </r>
  </si>
  <si>
    <r>
      <rPr>
        <sz val="12"/>
        <rFont val="Arial"/>
        <charset val="0"/>
      </rPr>
      <t>3gx8</t>
    </r>
    <r>
      <rPr>
        <sz val="12"/>
        <rFont val="宋体"/>
        <charset val="134"/>
      </rPr>
      <t>袋</t>
    </r>
    <r>
      <rPr>
        <sz val="12"/>
        <rFont val="Arial"/>
        <charset val="0"/>
      </rPr>
      <t>(</t>
    </r>
    <r>
      <rPr>
        <sz val="12"/>
        <rFont val="宋体"/>
        <charset val="134"/>
      </rPr>
      <t>水丸</t>
    </r>
    <r>
      <rPr>
        <sz val="12"/>
        <rFont val="Arial"/>
        <charset val="0"/>
      </rPr>
      <t>)</t>
    </r>
  </si>
  <si>
    <r>
      <rPr>
        <sz val="12"/>
        <rFont val="Arial"/>
        <charset val="0"/>
      </rPr>
      <t>12</t>
    </r>
    <r>
      <rPr>
        <sz val="12"/>
        <rFont val="宋体"/>
        <charset val="134"/>
      </rPr>
      <t>片</t>
    </r>
    <r>
      <rPr>
        <sz val="12"/>
        <rFont val="Arial"/>
        <charset val="0"/>
      </rPr>
      <t>x2</t>
    </r>
    <r>
      <rPr>
        <sz val="12"/>
        <rFont val="宋体"/>
        <charset val="134"/>
      </rPr>
      <t>板</t>
    </r>
    <r>
      <rPr>
        <sz val="12"/>
        <rFont val="Arial"/>
        <charset val="0"/>
      </rPr>
      <t>(</t>
    </r>
    <r>
      <rPr>
        <sz val="12"/>
        <rFont val="宋体"/>
        <charset val="134"/>
      </rPr>
      <t>薄膜衣片</t>
    </r>
    <r>
      <rPr>
        <sz val="12"/>
        <rFont val="Arial"/>
        <charset val="0"/>
      </rPr>
      <t>)</t>
    </r>
  </si>
  <si>
    <r>
      <rPr>
        <sz val="12"/>
        <rFont val="Arial"/>
        <charset val="0"/>
      </rPr>
      <t>6gx12</t>
    </r>
    <r>
      <rPr>
        <sz val="12"/>
        <rFont val="宋体"/>
        <charset val="134"/>
      </rPr>
      <t>袋</t>
    </r>
  </si>
  <si>
    <t>藿香清胃片</t>
  </si>
  <si>
    <r>
      <rPr>
        <sz val="12"/>
        <rFont val="Arial"/>
        <charset val="0"/>
      </rPr>
      <t>12</t>
    </r>
    <r>
      <rPr>
        <sz val="12"/>
        <rFont val="宋体"/>
        <charset val="134"/>
      </rPr>
      <t>片</t>
    </r>
    <r>
      <rPr>
        <sz val="12"/>
        <rFont val="Arial"/>
        <charset val="0"/>
      </rPr>
      <t>x2</t>
    </r>
    <r>
      <rPr>
        <sz val="12"/>
        <rFont val="宋体"/>
        <charset val="134"/>
      </rPr>
      <t>板薄膜衣</t>
    </r>
  </si>
  <si>
    <t>广州花城药业有限公司</t>
  </si>
  <si>
    <r>
      <rPr>
        <sz val="12"/>
        <rFont val="Arial"/>
        <charset val="0"/>
      </rPr>
      <t>18</t>
    </r>
    <r>
      <rPr>
        <sz val="12"/>
        <rFont val="宋体"/>
        <charset val="134"/>
      </rPr>
      <t>片</t>
    </r>
    <r>
      <rPr>
        <sz val="12"/>
        <rFont val="Arial"/>
        <charset val="0"/>
      </rPr>
      <t>x2</t>
    </r>
    <r>
      <rPr>
        <sz val="12"/>
        <rFont val="宋体"/>
        <charset val="134"/>
      </rPr>
      <t>板（糖衣片）</t>
    </r>
  </si>
  <si>
    <t>藿香清胃胶囊</t>
  </si>
  <si>
    <r>
      <rPr>
        <sz val="12"/>
        <rFont val="Arial"/>
        <charset val="0"/>
      </rPr>
      <t>0.32gx13</t>
    </r>
    <r>
      <rPr>
        <sz val="12"/>
        <rFont val="宋体"/>
        <charset val="134"/>
      </rPr>
      <t>粒</t>
    </r>
    <r>
      <rPr>
        <sz val="12"/>
        <rFont val="Arial"/>
        <charset val="0"/>
      </rPr>
      <t>x2</t>
    </r>
    <r>
      <rPr>
        <sz val="12"/>
        <rFont val="宋体"/>
        <charset val="134"/>
      </rPr>
      <t>板</t>
    </r>
  </si>
  <si>
    <t>吉林省俊宏药业有限公司</t>
  </si>
  <si>
    <r>
      <rPr>
        <sz val="12"/>
        <rFont val="Arial"/>
        <charset val="0"/>
      </rPr>
      <t>200</t>
    </r>
    <r>
      <rPr>
        <sz val="12"/>
        <rFont val="宋体"/>
        <charset val="134"/>
      </rPr>
      <t>丸</t>
    </r>
    <r>
      <rPr>
        <sz val="12"/>
        <rFont val="Arial"/>
        <charset val="0"/>
      </rPr>
      <t>(</t>
    </r>
    <r>
      <rPr>
        <sz val="12"/>
        <rFont val="宋体"/>
        <charset val="134"/>
      </rPr>
      <t>浓缩丸</t>
    </r>
    <r>
      <rPr>
        <sz val="12"/>
        <rFont val="Arial"/>
        <charset val="0"/>
      </rPr>
      <t>)(</t>
    </r>
    <r>
      <rPr>
        <sz val="12"/>
        <rFont val="宋体"/>
        <charset val="134"/>
      </rPr>
      <t>每</t>
    </r>
    <r>
      <rPr>
        <sz val="12"/>
        <rFont val="Arial"/>
        <charset val="0"/>
      </rPr>
      <t>8</t>
    </r>
    <r>
      <rPr>
        <sz val="12"/>
        <rFont val="宋体"/>
        <charset val="134"/>
      </rPr>
      <t>丸相当于原生药</t>
    </r>
    <r>
      <rPr>
        <sz val="12"/>
        <rFont val="Arial"/>
        <charset val="0"/>
      </rPr>
      <t>3g))</t>
    </r>
  </si>
  <si>
    <r>
      <rPr>
        <sz val="12"/>
        <rFont val="Arial"/>
        <charset val="0"/>
      </rPr>
      <t>6gx10</t>
    </r>
    <r>
      <rPr>
        <sz val="12"/>
        <rFont val="宋体"/>
        <charset val="134"/>
      </rPr>
      <t>袋（浓缩丸）</t>
    </r>
  </si>
  <si>
    <t>藿香正气丸</t>
  </si>
  <si>
    <r>
      <rPr>
        <sz val="12"/>
        <rFont val="Arial"/>
        <charset val="0"/>
      </rPr>
      <t>18</t>
    </r>
    <r>
      <rPr>
        <sz val="12"/>
        <rFont val="宋体"/>
        <charset val="134"/>
      </rPr>
      <t>丸</t>
    </r>
    <r>
      <rPr>
        <sz val="12"/>
        <rFont val="Arial"/>
        <charset val="0"/>
      </rPr>
      <t>*2</t>
    </r>
    <r>
      <rPr>
        <sz val="12"/>
        <rFont val="宋体"/>
        <charset val="134"/>
      </rPr>
      <t>板</t>
    </r>
    <r>
      <rPr>
        <sz val="12"/>
        <rFont val="Arial"/>
        <charset val="0"/>
      </rPr>
      <t>(</t>
    </r>
    <r>
      <rPr>
        <sz val="12"/>
        <rFont val="宋体"/>
        <charset val="134"/>
      </rPr>
      <t>浓缩丸</t>
    </r>
    <r>
      <rPr>
        <sz val="12"/>
        <rFont val="Arial"/>
        <charset val="0"/>
      </rPr>
      <t>)</t>
    </r>
  </si>
  <si>
    <t>藿香正气水</t>
  </si>
  <si>
    <t>四川彩虹制药有限公司</t>
  </si>
  <si>
    <r>
      <rPr>
        <sz val="12"/>
        <rFont val="Arial"/>
        <charset val="0"/>
      </rPr>
      <t>10mlx5</t>
    </r>
    <r>
      <rPr>
        <sz val="12"/>
        <rFont val="宋体"/>
        <charset val="134"/>
      </rPr>
      <t>支</t>
    </r>
  </si>
  <si>
    <r>
      <rPr>
        <sz val="12"/>
        <rFont val="Arial"/>
        <charset val="0"/>
      </rPr>
      <t>10gx10</t>
    </r>
    <r>
      <rPr>
        <sz val="12"/>
        <rFont val="宋体"/>
        <charset val="134"/>
      </rPr>
      <t>袋</t>
    </r>
  </si>
  <si>
    <t>藿香正气滴丸</t>
  </si>
  <si>
    <r>
      <rPr>
        <sz val="12"/>
        <rFont val="Arial"/>
        <charset val="0"/>
      </rPr>
      <t>2.6gx9</t>
    </r>
    <r>
      <rPr>
        <sz val="12"/>
        <rFont val="宋体"/>
        <charset val="134"/>
      </rPr>
      <t>袋</t>
    </r>
  </si>
  <si>
    <r>
      <rPr>
        <sz val="12"/>
        <rFont val="宋体"/>
        <charset val="134"/>
      </rPr>
      <t>天士力医药集团股份有限公司</t>
    </r>
    <r>
      <rPr>
        <sz val="12"/>
        <rFont val="Arial"/>
        <charset val="0"/>
      </rPr>
      <t>(</t>
    </r>
    <r>
      <rPr>
        <sz val="12"/>
        <rFont val="宋体"/>
        <charset val="134"/>
      </rPr>
      <t>原</t>
    </r>
    <r>
      <rPr>
        <sz val="12"/>
        <rFont val="Arial"/>
        <charset val="0"/>
      </rPr>
      <t>:</t>
    </r>
    <r>
      <rPr>
        <sz val="12"/>
        <rFont val="宋体"/>
        <charset val="134"/>
      </rPr>
      <t>天士力制药集团股份有限公司</t>
    </r>
    <r>
      <rPr>
        <sz val="12"/>
        <rFont val="Arial"/>
        <charset val="0"/>
      </rPr>
      <t>)</t>
    </r>
  </si>
  <si>
    <r>
      <rPr>
        <sz val="12"/>
        <rFont val="Arial"/>
        <charset val="0"/>
      </rPr>
      <t>200g</t>
    </r>
    <r>
      <rPr>
        <sz val="12"/>
        <rFont val="宋体"/>
        <charset val="134"/>
      </rPr>
      <t>（净制）</t>
    </r>
  </si>
  <si>
    <t>芡实</t>
  </si>
  <si>
    <r>
      <rPr>
        <sz val="12"/>
        <rFont val="Arial"/>
        <charset val="0"/>
      </rPr>
      <t>150</t>
    </r>
    <r>
      <rPr>
        <sz val="12"/>
        <rFont val="宋体"/>
        <charset val="134"/>
      </rPr>
      <t>克（净制）</t>
    </r>
  </si>
  <si>
    <t>重庆中药饮片厂有限公司</t>
  </si>
  <si>
    <r>
      <rPr>
        <sz val="12"/>
        <rFont val="Arial"/>
        <charset val="0"/>
      </rPr>
      <t>120</t>
    </r>
    <r>
      <rPr>
        <sz val="12"/>
        <rFont val="宋体"/>
        <charset val="134"/>
      </rPr>
      <t>克（净制）</t>
    </r>
  </si>
  <si>
    <t>茯苓</t>
  </si>
  <si>
    <t>170g</t>
  </si>
  <si>
    <t>四川德仁堂中药科技股份有限公司</t>
  </si>
  <si>
    <r>
      <rPr>
        <sz val="12"/>
        <rFont val="Arial"/>
        <charset val="0"/>
      </rPr>
      <t>120</t>
    </r>
    <r>
      <rPr>
        <sz val="12"/>
        <rFont val="宋体"/>
        <charset val="134"/>
      </rPr>
      <t>克（块）</t>
    </r>
  </si>
  <si>
    <t>赤小豆</t>
  </si>
  <si>
    <t>410g</t>
  </si>
  <si>
    <t>湖北金贵中药饮片有限公司</t>
  </si>
  <si>
    <t>陈皮</t>
  </si>
  <si>
    <t>安徽淮仁堂药业股份有限公司</t>
  </si>
  <si>
    <r>
      <rPr>
        <sz val="12"/>
        <rFont val="Arial"/>
        <charset val="0"/>
      </rPr>
      <t>50g</t>
    </r>
    <r>
      <rPr>
        <sz val="12"/>
        <rFont val="宋体"/>
        <charset val="134"/>
      </rPr>
      <t>（切制</t>
    </r>
    <r>
      <rPr>
        <sz val="12"/>
        <rFont val="Arial"/>
        <charset val="0"/>
      </rPr>
      <t xml:space="preserve"> </t>
    </r>
    <r>
      <rPr>
        <sz val="12"/>
        <rFont val="宋体"/>
        <charset val="134"/>
      </rPr>
      <t>丝）</t>
    </r>
  </si>
  <si>
    <t>慢病回访</t>
  </si>
  <si>
    <t>严菊慧</t>
  </si>
  <si>
    <t>丹莪妇康煎膏</t>
  </si>
  <si>
    <t>康复新液3</t>
  </si>
  <si>
    <t>康复新液2</t>
  </si>
  <si>
    <t>止痛</t>
  </si>
  <si>
    <t>阿胶</t>
  </si>
  <si>
    <t>万通</t>
  </si>
  <si>
    <t>康麦斯</t>
  </si>
  <si>
    <t>奶粉</t>
  </si>
  <si>
    <t>除湿</t>
  </si>
  <si>
    <t>三九</t>
  </si>
  <si>
    <t>月见草油胶丸</t>
  </si>
  <si>
    <t>痔速宁片</t>
  </si>
  <si>
    <t>牛黄上清片</t>
  </si>
  <si>
    <t>盐酸左氧氟沙星胶囊</t>
  </si>
  <si>
    <t>氧氟沙星滴眼液</t>
  </si>
  <si>
    <t>二甲双胍格列本脲胶囊(Ⅰ)</t>
  </si>
  <si>
    <t>复方黄藤洗液</t>
  </si>
  <si>
    <t>人工牛黄甲硝唑胶囊</t>
  </si>
  <si>
    <t>精制狗皮膏</t>
  </si>
  <si>
    <t>复方三七胶囊</t>
  </si>
  <si>
    <t>醋酸氯己定痔疮栓</t>
  </si>
  <si>
    <t>少林风湿跌打膏</t>
  </si>
  <si>
    <t>雪梨膏</t>
  </si>
  <si>
    <t>银杏叶软胶囊</t>
  </si>
  <si>
    <t>小儿氨酚烷胺颗粒</t>
  </si>
  <si>
    <t>复方北豆根氨酚那敏片</t>
  </si>
  <si>
    <t>复方石淋通片</t>
  </si>
  <si>
    <t>退热贴</t>
  </si>
  <si>
    <t>左炔诺孕酮片</t>
  </si>
  <si>
    <t>氨咖黄敏胶囊</t>
  </si>
  <si>
    <t>伤痛宁膏</t>
  </si>
  <si>
    <t>葡萄糖酸钙维D2咀嚼片</t>
  </si>
  <si>
    <t>依托红霉素颗粒</t>
  </si>
  <si>
    <t>康麦斯牌多种维生素及矿物质片</t>
  </si>
  <si>
    <t>康麦斯牌卵磷脂胶囊</t>
  </si>
  <si>
    <t>卵磷脂胶囊(康麦斯)</t>
  </si>
  <si>
    <t>康麦斯牌深海鱼油胶囊</t>
  </si>
  <si>
    <t>深海鱼油胶囊(康麦斯)</t>
  </si>
  <si>
    <t>百合康牌B族维生素片(甜橙味)</t>
  </si>
  <si>
    <t>百合康牌维生素C含片</t>
  </si>
  <si>
    <t>百合康维生素C含片（青苹果味）</t>
  </si>
  <si>
    <t>百合康大豆卵磷脂软胶囊</t>
  </si>
  <si>
    <t>百合康牌DHA藻油亚麻籽油软胶囊</t>
  </si>
  <si>
    <t>百合康牌芦荟软胶囊</t>
  </si>
  <si>
    <t>百合康牌褪黑素维生素B6软胶囊</t>
  </si>
  <si>
    <t>百合康牌鱼油软胶囊</t>
  </si>
  <si>
    <t>多种维生素矿物质片</t>
  </si>
  <si>
    <t>百合康牌蜂胶软胶囊</t>
  </si>
  <si>
    <t>康麦斯牌蜂胶胶囊</t>
  </si>
  <si>
    <t>康麦斯牌芦荟软胶囊</t>
  </si>
  <si>
    <t>康麦斯蒜油胶囊</t>
  </si>
  <si>
    <t>康麦斯维生素C片</t>
  </si>
  <si>
    <t>康麦斯牌牛初乳含片</t>
  </si>
  <si>
    <t>维生素A软胶囊(康麦斯)</t>
  </si>
  <si>
    <t>康麦斯牌维生素E软胶囊</t>
  </si>
  <si>
    <t>康麦斯牌忆立清胶囊</t>
  </si>
  <si>
    <t>麦金利牌益生菌粉</t>
  </si>
  <si>
    <t>成长快乐牌复合维生素软片（果味型）</t>
  </si>
  <si>
    <t>成长快乐多种维生素锌咀嚼片(牛奶味)</t>
  </si>
  <si>
    <t>成长快乐多种维生素钙咀嚼片(巧克力味)</t>
  </si>
  <si>
    <t>乐力氨糖软骨素加钙片</t>
  </si>
  <si>
    <t>熊胆粉</t>
  </si>
  <si>
    <r>
      <rPr>
        <b/>
        <sz val="10"/>
        <rFont val="宋体"/>
        <charset val="134"/>
      </rPr>
      <t>货品</t>
    </r>
    <r>
      <rPr>
        <b/>
        <sz val="10"/>
        <rFont val="Calibri"/>
        <charset val="134"/>
      </rPr>
      <t>id</t>
    </r>
  </si>
  <si>
    <t>商品名称</t>
  </si>
  <si>
    <t>铺货数量</t>
  </si>
  <si>
    <t>川太极</t>
  </si>
  <si>
    <t>剩余数量</t>
  </si>
  <si>
    <t>供货价</t>
  </si>
  <si>
    <t>零售价</t>
  </si>
  <si>
    <t>前台毛利</t>
  </si>
  <si>
    <t>厂家支持</t>
  </si>
  <si>
    <t>晒单及单品       20个任务</t>
  </si>
  <si>
    <t>3g*30</t>
  </si>
  <si>
    <t>晒单奖励8元/盒厂家发红包</t>
  </si>
  <si>
    <t>1罐198元
2罐298元</t>
  </si>
  <si>
    <t>88g</t>
  </si>
  <si>
    <t>丹参粉</t>
  </si>
  <si>
    <t>晒单奖励6元/盒厂家发红包</t>
  </si>
  <si>
    <t>2罐128元</t>
  </si>
  <si>
    <t>片50g</t>
  </si>
  <si>
    <t>后台返11.8元/盒（票折）建议公司挂金奖励10元。</t>
  </si>
  <si>
    <t>第2件半价</t>
  </si>
  <si>
    <t>天麻超细粉</t>
  </si>
  <si>
    <t>茯苓粉</t>
  </si>
  <si>
    <t>黄芪粉</t>
  </si>
  <si>
    <t>白及粉</t>
  </si>
  <si>
    <t>白芷粉</t>
  </si>
  <si>
    <t>葛根粉</t>
  </si>
  <si>
    <t>120g</t>
  </si>
  <si>
    <t>天麻粉</t>
  </si>
  <si>
    <t>山楂粉</t>
  </si>
  <si>
    <t>500g</t>
  </si>
  <si>
    <t>5月1日前按纯销后台返4.6元/袋（票折）</t>
  </si>
  <si>
    <t>阶段活动支持</t>
  </si>
  <si>
    <t>收银台换购      30个任务</t>
  </si>
  <si>
    <t>洋槐蜜</t>
  </si>
  <si>
    <t>按纯销后台返1元/瓶（票折）</t>
  </si>
  <si>
    <t>枸杞蜜</t>
  </si>
  <si>
    <t>椴树蜜</t>
  </si>
  <si>
    <t>百花蜜</t>
  </si>
  <si>
    <t>金银花蜜</t>
  </si>
  <si>
    <t>128g</t>
  </si>
  <si>
    <t>收银台展架</t>
  </si>
  <si>
    <t>99元/10支</t>
  </si>
  <si>
    <t>30-42</t>
  </si>
  <si>
    <t>都江堰药店</t>
  </si>
  <si>
    <t>都江堰片区</t>
  </si>
  <si>
    <t>蜀兴路店</t>
  </si>
  <si>
    <t>西门二片</t>
  </si>
  <si>
    <t>都江堰宝莲路</t>
  </si>
  <si>
    <t>怀远二店</t>
  </si>
  <si>
    <t>崇州片区</t>
  </si>
  <si>
    <t>金巷西街店</t>
  </si>
  <si>
    <t>城郊一片</t>
  </si>
  <si>
    <t>兴义镇万兴路药店</t>
  </si>
  <si>
    <t>新津片区</t>
  </si>
  <si>
    <t>医贸大道店</t>
  </si>
  <si>
    <t>华泰路二药店</t>
  </si>
  <si>
    <t>东南片区</t>
  </si>
  <si>
    <t>元通大道店</t>
  </si>
  <si>
    <t>醋酸氯已定痔疮栓</t>
  </si>
  <si>
    <t>江中系列</t>
  </si>
  <si>
    <t>西南药业系列</t>
  </si>
  <si>
    <t>补肾益寿胶囊（3盒计1盒）</t>
  </si>
  <si>
    <t>免疫/钙系列</t>
  </si>
  <si>
    <t>氨糖钙奶粉</t>
  </si>
  <si>
    <t>晒单及单品</t>
  </si>
  <si>
    <t>西安</t>
  </si>
  <si>
    <t>硝酸咪康唑散(达克宁散)</t>
  </si>
  <si>
    <t>酮康唑乳膏(金达克宁)</t>
  </si>
  <si>
    <t>足光散</t>
  </si>
  <si>
    <t>多维元素片（29-Ⅱ）（善存银</t>
  </si>
  <si>
    <t>金钙尔奇(4)(金钙尔奇D)</t>
  </si>
  <si>
    <t>西安10到11</t>
  </si>
  <si>
    <t>藿香4201</t>
  </si>
  <si>
    <r>
      <rPr>
        <b/>
        <sz val="10"/>
        <color theme="1"/>
        <rFont val="宋体"/>
        <charset val="134"/>
      </rPr>
      <t>货品ID</t>
    </r>
  </si>
  <si>
    <r>
      <rPr>
        <b/>
        <sz val="10"/>
        <color theme="1"/>
        <rFont val="宋体"/>
        <charset val="134"/>
      </rPr>
      <t>通用名</t>
    </r>
  </si>
  <si>
    <t>冲剂800</t>
  </si>
  <si>
    <r>
      <rPr>
        <sz val="10"/>
        <color theme="1"/>
        <rFont val="宋体"/>
        <charset val="134"/>
      </rPr>
      <t>藿香正气颗粒</t>
    </r>
  </si>
  <si>
    <r>
      <rPr>
        <sz val="10"/>
        <color theme="1"/>
        <rFont val="宋体"/>
        <charset val="134"/>
      </rPr>
      <t>复方板蓝根颗粒</t>
    </r>
  </si>
  <si>
    <r>
      <rPr>
        <sz val="10"/>
        <color theme="1"/>
        <rFont val="宋体"/>
        <charset val="134"/>
      </rPr>
      <t>玄麦甘桔颗粒</t>
    </r>
  </si>
  <si>
    <r>
      <rPr>
        <sz val="10"/>
        <color theme="1"/>
        <rFont val="宋体"/>
        <charset val="134"/>
      </rPr>
      <t>夏桑菊颗粒</t>
    </r>
  </si>
  <si>
    <r>
      <rPr>
        <b/>
        <sz val="11"/>
        <color rgb="FF000000"/>
        <rFont val="宋体"/>
        <charset val="134"/>
      </rPr>
      <t>货品ID</t>
    </r>
  </si>
  <si>
    <r>
      <rPr>
        <b/>
        <sz val="11"/>
        <color rgb="FF000000"/>
        <rFont val="宋体"/>
        <charset val="134"/>
      </rPr>
      <t>通用名</t>
    </r>
  </si>
  <si>
    <t>钙尔奇10个</t>
  </si>
  <si>
    <r>
      <rPr>
        <sz val="11"/>
        <color rgb="FF000000"/>
        <rFont val="宋体"/>
        <charset val="134"/>
      </rPr>
      <t>金钙尔奇碳酸钙维D3元素片(4)(金钙尔奇D)</t>
    </r>
  </si>
  <si>
    <t>惠氏3个品种8个</t>
  </si>
  <si>
    <r>
      <rPr>
        <sz val="11"/>
        <color rgb="FF000000"/>
        <rFont val="宋体"/>
        <charset val="134"/>
      </rPr>
      <t>多维元素片（29-Ⅱ）</t>
    </r>
  </si>
  <si>
    <r>
      <rPr>
        <sz val="11"/>
        <color rgb="FF000000"/>
        <rFont val="宋体"/>
        <charset val="134"/>
      </rPr>
      <t>多维元素片(29)</t>
    </r>
  </si>
  <si>
    <r>
      <rPr>
        <sz val="11"/>
        <color rgb="FF000000"/>
        <rFont val="宋体"/>
        <charset val="134"/>
      </rPr>
      <t>碳酸钙D3咀嚼片Ⅱ(钙尔奇D300)</t>
    </r>
  </si>
  <si>
    <t>周恒伟</t>
  </si>
  <si>
    <t>刘春花</t>
  </si>
  <si>
    <t>李桂芳</t>
  </si>
  <si>
    <t>华泰店</t>
  </si>
  <si>
    <t>邹福伟</t>
  </si>
  <si>
    <t>唐瑶</t>
  </si>
  <si>
    <t>董召英</t>
  </si>
  <si>
    <t>会员换购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</si>
</sst>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.00_ "/>
    <numFmt numFmtId="179" formatCode="0.0_ "/>
    <numFmt numFmtId="180" formatCode="yyyy&quot;年&quot;m&quot;月&quot;;@"/>
    <numFmt numFmtId="181" formatCode="0.00;[Red]0.00"/>
  </numFmts>
  <fonts count="19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indexed="8"/>
      <name val="宋体"/>
      <charset val="134"/>
      <scheme val="minor"/>
    </font>
    <font>
      <sz val="10"/>
      <color theme="1"/>
      <name val="新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indexed="8"/>
      <name val="新宋体"/>
      <charset val="134"/>
    </font>
    <font>
      <sz val="10"/>
      <name val="新宋体"/>
      <charset val="134"/>
    </font>
    <font>
      <sz val="10"/>
      <color rgb="FFFF0000"/>
      <name val="新宋体"/>
      <charset val="134"/>
    </font>
    <font>
      <sz val="10.5"/>
      <color theme="1"/>
      <name val="等线"/>
      <charset val="134"/>
    </font>
    <font>
      <sz val="10.5"/>
      <color rgb="FFFF0000"/>
      <name val="等线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color theme="1"/>
      <name val="新宋体"/>
      <charset val="134"/>
    </font>
    <font>
      <sz val="9"/>
      <color rgb="FF000000"/>
      <name val="新宋体"/>
      <charset val="134"/>
    </font>
    <font>
      <b/>
      <sz val="9"/>
      <name val="新宋体"/>
      <charset val="134"/>
    </font>
    <font>
      <sz val="9"/>
      <name val="新宋体"/>
      <charset val="134"/>
    </font>
    <font>
      <sz val="9"/>
      <color indexed="8"/>
      <name val="新宋体"/>
      <charset val="134"/>
    </font>
    <font>
      <sz val="9"/>
      <name val="新宋体"/>
      <charset val="0"/>
    </font>
    <font>
      <b/>
      <sz val="9"/>
      <name val="宋体"/>
      <charset val="134"/>
      <scheme val="minor"/>
    </font>
    <font>
      <sz val="10"/>
      <color rgb="FF000000"/>
      <name val="宋体"/>
      <charset val="134"/>
    </font>
    <font>
      <sz val="9"/>
      <color rgb="FFFF0000"/>
      <name val="宋体"/>
      <charset val="134"/>
    </font>
    <font>
      <sz val="10"/>
      <color rgb="FFFF0000"/>
      <name val="等线"/>
      <charset val="134"/>
    </font>
    <font>
      <sz val="9"/>
      <color rgb="FFFF0000"/>
      <name val="新宋体"/>
      <charset val="134"/>
    </font>
    <font>
      <sz val="9"/>
      <name val="微软雅黑"/>
      <charset val="134"/>
    </font>
    <font>
      <sz val="9"/>
      <name val="宋体"/>
      <charset val="0"/>
    </font>
    <font>
      <sz val="9"/>
      <color rgb="FFFF0000"/>
      <name val="新宋体"/>
      <charset val="0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Arial"/>
      <charset val="0"/>
    </font>
    <font>
      <sz val="12"/>
      <name val="宋体"/>
      <charset val="134"/>
    </font>
    <font>
      <sz val="12"/>
      <name val="宋体"/>
      <charset val="0"/>
    </font>
    <font>
      <sz val="12"/>
      <color rgb="FFFF0000"/>
      <name val="Helvetica"/>
      <charset val="134"/>
    </font>
    <font>
      <sz val="12"/>
      <color rgb="FF000000"/>
      <name val="Helvetica"/>
      <charset val="134"/>
    </font>
    <font>
      <sz val="12"/>
      <color theme="1"/>
      <name val="新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name val="新宋体"/>
      <charset val="0"/>
    </font>
    <font>
      <sz val="12"/>
      <color rgb="FFFF0000"/>
      <name val="等线"/>
      <charset val="134"/>
    </font>
    <font>
      <sz val="12"/>
      <color rgb="FFFF0000"/>
      <name val="SimSun"/>
      <charset val="134"/>
    </font>
    <font>
      <sz val="12"/>
      <color rgb="FF000000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  <scheme val="minor"/>
    </font>
    <font>
      <sz val="8"/>
      <color theme="1"/>
      <name val="新宋体"/>
      <charset val="134"/>
    </font>
    <font>
      <sz val="8"/>
      <name val="新宋体"/>
      <charset val="134"/>
    </font>
    <font>
      <b/>
      <sz val="9"/>
      <color theme="1"/>
      <name val="新宋体"/>
      <charset val="134"/>
    </font>
    <font>
      <b/>
      <sz val="10"/>
      <name val="新宋体"/>
      <charset val="134"/>
    </font>
    <font>
      <b/>
      <strike/>
      <sz val="9"/>
      <name val="新宋体"/>
      <charset val="134"/>
    </font>
    <font>
      <b/>
      <strike/>
      <sz val="10"/>
      <name val="新宋体"/>
      <charset val="134"/>
    </font>
    <font>
      <b/>
      <strike/>
      <sz val="9"/>
      <name val="宋体"/>
      <charset val="134"/>
      <scheme val="minor"/>
    </font>
    <font>
      <b/>
      <strike/>
      <sz val="11"/>
      <name val="宋体"/>
      <charset val="134"/>
      <scheme val="minor"/>
    </font>
    <font>
      <b/>
      <strike/>
      <sz val="9"/>
      <color theme="1"/>
      <name val="新宋体"/>
      <charset val="134"/>
    </font>
    <font>
      <b/>
      <strike/>
      <sz val="11"/>
      <color theme="1"/>
      <name val="宋体"/>
      <charset val="134"/>
      <scheme val="minor"/>
    </font>
    <font>
      <b/>
      <strike/>
      <sz val="10"/>
      <color theme="1"/>
      <name val="新宋体"/>
      <charset val="134"/>
    </font>
    <font>
      <b/>
      <strike/>
      <sz val="1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1"/>
      <name val="宋体"/>
      <charset val="0"/>
    </font>
    <font>
      <sz val="10.5"/>
      <name val="宋体"/>
      <charset val="134"/>
    </font>
    <font>
      <sz val="10.5"/>
      <color rgb="FFFF0000"/>
      <name val="Helvetica"/>
      <charset val="134"/>
    </font>
    <font>
      <sz val="10.5"/>
      <color rgb="FFFF0000"/>
      <name val="宋体"/>
      <charset val="134"/>
    </font>
    <font>
      <sz val="11"/>
      <name val="Times New Roman"/>
      <charset val="134"/>
    </font>
    <font>
      <sz val="10.5"/>
      <name val="Helvetica"/>
      <charset val="134"/>
    </font>
    <font>
      <b/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新宋体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9"/>
      <color rgb="FFFF0000"/>
      <name val="新宋体"/>
      <charset val="134"/>
    </font>
    <font>
      <b/>
      <sz val="9"/>
      <name val="新宋体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8"/>
      <name val="新宋体"/>
      <charset val="134"/>
    </font>
    <font>
      <b/>
      <sz val="8"/>
      <name val="新宋体"/>
      <charset val="0"/>
    </font>
    <font>
      <sz val="8"/>
      <name val="新宋体"/>
      <charset val="0"/>
    </font>
    <font>
      <sz val="8"/>
      <color rgb="FFFF0000"/>
      <name val="新宋体"/>
      <charset val="0"/>
    </font>
    <font>
      <sz val="8"/>
      <color rgb="FFFF0000"/>
      <name val="新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新宋体"/>
      <charset val="134"/>
    </font>
    <font>
      <b/>
      <sz val="10"/>
      <color theme="1"/>
      <name val="新宋体"/>
      <charset val="134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000000"/>
      <name val="微软雅黑"/>
      <charset val="134"/>
    </font>
    <font>
      <sz val="9"/>
      <color rgb="FFFF0000"/>
      <name val="Calibri"/>
      <charset val="134"/>
    </font>
    <font>
      <sz val="9"/>
      <color theme="1"/>
      <name val="Calibri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12"/>
      <color theme="1"/>
      <name val="Calibri"/>
      <charset val="134"/>
    </font>
    <font>
      <b/>
      <sz val="11"/>
      <color rgb="FFFF0000"/>
      <name val="宋体"/>
      <charset val="134"/>
      <scheme val="minor"/>
    </font>
    <font>
      <b/>
      <sz val="10"/>
      <color rgb="FF000000"/>
      <name val="新宋体"/>
      <charset val="134"/>
    </font>
    <font>
      <sz val="10"/>
      <color rgb="FF000000"/>
      <name val="新宋体"/>
      <charset val="134"/>
    </font>
    <font>
      <sz val="10"/>
      <color theme="1"/>
      <name val="新宋体"/>
      <charset val="0"/>
    </font>
    <font>
      <sz val="10"/>
      <color theme="7"/>
      <name val="新宋体"/>
      <charset val="0"/>
    </font>
    <font>
      <sz val="10"/>
      <color theme="7"/>
      <name val="新宋体"/>
      <charset val="134"/>
    </font>
    <font>
      <b/>
      <sz val="10"/>
      <name val="新宋体"/>
      <charset val="0"/>
    </font>
    <font>
      <b/>
      <sz val="10"/>
      <color rgb="FFFF0000"/>
      <name val="新宋体"/>
      <charset val="0"/>
    </font>
    <font>
      <b/>
      <sz val="10"/>
      <color rgb="FFFF0000"/>
      <name val="新宋体"/>
      <charset val="134"/>
    </font>
    <font>
      <sz val="10"/>
      <color rgb="FF000000"/>
      <name val="微软雅黑"/>
      <charset val="134"/>
    </font>
    <font>
      <sz val="11"/>
      <name val="新宋体"/>
      <charset val="134"/>
    </font>
    <font>
      <b/>
      <sz val="11"/>
      <name val="新宋体"/>
      <charset val="134"/>
    </font>
    <font>
      <sz val="11"/>
      <color rgb="FF000000"/>
      <name val="新宋体"/>
      <charset val="134"/>
    </font>
    <font>
      <b/>
      <sz val="11"/>
      <color rgb="FFFF0000"/>
      <name val="新宋体"/>
      <charset val="134"/>
    </font>
    <font>
      <sz val="11"/>
      <color rgb="FFFF0000"/>
      <name val="新宋体"/>
      <charset val="134"/>
    </font>
    <font>
      <b/>
      <sz val="12"/>
      <color rgb="FF000000"/>
      <name val="宋体"/>
      <charset val="134"/>
    </font>
    <font>
      <sz val="10"/>
      <color rgb="FF000000"/>
      <name val="Arial"/>
      <charset val="134"/>
    </font>
    <font>
      <b/>
      <sz val="9"/>
      <color rgb="FF000000"/>
      <name val="宋体"/>
      <charset val="134"/>
    </font>
    <font>
      <sz val="9"/>
      <color rgb="FF000000"/>
      <name val="Arial"/>
      <charset val="134"/>
    </font>
    <font>
      <sz val="14"/>
      <color rgb="FFFF0000"/>
      <name val="新宋体"/>
      <charset val="134"/>
    </font>
    <font>
      <b/>
      <sz val="9"/>
      <name val="宋体"/>
      <charset val="0"/>
    </font>
    <font>
      <sz val="9"/>
      <color rgb="FFFF0000"/>
      <name val="宋体"/>
      <charset val="0"/>
    </font>
    <font>
      <sz val="8"/>
      <color rgb="FF000000"/>
      <name val="新宋体"/>
      <charset val="134"/>
    </font>
    <font>
      <sz val="8"/>
      <name val="宋体"/>
      <charset val="134"/>
      <scheme val="minor"/>
    </font>
    <font>
      <sz val="8"/>
      <color theme="1"/>
      <name val="新宋体"/>
      <charset val="0"/>
    </font>
    <font>
      <b/>
      <sz val="10"/>
      <color rgb="FF000000"/>
      <name val="宋体"/>
      <charset val="134"/>
    </font>
    <font>
      <b/>
      <sz val="9"/>
      <color rgb="FF000000"/>
      <name val="新宋体"/>
      <charset val="134"/>
    </font>
    <font>
      <b/>
      <u/>
      <sz val="9"/>
      <name val="新宋体"/>
      <charset val="134"/>
    </font>
    <font>
      <sz val="9"/>
      <color rgb="FFFF0000"/>
      <name val="宋体"/>
      <charset val="134"/>
      <scheme val="minor"/>
    </font>
    <font>
      <sz val="9"/>
      <name val="Arial"/>
      <charset val="0"/>
    </font>
    <font>
      <sz val="10"/>
      <color indexed="8"/>
      <name val="宋体"/>
      <charset val="134"/>
    </font>
    <font>
      <b/>
      <sz val="10.5"/>
      <color rgb="FF000000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Arial"/>
      <charset val="134"/>
    </font>
    <font>
      <sz val="10"/>
      <color rgb="FF00B050"/>
      <name val="宋体"/>
      <charset val="134"/>
      <scheme val="minor"/>
    </font>
    <font>
      <sz val="9"/>
      <color rgb="FF00B050"/>
      <name val="Arial"/>
      <charset val="134"/>
    </font>
    <font>
      <sz val="11"/>
      <color rgb="FF00B050"/>
      <name val="宋体"/>
      <charset val="134"/>
      <scheme val="minor"/>
    </font>
    <font>
      <sz val="10"/>
      <color rgb="FF00B050"/>
      <name val="Arial"/>
      <charset val="0"/>
    </font>
    <font>
      <sz val="10"/>
      <color rgb="FF00B050"/>
      <name val="宋体"/>
      <charset val="0"/>
    </font>
    <font>
      <sz val="10"/>
      <color rgb="FF0070C0"/>
      <name val="宋体"/>
      <charset val="134"/>
      <scheme val="minor"/>
    </font>
    <font>
      <sz val="9"/>
      <color rgb="FF0070C0"/>
      <name val="Arial"/>
      <charset val="134"/>
    </font>
    <font>
      <sz val="10"/>
      <color rgb="FF7030A0"/>
      <name val="宋体"/>
      <charset val="134"/>
      <scheme val="minor"/>
    </font>
    <font>
      <sz val="9"/>
      <color rgb="FF7030A0"/>
      <name val="Arial"/>
      <charset val="134"/>
    </font>
    <font>
      <sz val="10"/>
      <color rgb="FF7030A0"/>
      <name val="宋体"/>
      <charset val="0"/>
    </font>
    <font>
      <sz val="11"/>
      <color rgb="FF7030A0"/>
      <name val="宋体"/>
      <charset val="134"/>
      <scheme val="minor"/>
    </font>
    <font>
      <sz val="10"/>
      <color theme="3" tint="0.4"/>
      <name val="宋体"/>
      <charset val="134"/>
      <scheme val="minor"/>
    </font>
    <font>
      <sz val="9"/>
      <color theme="3" tint="0.4"/>
      <name val="Arial"/>
      <charset val="134"/>
    </font>
    <font>
      <sz val="11"/>
      <color theme="3" tint="0.4"/>
      <name val="宋体"/>
      <charset val="134"/>
      <scheme val="minor"/>
    </font>
    <font>
      <sz val="10"/>
      <color theme="3" tint="0.4"/>
      <name val="Arial"/>
      <charset val="0"/>
    </font>
    <font>
      <sz val="10"/>
      <color theme="3" tint="0.4"/>
      <name val="宋体"/>
      <charset val="0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9"/>
      <name val="宋体"/>
      <charset val="134"/>
    </font>
    <font>
      <sz val="10"/>
      <color theme="1"/>
      <name val="宋体"/>
      <charset val="0"/>
    </font>
    <font>
      <b/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Calibri"/>
      <charset val="134"/>
    </font>
    <font>
      <sz val="10"/>
      <color rgb="FF000000"/>
      <name val="Arial"/>
      <charset val="0"/>
    </font>
    <font>
      <b/>
      <sz val="11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80" fillId="0" borderId="14" applyNumberFormat="0" applyFill="0" applyAlignment="0" applyProtection="0">
      <alignment vertical="center"/>
    </xf>
    <xf numFmtId="0" fontId="181" fillId="0" borderId="14" applyNumberFormat="0" applyFill="0" applyAlignment="0" applyProtection="0">
      <alignment vertical="center"/>
    </xf>
    <xf numFmtId="0" fontId="182" fillId="0" borderId="15" applyNumberFormat="0" applyFill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0" fontId="183" fillId="19" borderId="16" applyNumberFormat="0" applyAlignment="0" applyProtection="0">
      <alignment vertical="center"/>
    </xf>
    <xf numFmtId="0" fontId="184" fillId="20" borderId="17" applyNumberFormat="0" applyAlignment="0" applyProtection="0">
      <alignment vertical="center"/>
    </xf>
    <xf numFmtId="0" fontId="185" fillId="20" borderId="16" applyNumberFormat="0" applyAlignment="0" applyProtection="0">
      <alignment vertical="center"/>
    </xf>
    <xf numFmtId="0" fontId="186" fillId="21" borderId="18" applyNumberFormat="0" applyAlignment="0" applyProtection="0">
      <alignment vertical="center"/>
    </xf>
    <xf numFmtId="0" fontId="187" fillId="0" borderId="19" applyNumberFormat="0" applyFill="0" applyAlignment="0" applyProtection="0">
      <alignment vertical="center"/>
    </xf>
    <xf numFmtId="0" fontId="188" fillId="0" borderId="20" applyNumberFormat="0" applyFill="0" applyAlignment="0" applyProtection="0">
      <alignment vertical="center"/>
    </xf>
    <xf numFmtId="0" fontId="189" fillId="22" borderId="0" applyNumberFormat="0" applyBorder="0" applyAlignment="0" applyProtection="0">
      <alignment vertical="center"/>
    </xf>
    <xf numFmtId="0" fontId="190" fillId="23" borderId="0" applyNumberFormat="0" applyBorder="0" applyAlignment="0" applyProtection="0">
      <alignment vertical="center"/>
    </xf>
    <xf numFmtId="0" fontId="191" fillId="24" borderId="0" applyNumberFormat="0" applyBorder="0" applyAlignment="0" applyProtection="0">
      <alignment vertical="center"/>
    </xf>
    <xf numFmtId="0" fontId="192" fillId="25" borderId="0" applyNumberFormat="0" applyBorder="0" applyAlignment="0" applyProtection="0">
      <alignment vertical="center"/>
    </xf>
    <xf numFmtId="0" fontId="193" fillId="26" borderId="0" applyNumberFormat="0" applyBorder="0" applyAlignment="0" applyProtection="0">
      <alignment vertical="center"/>
    </xf>
    <xf numFmtId="0" fontId="193" fillId="27" borderId="0" applyNumberFormat="0" applyBorder="0" applyAlignment="0" applyProtection="0">
      <alignment vertical="center"/>
    </xf>
    <xf numFmtId="0" fontId="192" fillId="28" borderId="0" applyNumberFormat="0" applyBorder="0" applyAlignment="0" applyProtection="0">
      <alignment vertical="center"/>
    </xf>
    <xf numFmtId="0" fontId="192" fillId="29" borderId="0" applyNumberFormat="0" applyBorder="0" applyAlignment="0" applyProtection="0">
      <alignment vertical="center"/>
    </xf>
    <xf numFmtId="0" fontId="193" fillId="30" borderId="0" applyNumberFormat="0" applyBorder="0" applyAlignment="0" applyProtection="0">
      <alignment vertical="center"/>
    </xf>
    <xf numFmtId="0" fontId="193" fillId="31" borderId="0" applyNumberFormat="0" applyBorder="0" applyAlignment="0" applyProtection="0">
      <alignment vertical="center"/>
    </xf>
    <xf numFmtId="0" fontId="192" fillId="32" borderId="0" applyNumberFormat="0" applyBorder="0" applyAlignment="0" applyProtection="0">
      <alignment vertical="center"/>
    </xf>
    <xf numFmtId="0" fontId="192" fillId="33" borderId="0" applyNumberFormat="0" applyBorder="0" applyAlignment="0" applyProtection="0">
      <alignment vertical="center"/>
    </xf>
    <xf numFmtId="0" fontId="193" fillId="34" borderId="0" applyNumberFormat="0" applyBorder="0" applyAlignment="0" applyProtection="0">
      <alignment vertical="center"/>
    </xf>
    <xf numFmtId="0" fontId="193" fillId="35" borderId="0" applyNumberFormat="0" applyBorder="0" applyAlignment="0" applyProtection="0">
      <alignment vertical="center"/>
    </xf>
    <xf numFmtId="0" fontId="192" fillId="36" borderId="0" applyNumberFormat="0" applyBorder="0" applyAlignment="0" applyProtection="0">
      <alignment vertical="center"/>
    </xf>
    <xf numFmtId="0" fontId="192" fillId="37" borderId="0" applyNumberFormat="0" applyBorder="0" applyAlignment="0" applyProtection="0">
      <alignment vertical="center"/>
    </xf>
    <xf numFmtId="0" fontId="193" fillId="38" borderId="0" applyNumberFormat="0" applyBorder="0" applyAlignment="0" applyProtection="0">
      <alignment vertical="center"/>
    </xf>
    <xf numFmtId="0" fontId="193" fillId="39" borderId="0" applyNumberFormat="0" applyBorder="0" applyAlignment="0" applyProtection="0">
      <alignment vertical="center"/>
    </xf>
    <xf numFmtId="0" fontId="192" fillId="40" borderId="0" applyNumberFormat="0" applyBorder="0" applyAlignment="0" applyProtection="0">
      <alignment vertical="center"/>
    </xf>
    <xf numFmtId="0" fontId="192" fillId="41" borderId="0" applyNumberFormat="0" applyBorder="0" applyAlignment="0" applyProtection="0">
      <alignment vertical="center"/>
    </xf>
    <xf numFmtId="0" fontId="193" fillId="42" borderId="0" applyNumberFormat="0" applyBorder="0" applyAlignment="0" applyProtection="0">
      <alignment vertical="center"/>
    </xf>
    <xf numFmtId="0" fontId="193" fillId="43" borderId="0" applyNumberFormat="0" applyBorder="0" applyAlignment="0" applyProtection="0">
      <alignment vertical="center"/>
    </xf>
    <xf numFmtId="0" fontId="192" fillId="44" borderId="0" applyNumberFormat="0" applyBorder="0" applyAlignment="0" applyProtection="0">
      <alignment vertical="center"/>
    </xf>
    <xf numFmtId="0" fontId="192" fillId="45" borderId="0" applyNumberFormat="0" applyBorder="0" applyAlignment="0" applyProtection="0">
      <alignment vertical="center"/>
    </xf>
    <xf numFmtId="0" fontId="193" fillId="46" borderId="0" applyNumberFormat="0" applyBorder="0" applyAlignment="0" applyProtection="0">
      <alignment vertical="center"/>
    </xf>
    <xf numFmtId="0" fontId="193" fillId="47" borderId="0" applyNumberFormat="0" applyBorder="0" applyAlignment="0" applyProtection="0">
      <alignment vertical="center"/>
    </xf>
    <xf numFmtId="0" fontId="192" fillId="48" borderId="0" applyNumberFormat="0" applyBorder="0" applyAlignment="0" applyProtection="0">
      <alignment vertical="center"/>
    </xf>
    <xf numFmtId="0" fontId="78" fillId="0" borderId="0"/>
  </cellStyleXfs>
  <cellXfs count="14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177" fontId="3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top"/>
    </xf>
    <xf numFmtId="177" fontId="6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9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176" fontId="4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3" fillId="0" borderId="0" xfId="0" applyNumberFormat="1" applyFont="1" applyFill="1" applyAlignment="1" applyProtection="1">
      <alignment horizontal="left" vertical="top"/>
    </xf>
    <xf numFmtId="177" fontId="3" fillId="0" borderId="0" xfId="0" applyNumberFormat="1" applyFont="1" applyAlignment="1">
      <alignment horizontal="left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left" vertical="center" wrapText="1"/>
    </xf>
    <xf numFmtId="9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 vertical="top"/>
    </xf>
    <xf numFmtId="176" fontId="6" fillId="0" borderId="1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 applyProtection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 applyProtection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9" fontId="3" fillId="0" borderId="5" xfId="0" applyNumberFormat="1" applyFont="1" applyFill="1" applyBorder="1" applyAlignment="1" applyProtection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58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top"/>
    </xf>
    <xf numFmtId="0" fontId="20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top"/>
    </xf>
    <xf numFmtId="0" fontId="20" fillId="3" borderId="1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4" borderId="6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78" fontId="2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9" fontId="6" fillId="0" borderId="1" xfId="3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9" fontId="24" fillId="0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31" fillId="0" borderId="1" xfId="0" applyFont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/>
    </xf>
    <xf numFmtId="0" fontId="32" fillId="0" borderId="1" xfId="0" applyNumberFormat="1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3" fillId="0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wrapText="1"/>
    </xf>
    <xf numFmtId="0" fontId="31" fillId="0" borderId="1" xfId="0" applyFont="1" applyBorder="1" applyAlignment="1">
      <alignment horizontal="left" vertical="center" wrapText="1" indent="1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center" wrapText="1"/>
    </xf>
    <xf numFmtId="177" fontId="30" fillId="0" borderId="1" xfId="0" applyNumberFormat="1" applyFont="1" applyBorder="1" applyAlignment="1">
      <alignment horizontal="center" vertical="top"/>
    </xf>
    <xf numFmtId="177" fontId="30" fillId="0" borderId="1" xfId="0" applyNumberFormat="1" applyFont="1" applyFill="1" applyBorder="1" applyAlignment="1">
      <alignment horizontal="center" vertical="top"/>
    </xf>
    <xf numFmtId="0" fontId="33" fillId="0" borderId="1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30" fillId="0" borderId="1" xfId="0" applyFont="1" applyFill="1" applyBorder="1" applyAlignment="1">
      <alignment horizontal="center" vertical="top"/>
    </xf>
    <xf numFmtId="0" fontId="36" fillId="0" borderId="1" xfId="0" applyFont="1" applyBorder="1" applyAlignment="1">
      <alignment horizontal="center" vertical="top"/>
    </xf>
    <xf numFmtId="0" fontId="37" fillId="0" borderId="1" xfId="0" applyFont="1" applyBorder="1" applyAlignment="1">
      <alignment horizontal="left" vertical="center" wrapText="1"/>
    </xf>
    <xf numFmtId="177" fontId="32" fillId="0" borderId="1" xfId="0" applyNumberFormat="1" applyFont="1" applyFill="1" applyBorder="1" applyAlignment="1">
      <alignment horizontal="center" vertical="top"/>
    </xf>
    <xf numFmtId="0" fontId="32" fillId="0" borderId="1" xfId="0" applyFont="1" applyFill="1" applyBorder="1" applyAlignment="1">
      <alignment horizontal="center" vertical="top"/>
    </xf>
    <xf numFmtId="0" fontId="29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top"/>
    </xf>
    <xf numFmtId="0" fontId="39" fillId="0" borderId="1" xfId="0" applyFont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top"/>
    </xf>
    <xf numFmtId="0" fontId="3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>
      <alignment vertical="center"/>
    </xf>
    <xf numFmtId="0" fontId="4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/>
    </xf>
    <xf numFmtId="0" fontId="43" fillId="0" borderId="1" xfId="0" applyFont="1" applyFill="1" applyBorder="1" applyAlignment="1">
      <alignment horizontal="center" vertical="top" wrapText="1"/>
    </xf>
    <xf numFmtId="177" fontId="30" fillId="0" borderId="1" xfId="0" applyNumberFormat="1" applyFont="1" applyFill="1" applyBorder="1" applyAlignment="1">
      <alignment horizontal="left" vertical="top"/>
    </xf>
    <xf numFmtId="0" fontId="36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4" fillId="0" borderId="0" xfId="0" applyFont="1">
      <alignment vertical="center"/>
    </xf>
    <xf numFmtId="0" fontId="44" fillId="0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top"/>
    </xf>
    <xf numFmtId="0" fontId="45" fillId="0" borderId="1" xfId="0" applyFont="1" applyBorder="1" applyAlignment="1">
      <alignment horizontal="left" vertical="top" wrapText="1"/>
    </xf>
    <xf numFmtId="0" fontId="46" fillId="0" borderId="1" xfId="0" applyFont="1" applyFill="1" applyBorder="1" applyAlignment="1">
      <alignment horizontal="left" vertical="top"/>
    </xf>
    <xf numFmtId="0" fontId="47" fillId="0" borderId="1" xfId="0" applyFont="1" applyFill="1" applyBorder="1" applyAlignment="1">
      <alignment horizontal="left" vertical="top" wrapText="1"/>
    </xf>
    <xf numFmtId="0" fontId="46" fillId="0" borderId="1" xfId="0" applyFont="1" applyFill="1" applyBorder="1" applyAlignment="1">
      <alignment horizontal="left" vertical="top" wrapText="1"/>
    </xf>
    <xf numFmtId="0" fontId="48" fillId="0" borderId="1" xfId="0" applyFont="1" applyFill="1" applyBorder="1" applyAlignment="1">
      <alignment horizontal="left" vertical="top"/>
    </xf>
    <xf numFmtId="0" fontId="49" fillId="0" borderId="1" xfId="0" applyFont="1" applyFill="1" applyBorder="1" applyAlignment="1">
      <alignment horizontal="left" vertical="top" wrapText="1"/>
    </xf>
    <xf numFmtId="0" fontId="50" fillId="0" borderId="1" xfId="0" applyFont="1" applyFill="1" applyBorder="1" applyAlignment="1">
      <alignment horizontal="left" vertical="top" wrapText="1"/>
    </xf>
    <xf numFmtId="0" fontId="45" fillId="4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left" vertical="top"/>
    </xf>
    <xf numFmtId="0" fontId="46" fillId="4" borderId="1" xfId="0" applyFont="1" applyFill="1" applyBorder="1" applyAlignment="1">
      <alignment horizontal="left" vertical="top"/>
    </xf>
    <xf numFmtId="0" fontId="49" fillId="4" borderId="1" xfId="0" applyFont="1" applyFill="1" applyBorder="1" applyAlignment="1">
      <alignment horizontal="left" vertical="top" wrapText="1"/>
    </xf>
    <xf numFmtId="0" fontId="45" fillId="4" borderId="1" xfId="0" applyFont="1" applyFill="1" applyBorder="1" applyAlignment="1">
      <alignment horizontal="left" vertical="top"/>
    </xf>
    <xf numFmtId="0" fontId="45" fillId="4" borderId="1" xfId="0" applyFont="1" applyFill="1" applyBorder="1" applyAlignment="1">
      <alignment horizontal="left" vertical="top" wrapText="1"/>
    </xf>
    <xf numFmtId="0" fontId="50" fillId="4" borderId="1" xfId="0" applyFont="1" applyFill="1" applyBorder="1" applyAlignment="1">
      <alignment horizontal="left" vertical="top" wrapTex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left" vertical="top"/>
    </xf>
    <xf numFmtId="0" fontId="51" fillId="0" borderId="1" xfId="0" applyFont="1" applyBorder="1" applyAlignment="1">
      <alignment horizontal="left" vertical="top" wrapText="1"/>
    </xf>
    <xf numFmtId="0" fontId="47" fillId="0" borderId="1" xfId="0" applyFont="1" applyBorder="1" applyAlignment="1">
      <alignment horizontal="left" vertical="top" wrapText="1"/>
    </xf>
    <xf numFmtId="0" fontId="52" fillId="0" borderId="1" xfId="0" applyFont="1" applyBorder="1" applyAlignment="1">
      <alignment horizontal="left" vertical="top" wrapText="1"/>
    </xf>
    <xf numFmtId="0" fontId="45" fillId="4" borderId="2" xfId="0" applyFont="1" applyFill="1" applyBorder="1" applyAlignment="1">
      <alignment horizontal="center" vertical="center" wrapText="1"/>
    </xf>
    <xf numFmtId="0" fontId="45" fillId="4" borderId="7" xfId="0" applyFont="1" applyFill="1" applyBorder="1" applyAlignment="1">
      <alignment horizontal="center" vertical="top" wrapText="1"/>
    </xf>
    <xf numFmtId="0" fontId="45" fillId="4" borderId="8" xfId="0" applyFont="1" applyFill="1" applyBorder="1" applyAlignment="1">
      <alignment horizontal="center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left" vertical="top" wrapText="1"/>
    </xf>
    <xf numFmtId="0" fontId="44" fillId="0" borderId="0" xfId="0" applyFont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left" vertical="center" wrapText="1"/>
    </xf>
    <xf numFmtId="0" fontId="53" fillId="0" borderId="1" xfId="0" applyFont="1" applyBorder="1" applyAlignment="1">
      <alignment horizontal="left" vertical="center"/>
    </xf>
    <xf numFmtId="0" fontId="54" fillId="0" borderId="1" xfId="0" applyFont="1" applyFill="1" applyBorder="1" applyAlignment="1">
      <alignment horizontal="left" vertical="center"/>
    </xf>
    <xf numFmtId="0" fontId="54" fillId="0" borderId="1" xfId="0" applyFont="1" applyFill="1" applyBorder="1" applyAlignment="1">
      <alignment horizontal="left"/>
    </xf>
    <xf numFmtId="0" fontId="55" fillId="0" borderId="1" xfId="0" applyFont="1" applyFill="1" applyBorder="1" applyAlignment="1">
      <alignment horizontal="left"/>
    </xf>
    <xf numFmtId="0" fontId="55" fillId="0" borderId="1" xfId="0" applyFont="1" applyFill="1" applyBorder="1" applyAlignment="1">
      <alignment horizontal="left" vertical="center"/>
    </xf>
    <xf numFmtId="0" fontId="56" fillId="0" borderId="1" xfId="0" applyFont="1" applyFill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57" fillId="5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left" vertical="top"/>
    </xf>
    <xf numFmtId="0" fontId="57" fillId="5" borderId="1" xfId="0" applyFont="1" applyFill="1" applyBorder="1" applyAlignment="1">
      <alignment horizontal="left" vertical="center"/>
    </xf>
    <xf numFmtId="0" fontId="44" fillId="0" borderId="1" xfId="0" applyNumberFormat="1" applyFont="1" applyFill="1" applyBorder="1" applyAlignment="1">
      <alignment horizontal="left" vertical="top"/>
    </xf>
    <xf numFmtId="0" fontId="58" fillId="4" borderId="1" xfId="0" applyFont="1" applyFill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left" vertical="center"/>
    </xf>
    <xf numFmtId="0" fontId="46" fillId="0" borderId="1" xfId="49" applyNumberFormat="1" applyFont="1" applyFill="1" applyBorder="1" applyAlignment="1">
      <alignment horizontal="left" vertical="top"/>
    </xf>
    <xf numFmtId="0" fontId="44" fillId="6" borderId="1" xfId="0" applyFont="1" applyFill="1" applyBorder="1" applyAlignment="1">
      <alignment horizontal="center" vertical="center" wrapText="1"/>
    </xf>
    <xf numFmtId="0" fontId="47" fillId="6" borderId="1" xfId="0" applyFont="1" applyFill="1" applyBorder="1" applyAlignment="1">
      <alignment horizontal="left" vertical="center" wrapText="1"/>
    </xf>
    <xf numFmtId="0" fontId="45" fillId="7" borderId="1" xfId="0" applyNumberFormat="1" applyFont="1" applyFill="1" applyBorder="1" applyAlignment="1">
      <alignment horizontal="left" vertical="top"/>
    </xf>
    <xf numFmtId="0" fontId="44" fillId="6" borderId="1" xfId="0" applyFont="1" applyFill="1" applyBorder="1" applyAlignment="1">
      <alignment horizontal="left" vertical="center" wrapText="1"/>
    </xf>
    <xf numFmtId="0" fontId="44" fillId="7" borderId="1" xfId="0" applyNumberFormat="1" applyFont="1" applyFill="1" applyBorder="1" applyAlignment="1">
      <alignment horizontal="left" vertical="top"/>
    </xf>
    <xf numFmtId="0" fontId="59" fillId="8" borderId="1" xfId="0" applyFont="1" applyFill="1" applyBorder="1" applyAlignment="1">
      <alignment horizontal="center" vertical="center" wrapText="1"/>
    </xf>
    <xf numFmtId="0" fontId="47" fillId="8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left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left" vertical="center"/>
    </xf>
    <xf numFmtId="0" fontId="49" fillId="0" borderId="1" xfId="0" applyFont="1" applyFill="1" applyBorder="1" applyAlignment="1">
      <alignment horizontal="left" vertical="center"/>
    </xf>
    <xf numFmtId="0" fontId="50" fillId="0" borderId="1" xfId="0" applyFont="1" applyFill="1" applyBorder="1" applyAlignment="1">
      <alignment horizontal="left" vertical="center"/>
    </xf>
    <xf numFmtId="0" fontId="60" fillId="0" borderId="1" xfId="0" applyFont="1" applyFill="1" applyBorder="1" applyAlignment="1">
      <alignment horizontal="left" vertical="center"/>
    </xf>
    <xf numFmtId="0" fontId="61" fillId="0" borderId="1" xfId="0" applyFont="1" applyBorder="1" applyAlignment="1">
      <alignment horizontal="left" vertical="top" wrapText="1"/>
    </xf>
    <xf numFmtId="0" fontId="62" fillId="0" borderId="1" xfId="0" applyFont="1" applyBorder="1" applyAlignment="1">
      <alignment horizontal="left" vertical="top" wrapText="1"/>
    </xf>
    <xf numFmtId="0" fontId="63" fillId="9" borderId="1" xfId="0" applyNumberFormat="1" applyFont="1" applyFill="1" applyBorder="1" applyAlignment="1" applyProtection="1">
      <alignment horizontal="left" vertical="top" wrapText="1"/>
      <protection locked="0"/>
    </xf>
    <xf numFmtId="0" fontId="63" fillId="9" borderId="1" xfId="0" applyNumberFormat="1" applyFont="1" applyFill="1" applyBorder="1" applyAlignment="1">
      <alignment horizontal="left" vertical="top"/>
    </xf>
    <xf numFmtId="176" fontId="45" fillId="7" borderId="1" xfId="0" applyNumberFormat="1" applyFont="1" applyFill="1" applyBorder="1" applyAlignment="1">
      <alignment horizontal="left" vertical="top"/>
    </xf>
    <xf numFmtId="176" fontId="63" fillId="9" borderId="1" xfId="0" applyNumberFormat="1" applyFont="1" applyFill="1" applyBorder="1" applyAlignment="1">
      <alignment horizontal="left" vertical="top"/>
    </xf>
    <xf numFmtId="176" fontId="64" fillId="9" borderId="1" xfId="0" applyNumberFormat="1" applyFont="1" applyFill="1" applyBorder="1" applyAlignment="1">
      <alignment horizontal="left" vertical="top"/>
    </xf>
    <xf numFmtId="0" fontId="49" fillId="9" borderId="1" xfId="0" applyFont="1" applyFill="1" applyBorder="1" applyAlignment="1">
      <alignment horizontal="left" vertical="top"/>
    </xf>
    <xf numFmtId="0" fontId="45" fillId="0" borderId="8" xfId="0" applyFont="1" applyFill="1" applyBorder="1" applyAlignment="1">
      <alignment horizontal="center" vertical="center"/>
    </xf>
    <xf numFmtId="0" fontId="59" fillId="8" borderId="1" xfId="0" applyFont="1" applyFill="1" applyBorder="1" applyAlignment="1">
      <alignment horizontal="left" vertical="center" wrapText="1"/>
    </xf>
    <xf numFmtId="176" fontId="64" fillId="7" borderId="1" xfId="0" applyNumberFormat="1" applyFont="1" applyFill="1" applyBorder="1" applyAlignment="1">
      <alignment horizontal="left" vertical="top"/>
    </xf>
    <xf numFmtId="0" fontId="45" fillId="4" borderId="1" xfId="0" applyFont="1" applyFill="1" applyBorder="1" applyAlignment="1">
      <alignment horizontal="left" vertical="center"/>
    </xf>
    <xf numFmtId="0" fontId="48" fillId="4" borderId="1" xfId="0" applyFont="1" applyFill="1" applyBorder="1" applyAlignment="1">
      <alignment horizontal="left" vertical="center"/>
    </xf>
    <xf numFmtId="0" fontId="60" fillId="4" borderId="1" xfId="0" applyFont="1" applyFill="1" applyBorder="1" applyAlignment="1">
      <alignment horizontal="left" vertical="center"/>
    </xf>
    <xf numFmtId="0" fontId="64" fillId="7" borderId="1" xfId="0" applyNumberFormat="1" applyFont="1" applyFill="1" applyBorder="1" applyAlignment="1">
      <alignment horizontal="left" vertical="top"/>
    </xf>
    <xf numFmtId="0" fontId="49" fillId="4" borderId="1" xfId="0" applyFont="1" applyFill="1" applyBorder="1" applyAlignment="1">
      <alignment horizontal="left" vertical="center"/>
    </xf>
    <xf numFmtId="176" fontId="44" fillId="0" borderId="1" xfId="0" applyNumberFormat="1" applyFont="1" applyFill="1" applyBorder="1" applyAlignment="1">
      <alignment horizontal="left" vertical="top"/>
    </xf>
    <xf numFmtId="0" fontId="49" fillId="7" borderId="1" xfId="0" applyFont="1" applyFill="1" applyBorder="1" applyAlignment="1">
      <alignment horizontal="left" vertical="top"/>
    </xf>
    <xf numFmtId="176" fontId="49" fillId="7" borderId="1" xfId="0" applyNumberFormat="1" applyFont="1" applyFill="1" applyBorder="1" applyAlignment="1">
      <alignment horizontal="left" vertical="top"/>
    </xf>
    <xf numFmtId="0" fontId="63" fillId="0" borderId="1" xfId="0" applyNumberFormat="1" applyFont="1" applyFill="1" applyBorder="1" applyAlignment="1">
      <alignment horizontal="left" vertical="top"/>
    </xf>
    <xf numFmtId="0" fontId="47" fillId="0" borderId="1" xfId="49" applyNumberFormat="1" applyFont="1" applyFill="1" applyBorder="1" applyAlignment="1">
      <alignment horizontal="left" vertical="top"/>
    </xf>
    <xf numFmtId="0" fontId="44" fillId="0" borderId="0" xfId="0" applyFont="1" applyAlignment="1">
      <alignment horizontal="left" vertical="center"/>
    </xf>
    <xf numFmtId="0" fontId="61" fillId="9" borderId="1" xfId="0" applyNumberFormat="1" applyFont="1" applyFill="1" applyBorder="1" applyAlignment="1">
      <alignment horizontal="left" vertical="top"/>
    </xf>
    <xf numFmtId="0" fontId="49" fillId="0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176" fontId="30" fillId="0" borderId="1" xfId="0" applyNumberFormat="1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176" fontId="40" fillId="0" borderId="1" xfId="0" applyNumberFormat="1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top"/>
    </xf>
    <xf numFmtId="176" fontId="40" fillId="0" borderId="1" xfId="0" applyNumberFormat="1" applyFont="1" applyFill="1" applyBorder="1" applyAlignment="1">
      <alignment horizontal="left" vertical="top"/>
    </xf>
    <xf numFmtId="177" fontId="33" fillId="0" borderId="1" xfId="0" applyNumberFormat="1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0" fontId="33" fillId="10" borderId="1" xfId="0" applyFont="1" applyFill="1" applyBorder="1" applyAlignment="1">
      <alignment horizontal="left" vertical="center" wrapText="1"/>
    </xf>
    <xf numFmtId="0" fontId="30" fillId="0" borderId="1" xfId="0" applyFont="1" applyBorder="1">
      <alignment vertical="center"/>
    </xf>
    <xf numFmtId="0" fontId="34" fillId="10" borderId="1" xfId="0" applyFont="1" applyFill="1" applyBorder="1" applyAlignment="1">
      <alignment horizontal="left" vertical="center" wrapText="1"/>
    </xf>
    <xf numFmtId="0" fontId="30" fillId="0" borderId="8" xfId="0" applyFont="1" applyBorder="1">
      <alignment vertical="center"/>
    </xf>
    <xf numFmtId="0" fontId="66" fillId="0" borderId="0" xfId="0" applyFont="1">
      <alignment vertical="center"/>
    </xf>
    <xf numFmtId="177" fontId="30" fillId="0" borderId="1" xfId="0" applyNumberFormat="1" applyFont="1" applyBorder="1" applyAlignment="1">
      <alignment horizontal="center" vertical="center"/>
    </xf>
    <xf numFmtId="0" fontId="30" fillId="1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left" vertical="center"/>
    </xf>
    <xf numFmtId="177" fontId="30" fillId="0" borderId="1" xfId="0" applyNumberFormat="1" applyFont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top"/>
    </xf>
    <xf numFmtId="9" fontId="30" fillId="0" borderId="1" xfId="0" applyNumberFormat="1" applyFont="1" applyFill="1" applyBorder="1" applyAlignment="1" applyProtection="1">
      <alignment horizontal="left" vertical="top"/>
    </xf>
    <xf numFmtId="177" fontId="30" fillId="0" borderId="1" xfId="0" applyNumberFormat="1" applyFont="1" applyBorder="1" applyAlignment="1">
      <alignment horizontal="left" vertical="top"/>
    </xf>
    <xf numFmtId="0" fontId="30" fillId="0" borderId="1" xfId="0" applyFont="1" applyBorder="1" applyAlignment="1">
      <alignment horizontal="left" vertical="top"/>
    </xf>
    <xf numFmtId="0" fontId="30" fillId="0" borderId="1" xfId="0" applyFont="1" applyFill="1" applyBorder="1" applyAlignment="1">
      <alignment horizontal="left" vertical="top"/>
    </xf>
    <xf numFmtId="0" fontId="30" fillId="0" borderId="1" xfId="0" applyNumberFormat="1" applyFont="1" applyFill="1" applyBorder="1" applyAlignment="1" applyProtection="1">
      <alignment horizontal="left" vertical="top"/>
    </xf>
    <xf numFmtId="0" fontId="30" fillId="0" borderId="0" xfId="0" applyFont="1" applyAlignment="1">
      <alignment horizontal="left" vertical="top"/>
    </xf>
    <xf numFmtId="177" fontId="30" fillId="0" borderId="0" xfId="0" applyNumberFormat="1" applyFont="1" applyAlignment="1">
      <alignment horizontal="left" vertical="top"/>
    </xf>
    <xf numFmtId="177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58" fontId="30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/>
    </xf>
    <xf numFmtId="177" fontId="67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30" fillId="0" borderId="0" xfId="0" applyFont="1" applyAlignment="1">
      <alignment vertical="center" wrapText="1"/>
    </xf>
    <xf numFmtId="0" fontId="30" fillId="0" borderId="0" xfId="0" applyFont="1" applyFill="1" applyAlignment="1">
      <alignment horizontal="left" vertical="center"/>
    </xf>
    <xf numFmtId="0" fontId="30" fillId="0" borderId="3" xfId="0" applyFont="1" applyBorder="1" applyAlignment="1">
      <alignment horizontal="center" vertical="center"/>
    </xf>
    <xf numFmtId="0" fontId="30" fillId="4" borderId="1" xfId="0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30" fillId="0" borderId="4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left" vertical="center" wrapText="1"/>
    </xf>
    <xf numFmtId="0" fontId="33" fillId="4" borderId="1" xfId="0" applyFont="1" applyFill="1" applyBorder="1" applyAlignment="1">
      <alignment horizontal="left" vertical="center" wrapText="1"/>
    </xf>
    <xf numFmtId="0" fontId="30" fillId="0" borderId="5" xfId="0" applyFont="1" applyBorder="1" applyAlignment="1">
      <alignment horizontal="center" vertical="center"/>
    </xf>
    <xf numFmtId="0" fontId="33" fillId="4" borderId="1" xfId="0" applyFont="1" applyFill="1" applyBorder="1" applyAlignment="1">
      <alignment horizontal="left" vertical="center"/>
    </xf>
    <xf numFmtId="58" fontId="30" fillId="0" borderId="3" xfId="0" applyNumberFormat="1" applyFont="1" applyBorder="1" applyAlignment="1">
      <alignment horizontal="center" vertical="center"/>
    </xf>
    <xf numFmtId="58" fontId="30" fillId="0" borderId="5" xfId="0" applyNumberFormat="1" applyFont="1" applyBorder="1" applyAlignment="1">
      <alignment horizontal="center" vertical="center"/>
    </xf>
    <xf numFmtId="0" fontId="34" fillId="4" borderId="1" xfId="0" applyFont="1" applyFill="1" applyBorder="1" applyAlignment="1">
      <alignment horizontal="left" vertical="center"/>
    </xf>
    <xf numFmtId="0" fontId="35" fillId="4" borderId="1" xfId="0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/>
    </xf>
    <xf numFmtId="176" fontId="40" fillId="0" borderId="1" xfId="0" applyNumberFormat="1" applyFont="1" applyBorder="1" applyAlignment="1">
      <alignment horizontal="center" vertical="center"/>
    </xf>
    <xf numFmtId="0" fontId="31" fillId="4" borderId="1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/>
    </xf>
    <xf numFmtId="0" fontId="33" fillId="0" borderId="1" xfId="0" applyNumberFormat="1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>
      <alignment vertical="center"/>
    </xf>
    <xf numFmtId="0" fontId="31" fillId="3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177" fontId="30" fillId="0" borderId="3" xfId="0" applyNumberFormat="1" applyFont="1" applyBorder="1" applyAlignment="1">
      <alignment horizontal="center" vertical="center"/>
    </xf>
    <xf numFmtId="177" fontId="30" fillId="0" borderId="5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>
      <alignment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>
      <alignment vertical="center"/>
    </xf>
    <xf numFmtId="0" fontId="30" fillId="0" borderId="0" xfId="0" applyFont="1" applyFill="1" applyAlignment="1">
      <alignment horizontal="center" vertical="center" wrapText="1"/>
    </xf>
    <xf numFmtId="0" fontId="9" fillId="0" borderId="0" xfId="0" applyFont="1">
      <alignment vertical="center"/>
    </xf>
    <xf numFmtId="0" fontId="69" fillId="0" borderId="0" xfId="0" applyFont="1" applyFill="1">
      <alignment vertical="center"/>
    </xf>
    <xf numFmtId="0" fontId="70" fillId="0" borderId="1" xfId="0" applyFont="1" applyFill="1" applyBorder="1" applyAlignment="1">
      <alignment horizontal="left" vertical="center" wrapText="1"/>
    </xf>
    <xf numFmtId="0" fontId="70" fillId="0" borderId="1" xfId="0" applyFont="1" applyFill="1" applyBorder="1" applyAlignment="1">
      <alignment horizontal="center" vertical="center" wrapText="1"/>
    </xf>
    <xf numFmtId="0" fontId="71" fillId="0" borderId="0" xfId="0" applyFont="1" applyFill="1">
      <alignment vertical="center"/>
    </xf>
    <xf numFmtId="177" fontId="70" fillId="0" borderId="1" xfId="0" applyNumberFormat="1" applyFont="1" applyFill="1" applyBorder="1" applyAlignment="1">
      <alignment horizontal="left" vertical="center"/>
    </xf>
    <xf numFmtId="0" fontId="70" fillId="0" borderId="1" xfId="0" applyFont="1" applyFill="1" applyBorder="1" applyAlignment="1">
      <alignment horizontal="left" vertical="center"/>
    </xf>
    <xf numFmtId="0" fontId="72" fillId="0" borderId="0" xfId="0" applyFont="1" applyFill="1">
      <alignment vertical="center"/>
    </xf>
    <xf numFmtId="0" fontId="73" fillId="0" borderId="0" xfId="0" applyFont="1" applyFill="1">
      <alignment vertical="center"/>
    </xf>
    <xf numFmtId="0" fontId="74" fillId="0" borderId="1" xfId="0" applyFont="1" applyFill="1" applyBorder="1">
      <alignment vertical="center"/>
    </xf>
    <xf numFmtId="0" fontId="75" fillId="0" borderId="0" xfId="0" applyFont="1" applyFill="1">
      <alignment vertical="center"/>
    </xf>
    <xf numFmtId="0" fontId="74" fillId="0" borderId="1" xfId="0" applyFont="1" applyFill="1" applyBorder="1" applyAlignment="1">
      <alignment horizontal="left" vertical="center"/>
    </xf>
    <xf numFmtId="0" fontId="70" fillId="0" borderId="1" xfId="0" applyFont="1" applyFill="1" applyBorder="1" applyAlignment="1">
      <alignment horizontal="center" vertical="center"/>
    </xf>
    <xf numFmtId="0" fontId="76" fillId="0" borderId="0" xfId="0" applyFont="1" applyFill="1">
      <alignment vertical="center"/>
    </xf>
    <xf numFmtId="0" fontId="71" fillId="0" borderId="0" xfId="0" applyFont="1">
      <alignment vertical="center"/>
    </xf>
    <xf numFmtId="0" fontId="76" fillId="0" borderId="0" xfId="0" applyFont="1">
      <alignment vertical="center"/>
    </xf>
    <xf numFmtId="0" fontId="77" fillId="0" borderId="0" xfId="0" applyFont="1" applyFill="1">
      <alignment vertical="center"/>
    </xf>
    <xf numFmtId="0" fontId="74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9" fillId="0" borderId="0" xfId="0" applyFont="1">
      <alignment vertical="center"/>
    </xf>
    <xf numFmtId="0" fontId="76" fillId="0" borderId="0" xfId="0" applyFont="1" applyFill="1" applyBorder="1">
      <alignment vertical="center"/>
    </xf>
    <xf numFmtId="0" fontId="71" fillId="0" borderId="0" xfId="0" applyFont="1" applyFill="1" applyBorder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78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0" fontId="79" fillId="0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78" fillId="4" borderId="1" xfId="0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8" fillId="4" borderId="1" xfId="0" applyFont="1" applyFill="1" applyBorder="1" applyAlignment="1">
      <alignment horizontal="left" vertical="top"/>
    </xf>
    <xf numFmtId="177" fontId="0" fillId="0" borderId="3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8" fillId="0" borderId="1" xfId="0" applyFont="1" applyFill="1" applyBorder="1" applyAlignment="1">
      <alignment horizontal="left" vertical="top"/>
    </xf>
    <xf numFmtId="177" fontId="0" fillId="0" borderId="4" xfId="0" applyNumberFormat="1" applyBorder="1" applyAlignment="1">
      <alignment horizontal="center" vertical="center"/>
    </xf>
    <xf numFmtId="0" fontId="80" fillId="0" borderId="1" xfId="0" applyFont="1" applyFill="1" applyBorder="1" applyAlignment="1">
      <alignment horizontal="left" vertical="top" wrapText="1"/>
    </xf>
    <xf numFmtId="177" fontId="0" fillId="0" borderId="5" xfId="0" applyNumberForma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/>
    </xf>
    <xf numFmtId="0" fontId="24" fillId="4" borderId="1" xfId="0" applyFont="1" applyFill="1" applyBorder="1" applyAlignment="1">
      <alignment horizontal="left" vertical="top"/>
    </xf>
    <xf numFmtId="0" fontId="0" fillId="4" borderId="1" xfId="0" applyFont="1" applyFill="1" applyBorder="1" applyAlignment="1">
      <alignment horizontal="center" vertical="center" wrapText="1"/>
    </xf>
    <xf numFmtId="0" fontId="81" fillId="0" borderId="1" xfId="0" applyFont="1" applyBorder="1" applyAlignment="1">
      <alignment horizontal="left" vertical="center"/>
    </xf>
    <xf numFmtId="0" fontId="81" fillId="0" borderId="1" xfId="0" applyFont="1" applyBorder="1" applyAlignment="1">
      <alignment horizontal="left" vertical="center" wrapText="1"/>
    </xf>
    <xf numFmtId="0" fontId="82" fillId="0" borderId="1" xfId="0" applyFont="1" applyBorder="1" applyAlignment="1">
      <alignment horizontal="left" vertical="center"/>
    </xf>
    <xf numFmtId="0" fontId="83" fillId="0" borderId="1" xfId="0" applyFont="1" applyBorder="1" applyAlignment="1">
      <alignment horizontal="left" vertical="center"/>
    </xf>
    <xf numFmtId="0" fontId="83" fillId="0" borderId="1" xfId="0" applyFont="1" applyBorder="1" applyAlignment="1">
      <alignment horizontal="left" vertical="center" wrapText="1"/>
    </xf>
    <xf numFmtId="0" fontId="82" fillId="0" borderId="1" xfId="0" applyFont="1" applyBorder="1" applyAlignment="1">
      <alignment horizontal="left" vertical="center" wrapText="1"/>
    </xf>
    <xf numFmtId="0" fontId="84" fillId="0" borderId="1" xfId="0" applyFont="1" applyBorder="1" applyAlignment="1">
      <alignment horizontal="left" vertical="center"/>
    </xf>
    <xf numFmtId="0" fontId="85" fillId="0" borderId="1" xfId="0" applyFont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top"/>
    </xf>
    <xf numFmtId="177" fontId="0" fillId="0" borderId="1" xfId="0" applyNumberFormat="1" applyBorder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86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left" vertical="center"/>
    </xf>
    <xf numFmtId="0" fontId="59" fillId="0" borderId="1" xfId="0" applyFont="1" applyBorder="1" applyAlignment="1">
      <alignment horizontal="left" vertical="center" wrapText="1"/>
    </xf>
    <xf numFmtId="0" fontId="87" fillId="0" borderId="1" xfId="0" applyFont="1" applyBorder="1" applyAlignment="1">
      <alignment horizontal="left"/>
    </xf>
    <xf numFmtId="0" fontId="87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81" fillId="0" borderId="1" xfId="0" applyFont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 wrapText="1"/>
    </xf>
    <xf numFmtId="0" fontId="85" fillId="0" borderId="1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3" xfId="0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78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78" fillId="4" borderId="1" xfId="0" applyFont="1" applyFill="1" applyBorder="1" applyAlignment="1">
      <alignment horizontal="left" vertical="center" wrapText="1"/>
    </xf>
    <xf numFmtId="0" fontId="0" fillId="4" borderId="1" xfId="0" applyFill="1" applyBorder="1">
      <alignment vertical="center"/>
    </xf>
    <xf numFmtId="0" fontId="24" fillId="4" borderId="1" xfId="0" applyFont="1" applyFill="1" applyBorder="1" applyAlignment="1">
      <alignment horizontal="left" vertical="center" wrapText="1"/>
    </xf>
    <xf numFmtId="177" fontId="0" fillId="4" borderId="3" xfId="0" applyNumberFormat="1" applyFill="1" applyBorder="1" applyAlignment="1">
      <alignment horizontal="center" vertical="center"/>
    </xf>
    <xf numFmtId="177" fontId="0" fillId="4" borderId="5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177" fontId="0" fillId="4" borderId="4" xfId="0" applyNumberForma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8" fillId="4" borderId="1" xfId="0" applyFont="1" applyFill="1" applyBorder="1" applyAlignment="1">
      <alignment horizontal="left" vertical="center"/>
    </xf>
    <xf numFmtId="0" fontId="7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0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78" fillId="0" borderId="4" xfId="0" applyFont="1" applyFill="1" applyBorder="1" applyAlignment="1">
      <alignment horizontal="left" vertical="center"/>
    </xf>
    <xf numFmtId="0" fontId="0" fillId="0" borderId="4" xfId="0" applyBorder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177" fontId="0" fillId="4" borderId="1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33" fillId="11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88" fillId="0" borderId="1" xfId="0" applyFont="1" applyFill="1" applyBorder="1" applyAlignment="1">
      <alignment horizontal="left" vertical="center"/>
    </xf>
    <xf numFmtId="177" fontId="8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left" vertical="center"/>
    </xf>
    <xf numFmtId="0" fontId="9" fillId="0" borderId="0" xfId="0" applyFont="1" applyFill="1">
      <alignment vertical="center"/>
    </xf>
    <xf numFmtId="0" fontId="89" fillId="0" borderId="1" xfId="0" applyFont="1" applyFill="1" applyBorder="1" applyAlignment="1">
      <alignment horizontal="left" vertical="center" wrapText="1"/>
    </xf>
    <xf numFmtId="0" fontId="1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8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78" fillId="7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0" fontId="90" fillId="9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49" applyNumberFormat="1" applyFont="1" applyFill="1" applyBorder="1" applyAlignment="1">
      <alignment horizontal="left" vertical="center"/>
    </xf>
    <xf numFmtId="0" fontId="90" fillId="9" borderId="1" xfId="0" applyNumberFormat="1" applyFont="1" applyFill="1" applyBorder="1" applyAlignment="1">
      <alignment horizontal="left" vertical="center"/>
    </xf>
    <xf numFmtId="0" fontId="1" fillId="7" borderId="1" xfId="0" applyNumberFormat="1" applyFont="1" applyFill="1" applyBorder="1" applyAlignment="1">
      <alignment horizontal="left" vertical="center"/>
    </xf>
    <xf numFmtId="176" fontId="1" fillId="7" borderId="1" xfId="0" applyNumberFormat="1" applyFont="1" applyFill="1" applyBorder="1" applyAlignment="1">
      <alignment horizontal="left" vertical="center"/>
    </xf>
    <xf numFmtId="176" fontId="90" fillId="9" borderId="1" xfId="0" applyNumberFormat="1" applyFont="1" applyFill="1" applyBorder="1" applyAlignment="1">
      <alignment horizontal="left" vertical="center"/>
    </xf>
    <xf numFmtId="0" fontId="0" fillId="7" borderId="1" xfId="0" applyNumberFormat="1" applyFill="1" applyBorder="1" applyAlignment="1">
      <alignment horizontal="left" vertical="center"/>
    </xf>
    <xf numFmtId="176" fontId="91" fillId="9" borderId="1" xfId="0" applyNumberFormat="1" applyFont="1" applyFill="1" applyBorder="1" applyAlignment="1">
      <alignment horizontal="left" vertical="center"/>
    </xf>
    <xf numFmtId="0" fontId="92" fillId="9" borderId="1" xfId="0" applyFont="1" applyFill="1" applyBorder="1" applyAlignment="1">
      <alignment horizontal="left" vertical="center"/>
    </xf>
    <xf numFmtId="176" fontId="91" fillId="7" borderId="1" xfId="0" applyNumberFormat="1" applyFont="1" applyFill="1" applyBorder="1" applyAlignment="1">
      <alignment horizontal="left" vertical="center"/>
    </xf>
    <xf numFmtId="0" fontId="91" fillId="7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176" fontId="11" fillId="9" borderId="1" xfId="0" applyNumberFormat="1" applyFont="1" applyFill="1" applyBorder="1" applyAlignment="1">
      <alignment horizontal="left" vertical="center"/>
    </xf>
    <xf numFmtId="0" fontId="92" fillId="7" borderId="1" xfId="0" applyFont="1" applyFill="1" applyBorder="1" applyAlignment="1">
      <alignment horizontal="left" vertical="center"/>
    </xf>
    <xf numFmtId="176" fontId="92" fillId="7" borderId="1" xfId="0" applyNumberFormat="1" applyFont="1" applyFill="1" applyBorder="1" applyAlignment="1">
      <alignment horizontal="left" vertical="center"/>
    </xf>
    <xf numFmtId="0" fontId="90" fillId="0" borderId="1" xfId="0" applyNumberFormat="1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77" fontId="0" fillId="4" borderId="1" xfId="0" applyNumberFormat="1" applyFill="1" applyBorder="1" applyAlignment="1">
      <alignment horizontal="left" vertical="center"/>
    </xf>
    <xf numFmtId="0" fontId="0" fillId="7" borderId="3" xfId="0" applyNumberFormat="1" applyFill="1" applyBorder="1" applyAlignment="1">
      <alignment horizontal="left" vertical="center"/>
    </xf>
    <xf numFmtId="176" fontId="90" fillId="9" borderId="3" xfId="0" applyNumberFormat="1" applyFont="1" applyFill="1" applyBorder="1" applyAlignment="1">
      <alignment horizontal="left" vertical="center"/>
    </xf>
    <xf numFmtId="0" fontId="2" fillId="0" borderId="1" xfId="49" applyNumberFormat="1" applyFont="1" applyFill="1" applyBorder="1" applyAlignment="1">
      <alignment horizontal="left" vertical="center"/>
    </xf>
    <xf numFmtId="0" fontId="93" fillId="9" borderId="1" xfId="0" applyNumberFormat="1" applyFont="1" applyFill="1" applyBorder="1" applyAlignment="1">
      <alignment horizontal="left" vertical="center"/>
    </xf>
    <xf numFmtId="0" fontId="8" fillId="0" borderId="3" xfId="49" applyNumberFormat="1" applyFont="1" applyFill="1" applyBorder="1" applyAlignment="1">
      <alignment horizontal="left" vertical="center"/>
    </xf>
    <xf numFmtId="0" fontId="90" fillId="9" borderId="3" xfId="0" applyNumberFormat="1" applyFont="1" applyFill="1" applyBorder="1" applyAlignment="1">
      <alignment horizontal="left" vertical="center"/>
    </xf>
    <xf numFmtId="0" fontId="92" fillId="0" borderId="1" xfId="0" applyNumberFormat="1" applyFont="1" applyFill="1" applyBorder="1" applyAlignment="1">
      <alignment horizontal="left" vertical="center"/>
    </xf>
    <xf numFmtId="0" fontId="40" fillId="4" borderId="0" xfId="0" applyFont="1" applyFill="1" applyAlignment="1">
      <alignment horizontal="center" vertical="center"/>
    </xf>
    <xf numFmtId="0" fontId="33" fillId="0" borderId="1" xfId="0" applyFont="1" applyBorder="1" applyAlignment="1">
      <alignment horizontal="left"/>
    </xf>
    <xf numFmtId="0" fontId="94" fillId="0" borderId="3" xfId="0" applyFont="1" applyBorder="1" applyAlignment="1">
      <alignment horizontal="center" vertical="center"/>
    </xf>
    <xf numFmtId="0" fontId="40" fillId="4" borderId="0" xfId="0" applyFont="1" applyFill="1">
      <alignment vertical="center"/>
    </xf>
    <xf numFmtId="0" fontId="94" fillId="0" borderId="5" xfId="0" applyFont="1" applyBorder="1" applyAlignment="1">
      <alignment horizontal="center" vertical="center"/>
    </xf>
    <xf numFmtId="0" fontId="40" fillId="4" borderId="3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7" fontId="30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177" fontId="16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177" fontId="30" fillId="0" borderId="1" xfId="0" applyNumberFormat="1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left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7" fontId="30" fillId="0" borderId="1" xfId="0" applyNumberFormat="1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4" borderId="1" xfId="0" applyNumberFormat="1" applyFont="1" applyFill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/>
    </xf>
    <xf numFmtId="177" fontId="32" fillId="0" borderId="1" xfId="0" applyNumberFormat="1" applyFont="1" applyFill="1" applyBorder="1" applyAlignment="1">
      <alignment horizontal="left" vertical="center"/>
    </xf>
    <xf numFmtId="177" fontId="33" fillId="4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33" fillId="0" borderId="0" xfId="0" applyFont="1" applyFill="1" applyAlignment="1">
      <alignment horizontal="left" vertical="center"/>
    </xf>
    <xf numFmtId="0" fontId="95" fillId="0" borderId="1" xfId="0" applyFont="1" applyFill="1" applyBorder="1" applyAlignment="1">
      <alignment horizontal="left" vertical="center"/>
    </xf>
    <xf numFmtId="0" fontId="30" fillId="0" borderId="2" xfId="0" applyFont="1" applyBorder="1" applyAlignment="1">
      <alignment horizontal="center" vertical="center"/>
    </xf>
    <xf numFmtId="0" fontId="35" fillId="0" borderId="5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 wrapText="1"/>
    </xf>
    <xf numFmtId="0" fontId="43" fillId="0" borderId="1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58" fontId="40" fillId="0" borderId="3" xfId="0" applyNumberFormat="1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4" xfId="0" applyFont="1" applyFill="1" applyBorder="1" applyAlignment="1">
      <alignment horizontal="left" vertical="center"/>
    </xf>
    <xf numFmtId="0" fontId="43" fillId="0" borderId="4" xfId="0" applyFont="1" applyFill="1" applyBorder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40" fillId="0" borderId="4" xfId="0" applyFont="1" applyFill="1" applyBorder="1" applyAlignment="1">
      <alignment horizontal="left" vertical="center" wrapText="1"/>
    </xf>
    <xf numFmtId="0" fontId="40" fillId="0" borderId="0" xfId="0" applyFont="1" applyAlignment="1">
      <alignment horizontal="center" vertical="center"/>
    </xf>
    <xf numFmtId="0" fontId="94" fillId="0" borderId="1" xfId="0" applyFont="1" applyFill="1" applyBorder="1" applyAlignment="1">
      <alignment horizontal="left" vertical="center" wrapText="1"/>
    </xf>
    <xf numFmtId="0" fontId="40" fillId="0" borderId="1" xfId="0" applyNumberFormat="1" applyFont="1" applyFill="1" applyBorder="1" applyAlignment="1">
      <alignment horizontal="left" vertical="center" wrapText="1"/>
    </xf>
    <xf numFmtId="0" fontId="94" fillId="0" borderId="4" xfId="0" applyFont="1" applyFill="1" applyBorder="1" applyAlignment="1">
      <alignment horizontal="left" vertical="center" wrapText="1"/>
    </xf>
    <xf numFmtId="0" fontId="43" fillId="0" borderId="4" xfId="0" applyFont="1" applyFill="1" applyBorder="1" applyAlignment="1">
      <alignment horizontal="left" vertical="center"/>
    </xf>
    <xf numFmtId="0" fontId="68" fillId="0" borderId="1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/>
    </xf>
    <xf numFmtId="0" fontId="68" fillId="0" borderId="4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/>
    </xf>
    <xf numFmtId="0" fontId="33" fillId="0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94" fillId="0" borderId="1" xfId="0" applyFont="1" applyBorder="1" applyAlignment="1">
      <alignment horizontal="center" vertical="center"/>
    </xf>
    <xf numFmtId="0" fontId="94" fillId="0" borderId="4" xfId="0" applyFont="1" applyBorder="1" applyAlignment="1">
      <alignment horizontal="center" vertical="center"/>
    </xf>
    <xf numFmtId="0" fontId="32" fillId="0" borderId="1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94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33" fillId="0" borderId="8" xfId="0" applyFont="1" applyBorder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9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top" wrapText="1"/>
    </xf>
    <xf numFmtId="0" fontId="97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/>
    </xf>
    <xf numFmtId="0" fontId="28" fillId="0" borderId="1" xfId="0" applyFont="1" applyBorder="1">
      <alignment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top" wrapText="1"/>
    </xf>
    <xf numFmtId="0" fontId="28" fillId="0" borderId="5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top"/>
    </xf>
    <xf numFmtId="0" fontId="96" fillId="0" borderId="1" xfId="0" applyFont="1" applyFill="1" applyBorder="1" applyAlignment="1">
      <alignment horizontal="left" vertical="top"/>
    </xf>
    <xf numFmtId="0" fontId="96" fillId="0" borderId="1" xfId="0" applyFont="1" applyFill="1" applyBorder="1" applyAlignment="1">
      <alignment horizontal="left" vertical="top" wrapText="1"/>
    </xf>
    <xf numFmtId="58" fontId="10" fillId="0" borderId="3" xfId="0" applyNumberFormat="1" applyFont="1" applyBorder="1" applyAlignment="1">
      <alignment horizontal="center" vertical="center"/>
    </xf>
    <xf numFmtId="58" fontId="28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left" vertical="top" wrapText="1"/>
    </xf>
    <xf numFmtId="0" fontId="97" fillId="0" borderId="1" xfId="0" applyFont="1" applyFill="1" applyBorder="1" applyAlignment="1">
      <alignment horizontal="left" vertical="top"/>
    </xf>
    <xf numFmtId="0" fontId="98" fillId="0" borderId="1" xfId="0" applyFont="1" applyFill="1" applyBorder="1" applyAlignment="1">
      <alignment horizontal="left" vertical="center"/>
    </xf>
    <xf numFmtId="0" fontId="66" fillId="0" borderId="1" xfId="0" applyFont="1" applyBorder="1" applyAlignment="1">
      <alignment horizontal="left" vertical="center"/>
    </xf>
    <xf numFmtId="0" fontId="99" fillId="0" borderId="1" xfId="0" applyFont="1" applyFill="1" applyBorder="1" applyAlignment="1">
      <alignment horizontal="left" vertical="center"/>
    </xf>
    <xf numFmtId="0" fontId="100" fillId="0" borderId="5" xfId="0" applyFont="1" applyFill="1" applyBorder="1" applyAlignment="1">
      <alignment horizontal="left" vertical="center"/>
    </xf>
    <xf numFmtId="0" fontId="100" fillId="0" borderId="1" xfId="0" applyFont="1" applyFill="1" applyBorder="1" applyAlignment="1">
      <alignment horizontal="left" vertical="center"/>
    </xf>
    <xf numFmtId="0" fontId="67" fillId="0" borderId="1" xfId="0" applyFont="1" applyFill="1" applyBorder="1" applyAlignment="1">
      <alignment horizontal="left" vertical="center"/>
    </xf>
    <xf numFmtId="0" fontId="66" fillId="0" borderId="1" xfId="0" applyFont="1" applyFill="1" applyBorder="1" applyAlignment="1">
      <alignment horizontal="left" vertical="center" wrapText="1"/>
    </xf>
    <xf numFmtId="0" fontId="101" fillId="0" borderId="1" xfId="0" applyFont="1" applyFill="1" applyBorder="1" applyAlignment="1">
      <alignment horizontal="left" vertical="center"/>
    </xf>
    <xf numFmtId="0" fontId="102" fillId="0" borderId="1" xfId="0" applyFont="1" applyFill="1" applyBorder="1" applyAlignment="1">
      <alignment horizontal="left" vertical="center"/>
    </xf>
    <xf numFmtId="0" fontId="66" fillId="0" borderId="0" xfId="0" applyFont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0" fontId="98" fillId="0" borderId="1" xfId="0" applyFont="1" applyFill="1" applyBorder="1" applyAlignment="1">
      <alignment horizontal="left" vertical="center" wrapText="1"/>
    </xf>
    <xf numFmtId="0" fontId="67" fillId="0" borderId="5" xfId="0" applyFont="1" applyFill="1" applyBorder="1" applyAlignment="1">
      <alignment horizontal="left" vertical="center" wrapText="1"/>
    </xf>
    <xf numFmtId="0" fontId="67" fillId="0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97" fillId="0" borderId="0" xfId="0" applyFont="1" applyFill="1" applyAlignment="1">
      <alignment horizontal="left" vertical="top"/>
    </xf>
    <xf numFmtId="0" fontId="28" fillId="0" borderId="0" xfId="0" applyFont="1" applyFill="1" applyAlignment="1">
      <alignment horizontal="left" vertical="top"/>
    </xf>
    <xf numFmtId="0" fontId="28" fillId="0" borderId="0" xfId="0" applyFont="1" applyAlignment="1">
      <alignment horizontal="center" vertical="center"/>
    </xf>
    <xf numFmtId="0" fontId="97" fillId="0" borderId="1" xfId="0" applyFont="1" applyFill="1" applyBorder="1" applyAlignment="1">
      <alignment horizontal="center" vertical="top"/>
    </xf>
    <xf numFmtId="0" fontId="103" fillId="0" borderId="1" xfId="0" applyFont="1" applyBorder="1" applyAlignment="1">
      <alignment horizontal="left" vertical="center" wrapText="1"/>
    </xf>
    <xf numFmtId="0" fontId="104" fillId="0" borderId="1" xfId="0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left" vertical="center"/>
    </xf>
    <xf numFmtId="0" fontId="105" fillId="0" borderId="1" xfId="0" applyFont="1" applyFill="1" applyBorder="1" applyAlignment="1">
      <alignment horizontal="center" vertical="center"/>
    </xf>
    <xf numFmtId="176" fontId="105" fillId="0" borderId="1" xfId="0" applyNumberFormat="1" applyFont="1" applyFill="1" applyBorder="1" applyAlignment="1">
      <alignment horizontal="center" vertical="center"/>
    </xf>
    <xf numFmtId="180" fontId="30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176" fontId="30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30" fillId="0" borderId="2" xfId="0" applyNumberFormat="1" applyFont="1" applyFill="1" applyBorder="1" applyAlignment="1">
      <alignment horizontal="center" vertical="center"/>
    </xf>
    <xf numFmtId="176" fontId="30" fillId="0" borderId="8" xfId="0" applyNumberFormat="1" applyFont="1" applyFill="1" applyBorder="1" applyAlignment="1">
      <alignment horizontal="center" vertical="center"/>
    </xf>
    <xf numFmtId="0" fontId="106" fillId="0" borderId="1" xfId="0" applyFont="1" applyFill="1" applyBorder="1" applyAlignment="1">
      <alignment horizontal="center" vertical="center"/>
    </xf>
    <xf numFmtId="176" fontId="106" fillId="0" borderId="1" xfId="0" applyNumberFormat="1" applyFont="1" applyFill="1" applyBorder="1" applyAlignment="1">
      <alignment horizontal="center" vertical="center"/>
    </xf>
    <xf numFmtId="0" fontId="106" fillId="0" borderId="1" xfId="0" applyFont="1" applyBorder="1" applyAlignment="1">
      <alignment horizontal="center" vertical="center"/>
    </xf>
    <xf numFmtId="176" fontId="106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176" fontId="9" fillId="0" borderId="8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top" wrapText="1"/>
    </xf>
    <xf numFmtId="0" fontId="30" fillId="0" borderId="1" xfId="0" applyFont="1" applyBorder="1">
      <alignment vertical="center"/>
    </xf>
    <xf numFmtId="0" fontId="36" fillId="0" borderId="8" xfId="0" applyFont="1" applyBorder="1" applyAlignment="1">
      <alignment horizontal="center" vertical="top"/>
    </xf>
    <xf numFmtId="0" fontId="10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08" fillId="0" borderId="1" xfId="0" applyFont="1" applyFill="1" applyBorder="1" applyAlignment="1">
      <alignment horizontal="center" vertical="center"/>
    </xf>
    <xf numFmtId="177" fontId="94" fillId="0" borderId="1" xfId="0" applyNumberFormat="1" applyFont="1" applyFill="1" applyBorder="1" applyAlignment="1">
      <alignment horizontal="center" vertical="top"/>
    </xf>
    <xf numFmtId="0" fontId="94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top"/>
    </xf>
    <xf numFmtId="0" fontId="68" fillId="0" borderId="1" xfId="0" applyFont="1" applyFill="1" applyBorder="1" applyAlignment="1">
      <alignment horizontal="center" vertical="center"/>
    </xf>
    <xf numFmtId="0" fontId="109" fillId="0" borderId="1" xfId="0" applyFont="1" applyBorder="1" applyAlignment="1">
      <alignment horizontal="center" vertical="center"/>
    </xf>
    <xf numFmtId="0" fontId="109" fillId="0" borderId="1" xfId="0" applyFont="1" applyBorder="1">
      <alignment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>
      <alignment vertical="center"/>
    </xf>
    <xf numFmtId="177" fontId="68" fillId="0" borderId="1" xfId="0" applyNumberFormat="1" applyFont="1" applyFill="1" applyBorder="1" applyAlignment="1">
      <alignment horizontal="center" vertical="top"/>
    </xf>
    <xf numFmtId="0" fontId="33" fillId="0" borderId="1" xfId="0" applyFont="1" applyBorder="1">
      <alignment vertical="center"/>
    </xf>
    <xf numFmtId="0" fontId="33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58" fontId="40" fillId="0" borderId="4" xfId="0" applyNumberFormat="1" applyFont="1" applyBorder="1" applyAlignment="1">
      <alignment horizontal="center" vertical="center"/>
    </xf>
    <xf numFmtId="58" fontId="40" fillId="0" borderId="5" xfId="0" applyNumberFormat="1" applyFont="1" applyBorder="1" applyAlignment="1">
      <alignment horizontal="center" vertical="center"/>
    </xf>
    <xf numFmtId="58" fontId="33" fillId="0" borderId="1" xfId="0" applyNumberFormat="1" applyFont="1" applyBorder="1" applyAlignment="1">
      <alignment horizontal="center" vertical="center"/>
    </xf>
    <xf numFmtId="58" fontId="33" fillId="0" borderId="3" xfId="0" applyNumberFormat="1" applyFont="1" applyBorder="1" applyAlignment="1">
      <alignment horizontal="center" vertical="center"/>
    </xf>
    <xf numFmtId="0" fontId="94" fillId="0" borderId="1" xfId="0" applyFont="1" applyBorder="1" applyAlignment="1">
      <alignment horizontal="left" vertical="center"/>
    </xf>
    <xf numFmtId="0" fontId="94" fillId="0" borderId="1" xfId="0" applyFont="1" applyBorder="1" applyAlignment="1">
      <alignment horizontal="left" vertical="center" wrapText="1"/>
    </xf>
    <xf numFmtId="0" fontId="40" fillId="7" borderId="1" xfId="0" applyFont="1" applyFill="1" applyBorder="1" applyAlignment="1">
      <alignment horizontal="left" vertical="center" wrapText="1"/>
    </xf>
    <xf numFmtId="0" fontId="43" fillId="4" borderId="1" xfId="0" applyFont="1" applyFill="1" applyBorder="1" applyAlignment="1">
      <alignment horizontal="left" vertical="center" wrapText="1"/>
    </xf>
    <xf numFmtId="0" fontId="40" fillId="4" borderId="1" xfId="0" applyFont="1" applyFill="1" applyBorder="1" applyAlignment="1">
      <alignment horizontal="left" vertical="center" wrapText="1"/>
    </xf>
    <xf numFmtId="0" fontId="110" fillId="0" borderId="1" xfId="0" applyFont="1" applyBorder="1" applyAlignment="1">
      <alignment horizontal="center" vertical="center" wrapText="1"/>
    </xf>
    <xf numFmtId="0" fontId="11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11" fillId="0" borderId="1" xfId="0" applyFont="1" applyBorder="1" applyAlignment="1">
      <alignment horizontal="left" vertical="center" wrapText="1"/>
    </xf>
    <xf numFmtId="0" fontId="112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113" fillId="0" borderId="1" xfId="0" applyFont="1" applyBorder="1" applyAlignment="1">
      <alignment horizontal="center" vertical="center" wrapText="1"/>
    </xf>
    <xf numFmtId="0" fontId="114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top"/>
    </xf>
    <xf numFmtId="0" fontId="32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top"/>
    </xf>
    <xf numFmtId="0" fontId="33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wrapText="1"/>
    </xf>
    <xf numFmtId="0" fontId="37" fillId="0" borderId="1" xfId="0" applyFont="1" applyFill="1" applyBorder="1" applyAlignment="1">
      <alignment horizontal="left" wrapText="1"/>
    </xf>
    <xf numFmtId="0" fontId="66" fillId="0" borderId="1" xfId="0" applyFont="1" applyFill="1" applyBorder="1" applyAlignment="1">
      <alignment horizontal="left" vertical="center"/>
    </xf>
    <xf numFmtId="177" fontId="40" fillId="0" borderId="1" xfId="0" applyNumberFormat="1" applyFont="1" applyFill="1" applyBorder="1" applyAlignment="1">
      <alignment horizontal="center" vertical="top"/>
    </xf>
    <xf numFmtId="0" fontId="36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top" wrapText="1"/>
    </xf>
    <xf numFmtId="0" fontId="21" fillId="4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center"/>
    </xf>
    <xf numFmtId="0" fontId="115" fillId="0" borderId="1" xfId="0" applyFont="1" applyFill="1" applyBorder="1" applyAlignment="1">
      <alignment horizontal="left" vertical="center" wrapText="1"/>
    </xf>
    <xf numFmtId="0" fontId="116" fillId="0" borderId="0" xfId="0" applyFont="1" applyFill="1" applyBorder="1" applyAlignment="1">
      <alignment horizontal="center" vertical="center" wrapText="1"/>
    </xf>
    <xf numFmtId="0" fontId="117" fillId="0" borderId="0" xfId="0" applyFont="1" applyAlignment="1">
      <alignment horizontal="center" vertical="center"/>
    </xf>
    <xf numFmtId="0" fontId="106" fillId="0" borderId="0" xfId="0" applyFont="1" applyFill="1" applyAlignment="1">
      <alignment horizontal="center" vertical="center"/>
    </xf>
    <xf numFmtId="0" fontId="106" fillId="0" borderId="9" xfId="0" applyFont="1" applyFill="1" applyBorder="1" applyAlignment="1">
      <alignment horizontal="center" vertical="center"/>
    </xf>
    <xf numFmtId="0" fontId="106" fillId="0" borderId="3" xfId="0" applyFont="1" applyFill="1" applyBorder="1" applyAlignment="1">
      <alignment horizontal="center" vertical="center" wrapText="1"/>
    </xf>
    <xf numFmtId="0" fontId="118" fillId="0" borderId="1" xfId="0" applyFont="1" applyFill="1" applyBorder="1" applyAlignment="1">
      <alignment horizontal="left" vertical="center" wrapText="1"/>
    </xf>
    <xf numFmtId="0" fontId="117" fillId="0" borderId="3" xfId="0" applyFont="1" applyBorder="1" applyAlignment="1">
      <alignment horizontal="center" vertical="center"/>
    </xf>
    <xf numFmtId="0" fontId="106" fillId="0" borderId="4" xfId="0" applyFont="1" applyFill="1" applyBorder="1" applyAlignment="1">
      <alignment horizontal="center" vertical="center" wrapText="1"/>
    </xf>
    <xf numFmtId="0" fontId="117" fillId="0" borderId="4" xfId="0" applyFont="1" applyBorder="1" applyAlignment="1">
      <alignment horizontal="center" vertical="center"/>
    </xf>
    <xf numFmtId="0" fontId="106" fillId="0" borderId="5" xfId="0" applyFont="1" applyFill="1" applyBorder="1" applyAlignment="1">
      <alignment horizontal="center" vertical="center" wrapText="1"/>
    </xf>
    <xf numFmtId="0" fontId="117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19" fillId="0" borderId="1" xfId="0" applyFont="1" applyFill="1" applyBorder="1" applyAlignment="1">
      <alignment horizontal="left" vertical="center" wrapText="1"/>
    </xf>
    <xf numFmtId="0" fontId="117" fillId="0" borderId="1" xfId="0" applyFont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0" fontId="117" fillId="0" borderId="1" xfId="0" applyFont="1" applyBorder="1" applyAlignment="1">
      <alignment horizontal="center" vertical="center"/>
    </xf>
    <xf numFmtId="0" fontId="119" fillId="0" borderId="1" xfId="0" applyFont="1" applyFill="1" applyBorder="1" applyAlignment="1">
      <alignment horizontal="left" wrapText="1"/>
    </xf>
    <xf numFmtId="0" fontId="119" fillId="0" borderId="1" xfId="0" applyFont="1" applyFill="1" applyBorder="1" applyAlignment="1">
      <alignment horizontal="left" vertical="center"/>
    </xf>
    <xf numFmtId="0" fontId="89" fillId="0" borderId="1" xfId="0" applyFont="1" applyFill="1" applyBorder="1" applyAlignment="1">
      <alignment horizontal="left" vertical="center"/>
    </xf>
    <xf numFmtId="0" fontId="120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58" fontId="117" fillId="0" borderId="1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20" fillId="0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121" fillId="0" borderId="1" xfId="0" applyFont="1" applyFill="1" applyBorder="1" applyAlignment="1">
      <alignment horizontal="left" vertical="center" wrapText="1"/>
    </xf>
    <xf numFmtId="0" fontId="122" fillId="0" borderId="1" xfId="0" applyFont="1" applyFill="1" applyBorder="1" applyAlignment="1">
      <alignment horizontal="left" vertical="center" wrapText="1"/>
    </xf>
    <xf numFmtId="0" fontId="123" fillId="0" borderId="1" xfId="0" applyFont="1" applyFill="1" applyBorder="1" applyAlignment="1">
      <alignment horizontal="left" vertical="center"/>
    </xf>
    <xf numFmtId="0" fontId="124" fillId="0" borderId="1" xfId="0" applyFont="1" applyFill="1" applyBorder="1" applyAlignment="1">
      <alignment horizontal="left" vertical="center"/>
    </xf>
    <xf numFmtId="0" fontId="106" fillId="0" borderId="1" xfId="0" applyFont="1" applyFill="1" applyBorder="1" applyAlignment="1">
      <alignment horizontal="left" vertical="center"/>
    </xf>
    <xf numFmtId="0" fontId="69" fillId="0" borderId="1" xfId="0" applyFont="1" applyFill="1" applyBorder="1" applyAlignment="1">
      <alignment horizontal="left" vertical="center"/>
    </xf>
    <xf numFmtId="0" fontId="125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69" fillId="0" borderId="0" xfId="0" applyFont="1" applyFill="1" applyAlignment="1">
      <alignment horizontal="left" vertical="center"/>
    </xf>
    <xf numFmtId="0" fontId="119" fillId="0" borderId="0" xfId="0" applyFont="1" applyFill="1" applyAlignment="1">
      <alignment horizontal="left" vertical="center" wrapText="1"/>
    </xf>
    <xf numFmtId="0" fontId="123" fillId="0" borderId="0" xfId="0" applyFont="1" applyFill="1" applyAlignment="1">
      <alignment horizontal="left" vertical="center"/>
    </xf>
    <xf numFmtId="0" fontId="125" fillId="0" borderId="0" xfId="0" applyFont="1" applyFill="1" applyAlignment="1">
      <alignment horizontal="left" vertical="center" wrapText="1"/>
    </xf>
    <xf numFmtId="0" fontId="21" fillId="0" borderId="1" xfId="0" applyFont="1" applyFill="1" applyBorder="1" applyAlignment="1">
      <alignment horizontal="justify" vertical="center" wrapText="1"/>
    </xf>
    <xf numFmtId="0" fontId="117" fillId="0" borderId="1" xfId="0" applyFont="1" applyBorder="1" applyAlignment="1">
      <alignment horizontal="left" vertical="center"/>
    </xf>
    <xf numFmtId="0" fontId="126" fillId="0" borderId="1" xfId="0" applyFont="1" applyBorder="1" applyAlignment="1">
      <alignment horizontal="left" vertical="center" wrapText="1"/>
    </xf>
    <xf numFmtId="0" fontId="117" fillId="0" borderId="3" xfId="0" applyFont="1" applyBorder="1" applyAlignment="1">
      <alignment horizontal="center" vertical="center" wrapText="1"/>
    </xf>
    <xf numFmtId="0" fontId="117" fillId="0" borderId="4" xfId="0" applyFont="1" applyBorder="1" applyAlignment="1">
      <alignment horizontal="center" vertical="center" wrapText="1"/>
    </xf>
    <xf numFmtId="0" fontId="117" fillId="0" borderId="5" xfId="0" applyFont="1" applyBorder="1" applyAlignment="1">
      <alignment horizontal="center" vertical="center" wrapText="1"/>
    </xf>
    <xf numFmtId="0" fontId="11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9" fillId="0" borderId="4" xfId="0" applyFont="1" applyFill="1" applyBorder="1" applyAlignment="1">
      <alignment horizontal="left" vertical="center"/>
    </xf>
    <xf numFmtId="0" fontId="11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7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 wrapText="1"/>
    </xf>
    <xf numFmtId="0" fontId="127" fillId="0" borderId="0" xfId="0" applyFont="1" applyFill="1" applyBorder="1" applyAlignment="1">
      <alignment horizontal="left" vertical="center"/>
    </xf>
    <xf numFmtId="0" fontId="127" fillId="0" borderId="0" xfId="0" applyFont="1" applyFill="1" applyBorder="1" applyAlignment="1">
      <alignment horizontal="left" vertical="top"/>
    </xf>
    <xf numFmtId="0" fontId="128" fillId="0" borderId="0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horizontal="left" vertical="center"/>
    </xf>
    <xf numFmtId="0" fontId="129" fillId="0" borderId="1" xfId="0" applyFont="1" applyFill="1" applyBorder="1" applyAlignment="1">
      <alignment horizontal="left" vertical="top"/>
    </xf>
    <xf numFmtId="0" fontId="128" fillId="0" borderId="1" xfId="0" applyFont="1" applyFill="1" applyBorder="1" applyAlignment="1">
      <alignment horizontal="center" vertical="center"/>
    </xf>
    <xf numFmtId="0" fontId="130" fillId="0" borderId="1" xfId="0" applyFont="1" applyFill="1" applyBorder="1" applyAlignment="1">
      <alignment horizontal="left" vertical="top"/>
    </xf>
    <xf numFmtId="0" fontId="127" fillId="0" borderId="1" xfId="0" applyFont="1" applyFill="1" applyBorder="1" applyAlignment="1">
      <alignment horizontal="left" vertical="top"/>
    </xf>
    <xf numFmtId="0" fontId="127" fillId="0" borderId="3" xfId="0" applyFont="1" applyFill="1" applyBorder="1" applyAlignment="1">
      <alignment horizontal="center" vertical="center"/>
    </xf>
    <xf numFmtId="0" fontId="129" fillId="0" borderId="1" xfId="0" applyFont="1" applyFill="1" applyBorder="1" applyAlignment="1">
      <alignment horizontal="left" vertical="center"/>
    </xf>
    <xf numFmtId="0" fontId="127" fillId="0" borderId="4" xfId="0" applyFont="1" applyFill="1" applyBorder="1" applyAlignment="1">
      <alignment horizontal="center" vertical="center"/>
    </xf>
    <xf numFmtId="0" fontId="129" fillId="0" borderId="1" xfId="0" applyFont="1" applyFill="1" applyBorder="1" applyAlignment="1">
      <alignment horizontal="left"/>
    </xf>
    <xf numFmtId="0" fontId="127" fillId="0" borderId="5" xfId="0" applyFont="1" applyFill="1" applyBorder="1" applyAlignment="1">
      <alignment horizontal="center" vertical="center"/>
    </xf>
    <xf numFmtId="0" fontId="128" fillId="0" borderId="1" xfId="0" applyFont="1" applyFill="1" applyBorder="1" applyAlignment="1">
      <alignment horizontal="left" vertical="center" wrapText="1"/>
    </xf>
    <xf numFmtId="0" fontId="127" fillId="4" borderId="1" xfId="0" applyFont="1" applyFill="1" applyBorder="1" applyAlignment="1">
      <alignment horizontal="left" vertical="center" wrapText="1"/>
    </xf>
    <xf numFmtId="0" fontId="128" fillId="4" borderId="1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horizontal="left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31" fillId="0" borderId="1" xfId="0" applyFont="1" applyFill="1" applyBorder="1" applyAlignment="1">
      <alignment horizontal="left" vertical="center" wrapText="1"/>
    </xf>
    <xf numFmtId="0" fontId="131" fillId="0" borderId="1" xfId="0" applyFont="1" applyFill="1" applyBorder="1" applyAlignment="1">
      <alignment horizontal="left" vertical="center"/>
    </xf>
    <xf numFmtId="0" fontId="130" fillId="0" borderId="3" xfId="0" applyFont="1" applyFill="1" applyBorder="1" applyAlignment="1">
      <alignment horizontal="center" vertical="center" wrapText="1"/>
    </xf>
    <xf numFmtId="0" fontId="130" fillId="0" borderId="4" xfId="0" applyFont="1" applyFill="1" applyBorder="1" applyAlignment="1">
      <alignment horizontal="center" vertical="center" wrapText="1"/>
    </xf>
    <xf numFmtId="0" fontId="130" fillId="0" borderId="5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left" vertical="center"/>
    </xf>
    <xf numFmtId="0" fontId="128" fillId="0" borderId="3" xfId="0" applyFont="1" applyFill="1" applyBorder="1" applyAlignment="1">
      <alignment horizontal="center" vertical="center" wrapText="1"/>
    </xf>
    <xf numFmtId="0" fontId="128" fillId="0" borderId="5" xfId="0" applyFont="1" applyFill="1" applyBorder="1" applyAlignment="1">
      <alignment horizontal="center" vertical="center" wrapText="1"/>
    </xf>
    <xf numFmtId="0" fontId="131" fillId="4" borderId="1" xfId="0" applyFont="1" applyFill="1" applyBorder="1" applyAlignment="1">
      <alignment horizontal="left" vertical="center" wrapText="1"/>
    </xf>
    <xf numFmtId="0" fontId="128" fillId="0" borderId="4" xfId="0" applyFont="1" applyFill="1" applyBorder="1" applyAlignment="1">
      <alignment horizontal="center" vertical="center" wrapText="1"/>
    </xf>
    <xf numFmtId="0" fontId="128" fillId="0" borderId="1" xfId="0" applyNumberFormat="1" applyFont="1" applyFill="1" applyBorder="1" applyAlignment="1">
      <alignment horizontal="left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49" fontId="130" fillId="0" borderId="1" xfId="0" applyNumberFormat="1" applyFont="1" applyFill="1" applyBorder="1" applyAlignment="1">
      <alignment horizontal="center" vertical="center" wrapText="1"/>
    </xf>
    <xf numFmtId="49" fontId="128" fillId="0" borderId="1" xfId="0" applyNumberFormat="1" applyFont="1" applyFill="1" applyBorder="1" applyAlignment="1">
      <alignment horizontal="center" vertical="center" wrapText="1"/>
    </xf>
    <xf numFmtId="0" fontId="132" fillId="0" borderId="1" xfId="0" applyFont="1" applyFill="1" applyBorder="1" applyAlignment="1">
      <alignment horizontal="left" wrapText="1"/>
    </xf>
    <xf numFmtId="0" fontId="133" fillId="0" borderId="1" xfId="0" applyFont="1" applyFill="1" applyBorder="1" applyAlignment="1">
      <alignment horizontal="left" wrapText="1"/>
    </xf>
    <xf numFmtId="0" fontId="128" fillId="0" borderId="3" xfId="0" applyFont="1" applyFill="1" applyBorder="1" applyAlignment="1">
      <alignment horizontal="center" vertical="center"/>
    </xf>
    <xf numFmtId="0" fontId="128" fillId="0" borderId="5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8" fillId="0" borderId="1" xfId="0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left" vertical="center" wrapText="1"/>
    </xf>
    <xf numFmtId="0" fontId="128" fillId="0" borderId="4" xfId="0" applyFont="1" applyFill="1" applyBorder="1" applyAlignment="1">
      <alignment horizontal="center" vertical="center"/>
    </xf>
    <xf numFmtId="0" fontId="78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78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127" fillId="0" borderId="1" xfId="0" applyFont="1" applyFill="1" applyBorder="1" applyAlignment="1">
      <alignment horizontal="center" vertical="center"/>
    </xf>
    <xf numFmtId="0" fontId="134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wrapText="1"/>
    </xf>
    <xf numFmtId="0" fontId="37" fillId="0" borderId="1" xfId="0" applyFont="1" applyBorder="1" applyAlignment="1">
      <alignment horizontal="left" wrapText="1"/>
    </xf>
    <xf numFmtId="0" fontId="135" fillId="0" borderId="1" xfId="0" applyFont="1" applyFill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0" fontId="136" fillId="4" borderId="1" xfId="0" applyFont="1" applyFill="1" applyBorder="1" applyAlignment="1">
      <alignment horizontal="left" vertical="center"/>
    </xf>
    <xf numFmtId="0" fontId="114" fillId="0" borderId="1" xfId="0" applyFont="1" applyBorder="1" applyAlignment="1">
      <alignment horizontal="center" vertical="center" wrapText="1"/>
    </xf>
    <xf numFmtId="0" fontId="127" fillId="0" borderId="3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27" fillId="0" borderId="4" xfId="0" applyFont="1" applyFill="1" applyBorder="1" applyAlignment="1">
      <alignment horizontal="center" vertical="center" wrapText="1"/>
    </xf>
    <xf numFmtId="0" fontId="127" fillId="0" borderId="5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65" fillId="0" borderId="3" xfId="0" applyFont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left" vertical="top"/>
    </xf>
    <xf numFmtId="0" fontId="36" fillId="0" borderId="1" xfId="0" applyFont="1" applyFill="1" applyBorder="1" applyAlignment="1">
      <alignment vertical="center" wrapText="1"/>
    </xf>
    <xf numFmtId="0" fontId="36" fillId="0" borderId="1" xfId="0" applyFont="1" applyBorder="1" applyAlignment="1">
      <alignment horizontal="left" vertical="top"/>
    </xf>
    <xf numFmtId="177" fontId="32" fillId="0" borderId="1" xfId="0" applyNumberFormat="1" applyFont="1" applyFill="1" applyBorder="1" applyAlignment="1">
      <alignment horizontal="left" vertical="top"/>
    </xf>
    <xf numFmtId="0" fontId="137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/>
    </xf>
    <xf numFmtId="0" fontId="30" fillId="4" borderId="1" xfId="0" applyFont="1" applyFill="1" applyBorder="1" applyAlignment="1">
      <alignment horizontal="left" vertical="top"/>
    </xf>
    <xf numFmtId="0" fontId="42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top"/>
    </xf>
    <xf numFmtId="177" fontId="30" fillId="4" borderId="1" xfId="0" applyNumberFormat="1" applyFont="1" applyFill="1" applyBorder="1" applyAlignment="1">
      <alignment horizontal="left" vertical="top"/>
    </xf>
    <xf numFmtId="0" fontId="33" fillId="4" borderId="1" xfId="0" applyFont="1" applyFill="1" applyBorder="1" applyAlignment="1">
      <alignment horizontal="left" vertical="top"/>
    </xf>
    <xf numFmtId="0" fontId="21" fillId="4" borderId="1" xfId="0" applyFont="1" applyFill="1" applyBorder="1" applyAlignment="1">
      <alignment horizontal="left" vertical="top"/>
    </xf>
    <xf numFmtId="0" fontId="19" fillId="0" borderId="1" xfId="0" applyFont="1" applyBorder="1">
      <alignment vertical="center"/>
    </xf>
    <xf numFmtId="0" fontId="107" fillId="0" borderId="1" xfId="0" applyFont="1" applyBorder="1" applyAlignment="1">
      <alignment horizontal="left" vertical="center"/>
    </xf>
    <xf numFmtId="0" fontId="108" fillId="4" borderId="1" xfId="0" applyFont="1" applyFill="1" applyBorder="1" applyAlignment="1">
      <alignment horizontal="left" vertical="center"/>
    </xf>
    <xf numFmtId="0" fontId="102" fillId="4" borderId="1" xfId="0" applyFont="1" applyFill="1" applyBorder="1" applyAlignment="1">
      <alignment horizontal="left" vertical="center"/>
    </xf>
    <xf numFmtId="177" fontId="40" fillId="4" borderId="1" xfId="0" applyNumberFormat="1" applyFont="1" applyFill="1" applyBorder="1" applyAlignment="1">
      <alignment horizontal="left" vertical="top"/>
    </xf>
    <xf numFmtId="0" fontId="40" fillId="4" borderId="1" xfId="0" applyFont="1" applyFill="1" applyBorder="1" applyAlignment="1">
      <alignment horizontal="left" vertical="center"/>
    </xf>
    <xf numFmtId="0" fontId="43" fillId="4" borderId="1" xfId="0" applyFont="1" applyFill="1" applyBorder="1" applyAlignment="1">
      <alignment horizontal="left" vertical="center"/>
    </xf>
    <xf numFmtId="0" fontId="33" fillId="0" borderId="1" xfId="0" applyFont="1" applyBorder="1" applyAlignment="1">
      <alignment horizontal="left" vertical="top"/>
    </xf>
    <xf numFmtId="0" fontId="42" fillId="0" borderId="1" xfId="0" applyFont="1" applyFill="1" applyBorder="1" applyAlignment="1">
      <alignment horizontal="left" vertical="top" wrapText="1"/>
    </xf>
    <xf numFmtId="0" fontId="43" fillId="0" borderId="1" xfId="0" applyFont="1" applyFill="1" applyBorder="1" applyAlignment="1">
      <alignment horizontal="left" vertical="top" wrapText="1"/>
    </xf>
    <xf numFmtId="0" fontId="115" fillId="0" borderId="1" xfId="0" applyFont="1" applyBorder="1" applyAlignment="1">
      <alignment horizontal="left" vertical="center" wrapText="1"/>
    </xf>
    <xf numFmtId="10" fontId="0" fillId="0" borderId="0" xfId="0" applyNumberFormat="1">
      <alignment vertical="center"/>
    </xf>
    <xf numFmtId="0" fontId="116" fillId="0" borderId="0" xfId="0" applyFont="1" applyBorder="1" applyAlignment="1">
      <alignment horizontal="center" vertical="center" wrapText="1"/>
    </xf>
    <xf numFmtId="181" fontId="0" fillId="0" borderId="0" xfId="0" applyNumberFormat="1">
      <alignment vertical="center"/>
    </xf>
    <xf numFmtId="0" fontId="65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76" fontId="3" fillId="0" borderId="5" xfId="0" applyNumberFormat="1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 wrapText="1"/>
    </xf>
    <xf numFmtId="0" fontId="40" fillId="0" borderId="1" xfId="0" applyFont="1" applyBorder="1" applyAlignment="1">
      <alignment horizontal="left" vertical="top"/>
    </xf>
    <xf numFmtId="0" fontId="21" fillId="0" borderId="1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0" fillId="0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top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138" fillId="0" borderId="1" xfId="0" applyFont="1" applyFill="1" applyBorder="1" applyAlignment="1">
      <alignment horizontal="left" vertical="top"/>
    </xf>
    <xf numFmtId="0" fontId="38" fillId="0" borderId="1" xfId="0" applyFont="1" applyFill="1" applyBorder="1" applyAlignment="1">
      <alignment horizontal="left" vertical="top"/>
    </xf>
    <xf numFmtId="0" fontId="138" fillId="0" borderId="1" xfId="0" applyFont="1" applyFill="1" applyBorder="1" applyAlignment="1">
      <alignment horizontal="left" vertical="top" wrapText="1"/>
    </xf>
    <xf numFmtId="0" fontId="38" fillId="0" borderId="1" xfId="0" applyNumberFormat="1" applyFont="1" applyFill="1" applyBorder="1" applyAlignment="1">
      <alignment horizontal="left" vertical="top" wrapText="1"/>
    </xf>
    <xf numFmtId="0" fontId="21" fillId="0" borderId="1" xfId="0" applyNumberFormat="1" applyFont="1" applyFill="1" applyBorder="1" applyAlignment="1">
      <alignment horizontal="left" vertical="top" wrapText="1"/>
    </xf>
    <xf numFmtId="58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58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3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left" vertical="center"/>
    </xf>
    <xf numFmtId="0" fontId="114" fillId="0" borderId="1" xfId="0" applyFont="1" applyBorder="1" applyAlignment="1">
      <alignment horizontal="left" vertical="center"/>
    </xf>
    <xf numFmtId="0" fontId="107" fillId="0" borderId="0" xfId="0" applyFont="1">
      <alignment vertical="center"/>
    </xf>
    <xf numFmtId="0" fontId="107" fillId="0" borderId="0" xfId="0" applyFont="1" applyAlignment="1">
      <alignment horizontal="center" vertical="center"/>
    </xf>
    <xf numFmtId="0" fontId="107" fillId="0" borderId="1" xfId="0" applyFont="1" applyBorder="1" applyAlignment="1">
      <alignment horizontal="center" vertical="center"/>
    </xf>
    <xf numFmtId="0" fontId="139" fillId="0" borderId="1" xfId="0" applyFont="1" applyBorder="1" applyAlignment="1">
      <alignment horizontal="left" vertical="center" wrapText="1"/>
    </xf>
    <xf numFmtId="0" fontId="139" fillId="0" borderId="1" xfId="0" applyFont="1" applyBorder="1" applyAlignment="1">
      <alignment horizontal="left" wrapText="1"/>
    </xf>
    <xf numFmtId="0" fontId="139" fillId="0" borderId="1" xfId="0" applyFont="1" applyBorder="1" applyAlignment="1">
      <alignment horizontal="left"/>
    </xf>
    <xf numFmtId="0" fontId="107" fillId="0" borderId="3" xfId="0" applyFont="1" applyBorder="1" applyAlignment="1">
      <alignment horizontal="center" vertical="center"/>
    </xf>
    <xf numFmtId="0" fontId="107" fillId="0" borderId="4" xfId="0" applyFont="1" applyBorder="1" applyAlignment="1">
      <alignment horizontal="center" vertical="center"/>
    </xf>
    <xf numFmtId="0" fontId="107" fillId="0" borderId="5" xfId="0" applyFont="1" applyBorder="1" applyAlignment="1">
      <alignment horizontal="center" vertical="center"/>
    </xf>
    <xf numFmtId="0" fontId="107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02" fillId="0" borderId="1" xfId="0" applyFont="1" applyBorder="1" applyAlignment="1">
      <alignment horizontal="left" vertical="center"/>
    </xf>
    <xf numFmtId="0" fontId="102" fillId="0" borderId="1" xfId="0" applyFont="1" applyFill="1" applyBorder="1" applyAlignment="1">
      <alignment horizontal="left" vertical="center" wrapText="1"/>
    </xf>
    <xf numFmtId="0" fontId="108" fillId="0" borderId="3" xfId="0" applyFont="1" applyBorder="1" applyAlignment="1">
      <alignment horizontal="center" vertical="center"/>
    </xf>
    <xf numFmtId="0" fontId="101" fillId="0" borderId="1" xfId="0" applyFont="1" applyFill="1" applyBorder="1" applyAlignment="1">
      <alignment horizontal="left" vertical="center" wrapText="1"/>
    </xf>
    <xf numFmtId="0" fontId="108" fillId="0" borderId="4" xfId="0" applyFont="1" applyBorder="1" applyAlignment="1">
      <alignment horizontal="center" vertical="center"/>
    </xf>
    <xf numFmtId="0" fontId="102" fillId="0" borderId="1" xfId="0" applyNumberFormat="1" applyFont="1" applyFill="1" applyBorder="1" applyAlignment="1">
      <alignment horizontal="left" vertical="center" wrapText="1"/>
    </xf>
    <xf numFmtId="0" fontId="108" fillId="0" borderId="5" xfId="0" applyFont="1" applyBorder="1" applyAlignment="1">
      <alignment horizontal="center" vertical="center"/>
    </xf>
    <xf numFmtId="0" fontId="140" fillId="0" borderId="3" xfId="0" applyFont="1" applyBorder="1" applyAlignment="1">
      <alignment horizontal="center" vertical="center"/>
    </xf>
    <xf numFmtId="0" fontId="67" fillId="0" borderId="1" xfId="0" applyNumberFormat="1" applyFont="1" applyFill="1" applyBorder="1" applyAlignment="1">
      <alignment horizontal="left" vertical="center" wrapText="1"/>
    </xf>
    <xf numFmtId="0" fontId="140" fillId="0" borderId="4" xfId="0" applyFont="1" applyBorder="1" applyAlignment="1">
      <alignment horizontal="center" vertical="center"/>
    </xf>
    <xf numFmtId="0" fontId="140" fillId="0" borderId="5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66" fillId="5" borderId="1" xfId="0" applyNumberFormat="1" applyFont="1" applyFill="1" applyBorder="1" applyAlignment="1">
      <alignment horizontal="left" vertical="center" wrapText="1"/>
    </xf>
    <xf numFmtId="0" fontId="66" fillId="5" borderId="1" xfId="0" applyFont="1" applyFill="1" applyBorder="1" applyAlignment="1">
      <alignment horizontal="left" vertical="center" wrapText="1"/>
    </xf>
    <xf numFmtId="0" fontId="107" fillId="5" borderId="3" xfId="0" applyFont="1" applyFill="1" applyBorder="1" applyAlignment="1">
      <alignment horizontal="center" vertical="center"/>
    </xf>
    <xf numFmtId="0" fontId="107" fillId="5" borderId="4" xfId="0" applyFont="1" applyFill="1" applyBorder="1" applyAlignment="1">
      <alignment horizontal="center" vertical="center"/>
    </xf>
    <xf numFmtId="0" fontId="141" fillId="5" borderId="1" xfId="0" applyFont="1" applyFill="1" applyBorder="1" applyAlignment="1">
      <alignment horizontal="left" vertical="center"/>
    </xf>
    <xf numFmtId="0" fontId="141" fillId="5" borderId="1" xfId="0" applyFont="1" applyFill="1" applyBorder="1" applyAlignment="1">
      <alignment horizontal="left" vertical="center" wrapText="1"/>
    </xf>
    <xf numFmtId="0" fontId="141" fillId="5" borderId="1" xfId="0" applyFont="1" applyFill="1" applyBorder="1" applyAlignment="1">
      <alignment horizontal="left"/>
    </xf>
    <xf numFmtId="0" fontId="66" fillId="5" borderId="1" xfId="0" applyFont="1" applyFill="1" applyBorder="1" applyAlignment="1">
      <alignment horizontal="left" vertical="center"/>
    </xf>
    <xf numFmtId="0" fontId="107" fillId="5" borderId="5" xfId="0" applyFont="1" applyFill="1" applyBorder="1" applyAlignment="1">
      <alignment horizontal="center" vertical="center"/>
    </xf>
    <xf numFmtId="0" fontId="66" fillId="0" borderId="1" xfId="0" applyNumberFormat="1" applyFont="1" applyFill="1" applyBorder="1" applyAlignment="1">
      <alignment horizontal="left" vertical="center" wrapText="1"/>
    </xf>
    <xf numFmtId="0" fontId="139" fillId="0" borderId="1" xfId="0" applyFont="1" applyFill="1" applyBorder="1" applyAlignment="1">
      <alignment horizontal="left" wrapText="1"/>
    </xf>
    <xf numFmtId="0" fontId="107" fillId="0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02" fillId="5" borderId="1" xfId="0" applyFont="1" applyFill="1" applyBorder="1" applyAlignment="1">
      <alignment horizontal="left" vertical="center" wrapText="1"/>
    </xf>
    <xf numFmtId="177" fontId="108" fillId="5" borderId="3" xfId="0" applyNumberFormat="1" applyFont="1" applyFill="1" applyBorder="1" applyAlignment="1">
      <alignment horizontal="center" vertical="center"/>
    </xf>
    <xf numFmtId="0" fontId="101" fillId="5" borderId="1" xfId="0" applyFont="1" applyFill="1" applyBorder="1" applyAlignment="1">
      <alignment horizontal="left" vertical="center" wrapText="1"/>
    </xf>
    <xf numFmtId="177" fontId="108" fillId="5" borderId="4" xfId="0" applyNumberFormat="1" applyFont="1" applyFill="1" applyBorder="1" applyAlignment="1">
      <alignment horizontal="center" vertical="center"/>
    </xf>
    <xf numFmtId="0" fontId="101" fillId="5" borderId="1" xfId="0" applyFont="1" applyFill="1" applyBorder="1" applyAlignment="1">
      <alignment horizontal="left" vertical="center"/>
    </xf>
    <xf numFmtId="177" fontId="108" fillId="5" borderId="5" xfId="0" applyNumberFormat="1" applyFont="1" applyFill="1" applyBorder="1" applyAlignment="1">
      <alignment horizontal="center" vertical="center"/>
    </xf>
    <xf numFmtId="177" fontId="108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107" fillId="0" borderId="1" xfId="0" applyNumberFormat="1" applyFont="1" applyBorder="1" applyAlignment="1">
      <alignment horizontal="center" vertical="center"/>
    </xf>
    <xf numFmtId="177" fontId="107" fillId="0" borderId="3" xfId="0" applyNumberFormat="1" applyFont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00" fillId="12" borderId="1" xfId="0" applyFont="1" applyFill="1" applyBorder="1" applyAlignment="1">
      <alignment horizontal="left" vertical="center"/>
    </xf>
    <xf numFmtId="0" fontId="100" fillId="12" borderId="1" xfId="0" applyFont="1" applyFill="1" applyBorder="1" applyAlignment="1">
      <alignment horizontal="left" vertical="center" wrapText="1"/>
    </xf>
    <xf numFmtId="177" fontId="140" fillId="12" borderId="3" xfId="0" applyNumberFormat="1" applyFont="1" applyFill="1" applyBorder="1" applyAlignment="1">
      <alignment horizontal="center" vertical="center"/>
    </xf>
    <xf numFmtId="177" fontId="140" fillId="12" borderId="4" xfId="0" applyNumberFormat="1" applyFont="1" applyFill="1" applyBorder="1" applyAlignment="1">
      <alignment horizontal="center" vertical="center"/>
    </xf>
    <xf numFmtId="0" fontId="67" fillId="12" borderId="1" xfId="0" applyNumberFormat="1" applyFont="1" applyFill="1" applyBorder="1" applyAlignment="1">
      <alignment horizontal="left" vertical="center" wrapText="1"/>
    </xf>
    <xf numFmtId="0" fontId="67" fillId="12" borderId="1" xfId="0" applyFont="1" applyFill="1" applyBorder="1" applyAlignment="1">
      <alignment horizontal="left" vertical="center" wrapText="1"/>
    </xf>
    <xf numFmtId="177" fontId="140" fillId="12" borderId="5" xfId="0" applyNumberFormat="1" applyFont="1" applyFill="1" applyBorder="1" applyAlignment="1">
      <alignment horizontal="center" vertical="center"/>
    </xf>
    <xf numFmtId="177" fontId="140" fillId="0" borderId="4" xfId="0" applyNumberFormat="1" applyFont="1" applyFill="1" applyBorder="1" applyAlignment="1">
      <alignment horizontal="center" vertical="center"/>
    </xf>
    <xf numFmtId="177" fontId="108" fillId="0" borderId="3" xfId="0" applyNumberFormat="1" applyFont="1" applyBorder="1" applyAlignment="1">
      <alignment horizontal="center" vertical="center"/>
    </xf>
    <xf numFmtId="177" fontId="108" fillId="0" borderId="5" xfId="0" applyNumberFormat="1" applyFont="1" applyBorder="1" applyAlignment="1">
      <alignment horizontal="center" vertical="center"/>
    </xf>
    <xf numFmtId="177" fontId="108" fillId="0" borderId="4" xfId="0" applyNumberFormat="1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67" fillId="13" borderId="1" xfId="0" applyFont="1" applyFill="1" applyBorder="1" applyAlignment="1">
      <alignment horizontal="left" vertical="center" wrapText="1"/>
    </xf>
    <xf numFmtId="177" fontId="107" fillId="13" borderId="3" xfId="0" applyNumberFormat="1" applyFont="1" applyFill="1" applyBorder="1" applyAlignment="1">
      <alignment horizontal="center" vertical="center"/>
    </xf>
    <xf numFmtId="0" fontId="100" fillId="13" borderId="1" xfId="0" applyFont="1" applyFill="1" applyBorder="1" applyAlignment="1">
      <alignment horizontal="left" vertical="center" wrapText="1"/>
    </xf>
    <xf numFmtId="177" fontId="107" fillId="13" borderId="4" xfId="0" applyNumberFormat="1" applyFont="1" applyFill="1" applyBorder="1" applyAlignment="1">
      <alignment horizontal="center" vertical="center"/>
    </xf>
    <xf numFmtId="0" fontId="100" fillId="13" borderId="1" xfId="0" applyFont="1" applyFill="1" applyBorder="1" applyAlignment="1">
      <alignment horizontal="left" vertical="center"/>
    </xf>
    <xf numFmtId="0" fontId="67" fillId="13" borderId="1" xfId="0" applyFont="1" applyFill="1" applyBorder="1" applyAlignment="1">
      <alignment horizontal="left" vertical="center"/>
    </xf>
    <xf numFmtId="177" fontId="107" fillId="13" borderId="5" xfId="0" applyNumberFormat="1" applyFont="1" applyFill="1" applyBorder="1" applyAlignment="1">
      <alignment horizontal="center" vertical="center"/>
    </xf>
    <xf numFmtId="0" fontId="66" fillId="0" borderId="1" xfId="0" applyFont="1" applyBorder="1">
      <alignment vertical="center"/>
    </xf>
    <xf numFmtId="0" fontId="139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/>
    </xf>
    <xf numFmtId="0" fontId="40" fillId="0" borderId="3" xfId="0" applyFont="1" applyFill="1" applyBorder="1" applyAlignment="1">
      <alignment horizontal="left" vertical="center" wrapText="1"/>
    </xf>
    <xf numFmtId="177" fontId="30" fillId="0" borderId="3" xfId="0" applyNumberFormat="1" applyFont="1" applyFill="1" applyBorder="1" applyAlignment="1">
      <alignment horizontal="left" vertical="top"/>
    </xf>
    <xf numFmtId="0" fontId="132" fillId="0" borderId="0" xfId="0" applyFont="1" applyBorder="1" applyAlignment="1">
      <alignment horizontal="center" wrapText="1"/>
    </xf>
    <xf numFmtId="0" fontId="64" fillId="0" borderId="0" xfId="0" applyFont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top"/>
    </xf>
    <xf numFmtId="0" fontId="33" fillId="0" borderId="1" xfId="0" applyFont="1" applyFill="1" applyBorder="1" applyAlignment="1">
      <alignment horizontal="left" vertical="top" wrapText="1"/>
    </xf>
    <xf numFmtId="0" fontId="33" fillId="0" borderId="1" xfId="0" applyNumberFormat="1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/>
    </xf>
    <xf numFmtId="0" fontId="95" fillId="0" borderId="0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 wrapText="1"/>
    </xf>
    <xf numFmtId="58" fontId="33" fillId="0" borderId="1" xfId="0" applyNumberFormat="1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142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top" wrapText="1"/>
    </xf>
    <xf numFmtId="0" fontId="32" fillId="0" borderId="3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left" vertical="top"/>
    </xf>
    <xf numFmtId="0" fontId="143" fillId="0" borderId="1" xfId="0" applyFont="1" applyBorder="1" applyAlignment="1">
      <alignment horizontal="justify" vertical="center" wrapText="1"/>
    </xf>
    <xf numFmtId="0" fontId="31" fillId="0" borderId="1" xfId="0" applyFont="1" applyBorder="1" applyAlignment="1">
      <alignment horizontal="justify" vertical="center"/>
    </xf>
    <xf numFmtId="0" fontId="32" fillId="0" borderId="0" xfId="0" applyNumberFormat="1" applyFont="1" applyFill="1" applyBorder="1" applyAlignment="1">
      <alignment horizontal="left" vertical="top" wrapText="1"/>
    </xf>
    <xf numFmtId="0" fontId="134" fillId="0" borderId="1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144" fillId="0" borderId="0" xfId="0" applyFont="1" applyFill="1" applyBorder="1" applyAlignment="1">
      <alignment horizontal="left" vertical="top"/>
    </xf>
    <xf numFmtId="0" fontId="144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7" fontId="19" fillId="0" borderId="1" xfId="0" applyNumberFormat="1" applyFont="1" applyBorder="1" applyAlignment="1">
      <alignment horizontal="left" vertical="top"/>
    </xf>
    <xf numFmtId="177" fontId="19" fillId="0" borderId="1" xfId="0" applyNumberFormat="1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left" vertical="top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14" fillId="0" borderId="1" xfId="0" applyFont="1" applyFill="1" applyBorder="1" applyAlignment="1">
      <alignment horizontal="center" vertical="center"/>
    </xf>
    <xf numFmtId="0" fontId="114" fillId="0" borderId="1" xfId="0" applyFont="1" applyFill="1" applyBorder="1" applyAlignment="1">
      <alignment horizontal="left" vertical="center"/>
    </xf>
    <xf numFmtId="0" fontId="145" fillId="0" borderId="1" xfId="0" applyFont="1" applyFill="1" applyBorder="1" applyAlignment="1">
      <alignment horizontal="left" vertical="center"/>
    </xf>
    <xf numFmtId="0" fontId="97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top"/>
    </xf>
    <xf numFmtId="9" fontId="4" fillId="0" borderId="1" xfId="0" applyNumberFormat="1" applyFont="1" applyFill="1" applyBorder="1" applyAlignment="1">
      <alignment horizontal="left" vertical="top"/>
    </xf>
    <xf numFmtId="177" fontId="4" fillId="0" borderId="1" xfId="0" applyNumberFormat="1" applyFont="1" applyFill="1" applyBorder="1" applyAlignment="1">
      <alignment horizontal="left" vertical="top"/>
    </xf>
    <xf numFmtId="0" fontId="138" fillId="0" borderId="1" xfId="0" applyFont="1" applyFill="1" applyBorder="1" applyAlignment="1">
      <alignment horizontal="left" vertical="center"/>
    </xf>
    <xf numFmtId="0" fontId="145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32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center" vertical="center"/>
    </xf>
    <xf numFmtId="0" fontId="32" fillId="0" borderId="2" xfId="0" applyFont="1" applyFill="1" applyBorder="1" applyAlignment="1">
      <alignment horizontal="left" vertical="center"/>
    </xf>
    <xf numFmtId="0" fontId="32" fillId="0" borderId="10" xfId="0" applyFont="1" applyFill="1" applyBorder="1" applyAlignment="1">
      <alignment horizontal="left" vertical="center"/>
    </xf>
    <xf numFmtId="0" fontId="32" fillId="0" borderId="11" xfId="0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left" vertical="center" wrapText="1"/>
    </xf>
    <xf numFmtId="0" fontId="95" fillId="0" borderId="1" xfId="0" applyFont="1" applyFill="1" applyBorder="1" applyAlignment="1">
      <alignment horizontal="left" vertical="top"/>
    </xf>
    <xf numFmtId="0" fontId="95" fillId="0" borderId="1" xfId="0" applyFont="1" applyFill="1" applyBorder="1" applyAlignment="1">
      <alignment horizontal="left" vertical="top" wrapText="1"/>
    </xf>
    <xf numFmtId="0" fontId="32" fillId="0" borderId="1" xfId="0" applyNumberFormat="1" applyFont="1" applyFill="1" applyBorder="1" applyAlignment="1">
      <alignment horizontal="left" vertical="top" wrapText="1"/>
    </xf>
    <xf numFmtId="0" fontId="32" fillId="0" borderId="11" xfId="0" applyFont="1" applyFill="1" applyBorder="1" applyAlignment="1">
      <alignment horizontal="left" vertical="center" wrapText="1"/>
    </xf>
    <xf numFmtId="58" fontId="32" fillId="0" borderId="1" xfId="0" applyNumberFormat="1" applyFont="1" applyFill="1" applyBorder="1" applyAlignment="1">
      <alignment horizontal="center" vertical="center"/>
    </xf>
    <xf numFmtId="0" fontId="95" fillId="0" borderId="2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vertical="center"/>
    </xf>
    <xf numFmtId="0" fontId="144" fillId="0" borderId="2" xfId="0" applyFont="1" applyFill="1" applyBorder="1" applyAlignment="1">
      <alignment horizontal="center" vertical="top"/>
    </xf>
    <xf numFmtId="0" fontId="144" fillId="0" borderId="7" xfId="0" applyFont="1" applyFill="1" applyBorder="1" applyAlignment="1">
      <alignment horizontal="center" vertical="top"/>
    </xf>
    <xf numFmtId="0" fontId="144" fillId="0" borderId="8" xfId="0" applyFont="1" applyFill="1" applyBorder="1" applyAlignment="1">
      <alignment horizontal="center" vertical="top"/>
    </xf>
    <xf numFmtId="0" fontId="144" fillId="0" borderId="2" xfId="0" applyFont="1" applyFill="1" applyBorder="1" applyAlignment="1">
      <alignment horizontal="center" vertical="center"/>
    </xf>
    <xf numFmtId="0" fontId="144" fillId="0" borderId="8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top"/>
    </xf>
    <xf numFmtId="176" fontId="3" fillId="0" borderId="1" xfId="0" applyNumberFormat="1" applyFont="1" applyFill="1" applyBorder="1" applyAlignment="1">
      <alignment horizontal="left" vertical="top"/>
    </xf>
    <xf numFmtId="9" fontId="3" fillId="0" borderId="1" xfId="0" applyNumberFormat="1" applyFont="1" applyFill="1" applyBorder="1" applyAlignment="1">
      <alignment horizontal="left" vertical="top"/>
    </xf>
    <xf numFmtId="177" fontId="3" fillId="0" borderId="1" xfId="0" applyNumberFormat="1" applyFont="1" applyFill="1" applyBorder="1" applyAlignment="1">
      <alignment horizontal="left" vertical="top"/>
    </xf>
    <xf numFmtId="0" fontId="36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top" wrapText="1"/>
    </xf>
    <xf numFmtId="0" fontId="146" fillId="0" borderId="1" xfId="0" applyFont="1" applyFill="1" applyBorder="1" applyAlignment="1">
      <alignment horizontal="left" vertical="top"/>
    </xf>
    <xf numFmtId="0" fontId="23" fillId="0" borderId="1" xfId="0" applyNumberFormat="1" applyFont="1" applyFill="1" applyBorder="1" applyAlignment="1">
      <alignment horizontal="left" vertical="top" wrapText="1"/>
    </xf>
    <xf numFmtId="0" fontId="146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13" fillId="0" borderId="1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wrapText="1"/>
    </xf>
    <xf numFmtId="0" fontId="78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top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top"/>
    </xf>
    <xf numFmtId="0" fontId="23" fillId="0" borderId="1" xfId="0" applyFont="1" applyFill="1" applyBorder="1" applyAlignment="1">
      <alignment vertical="center"/>
    </xf>
    <xf numFmtId="0" fontId="4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77" fontId="3" fillId="0" borderId="5" xfId="0" applyNumberFormat="1" applyFont="1" applyBorder="1" applyAlignment="1">
      <alignment horizontal="left" vertical="center" wrapText="1"/>
    </xf>
    <xf numFmtId="0" fontId="36" fillId="0" borderId="3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11" fillId="0" borderId="1" xfId="0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97" fillId="0" borderId="1" xfId="0" applyFont="1" applyFill="1" applyBorder="1" applyAlignment="1">
      <alignment horizontal="left" vertical="center"/>
    </xf>
    <xf numFmtId="0" fontId="7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/>
    </xf>
    <xf numFmtId="0" fontId="97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35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vertical="center"/>
    </xf>
    <xf numFmtId="0" fontId="37" fillId="0" borderId="1" xfId="0" applyFont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top"/>
    </xf>
    <xf numFmtId="0" fontId="11" fillId="0" borderId="2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top"/>
    </xf>
    <xf numFmtId="0" fontId="11" fillId="0" borderId="3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left" vertical="top"/>
    </xf>
    <xf numFmtId="0" fontId="6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24" fillId="0" borderId="1" xfId="0" applyNumberFormat="1" applyFont="1" applyFill="1" applyBorder="1" applyAlignment="1">
      <alignment horizontal="left" vertical="top" wrapText="1"/>
    </xf>
    <xf numFmtId="49" fontId="11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42" fillId="0" borderId="1" xfId="0" applyFont="1" applyBorder="1" applyAlignment="1">
      <alignment horizontal="left" vertical="top" wrapText="1"/>
    </xf>
    <xf numFmtId="0" fontId="142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Fill="1" applyBorder="1">
      <alignment vertical="center"/>
    </xf>
    <xf numFmtId="0" fontId="11" fillId="0" borderId="1" xfId="0" applyNumberFormat="1" applyFont="1" applyFill="1" applyBorder="1" applyAlignment="1">
      <alignment horizontal="left" vertical="top"/>
    </xf>
    <xf numFmtId="0" fontId="147" fillId="0" borderId="1" xfId="0" applyNumberFormat="1" applyFont="1" applyFill="1" applyBorder="1" applyAlignment="1" applyProtection="1">
      <alignment horizontal="left" vertical="top"/>
      <protection locked="0"/>
    </xf>
    <xf numFmtId="0" fontId="147" fillId="0" borderId="1" xfId="49" applyNumberFormat="1" applyFont="1" applyFill="1" applyBorder="1" applyAlignment="1">
      <alignment horizontal="left" vertical="top"/>
    </xf>
    <xf numFmtId="176" fontId="11" fillId="0" borderId="1" xfId="0" applyNumberFormat="1" applyFont="1" applyFill="1" applyBorder="1" applyAlignment="1">
      <alignment horizontal="left" vertical="top"/>
    </xf>
    <xf numFmtId="0" fontId="147" fillId="0" borderId="1" xfId="0" applyNumberFormat="1" applyFont="1" applyFill="1" applyBorder="1" applyAlignment="1">
      <alignment horizontal="left" vertical="top"/>
    </xf>
    <xf numFmtId="176" fontId="147" fillId="0" borderId="1" xfId="0" applyNumberFormat="1" applyFont="1" applyFill="1" applyBorder="1" applyAlignment="1">
      <alignment horizontal="left" vertical="top"/>
    </xf>
    <xf numFmtId="0" fontId="24" fillId="0" borderId="1" xfId="0" applyNumberFormat="1" applyFont="1" applyFill="1" applyBorder="1" applyAlignment="1">
      <alignment horizontal="left" vertical="top"/>
    </xf>
    <xf numFmtId="0" fontId="24" fillId="4" borderId="1" xfId="0" applyFont="1" applyFill="1" applyBorder="1" applyAlignment="1">
      <alignment horizontal="center" vertical="center"/>
    </xf>
    <xf numFmtId="0" fontId="24" fillId="4" borderId="1" xfId="49" applyNumberFormat="1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/>
    </xf>
    <xf numFmtId="0" fontId="29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/>
    </xf>
    <xf numFmtId="0" fontId="29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>
      <alignment vertical="center"/>
    </xf>
    <xf numFmtId="0" fontId="3" fillId="4" borderId="1" xfId="0" applyNumberFormat="1" applyFont="1" applyFill="1" applyBorder="1" applyAlignment="1" applyProtection="1">
      <alignment horizontal="left" vertical="top"/>
    </xf>
    <xf numFmtId="177" fontId="3" fillId="4" borderId="1" xfId="0" applyNumberFormat="1" applyFont="1" applyFill="1" applyBorder="1" applyAlignment="1">
      <alignment horizontal="left" vertical="top"/>
    </xf>
    <xf numFmtId="9" fontId="3" fillId="0" borderId="1" xfId="0" applyNumberFormat="1" applyFont="1" applyBorder="1" applyAlignment="1">
      <alignment horizontal="left" vertical="top"/>
    </xf>
    <xf numFmtId="0" fontId="3" fillId="4" borderId="1" xfId="0" applyFont="1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148" fillId="14" borderId="1" xfId="0" applyFont="1" applyFill="1" applyBorder="1" applyAlignment="1">
      <alignment horizontal="left" vertical="top" wrapText="1"/>
    </xf>
    <xf numFmtId="0" fontId="145" fillId="0" borderId="2" xfId="0" applyFont="1" applyBorder="1" applyAlignment="1">
      <alignment horizontal="left" vertical="top"/>
    </xf>
    <xf numFmtId="0" fontId="145" fillId="0" borderId="8" xfId="0" applyFont="1" applyBorder="1" applyAlignment="1">
      <alignment horizontal="left" vertical="top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34" fillId="0" borderId="1" xfId="0" applyFont="1" applyBorder="1" applyAlignment="1">
      <alignment horizontal="left" vertical="top" wrapText="1"/>
    </xf>
    <xf numFmtId="0" fontId="149" fillId="0" borderId="1" xfId="0" applyFont="1" applyBorder="1" applyAlignment="1">
      <alignment horizontal="left" vertical="top" wrapText="1"/>
    </xf>
    <xf numFmtId="0" fontId="149" fillId="0" borderId="1" xfId="0" applyFont="1" applyBorder="1" applyAlignment="1">
      <alignment horizontal="left" vertical="top"/>
    </xf>
    <xf numFmtId="0" fontId="150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6" fillId="0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vertical="top" wrapText="1"/>
    </xf>
    <xf numFmtId="0" fontId="150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center" vertical="center"/>
    </xf>
    <xf numFmtId="0" fontId="79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top" wrapText="1"/>
    </xf>
    <xf numFmtId="0" fontId="151" fillId="4" borderId="1" xfId="0" applyFont="1" applyFill="1" applyBorder="1" applyAlignment="1">
      <alignment horizontal="left" vertical="center" wrapText="1"/>
    </xf>
    <xf numFmtId="0" fontId="151" fillId="4" borderId="1" xfId="0" applyNumberFormat="1" applyFont="1" applyFill="1" applyBorder="1" applyAlignment="1">
      <alignment horizontal="left" vertical="top" wrapText="1"/>
    </xf>
    <xf numFmtId="0" fontId="152" fillId="4" borderId="1" xfId="0" applyFont="1" applyFill="1" applyBorder="1" applyAlignment="1">
      <alignment horizontal="left" vertical="top" wrapText="1"/>
    </xf>
    <xf numFmtId="0" fontId="151" fillId="4" borderId="1" xfId="0" applyFont="1" applyFill="1" applyBorder="1" applyAlignment="1">
      <alignment horizontal="left" vertical="top" wrapText="1"/>
    </xf>
    <xf numFmtId="0" fontId="153" fillId="4" borderId="3" xfId="0" applyFont="1" applyFill="1" applyBorder="1" applyAlignment="1">
      <alignment horizontal="center" vertical="center"/>
    </xf>
    <xf numFmtId="0" fontId="153" fillId="4" borderId="4" xfId="0" applyFont="1" applyFill="1" applyBorder="1" applyAlignment="1">
      <alignment horizontal="center" vertical="center"/>
    </xf>
    <xf numFmtId="0" fontId="154" fillId="4" borderId="1" xfId="0" applyFont="1" applyFill="1" applyBorder="1" applyAlignment="1">
      <alignment horizontal="left" vertical="top"/>
    </xf>
    <xf numFmtId="0" fontId="155" fillId="4" borderId="1" xfId="0" applyFont="1" applyFill="1" applyBorder="1" applyAlignment="1">
      <alignment horizontal="left" vertical="top" wrapText="1"/>
    </xf>
    <xf numFmtId="0" fontId="151" fillId="4" borderId="1" xfId="0" applyFont="1" applyFill="1" applyBorder="1" applyAlignment="1">
      <alignment horizontal="left" vertical="top"/>
    </xf>
    <xf numFmtId="0" fontId="153" fillId="4" borderId="5" xfId="0" applyFont="1" applyFill="1" applyBorder="1" applyAlignment="1">
      <alignment horizontal="center" vertical="center"/>
    </xf>
    <xf numFmtId="0" fontId="156" fillId="4" borderId="1" xfId="0" applyFont="1" applyFill="1" applyBorder="1" applyAlignment="1">
      <alignment horizontal="left" vertical="center"/>
    </xf>
    <xf numFmtId="0" fontId="156" fillId="4" borderId="1" xfId="0" applyFont="1" applyFill="1" applyBorder="1" applyAlignment="1">
      <alignment horizontal="left" vertical="top"/>
    </xf>
    <xf numFmtId="0" fontId="157" fillId="4" borderId="1" xfId="0" applyFont="1" applyFill="1" applyBorder="1" applyAlignment="1">
      <alignment horizontal="left" vertical="top" wrapText="1"/>
    </xf>
    <xf numFmtId="0" fontId="156" fillId="4" borderId="1" xfId="0" applyNumberFormat="1" applyFont="1" applyFill="1" applyBorder="1" applyAlignment="1">
      <alignment horizontal="left" vertical="top" wrapText="1"/>
    </xf>
    <xf numFmtId="0" fontId="156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29" fillId="4" borderId="1" xfId="0" applyFont="1" applyFill="1" applyBorder="1" applyAlignment="1">
      <alignment horizontal="left" vertical="top" wrapText="1"/>
    </xf>
    <xf numFmtId="49" fontId="2" fillId="4" borderId="3" xfId="0" applyNumberFormat="1" applyFont="1" applyFill="1" applyBorder="1" applyAlignment="1">
      <alignment horizontal="center" vertical="center"/>
    </xf>
    <xf numFmtId="0" fontId="158" fillId="4" borderId="1" xfId="0" applyFont="1" applyFill="1" applyBorder="1" applyAlignment="1">
      <alignment horizontal="left" vertical="center"/>
    </xf>
    <xf numFmtId="0" fontId="158" fillId="4" borderId="1" xfId="0" applyFont="1" applyFill="1" applyBorder="1" applyAlignment="1">
      <alignment horizontal="left" vertical="top"/>
    </xf>
    <xf numFmtId="0" fontId="159" fillId="4" borderId="1" xfId="0" applyFont="1" applyFill="1" applyBorder="1" applyAlignment="1">
      <alignment horizontal="left" vertical="top" wrapText="1"/>
    </xf>
    <xf numFmtId="0" fontId="158" fillId="4" borderId="1" xfId="0" applyNumberFormat="1" applyFont="1" applyFill="1" applyBorder="1" applyAlignment="1">
      <alignment horizontal="left" vertical="top" wrapText="1"/>
    </xf>
    <xf numFmtId="0" fontId="160" fillId="4" borderId="1" xfId="0" applyFont="1" applyFill="1" applyBorder="1" applyAlignment="1">
      <alignment horizontal="left" vertical="top" wrapText="1"/>
    </xf>
    <xf numFmtId="49" fontId="161" fillId="4" borderId="3" xfId="0" applyNumberFormat="1" applyFont="1" applyFill="1" applyBorder="1" applyAlignment="1">
      <alignment horizontal="center" vertical="center"/>
    </xf>
    <xf numFmtId="0" fontId="160" fillId="4" borderId="1" xfId="0" applyFont="1" applyFill="1" applyBorder="1" applyAlignment="1">
      <alignment horizontal="left" vertical="top"/>
    </xf>
    <xf numFmtId="49" fontId="161" fillId="4" borderId="5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62" fillId="4" borderId="1" xfId="0" applyFont="1" applyFill="1" applyBorder="1" applyAlignment="1">
      <alignment horizontal="left" vertical="center"/>
    </xf>
    <xf numFmtId="0" fontId="162" fillId="4" borderId="1" xfId="0" applyFont="1" applyFill="1" applyBorder="1" applyAlignment="1">
      <alignment horizontal="left" vertical="top"/>
    </xf>
    <xf numFmtId="0" fontId="163" fillId="4" borderId="1" xfId="0" applyFont="1" applyFill="1" applyBorder="1" applyAlignment="1">
      <alignment horizontal="left" vertical="top" wrapText="1"/>
    </xf>
    <xf numFmtId="0" fontId="162" fillId="4" borderId="1" xfId="0" applyNumberFormat="1" applyFont="1" applyFill="1" applyBorder="1" applyAlignment="1">
      <alignment horizontal="left" vertical="top" wrapText="1"/>
    </xf>
    <xf numFmtId="0" fontId="164" fillId="4" borderId="3" xfId="0" applyFont="1" applyFill="1" applyBorder="1" applyAlignment="1">
      <alignment horizontal="center" vertical="center"/>
    </xf>
    <xf numFmtId="0" fontId="165" fillId="4" borderId="1" xfId="0" applyFont="1" applyFill="1" applyBorder="1" applyAlignment="1">
      <alignment horizontal="left" vertical="top"/>
    </xf>
    <xf numFmtId="0" fontId="166" fillId="4" borderId="1" xfId="0" applyFont="1" applyFill="1" applyBorder="1" applyAlignment="1">
      <alignment horizontal="left" vertical="top" wrapText="1"/>
    </xf>
    <xf numFmtId="0" fontId="164" fillId="4" borderId="4" xfId="0" applyFont="1" applyFill="1" applyBorder="1" applyAlignment="1">
      <alignment horizontal="center" vertical="center"/>
    </xf>
    <xf numFmtId="0" fontId="164" fillId="4" borderId="5" xfId="0" applyFont="1" applyFill="1" applyBorder="1" applyAlignment="1">
      <alignment horizontal="center" vertical="center"/>
    </xf>
    <xf numFmtId="0" fontId="16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168" fillId="0" borderId="1" xfId="0" applyFont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176" fontId="3" fillId="0" borderId="5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top"/>
    </xf>
    <xf numFmtId="176" fontId="4" fillId="4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176" fontId="3" fillId="0" borderId="5" xfId="0" applyNumberFormat="1" applyFont="1" applyBorder="1" applyAlignment="1">
      <alignment horizontal="left" vertical="center" wrapText="1"/>
    </xf>
    <xf numFmtId="176" fontId="4" fillId="4" borderId="1" xfId="0" applyNumberFormat="1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176" fontId="3" fillId="0" borderId="1" xfId="0" applyNumberFormat="1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top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NumberFormat="1" applyFont="1" applyFill="1" applyBorder="1" applyAlignment="1">
      <alignment horizontal="left" vertical="top" wrapText="1"/>
    </xf>
    <xf numFmtId="0" fontId="42" fillId="4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left" vertical="top" wrapText="1"/>
    </xf>
    <xf numFmtId="0" fontId="19" fillId="4" borderId="4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left" vertical="top"/>
    </xf>
    <xf numFmtId="0" fontId="23" fillId="4" borderId="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46" fillId="2" borderId="1" xfId="0" applyFont="1" applyFill="1" applyBorder="1" applyAlignment="1">
      <alignment horizontal="left" vertical="top"/>
    </xf>
    <xf numFmtId="0" fontId="42" fillId="2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23" fillId="15" borderId="1" xfId="0" applyNumberFormat="1" applyFont="1" applyFill="1" applyBorder="1" applyAlignment="1">
      <alignment horizontal="left" vertical="top" wrapText="1"/>
    </xf>
    <xf numFmtId="0" fontId="19" fillId="15" borderId="1" xfId="0" applyFont="1" applyFill="1" applyBorder="1" applyAlignment="1">
      <alignment horizontal="left" vertical="top"/>
    </xf>
    <xf numFmtId="0" fontId="19" fillId="15" borderId="3" xfId="0" applyFont="1" applyFill="1" applyBorder="1" applyAlignment="1">
      <alignment horizontal="center" vertical="center"/>
    </xf>
    <xf numFmtId="0" fontId="19" fillId="15" borderId="4" xfId="0" applyFont="1" applyFill="1" applyBorder="1" applyAlignment="1">
      <alignment horizontal="center" vertical="center"/>
    </xf>
    <xf numFmtId="0" fontId="146" fillId="15" borderId="1" xfId="0" applyFont="1" applyFill="1" applyBorder="1" applyAlignment="1">
      <alignment horizontal="left" vertical="top"/>
    </xf>
    <xf numFmtId="0" fontId="42" fillId="15" borderId="1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left" vertical="top"/>
    </xf>
    <xf numFmtId="0" fontId="23" fillId="15" borderId="1" xfId="0" applyFont="1" applyFill="1" applyBorder="1" applyAlignment="1">
      <alignment horizontal="left" vertical="top" wrapText="1"/>
    </xf>
    <xf numFmtId="0" fontId="19" fillId="15" borderId="5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left" vertical="top"/>
    </xf>
    <xf numFmtId="0" fontId="19" fillId="5" borderId="1" xfId="0" applyFont="1" applyFill="1" applyBorder="1" applyAlignment="1">
      <alignment horizontal="left" vertical="top"/>
    </xf>
    <xf numFmtId="0" fontId="23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23" fillId="12" borderId="1" xfId="0" applyFont="1" applyFill="1" applyBorder="1" applyAlignment="1">
      <alignment horizontal="center" vertical="center"/>
    </xf>
    <xf numFmtId="0" fontId="23" fillId="12" borderId="1" xfId="0" applyFont="1" applyFill="1" applyBorder="1" applyAlignment="1">
      <alignment horizontal="left" vertical="top"/>
    </xf>
    <xf numFmtId="0" fontId="19" fillId="13" borderId="1" xfId="0" applyFont="1" applyFill="1" applyBorder="1" applyAlignment="1">
      <alignment horizontal="left" vertical="top"/>
    </xf>
    <xf numFmtId="0" fontId="23" fillId="13" borderId="1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/>
    </xf>
    <xf numFmtId="0" fontId="146" fillId="12" borderId="1" xfId="0" applyFont="1" applyFill="1" applyBorder="1" applyAlignment="1">
      <alignment horizontal="left" vertical="top"/>
    </xf>
    <xf numFmtId="0" fontId="42" fillId="13" borderId="1" xfId="0" applyFont="1" applyFill="1" applyBorder="1" applyAlignment="1">
      <alignment horizontal="center" vertical="center" wrapText="1"/>
    </xf>
    <xf numFmtId="0" fontId="19" fillId="12" borderId="5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0" fontId="146" fillId="16" borderId="1" xfId="0" applyFont="1" applyFill="1" applyBorder="1" applyAlignment="1">
      <alignment horizontal="left" vertical="top"/>
    </xf>
    <xf numFmtId="0" fontId="19" fillId="16" borderId="1" xfId="0" applyFont="1" applyFill="1" applyBorder="1" applyAlignment="1">
      <alignment horizontal="left" vertical="top"/>
    </xf>
    <xf numFmtId="0" fontId="21" fillId="16" borderId="1" xfId="0" applyFont="1" applyFill="1" applyBorder="1" applyAlignment="1">
      <alignment horizontal="center" vertical="center" wrapText="1"/>
    </xf>
    <xf numFmtId="49" fontId="19" fillId="16" borderId="3" xfId="0" applyNumberFormat="1" applyFont="1" applyFill="1" applyBorder="1" applyAlignment="1">
      <alignment horizontal="center" vertical="center"/>
    </xf>
    <xf numFmtId="0" fontId="19" fillId="16" borderId="5" xfId="0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 wrapText="1"/>
    </xf>
    <xf numFmtId="0" fontId="146" fillId="17" borderId="1" xfId="0" applyFont="1" applyFill="1" applyBorder="1" applyAlignment="1">
      <alignment horizontal="left" vertical="top"/>
    </xf>
    <xf numFmtId="0" fontId="19" fillId="17" borderId="1" xfId="0" applyFont="1" applyFill="1" applyBorder="1" applyAlignment="1">
      <alignment horizontal="left" vertical="top"/>
    </xf>
    <xf numFmtId="0" fontId="42" fillId="17" borderId="1" xfId="0" applyFont="1" applyFill="1" applyBorder="1" applyAlignment="1">
      <alignment horizontal="center" vertical="center" wrapText="1"/>
    </xf>
    <xf numFmtId="0" fontId="19" fillId="17" borderId="1" xfId="0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left" vertical="top"/>
    </xf>
    <xf numFmtId="49" fontId="19" fillId="0" borderId="1" xfId="0" applyNumberFormat="1" applyFont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left" vertical="top"/>
    </xf>
    <xf numFmtId="176" fontId="0" fillId="0" borderId="1" xfId="0" applyNumberFormat="1" applyBorder="1" applyAlignment="1">
      <alignment horizontal="center" vertical="center"/>
    </xf>
    <xf numFmtId="0" fontId="80" fillId="0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177" fontId="0" fillId="0" borderId="1" xfId="0" applyNumberFormat="1" applyFont="1" applyBorder="1" applyAlignment="1">
      <alignment horizontal="left" vertical="top"/>
    </xf>
    <xf numFmtId="176" fontId="0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92" fillId="0" borderId="1" xfId="0" applyFont="1" applyFill="1" applyBorder="1" applyAlignment="1">
      <alignment horizontal="left" vertical="top"/>
    </xf>
    <xf numFmtId="177" fontId="1" fillId="0" borderId="1" xfId="0" applyNumberFormat="1" applyFont="1" applyBorder="1" applyAlignment="1">
      <alignment horizontal="left" vertical="top"/>
    </xf>
    <xf numFmtId="0" fontId="9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77" fontId="0" fillId="0" borderId="1" xfId="0" applyNumberForma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NumberFormat="1" applyFont="1" applyFill="1" applyBorder="1" applyAlignment="1" applyProtection="1">
      <alignment horizontal="left" vertical="top"/>
    </xf>
    <xf numFmtId="9" fontId="0" fillId="0" borderId="1" xfId="0" applyNumberFormat="1" applyBorder="1" applyAlignment="1">
      <alignment horizontal="left" vertical="top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169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169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70" fillId="0" borderId="1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left" wrapText="1"/>
    </xf>
    <xf numFmtId="0" fontId="24" fillId="0" borderId="5" xfId="0" applyFont="1" applyBorder="1" applyAlignment="1">
      <alignment horizontal="center" vertical="center"/>
    </xf>
    <xf numFmtId="0" fontId="24" fillId="0" borderId="8" xfId="0" applyFont="1" applyFill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5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71" fillId="4" borderId="1" xfId="0" applyFont="1" applyFill="1" applyBorder="1" applyAlignment="1">
      <alignment horizontal="left" vertical="center"/>
    </xf>
    <xf numFmtId="0" fontId="172" fillId="4" borderId="1" xfId="0" applyFont="1" applyFill="1" applyBorder="1" applyAlignment="1">
      <alignment horizontal="left" vertical="center"/>
    </xf>
    <xf numFmtId="0" fontId="173" fillId="4" borderId="1" xfId="0" applyFont="1" applyFill="1" applyBorder="1" applyAlignment="1">
      <alignment horizontal="left" vertical="center"/>
    </xf>
    <xf numFmtId="0" fontId="49" fillId="4" borderId="1" xfId="0" applyNumberFormat="1" applyFont="1" applyFill="1" applyBorder="1" applyAlignment="1">
      <alignment horizontal="left" vertical="center"/>
    </xf>
    <xf numFmtId="0" fontId="174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92" fillId="4" borderId="1" xfId="0" applyNumberFormat="1" applyFont="1" applyFill="1" applyBorder="1" applyAlignment="1">
      <alignment horizontal="left" vertical="center"/>
    </xf>
    <xf numFmtId="0" fontId="78" fillId="4" borderId="1" xfId="0" applyFont="1" applyFill="1" applyBorder="1" applyAlignment="1">
      <alignment horizontal="left"/>
    </xf>
    <xf numFmtId="0" fontId="0" fillId="4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171" fillId="0" borderId="1" xfId="0" applyFont="1" applyFill="1" applyBorder="1" applyAlignment="1">
      <alignment horizontal="left" vertical="center"/>
    </xf>
    <xf numFmtId="0" fontId="172" fillId="0" borderId="1" xfId="0" applyFont="1" applyFill="1" applyBorder="1" applyAlignment="1">
      <alignment horizontal="left" vertical="center"/>
    </xf>
    <xf numFmtId="0" fontId="173" fillId="0" borderId="1" xfId="0" applyFont="1" applyFill="1" applyBorder="1" applyAlignment="1">
      <alignment horizontal="left" vertical="center"/>
    </xf>
    <xf numFmtId="0" fontId="49" fillId="0" borderId="1" xfId="0" applyNumberFormat="1" applyFont="1" applyFill="1" applyBorder="1" applyAlignment="1">
      <alignment horizontal="left" vertical="center"/>
    </xf>
    <xf numFmtId="0" fontId="174" fillId="0" borderId="1" xfId="0" applyFont="1" applyFill="1" applyBorder="1" applyAlignment="1">
      <alignment horizontal="left" vertical="center"/>
    </xf>
    <xf numFmtId="0" fontId="78" fillId="0" borderId="3" xfId="0" applyFont="1" applyFill="1" applyBorder="1" applyAlignment="1">
      <alignment horizontal="left" vertical="center"/>
    </xf>
    <xf numFmtId="0" fontId="172" fillId="0" borderId="3" xfId="0" applyFont="1" applyFill="1" applyBorder="1" applyAlignment="1">
      <alignment horizontal="left" vertical="center"/>
    </xf>
    <xf numFmtId="0" fontId="172" fillId="0" borderId="1" xfId="0" applyFont="1" applyFill="1" applyBorder="1" applyAlignment="1">
      <alignment horizontal="left" vertical="top"/>
    </xf>
    <xf numFmtId="0" fontId="172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left" vertical="top"/>
    </xf>
    <xf numFmtId="0" fontId="111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left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0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center" vertical="center"/>
    </xf>
    <xf numFmtId="0" fontId="90" fillId="9" borderId="1" xfId="0" applyNumberFormat="1" applyFont="1" applyFill="1" applyBorder="1" applyAlignment="1" applyProtection="1" quotePrefix="1">
      <alignment horizontal="left" vertical="center" wrapText="1"/>
      <protection locked="0"/>
    </xf>
    <xf numFmtId="0" fontId="90" fillId="9" borderId="1" xfId="0" applyNumberFormat="1" applyFont="1" applyFill="1" applyBorder="1" applyAlignment="1" quotePrefix="1">
      <alignment horizontal="left" vertical="center"/>
    </xf>
    <xf numFmtId="176" fontId="90" fillId="9" borderId="1" xfId="0" applyNumberFormat="1" applyFont="1" applyFill="1" applyBorder="1" applyAlignment="1" quotePrefix="1">
      <alignment horizontal="left" vertical="center"/>
    </xf>
    <xf numFmtId="0" fontId="92" fillId="9" borderId="1" xfId="0" applyFont="1" applyFill="1" applyBorder="1" applyAlignment="1" quotePrefix="1">
      <alignment horizontal="left" vertical="center"/>
    </xf>
    <xf numFmtId="0" fontId="90" fillId="0" borderId="1" xfId="0" applyNumberFormat="1" applyFont="1" applyFill="1" applyBorder="1" applyAlignment="1" quotePrefix="1">
      <alignment horizontal="left" vertical="center"/>
    </xf>
    <xf numFmtId="176" fontId="90" fillId="9" borderId="3" xfId="0" applyNumberFormat="1" applyFont="1" applyFill="1" applyBorder="1" applyAlignment="1" quotePrefix="1">
      <alignment horizontal="left" vertical="center"/>
    </xf>
    <xf numFmtId="0" fontId="93" fillId="9" borderId="1" xfId="0" applyNumberFormat="1" applyFont="1" applyFill="1" applyBorder="1" applyAlignment="1" quotePrefix="1">
      <alignment horizontal="left" vertical="center"/>
    </xf>
    <xf numFmtId="0" fontId="90" fillId="9" borderId="3" xfId="0" applyNumberFormat="1" applyFont="1" applyFill="1" applyBorder="1" applyAlignment="1" quotePrefix="1">
      <alignment horizontal="left" vertical="center"/>
    </xf>
    <xf numFmtId="0" fontId="63" fillId="9" borderId="1" xfId="0" applyNumberFormat="1" applyFont="1" applyFill="1" applyBorder="1" applyAlignment="1" applyProtection="1" quotePrefix="1">
      <alignment horizontal="left" vertical="top" wrapText="1"/>
      <protection locked="0"/>
    </xf>
    <xf numFmtId="0" fontId="63" fillId="9" borderId="1" xfId="0" applyNumberFormat="1" applyFont="1" applyFill="1" applyBorder="1" applyAlignment="1" quotePrefix="1">
      <alignment horizontal="left" vertical="top"/>
    </xf>
    <xf numFmtId="176" fontId="63" fillId="9" borderId="1" xfId="0" applyNumberFormat="1" applyFont="1" applyFill="1" applyBorder="1" applyAlignment="1" quotePrefix="1">
      <alignment horizontal="left" vertical="top"/>
    </xf>
    <xf numFmtId="0" fontId="49" fillId="9" borderId="1" xfId="0" applyFont="1" applyFill="1" applyBorder="1" applyAlignment="1" quotePrefix="1">
      <alignment horizontal="left" vertical="top"/>
    </xf>
    <xf numFmtId="0" fontId="63" fillId="0" borderId="1" xfId="0" applyNumberFormat="1" applyFont="1" applyFill="1" applyBorder="1" applyAlignment="1" quotePrefix="1">
      <alignment horizontal="left" vertical="top"/>
    </xf>
    <xf numFmtId="0" fontId="61" fillId="9" borderId="1" xfId="0" applyNumberFormat="1" applyFont="1" applyFill="1" applyBorder="1" applyAlignment="1" quotePrefix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9" Type="http://schemas.openxmlformats.org/officeDocument/2006/relationships/sharedStrings" Target="sharedStrings.xml"/><Relationship Id="rId58" Type="http://schemas.openxmlformats.org/officeDocument/2006/relationships/styles" Target="styles.xml"/><Relationship Id="rId57" Type="http://schemas.openxmlformats.org/officeDocument/2006/relationships/theme" Target="theme/theme1.xml"/><Relationship Id="rId56" Type="http://schemas.openxmlformats.org/officeDocument/2006/relationships/customXml" Target="../customXml/item1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</xdr:row>
      <xdr:rowOff>66675</xdr:rowOff>
    </xdr:from>
    <xdr:to>
      <xdr:col>1</xdr:col>
      <xdr:colOff>0</xdr:colOff>
      <xdr:row>11</xdr:row>
      <xdr:rowOff>95250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1529715"/>
          <a:ext cx="0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133350</xdr:rowOff>
    </xdr:to>
    <xdr:pic>
      <xdr:nvPicPr>
        <xdr:cNvPr id="20" name="图片 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2194560"/>
          <a:ext cx="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133350</xdr:rowOff>
    </xdr:to>
    <xdr:pic>
      <xdr:nvPicPr>
        <xdr:cNvPr id="21" name="图片 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2194560"/>
          <a:ext cx="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133350</xdr:rowOff>
    </xdr:to>
    <xdr:pic>
      <xdr:nvPicPr>
        <xdr:cNvPr id="22" name="图片 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2194560"/>
          <a:ext cx="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19050</xdr:colOff>
      <xdr:row>27</xdr:row>
      <xdr:rowOff>28575</xdr:rowOff>
    </xdr:from>
    <xdr:to>
      <xdr:col>8</xdr:col>
      <xdr:colOff>334010</xdr:colOff>
      <xdr:row>28</xdr:row>
      <xdr:rowOff>161925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117080" y="4954905"/>
          <a:ext cx="31496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295275</xdr:colOff>
      <xdr:row>41</xdr:row>
      <xdr:rowOff>161925</xdr:rowOff>
    </xdr:from>
    <xdr:to>
      <xdr:col>1</xdr:col>
      <xdr:colOff>597535</xdr:colOff>
      <xdr:row>43</xdr:row>
      <xdr:rowOff>121285</xdr:rowOff>
    </xdr:to>
    <xdr:sp>
      <xdr:nvSpPr>
        <xdr:cNvPr id="2" name="图片 2"/>
        <xdr:cNvSpPr>
          <a:spLocks noChangeAspect="1"/>
        </xdr:cNvSpPr>
      </xdr:nvSpPr>
      <xdr:spPr>
        <a:xfrm>
          <a:off x="912495" y="7660005"/>
          <a:ext cx="30226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171450</xdr:rowOff>
    </xdr:from>
    <xdr:to>
      <xdr:col>1</xdr:col>
      <xdr:colOff>597535</xdr:colOff>
      <xdr:row>43</xdr:row>
      <xdr:rowOff>130810</xdr:rowOff>
    </xdr:to>
    <xdr:sp>
      <xdr:nvSpPr>
        <xdr:cNvPr id="3" name="图片 2"/>
        <xdr:cNvSpPr>
          <a:spLocks noChangeAspect="1"/>
        </xdr:cNvSpPr>
      </xdr:nvSpPr>
      <xdr:spPr>
        <a:xfrm>
          <a:off x="912495" y="7669530"/>
          <a:ext cx="30226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171450</xdr:rowOff>
    </xdr:from>
    <xdr:to>
      <xdr:col>1</xdr:col>
      <xdr:colOff>597535</xdr:colOff>
      <xdr:row>44</xdr:row>
      <xdr:rowOff>162560</xdr:rowOff>
    </xdr:to>
    <xdr:sp>
      <xdr:nvSpPr>
        <xdr:cNvPr id="4" name="图片 2"/>
        <xdr:cNvSpPr>
          <a:spLocks noChangeAspect="1"/>
        </xdr:cNvSpPr>
      </xdr:nvSpPr>
      <xdr:spPr>
        <a:xfrm>
          <a:off x="912495" y="7669530"/>
          <a:ext cx="3022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285750</xdr:colOff>
      <xdr:row>43</xdr:row>
      <xdr:rowOff>0</xdr:rowOff>
    </xdr:from>
    <xdr:to>
      <xdr:col>4</xdr:col>
      <xdr:colOff>871855</xdr:colOff>
      <xdr:row>44</xdr:row>
      <xdr:rowOff>130810</xdr:rowOff>
    </xdr:to>
    <xdr:sp>
      <xdr:nvSpPr>
        <xdr:cNvPr id="5" name="图片 2"/>
        <xdr:cNvSpPr>
          <a:spLocks noChangeAspect="1"/>
        </xdr:cNvSpPr>
      </xdr:nvSpPr>
      <xdr:spPr>
        <a:xfrm>
          <a:off x="2523490" y="7863840"/>
          <a:ext cx="5861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285750</xdr:colOff>
      <xdr:row>41</xdr:row>
      <xdr:rowOff>0</xdr:rowOff>
    </xdr:from>
    <xdr:to>
      <xdr:col>3</xdr:col>
      <xdr:colOff>445135</xdr:colOff>
      <xdr:row>43</xdr:row>
      <xdr:rowOff>162560</xdr:rowOff>
    </xdr:to>
    <xdr:sp>
      <xdr:nvSpPr>
        <xdr:cNvPr id="6" name="图片 2"/>
        <xdr:cNvSpPr>
          <a:spLocks noChangeAspect="1"/>
        </xdr:cNvSpPr>
      </xdr:nvSpPr>
      <xdr:spPr>
        <a:xfrm>
          <a:off x="1520190" y="7498080"/>
          <a:ext cx="545465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285750</xdr:colOff>
      <xdr:row>41</xdr:row>
      <xdr:rowOff>0</xdr:rowOff>
    </xdr:from>
    <xdr:to>
      <xdr:col>3</xdr:col>
      <xdr:colOff>445135</xdr:colOff>
      <xdr:row>43</xdr:row>
      <xdr:rowOff>121285</xdr:rowOff>
    </xdr:to>
    <xdr:sp>
      <xdr:nvSpPr>
        <xdr:cNvPr id="7" name="图片 2"/>
        <xdr:cNvSpPr>
          <a:spLocks noChangeAspect="1"/>
        </xdr:cNvSpPr>
      </xdr:nvSpPr>
      <xdr:spPr>
        <a:xfrm>
          <a:off x="1520190" y="7498080"/>
          <a:ext cx="545465" cy="48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285750</xdr:colOff>
      <xdr:row>40</xdr:row>
      <xdr:rowOff>0</xdr:rowOff>
    </xdr:from>
    <xdr:to>
      <xdr:col>3</xdr:col>
      <xdr:colOff>443230</xdr:colOff>
      <xdr:row>41</xdr:row>
      <xdr:rowOff>130810</xdr:rowOff>
    </xdr:to>
    <xdr:sp>
      <xdr:nvSpPr>
        <xdr:cNvPr id="8" name="图片 2"/>
        <xdr:cNvSpPr>
          <a:spLocks noChangeAspect="1"/>
        </xdr:cNvSpPr>
      </xdr:nvSpPr>
      <xdr:spPr>
        <a:xfrm>
          <a:off x="1520190" y="7315200"/>
          <a:ext cx="54356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40</xdr:row>
      <xdr:rowOff>0</xdr:rowOff>
    </xdr:from>
    <xdr:to>
      <xdr:col>4</xdr:col>
      <xdr:colOff>205105</xdr:colOff>
      <xdr:row>41</xdr:row>
      <xdr:rowOff>130810</xdr:rowOff>
    </xdr:to>
    <xdr:sp>
      <xdr:nvSpPr>
        <xdr:cNvPr id="9" name="图片 2"/>
        <xdr:cNvSpPr>
          <a:spLocks noChangeAspect="1"/>
        </xdr:cNvSpPr>
      </xdr:nvSpPr>
      <xdr:spPr>
        <a:xfrm>
          <a:off x="1915795" y="7315200"/>
          <a:ext cx="527050" cy="3136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295275</xdr:colOff>
      <xdr:row>34</xdr:row>
      <xdr:rowOff>161925</xdr:rowOff>
    </xdr:from>
    <xdr:to>
      <xdr:col>1</xdr:col>
      <xdr:colOff>597535</xdr:colOff>
      <xdr:row>37</xdr:row>
      <xdr:rowOff>15875</xdr:rowOff>
    </xdr:to>
    <xdr:sp>
      <xdr:nvSpPr>
        <xdr:cNvPr id="2" name="图片 2"/>
        <xdr:cNvSpPr>
          <a:spLocks noChangeAspect="1"/>
        </xdr:cNvSpPr>
      </xdr:nvSpPr>
      <xdr:spPr>
        <a:xfrm>
          <a:off x="698500" y="5044440"/>
          <a:ext cx="30226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34</xdr:row>
      <xdr:rowOff>171450</xdr:rowOff>
    </xdr:from>
    <xdr:to>
      <xdr:col>1</xdr:col>
      <xdr:colOff>597535</xdr:colOff>
      <xdr:row>37</xdr:row>
      <xdr:rowOff>16510</xdr:rowOff>
    </xdr:to>
    <xdr:sp>
      <xdr:nvSpPr>
        <xdr:cNvPr id="3" name="图片 2"/>
        <xdr:cNvSpPr>
          <a:spLocks noChangeAspect="1"/>
        </xdr:cNvSpPr>
      </xdr:nvSpPr>
      <xdr:spPr>
        <a:xfrm>
          <a:off x="698500" y="5044440"/>
          <a:ext cx="30226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34</xdr:row>
      <xdr:rowOff>171450</xdr:rowOff>
    </xdr:from>
    <xdr:to>
      <xdr:col>1</xdr:col>
      <xdr:colOff>597535</xdr:colOff>
      <xdr:row>38</xdr:row>
      <xdr:rowOff>76835</xdr:rowOff>
    </xdr:to>
    <xdr:sp>
      <xdr:nvSpPr>
        <xdr:cNvPr id="4" name="图片 2"/>
        <xdr:cNvSpPr>
          <a:spLocks noChangeAspect="1"/>
        </xdr:cNvSpPr>
      </xdr:nvSpPr>
      <xdr:spPr>
        <a:xfrm>
          <a:off x="698500" y="5044440"/>
          <a:ext cx="302260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285750</xdr:colOff>
      <xdr:row>34</xdr:row>
      <xdr:rowOff>0</xdr:rowOff>
    </xdr:from>
    <xdr:to>
      <xdr:col>3</xdr:col>
      <xdr:colOff>588010</xdr:colOff>
      <xdr:row>37</xdr:row>
      <xdr:rowOff>67310</xdr:rowOff>
    </xdr:to>
    <xdr:sp>
      <xdr:nvSpPr>
        <xdr:cNvPr id="5" name="图片 2"/>
        <xdr:cNvSpPr>
          <a:spLocks noChangeAspect="1"/>
        </xdr:cNvSpPr>
      </xdr:nvSpPr>
      <xdr:spPr>
        <a:xfrm>
          <a:off x="1260475" y="4899660"/>
          <a:ext cx="58801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285750</xdr:colOff>
      <xdr:row>34</xdr:row>
      <xdr:rowOff>0</xdr:rowOff>
    </xdr:from>
    <xdr:to>
      <xdr:col>3</xdr:col>
      <xdr:colOff>588010</xdr:colOff>
      <xdr:row>37</xdr:row>
      <xdr:rowOff>25400</xdr:rowOff>
    </xdr:to>
    <xdr:sp>
      <xdr:nvSpPr>
        <xdr:cNvPr id="6" name="图片 2"/>
        <xdr:cNvSpPr>
          <a:spLocks noChangeAspect="1"/>
        </xdr:cNvSpPr>
      </xdr:nvSpPr>
      <xdr:spPr>
        <a:xfrm>
          <a:off x="1260475" y="4899660"/>
          <a:ext cx="588010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285750</xdr:colOff>
      <xdr:row>34</xdr:row>
      <xdr:rowOff>0</xdr:rowOff>
    </xdr:from>
    <xdr:to>
      <xdr:col>3</xdr:col>
      <xdr:colOff>586105</xdr:colOff>
      <xdr:row>36</xdr:row>
      <xdr:rowOff>6985</xdr:rowOff>
    </xdr:to>
    <xdr:sp>
      <xdr:nvSpPr>
        <xdr:cNvPr id="7" name="图片 2"/>
        <xdr:cNvSpPr>
          <a:spLocks noChangeAspect="1"/>
        </xdr:cNvSpPr>
      </xdr:nvSpPr>
      <xdr:spPr>
        <a:xfrm>
          <a:off x="1260475" y="4899660"/>
          <a:ext cx="5861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4</xdr:col>
      <xdr:colOff>205105</xdr:colOff>
      <xdr:row>36</xdr:row>
      <xdr:rowOff>6985</xdr:rowOff>
    </xdr:to>
    <xdr:sp>
      <xdr:nvSpPr>
        <xdr:cNvPr id="8" name="图片 2"/>
        <xdr:cNvSpPr>
          <a:spLocks noChangeAspect="1"/>
        </xdr:cNvSpPr>
      </xdr:nvSpPr>
      <xdr:spPr>
        <a:xfrm>
          <a:off x="1555750" y="4899660"/>
          <a:ext cx="52705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48</xdr:row>
      <xdr:rowOff>161290</xdr:rowOff>
    </xdr:from>
    <xdr:to>
      <xdr:col>3</xdr:col>
      <xdr:colOff>550545</xdr:colOff>
      <xdr:row>51</xdr:row>
      <xdr:rowOff>3810</xdr:rowOff>
    </xdr:to>
    <xdr:sp>
      <xdr:nvSpPr>
        <xdr:cNvPr id="9" name="图片 2"/>
        <xdr:cNvSpPr>
          <a:spLocks noChangeAspect="1"/>
        </xdr:cNvSpPr>
      </xdr:nvSpPr>
      <xdr:spPr>
        <a:xfrm>
          <a:off x="1260475" y="7147560"/>
          <a:ext cx="55054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50</xdr:row>
      <xdr:rowOff>0</xdr:rowOff>
    </xdr:from>
    <xdr:to>
      <xdr:col>3</xdr:col>
      <xdr:colOff>513080</xdr:colOff>
      <xdr:row>52</xdr:row>
      <xdr:rowOff>3175</xdr:rowOff>
    </xdr:to>
    <xdr:sp>
      <xdr:nvSpPr>
        <xdr:cNvPr id="10" name="图片 1"/>
        <xdr:cNvSpPr>
          <a:spLocks noChangeAspect="1"/>
        </xdr:cNvSpPr>
      </xdr:nvSpPr>
      <xdr:spPr>
        <a:xfrm>
          <a:off x="1260475" y="7292340"/>
          <a:ext cx="513080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50</xdr:row>
      <xdr:rowOff>0</xdr:rowOff>
    </xdr:from>
    <xdr:to>
      <xdr:col>4</xdr:col>
      <xdr:colOff>242570</xdr:colOff>
      <xdr:row>52</xdr:row>
      <xdr:rowOff>9525</xdr:rowOff>
    </xdr:to>
    <xdr:sp>
      <xdr:nvSpPr>
        <xdr:cNvPr id="11" name="图片 1"/>
        <xdr:cNvSpPr>
          <a:spLocks noChangeAspect="1"/>
        </xdr:cNvSpPr>
      </xdr:nvSpPr>
      <xdr:spPr>
        <a:xfrm>
          <a:off x="1583690" y="7292340"/>
          <a:ext cx="53657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50</xdr:row>
      <xdr:rowOff>0</xdr:rowOff>
    </xdr:from>
    <xdr:to>
      <xdr:col>3</xdr:col>
      <xdr:colOff>513080</xdr:colOff>
      <xdr:row>52</xdr:row>
      <xdr:rowOff>3175</xdr:rowOff>
    </xdr:to>
    <xdr:sp>
      <xdr:nvSpPr>
        <xdr:cNvPr id="12" name="图片 1"/>
        <xdr:cNvSpPr>
          <a:spLocks noChangeAspect="1"/>
        </xdr:cNvSpPr>
      </xdr:nvSpPr>
      <xdr:spPr>
        <a:xfrm>
          <a:off x="1260475" y="7292340"/>
          <a:ext cx="513080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50</xdr:row>
      <xdr:rowOff>0</xdr:rowOff>
    </xdr:from>
    <xdr:to>
      <xdr:col>3</xdr:col>
      <xdr:colOff>513080</xdr:colOff>
      <xdr:row>52</xdr:row>
      <xdr:rowOff>3175</xdr:rowOff>
    </xdr:to>
    <xdr:sp>
      <xdr:nvSpPr>
        <xdr:cNvPr id="13" name="图片 1"/>
        <xdr:cNvSpPr>
          <a:spLocks noChangeAspect="1"/>
        </xdr:cNvSpPr>
      </xdr:nvSpPr>
      <xdr:spPr>
        <a:xfrm>
          <a:off x="1260475" y="7292340"/>
          <a:ext cx="513080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50</xdr:row>
      <xdr:rowOff>0</xdr:rowOff>
    </xdr:from>
    <xdr:to>
      <xdr:col>3</xdr:col>
      <xdr:colOff>513080</xdr:colOff>
      <xdr:row>52</xdr:row>
      <xdr:rowOff>3175</xdr:rowOff>
    </xdr:to>
    <xdr:sp>
      <xdr:nvSpPr>
        <xdr:cNvPr id="14" name="图片 1"/>
        <xdr:cNvSpPr>
          <a:spLocks noChangeAspect="1"/>
        </xdr:cNvSpPr>
      </xdr:nvSpPr>
      <xdr:spPr>
        <a:xfrm>
          <a:off x="1260475" y="7292340"/>
          <a:ext cx="513080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48</xdr:row>
      <xdr:rowOff>171450</xdr:rowOff>
    </xdr:from>
    <xdr:to>
      <xdr:col>3</xdr:col>
      <xdr:colOff>550545</xdr:colOff>
      <xdr:row>51</xdr:row>
      <xdr:rowOff>3810</xdr:rowOff>
    </xdr:to>
    <xdr:sp>
      <xdr:nvSpPr>
        <xdr:cNvPr id="15" name="图片 2"/>
        <xdr:cNvSpPr>
          <a:spLocks noChangeAspect="1"/>
        </xdr:cNvSpPr>
      </xdr:nvSpPr>
      <xdr:spPr>
        <a:xfrm>
          <a:off x="1260475" y="7147560"/>
          <a:ext cx="55054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50</xdr:row>
      <xdr:rowOff>0</xdr:rowOff>
    </xdr:from>
    <xdr:to>
      <xdr:col>3</xdr:col>
      <xdr:colOff>513080</xdr:colOff>
      <xdr:row>52</xdr:row>
      <xdr:rowOff>3810</xdr:rowOff>
    </xdr:to>
    <xdr:sp>
      <xdr:nvSpPr>
        <xdr:cNvPr id="17" name="图片 1"/>
        <xdr:cNvSpPr>
          <a:spLocks noChangeAspect="1"/>
        </xdr:cNvSpPr>
      </xdr:nvSpPr>
      <xdr:spPr>
        <a:xfrm>
          <a:off x="1260475" y="7292340"/>
          <a:ext cx="51308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50</xdr:row>
      <xdr:rowOff>0</xdr:rowOff>
    </xdr:from>
    <xdr:to>
      <xdr:col>4</xdr:col>
      <xdr:colOff>242570</xdr:colOff>
      <xdr:row>52</xdr:row>
      <xdr:rowOff>7620</xdr:rowOff>
    </xdr:to>
    <xdr:sp>
      <xdr:nvSpPr>
        <xdr:cNvPr id="18" name="图片 1"/>
        <xdr:cNvSpPr>
          <a:spLocks noChangeAspect="1"/>
        </xdr:cNvSpPr>
      </xdr:nvSpPr>
      <xdr:spPr>
        <a:xfrm>
          <a:off x="1583690" y="7292340"/>
          <a:ext cx="53657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50</xdr:row>
      <xdr:rowOff>0</xdr:rowOff>
    </xdr:from>
    <xdr:to>
      <xdr:col>3</xdr:col>
      <xdr:colOff>513080</xdr:colOff>
      <xdr:row>52</xdr:row>
      <xdr:rowOff>3810</xdr:rowOff>
    </xdr:to>
    <xdr:sp>
      <xdr:nvSpPr>
        <xdr:cNvPr id="19" name="图片 1"/>
        <xdr:cNvSpPr>
          <a:spLocks noChangeAspect="1"/>
        </xdr:cNvSpPr>
      </xdr:nvSpPr>
      <xdr:spPr>
        <a:xfrm>
          <a:off x="1260475" y="7292340"/>
          <a:ext cx="513080" cy="2933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295275</xdr:colOff>
      <xdr:row>45</xdr:row>
      <xdr:rowOff>161925</xdr:rowOff>
    </xdr:from>
    <xdr:to>
      <xdr:col>1</xdr:col>
      <xdr:colOff>597535</xdr:colOff>
      <xdr:row>46</xdr:row>
      <xdr:rowOff>149860</xdr:rowOff>
    </xdr:to>
    <xdr:sp>
      <xdr:nvSpPr>
        <xdr:cNvPr id="2" name="图片 2"/>
        <xdr:cNvSpPr>
          <a:spLocks noChangeAspect="1"/>
        </xdr:cNvSpPr>
      </xdr:nvSpPr>
      <xdr:spPr>
        <a:xfrm>
          <a:off x="912495" y="6825615"/>
          <a:ext cx="30226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45</xdr:row>
      <xdr:rowOff>171450</xdr:rowOff>
    </xdr:from>
    <xdr:to>
      <xdr:col>1</xdr:col>
      <xdr:colOff>597535</xdr:colOff>
      <xdr:row>46</xdr:row>
      <xdr:rowOff>159385</xdr:rowOff>
    </xdr:to>
    <xdr:sp>
      <xdr:nvSpPr>
        <xdr:cNvPr id="3" name="图片 2"/>
        <xdr:cNvSpPr>
          <a:spLocks noChangeAspect="1"/>
        </xdr:cNvSpPr>
      </xdr:nvSpPr>
      <xdr:spPr>
        <a:xfrm>
          <a:off x="912495" y="6835140"/>
          <a:ext cx="30226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45</xdr:row>
      <xdr:rowOff>171450</xdr:rowOff>
    </xdr:from>
    <xdr:to>
      <xdr:col>1</xdr:col>
      <xdr:colOff>597535</xdr:colOff>
      <xdr:row>48</xdr:row>
      <xdr:rowOff>19685</xdr:rowOff>
    </xdr:to>
    <xdr:sp>
      <xdr:nvSpPr>
        <xdr:cNvPr id="4" name="图片 2"/>
        <xdr:cNvSpPr>
          <a:spLocks noChangeAspect="1"/>
        </xdr:cNvSpPr>
      </xdr:nvSpPr>
      <xdr:spPr>
        <a:xfrm>
          <a:off x="912495" y="6835140"/>
          <a:ext cx="30226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285750</xdr:colOff>
      <xdr:row>45</xdr:row>
      <xdr:rowOff>0</xdr:rowOff>
    </xdr:from>
    <xdr:to>
      <xdr:col>4</xdr:col>
      <xdr:colOff>187960</xdr:colOff>
      <xdr:row>47</xdr:row>
      <xdr:rowOff>19685</xdr:rowOff>
    </xdr:to>
    <xdr:sp>
      <xdr:nvSpPr>
        <xdr:cNvPr id="5" name="图片 2"/>
        <xdr:cNvSpPr>
          <a:spLocks noChangeAspect="1"/>
        </xdr:cNvSpPr>
      </xdr:nvSpPr>
      <xdr:spPr>
        <a:xfrm>
          <a:off x="1431925" y="6663690"/>
          <a:ext cx="80518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285750</xdr:colOff>
      <xdr:row>45</xdr:row>
      <xdr:rowOff>0</xdr:rowOff>
    </xdr:from>
    <xdr:to>
      <xdr:col>4</xdr:col>
      <xdr:colOff>187960</xdr:colOff>
      <xdr:row>46</xdr:row>
      <xdr:rowOff>149860</xdr:rowOff>
    </xdr:to>
    <xdr:sp>
      <xdr:nvSpPr>
        <xdr:cNvPr id="6" name="图片 2"/>
        <xdr:cNvSpPr>
          <a:spLocks noChangeAspect="1"/>
        </xdr:cNvSpPr>
      </xdr:nvSpPr>
      <xdr:spPr>
        <a:xfrm>
          <a:off x="1431925" y="6663690"/>
          <a:ext cx="8051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285750</xdr:colOff>
      <xdr:row>45</xdr:row>
      <xdr:rowOff>0</xdr:rowOff>
    </xdr:from>
    <xdr:to>
      <xdr:col>4</xdr:col>
      <xdr:colOff>186055</xdr:colOff>
      <xdr:row>46</xdr:row>
      <xdr:rowOff>130810</xdr:rowOff>
    </xdr:to>
    <xdr:sp>
      <xdr:nvSpPr>
        <xdr:cNvPr id="7" name="图片 2"/>
        <xdr:cNvSpPr>
          <a:spLocks noChangeAspect="1"/>
        </xdr:cNvSpPr>
      </xdr:nvSpPr>
      <xdr:spPr>
        <a:xfrm>
          <a:off x="1431925" y="6663690"/>
          <a:ext cx="8032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4</xdr:col>
      <xdr:colOff>500380</xdr:colOff>
      <xdr:row>46</xdr:row>
      <xdr:rowOff>130810</xdr:rowOff>
    </xdr:to>
    <xdr:sp>
      <xdr:nvSpPr>
        <xdr:cNvPr id="8" name="图片 2"/>
        <xdr:cNvSpPr>
          <a:spLocks noChangeAspect="1"/>
        </xdr:cNvSpPr>
      </xdr:nvSpPr>
      <xdr:spPr>
        <a:xfrm>
          <a:off x="1727200" y="6663690"/>
          <a:ext cx="8223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57</xdr:row>
      <xdr:rowOff>161290</xdr:rowOff>
    </xdr:from>
    <xdr:to>
      <xdr:col>4</xdr:col>
      <xdr:colOff>131445</xdr:colOff>
      <xdr:row>59</xdr:row>
      <xdr:rowOff>119380</xdr:rowOff>
    </xdr:to>
    <xdr:sp>
      <xdr:nvSpPr>
        <xdr:cNvPr id="9" name="图片 2"/>
        <xdr:cNvSpPr>
          <a:spLocks noChangeAspect="1"/>
        </xdr:cNvSpPr>
      </xdr:nvSpPr>
      <xdr:spPr>
        <a:xfrm>
          <a:off x="1431925" y="9110980"/>
          <a:ext cx="7486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59</xdr:row>
      <xdr:rowOff>0</xdr:rowOff>
    </xdr:from>
    <xdr:to>
      <xdr:col>4</xdr:col>
      <xdr:colOff>93980</xdr:colOff>
      <xdr:row>60</xdr:row>
      <xdr:rowOff>14605</xdr:rowOff>
    </xdr:to>
    <xdr:sp>
      <xdr:nvSpPr>
        <xdr:cNvPr id="10" name="图片 1"/>
        <xdr:cNvSpPr>
          <a:spLocks noChangeAspect="1"/>
        </xdr:cNvSpPr>
      </xdr:nvSpPr>
      <xdr:spPr>
        <a:xfrm>
          <a:off x="1431925" y="9315450"/>
          <a:ext cx="711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59</xdr:row>
      <xdr:rowOff>0</xdr:rowOff>
    </xdr:from>
    <xdr:to>
      <xdr:col>4</xdr:col>
      <xdr:colOff>565785</xdr:colOff>
      <xdr:row>60</xdr:row>
      <xdr:rowOff>28575</xdr:rowOff>
    </xdr:to>
    <xdr:sp>
      <xdr:nvSpPr>
        <xdr:cNvPr id="11" name="图片 1"/>
        <xdr:cNvSpPr>
          <a:spLocks noChangeAspect="1"/>
        </xdr:cNvSpPr>
      </xdr:nvSpPr>
      <xdr:spPr>
        <a:xfrm>
          <a:off x="1755140" y="9315450"/>
          <a:ext cx="8597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59</xdr:row>
      <xdr:rowOff>0</xdr:rowOff>
    </xdr:from>
    <xdr:to>
      <xdr:col>4</xdr:col>
      <xdr:colOff>93980</xdr:colOff>
      <xdr:row>60</xdr:row>
      <xdr:rowOff>14605</xdr:rowOff>
    </xdr:to>
    <xdr:sp>
      <xdr:nvSpPr>
        <xdr:cNvPr id="12" name="图片 1"/>
        <xdr:cNvSpPr>
          <a:spLocks noChangeAspect="1"/>
        </xdr:cNvSpPr>
      </xdr:nvSpPr>
      <xdr:spPr>
        <a:xfrm>
          <a:off x="1431925" y="9315450"/>
          <a:ext cx="711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59</xdr:row>
      <xdr:rowOff>0</xdr:rowOff>
    </xdr:from>
    <xdr:to>
      <xdr:col>4</xdr:col>
      <xdr:colOff>93980</xdr:colOff>
      <xdr:row>60</xdr:row>
      <xdr:rowOff>14605</xdr:rowOff>
    </xdr:to>
    <xdr:sp>
      <xdr:nvSpPr>
        <xdr:cNvPr id="13" name="图片 1"/>
        <xdr:cNvSpPr>
          <a:spLocks noChangeAspect="1"/>
        </xdr:cNvSpPr>
      </xdr:nvSpPr>
      <xdr:spPr>
        <a:xfrm>
          <a:off x="1431925" y="9315450"/>
          <a:ext cx="711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59</xdr:row>
      <xdr:rowOff>0</xdr:rowOff>
    </xdr:from>
    <xdr:to>
      <xdr:col>4</xdr:col>
      <xdr:colOff>93980</xdr:colOff>
      <xdr:row>60</xdr:row>
      <xdr:rowOff>14605</xdr:rowOff>
    </xdr:to>
    <xdr:sp>
      <xdr:nvSpPr>
        <xdr:cNvPr id="14" name="图片 1"/>
        <xdr:cNvSpPr>
          <a:spLocks noChangeAspect="1"/>
        </xdr:cNvSpPr>
      </xdr:nvSpPr>
      <xdr:spPr>
        <a:xfrm>
          <a:off x="1431925" y="9315450"/>
          <a:ext cx="711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57</xdr:row>
      <xdr:rowOff>171450</xdr:rowOff>
    </xdr:from>
    <xdr:to>
      <xdr:col>4</xdr:col>
      <xdr:colOff>131445</xdr:colOff>
      <xdr:row>59</xdr:row>
      <xdr:rowOff>15240</xdr:rowOff>
    </xdr:to>
    <xdr:sp>
      <xdr:nvSpPr>
        <xdr:cNvPr id="15" name="图片 2"/>
        <xdr:cNvSpPr>
          <a:spLocks noChangeAspect="1"/>
        </xdr:cNvSpPr>
      </xdr:nvSpPr>
      <xdr:spPr>
        <a:xfrm>
          <a:off x="1431925" y="9121140"/>
          <a:ext cx="7486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57</xdr:row>
      <xdr:rowOff>161290</xdr:rowOff>
    </xdr:from>
    <xdr:to>
      <xdr:col>4</xdr:col>
      <xdr:colOff>131445</xdr:colOff>
      <xdr:row>59</xdr:row>
      <xdr:rowOff>120650</xdr:rowOff>
    </xdr:to>
    <xdr:sp>
      <xdr:nvSpPr>
        <xdr:cNvPr id="16" name="图片 2"/>
        <xdr:cNvSpPr>
          <a:spLocks noChangeAspect="1"/>
        </xdr:cNvSpPr>
      </xdr:nvSpPr>
      <xdr:spPr>
        <a:xfrm>
          <a:off x="1431925" y="9110980"/>
          <a:ext cx="7486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59</xdr:row>
      <xdr:rowOff>0</xdr:rowOff>
    </xdr:from>
    <xdr:to>
      <xdr:col>4</xdr:col>
      <xdr:colOff>93980</xdr:colOff>
      <xdr:row>60</xdr:row>
      <xdr:rowOff>15240</xdr:rowOff>
    </xdr:to>
    <xdr:sp>
      <xdr:nvSpPr>
        <xdr:cNvPr id="17" name="图片 1"/>
        <xdr:cNvSpPr>
          <a:spLocks noChangeAspect="1"/>
        </xdr:cNvSpPr>
      </xdr:nvSpPr>
      <xdr:spPr>
        <a:xfrm>
          <a:off x="1431925" y="9315450"/>
          <a:ext cx="711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59</xdr:row>
      <xdr:rowOff>0</xdr:rowOff>
    </xdr:from>
    <xdr:to>
      <xdr:col>4</xdr:col>
      <xdr:colOff>565785</xdr:colOff>
      <xdr:row>60</xdr:row>
      <xdr:rowOff>26670</xdr:rowOff>
    </xdr:to>
    <xdr:sp>
      <xdr:nvSpPr>
        <xdr:cNvPr id="18" name="图片 1"/>
        <xdr:cNvSpPr>
          <a:spLocks noChangeAspect="1"/>
        </xdr:cNvSpPr>
      </xdr:nvSpPr>
      <xdr:spPr>
        <a:xfrm>
          <a:off x="1755140" y="9315450"/>
          <a:ext cx="8597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59</xdr:row>
      <xdr:rowOff>0</xdr:rowOff>
    </xdr:from>
    <xdr:to>
      <xdr:col>4</xdr:col>
      <xdr:colOff>93980</xdr:colOff>
      <xdr:row>60</xdr:row>
      <xdr:rowOff>15240</xdr:rowOff>
    </xdr:to>
    <xdr:sp>
      <xdr:nvSpPr>
        <xdr:cNvPr id="19" name="图片 1"/>
        <xdr:cNvSpPr>
          <a:spLocks noChangeAspect="1"/>
        </xdr:cNvSpPr>
      </xdr:nvSpPr>
      <xdr:spPr>
        <a:xfrm>
          <a:off x="1431925" y="9315450"/>
          <a:ext cx="711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45</xdr:row>
      <xdr:rowOff>161925</xdr:rowOff>
    </xdr:from>
    <xdr:to>
      <xdr:col>1</xdr:col>
      <xdr:colOff>597535</xdr:colOff>
      <xdr:row>46</xdr:row>
      <xdr:rowOff>149860</xdr:rowOff>
    </xdr:to>
    <xdr:sp>
      <xdr:nvSpPr>
        <xdr:cNvPr id="20" name="图片 2"/>
        <xdr:cNvSpPr>
          <a:spLocks noChangeAspect="1"/>
        </xdr:cNvSpPr>
      </xdr:nvSpPr>
      <xdr:spPr>
        <a:xfrm>
          <a:off x="912495" y="6825615"/>
          <a:ext cx="30226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45</xdr:row>
      <xdr:rowOff>171450</xdr:rowOff>
    </xdr:from>
    <xdr:to>
      <xdr:col>1</xdr:col>
      <xdr:colOff>597535</xdr:colOff>
      <xdr:row>46</xdr:row>
      <xdr:rowOff>159385</xdr:rowOff>
    </xdr:to>
    <xdr:sp>
      <xdr:nvSpPr>
        <xdr:cNvPr id="21" name="图片 2"/>
        <xdr:cNvSpPr>
          <a:spLocks noChangeAspect="1"/>
        </xdr:cNvSpPr>
      </xdr:nvSpPr>
      <xdr:spPr>
        <a:xfrm>
          <a:off x="912495" y="6835140"/>
          <a:ext cx="30226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45</xdr:row>
      <xdr:rowOff>171450</xdr:rowOff>
    </xdr:from>
    <xdr:to>
      <xdr:col>1</xdr:col>
      <xdr:colOff>597535</xdr:colOff>
      <xdr:row>48</xdr:row>
      <xdr:rowOff>19685</xdr:rowOff>
    </xdr:to>
    <xdr:sp>
      <xdr:nvSpPr>
        <xdr:cNvPr id="22" name="图片 2"/>
        <xdr:cNvSpPr>
          <a:spLocks noChangeAspect="1"/>
        </xdr:cNvSpPr>
      </xdr:nvSpPr>
      <xdr:spPr>
        <a:xfrm>
          <a:off x="912495" y="6835140"/>
          <a:ext cx="302260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285750</xdr:colOff>
      <xdr:row>45</xdr:row>
      <xdr:rowOff>0</xdr:rowOff>
    </xdr:from>
    <xdr:to>
      <xdr:col>4</xdr:col>
      <xdr:colOff>187960</xdr:colOff>
      <xdr:row>47</xdr:row>
      <xdr:rowOff>19685</xdr:rowOff>
    </xdr:to>
    <xdr:sp>
      <xdr:nvSpPr>
        <xdr:cNvPr id="23" name="图片 2"/>
        <xdr:cNvSpPr>
          <a:spLocks noChangeAspect="1"/>
        </xdr:cNvSpPr>
      </xdr:nvSpPr>
      <xdr:spPr>
        <a:xfrm>
          <a:off x="1431925" y="6663690"/>
          <a:ext cx="80518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285750</xdr:colOff>
      <xdr:row>45</xdr:row>
      <xdr:rowOff>0</xdr:rowOff>
    </xdr:from>
    <xdr:to>
      <xdr:col>4</xdr:col>
      <xdr:colOff>187960</xdr:colOff>
      <xdr:row>46</xdr:row>
      <xdr:rowOff>149860</xdr:rowOff>
    </xdr:to>
    <xdr:sp>
      <xdr:nvSpPr>
        <xdr:cNvPr id="24" name="图片 2"/>
        <xdr:cNvSpPr>
          <a:spLocks noChangeAspect="1"/>
        </xdr:cNvSpPr>
      </xdr:nvSpPr>
      <xdr:spPr>
        <a:xfrm>
          <a:off x="1431925" y="6663690"/>
          <a:ext cx="8051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285750</xdr:colOff>
      <xdr:row>45</xdr:row>
      <xdr:rowOff>0</xdr:rowOff>
    </xdr:from>
    <xdr:to>
      <xdr:col>4</xdr:col>
      <xdr:colOff>186055</xdr:colOff>
      <xdr:row>46</xdr:row>
      <xdr:rowOff>130810</xdr:rowOff>
    </xdr:to>
    <xdr:sp>
      <xdr:nvSpPr>
        <xdr:cNvPr id="25" name="图片 2"/>
        <xdr:cNvSpPr>
          <a:spLocks noChangeAspect="1"/>
        </xdr:cNvSpPr>
      </xdr:nvSpPr>
      <xdr:spPr>
        <a:xfrm>
          <a:off x="1431925" y="6663690"/>
          <a:ext cx="8032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4</xdr:col>
      <xdr:colOff>500380</xdr:colOff>
      <xdr:row>46</xdr:row>
      <xdr:rowOff>130810</xdr:rowOff>
    </xdr:to>
    <xdr:sp>
      <xdr:nvSpPr>
        <xdr:cNvPr id="26" name="图片 2"/>
        <xdr:cNvSpPr>
          <a:spLocks noChangeAspect="1"/>
        </xdr:cNvSpPr>
      </xdr:nvSpPr>
      <xdr:spPr>
        <a:xfrm>
          <a:off x="1727200" y="6663690"/>
          <a:ext cx="8223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57</xdr:row>
      <xdr:rowOff>161290</xdr:rowOff>
    </xdr:from>
    <xdr:to>
      <xdr:col>4</xdr:col>
      <xdr:colOff>131445</xdr:colOff>
      <xdr:row>59</xdr:row>
      <xdr:rowOff>119380</xdr:rowOff>
    </xdr:to>
    <xdr:sp>
      <xdr:nvSpPr>
        <xdr:cNvPr id="27" name="图片 2"/>
        <xdr:cNvSpPr>
          <a:spLocks noChangeAspect="1"/>
        </xdr:cNvSpPr>
      </xdr:nvSpPr>
      <xdr:spPr>
        <a:xfrm>
          <a:off x="1431925" y="9110980"/>
          <a:ext cx="7486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59</xdr:row>
      <xdr:rowOff>0</xdr:rowOff>
    </xdr:from>
    <xdr:to>
      <xdr:col>4</xdr:col>
      <xdr:colOff>93980</xdr:colOff>
      <xdr:row>60</xdr:row>
      <xdr:rowOff>14605</xdr:rowOff>
    </xdr:to>
    <xdr:sp>
      <xdr:nvSpPr>
        <xdr:cNvPr id="28" name="图片 1"/>
        <xdr:cNvSpPr>
          <a:spLocks noChangeAspect="1"/>
        </xdr:cNvSpPr>
      </xdr:nvSpPr>
      <xdr:spPr>
        <a:xfrm>
          <a:off x="1431925" y="9315450"/>
          <a:ext cx="711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59</xdr:row>
      <xdr:rowOff>0</xdr:rowOff>
    </xdr:from>
    <xdr:to>
      <xdr:col>4</xdr:col>
      <xdr:colOff>565785</xdr:colOff>
      <xdr:row>60</xdr:row>
      <xdr:rowOff>28575</xdr:rowOff>
    </xdr:to>
    <xdr:sp>
      <xdr:nvSpPr>
        <xdr:cNvPr id="29" name="图片 1"/>
        <xdr:cNvSpPr>
          <a:spLocks noChangeAspect="1"/>
        </xdr:cNvSpPr>
      </xdr:nvSpPr>
      <xdr:spPr>
        <a:xfrm>
          <a:off x="1755140" y="9315450"/>
          <a:ext cx="8597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59</xdr:row>
      <xdr:rowOff>0</xdr:rowOff>
    </xdr:from>
    <xdr:to>
      <xdr:col>4</xdr:col>
      <xdr:colOff>93980</xdr:colOff>
      <xdr:row>60</xdr:row>
      <xdr:rowOff>14605</xdr:rowOff>
    </xdr:to>
    <xdr:sp>
      <xdr:nvSpPr>
        <xdr:cNvPr id="30" name="图片 1"/>
        <xdr:cNvSpPr>
          <a:spLocks noChangeAspect="1"/>
        </xdr:cNvSpPr>
      </xdr:nvSpPr>
      <xdr:spPr>
        <a:xfrm>
          <a:off x="1431925" y="9315450"/>
          <a:ext cx="711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59</xdr:row>
      <xdr:rowOff>0</xdr:rowOff>
    </xdr:from>
    <xdr:to>
      <xdr:col>4</xdr:col>
      <xdr:colOff>93980</xdr:colOff>
      <xdr:row>60</xdr:row>
      <xdr:rowOff>14605</xdr:rowOff>
    </xdr:to>
    <xdr:sp>
      <xdr:nvSpPr>
        <xdr:cNvPr id="31" name="图片 1"/>
        <xdr:cNvSpPr>
          <a:spLocks noChangeAspect="1"/>
        </xdr:cNvSpPr>
      </xdr:nvSpPr>
      <xdr:spPr>
        <a:xfrm>
          <a:off x="1431925" y="9315450"/>
          <a:ext cx="711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59</xdr:row>
      <xdr:rowOff>0</xdr:rowOff>
    </xdr:from>
    <xdr:to>
      <xdr:col>4</xdr:col>
      <xdr:colOff>93980</xdr:colOff>
      <xdr:row>60</xdr:row>
      <xdr:rowOff>14605</xdr:rowOff>
    </xdr:to>
    <xdr:sp>
      <xdr:nvSpPr>
        <xdr:cNvPr id="32" name="图片 1"/>
        <xdr:cNvSpPr>
          <a:spLocks noChangeAspect="1"/>
        </xdr:cNvSpPr>
      </xdr:nvSpPr>
      <xdr:spPr>
        <a:xfrm>
          <a:off x="1431925" y="9315450"/>
          <a:ext cx="711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57</xdr:row>
      <xdr:rowOff>171450</xdr:rowOff>
    </xdr:from>
    <xdr:to>
      <xdr:col>4</xdr:col>
      <xdr:colOff>131445</xdr:colOff>
      <xdr:row>59</xdr:row>
      <xdr:rowOff>15240</xdr:rowOff>
    </xdr:to>
    <xdr:sp>
      <xdr:nvSpPr>
        <xdr:cNvPr id="33" name="图片 2"/>
        <xdr:cNvSpPr>
          <a:spLocks noChangeAspect="1"/>
        </xdr:cNvSpPr>
      </xdr:nvSpPr>
      <xdr:spPr>
        <a:xfrm>
          <a:off x="1431925" y="9121140"/>
          <a:ext cx="7486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59</xdr:row>
      <xdr:rowOff>0</xdr:rowOff>
    </xdr:from>
    <xdr:to>
      <xdr:col>4</xdr:col>
      <xdr:colOff>93980</xdr:colOff>
      <xdr:row>60</xdr:row>
      <xdr:rowOff>15240</xdr:rowOff>
    </xdr:to>
    <xdr:sp>
      <xdr:nvSpPr>
        <xdr:cNvPr id="35" name="图片 1"/>
        <xdr:cNvSpPr>
          <a:spLocks noChangeAspect="1"/>
        </xdr:cNvSpPr>
      </xdr:nvSpPr>
      <xdr:spPr>
        <a:xfrm>
          <a:off x="1431925" y="9315450"/>
          <a:ext cx="711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59</xdr:row>
      <xdr:rowOff>0</xdr:rowOff>
    </xdr:from>
    <xdr:to>
      <xdr:col>4</xdr:col>
      <xdr:colOff>565785</xdr:colOff>
      <xdr:row>60</xdr:row>
      <xdr:rowOff>26670</xdr:rowOff>
    </xdr:to>
    <xdr:sp>
      <xdr:nvSpPr>
        <xdr:cNvPr id="36" name="图片 1"/>
        <xdr:cNvSpPr>
          <a:spLocks noChangeAspect="1"/>
        </xdr:cNvSpPr>
      </xdr:nvSpPr>
      <xdr:spPr>
        <a:xfrm>
          <a:off x="1755140" y="9315450"/>
          <a:ext cx="8597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59</xdr:row>
      <xdr:rowOff>0</xdr:rowOff>
    </xdr:from>
    <xdr:to>
      <xdr:col>4</xdr:col>
      <xdr:colOff>93980</xdr:colOff>
      <xdr:row>60</xdr:row>
      <xdr:rowOff>15240</xdr:rowOff>
    </xdr:to>
    <xdr:sp>
      <xdr:nvSpPr>
        <xdr:cNvPr id="37" name="图片 1"/>
        <xdr:cNvSpPr>
          <a:spLocks noChangeAspect="1"/>
        </xdr:cNvSpPr>
      </xdr:nvSpPr>
      <xdr:spPr>
        <a:xfrm>
          <a:off x="1431925" y="9315450"/>
          <a:ext cx="711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950595</xdr:colOff>
      <xdr:row>47</xdr:row>
      <xdr:rowOff>129540</xdr:rowOff>
    </xdr:to>
    <xdr:sp>
      <xdr:nvSpPr>
        <xdr:cNvPr id="38" name="图片 1"/>
        <xdr:cNvSpPr>
          <a:spLocks noChangeAspect="1"/>
        </xdr:cNvSpPr>
      </xdr:nvSpPr>
      <xdr:spPr>
        <a:xfrm>
          <a:off x="2734310" y="6846570"/>
          <a:ext cx="26543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950595</xdr:colOff>
      <xdr:row>47</xdr:row>
      <xdr:rowOff>129540</xdr:rowOff>
    </xdr:to>
    <xdr:sp>
      <xdr:nvSpPr>
        <xdr:cNvPr id="39" name="图片 1"/>
        <xdr:cNvSpPr>
          <a:spLocks noChangeAspect="1"/>
        </xdr:cNvSpPr>
      </xdr:nvSpPr>
      <xdr:spPr>
        <a:xfrm>
          <a:off x="2734310" y="6846570"/>
          <a:ext cx="26543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950595</xdr:colOff>
      <xdr:row>47</xdr:row>
      <xdr:rowOff>129540</xdr:rowOff>
    </xdr:to>
    <xdr:sp>
      <xdr:nvSpPr>
        <xdr:cNvPr id="40" name="图片 1"/>
        <xdr:cNvSpPr>
          <a:spLocks noChangeAspect="1"/>
        </xdr:cNvSpPr>
      </xdr:nvSpPr>
      <xdr:spPr>
        <a:xfrm>
          <a:off x="2734310" y="6846570"/>
          <a:ext cx="26543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950595</xdr:colOff>
      <xdr:row>47</xdr:row>
      <xdr:rowOff>129540</xdr:rowOff>
    </xdr:to>
    <xdr:sp>
      <xdr:nvSpPr>
        <xdr:cNvPr id="41" name="图片 1"/>
        <xdr:cNvSpPr>
          <a:spLocks noChangeAspect="1"/>
        </xdr:cNvSpPr>
      </xdr:nvSpPr>
      <xdr:spPr>
        <a:xfrm>
          <a:off x="2734310" y="6846570"/>
          <a:ext cx="26543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950595</xdr:colOff>
      <xdr:row>47</xdr:row>
      <xdr:rowOff>129540</xdr:rowOff>
    </xdr:to>
    <xdr:sp>
      <xdr:nvSpPr>
        <xdr:cNvPr id="42" name="图片 1"/>
        <xdr:cNvSpPr>
          <a:spLocks noChangeAspect="1"/>
        </xdr:cNvSpPr>
      </xdr:nvSpPr>
      <xdr:spPr>
        <a:xfrm>
          <a:off x="2734310" y="6846570"/>
          <a:ext cx="26543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950595</xdr:colOff>
      <xdr:row>47</xdr:row>
      <xdr:rowOff>129540</xdr:rowOff>
    </xdr:to>
    <xdr:sp>
      <xdr:nvSpPr>
        <xdr:cNvPr id="43" name="图片 1"/>
        <xdr:cNvSpPr>
          <a:spLocks noChangeAspect="1"/>
        </xdr:cNvSpPr>
      </xdr:nvSpPr>
      <xdr:spPr>
        <a:xfrm>
          <a:off x="2734310" y="6846570"/>
          <a:ext cx="26543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950595</xdr:colOff>
      <xdr:row>47</xdr:row>
      <xdr:rowOff>129540</xdr:rowOff>
    </xdr:to>
    <xdr:sp>
      <xdr:nvSpPr>
        <xdr:cNvPr id="44" name="图片 1"/>
        <xdr:cNvSpPr>
          <a:spLocks noChangeAspect="1"/>
        </xdr:cNvSpPr>
      </xdr:nvSpPr>
      <xdr:spPr>
        <a:xfrm>
          <a:off x="2734310" y="6846570"/>
          <a:ext cx="26543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950595</xdr:colOff>
      <xdr:row>47</xdr:row>
      <xdr:rowOff>129540</xdr:rowOff>
    </xdr:to>
    <xdr:sp>
      <xdr:nvSpPr>
        <xdr:cNvPr id="45" name="图片 1"/>
        <xdr:cNvSpPr>
          <a:spLocks noChangeAspect="1"/>
        </xdr:cNvSpPr>
      </xdr:nvSpPr>
      <xdr:spPr>
        <a:xfrm>
          <a:off x="2734310" y="6846570"/>
          <a:ext cx="26543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950595</xdr:colOff>
      <xdr:row>47</xdr:row>
      <xdr:rowOff>129540</xdr:rowOff>
    </xdr:to>
    <xdr:sp>
      <xdr:nvSpPr>
        <xdr:cNvPr id="46" name="图片 1"/>
        <xdr:cNvSpPr>
          <a:spLocks noChangeAspect="1"/>
        </xdr:cNvSpPr>
      </xdr:nvSpPr>
      <xdr:spPr>
        <a:xfrm>
          <a:off x="2734310" y="6846570"/>
          <a:ext cx="26543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950595</xdr:colOff>
      <xdr:row>47</xdr:row>
      <xdr:rowOff>129540</xdr:rowOff>
    </xdr:to>
    <xdr:sp>
      <xdr:nvSpPr>
        <xdr:cNvPr id="47" name="图片 1"/>
        <xdr:cNvSpPr>
          <a:spLocks noChangeAspect="1"/>
        </xdr:cNvSpPr>
      </xdr:nvSpPr>
      <xdr:spPr>
        <a:xfrm>
          <a:off x="2734310" y="6846570"/>
          <a:ext cx="26543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950595</xdr:colOff>
      <xdr:row>47</xdr:row>
      <xdr:rowOff>129540</xdr:rowOff>
    </xdr:to>
    <xdr:sp>
      <xdr:nvSpPr>
        <xdr:cNvPr id="48" name="图片 1"/>
        <xdr:cNvSpPr>
          <a:spLocks noChangeAspect="1"/>
        </xdr:cNvSpPr>
      </xdr:nvSpPr>
      <xdr:spPr>
        <a:xfrm>
          <a:off x="2734310" y="6846570"/>
          <a:ext cx="26543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950595</xdr:colOff>
      <xdr:row>47</xdr:row>
      <xdr:rowOff>129540</xdr:rowOff>
    </xdr:to>
    <xdr:sp>
      <xdr:nvSpPr>
        <xdr:cNvPr id="49" name="图片 1"/>
        <xdr:cNvSpPr>
          <a:spLocks noChangeAspect="1"/>
        </xdr:cNvSpPr>
      </xdr:nvSpPr>
      <xdr:spPr>
        <a:xfrm>
          <a:off x="2734310" y="6846570"/>
          <a:ext cx="26543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950595</xdr:colOff>
      <xdr:row>47</xdr:row>
      <xdr:rowOff>129540</xdr:rowOff>
    </xdr:to>
    <xdr:sp>
      <xdr:nvSpPr>
        <xdr:cNvPr id="50" name="图片 1"/>
        <xdr:cNvSpPr>
          <a:spLocks noChangeAspect="1"/>
        </xdr:cNvSpPr>
      </xdr:nvSpPr>
      <xdr:spPr>
        <a:xfrm>
          <a:off x="2734310" y="6846570"/>
          <a:ext cx="26543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950595</xdr:colOff>
      <xdr:row>47</xdr:row>
      <xdr:rowOff>129540</xdr:rowOff>
    </xdr:to>
    <xdr:sp>
      <xdr:nvSpPr>
        <xdr:cNvPr id="51" name="图片 1"/>
        <xdr:cNvSpPr>
          <a:spLocks noChangeAspect="1"/>
        </xdr:cNvSpPr>
      </xdr:nvSpPr>
      <xdr:spPr>
        <a:xfrm>
          <a:off x="2734310" y="6846570"/>
          <a:ext cx="26543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950595</xdr:colOff>
      <xdr:row>47</xdr:row>
      <xdr:rowOff>129540</xdr:rowOff>
    </xdr:to>
    <xdr:sp>
      <xdr:nvSpPr>
        <xdr:cNvPr id="52" name="图片 1"/>
        <xdr:cNvSpPr>
          <a:spLocks noChangeAspect="1"/>
        </xdr:cNvSpPr>
      </xdr:nvSpPr>
      <xdr:spPr>
        <a:xfrm>
          <a:off x="2734310" y="6846570"/>
          <a:ext cx="26543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950595</xdr:colOff>
      <xdr:row>47</xdr:row>
      <xdr:rowOff>129540</xdr:rowOff>
    </xdr:to>
    <xdr:sp>
      <xdr:nvSpPr>
        <xdr:cNvPr id="53" name="图片 1"/>
        <xdr:cNvSpPr>
          <a:spLocks noChangeAspect="1"/>
        </xdr:cNvSpPr>
      </xdr:nvSpPr>
      <xdr:spPr>
        <a:xfrm>
          <a:off x="2734310" y="6846570"/>
          <a:ext cx="26543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989965</xdr:colOff>
      <xdr:row>50</xdr:row>
      <xdr:rowOff>27940</xdr:rowOff>
    </xdr:to>
    <xdr:sp>
      <xdr:nvSpPr>
        <xdr:cNvPr id="54" name="图片 1"/>
        <xdr:cNvSpPr>
          <a:spLocks noChangeAspect="1"/>
        </xdr:cNvSpPr>
      </xdr:nvSpPr>
      <xdr:spPr>
        <a:xfrm>
          <a:off x="2734310" y="7486650"/>
          <a:ext cx="30480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55</xdr:row>
      <xdr:rowOff>0</xdr:rowOff>
    </xdr:from>
    <xdr:to>
      <xdr:col>4</xdr:col>
      <xdr:colOff>989965</xdr:colOff>
      <xdr:row>56</xdr:row>
      <xdr:rowOff>27940</xdr:rowOff>
    </xdr:to>
    <xdr:sp>
      <xdr:nvSpPr>
        <xdr:cNvPr id="55" name="图片 1"/>
        <xdr:cNvSpPr>
          <a:spLocks noChangeAspect="1"/>
        </xdr:cNvSpPr>
      </xdr:nvSpPr>
      <xdr:spPr>
        <a:xfrm>
          <a:off x="2734310" y="8583930"/>
          <a:ext cx="30480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61</xdr:row>
      <xdr:rowOff>0</xdr:rowOff>
    </xdr:from>
    <xdr:to>
      <xdr:col>4</xdr:col>
      <xdr:colOff>989965</xdr:colOff>
      <xdr:row>62</xdr:row>
      <xdr:rowOff>27940</xdr:rowOff>
    </xdr:to>
    <xdr:sp>
      <xdr:nvSpPr>
        <xdr:cNvPr id="56" name="图片 1"/>
        <xdr:cNvSpPr>
          <a:spLocks noChangeAspect="1"/>
        </xdr:cNvSpPr>
      </xdr:nvSpPr>
      <xdr:spPr>
        <a:xfrm>
          <a:off x="2734310" y="9681210"/>
          <a:ext cx="30480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989965</xdr:colOff>
      <xdr:row>67</xdr:row>
      <xdr:rowOff>27940</xdr:rowOff>
    </xdr:to>
    <xdr:sp>
      <xdr:nvSpPr>
        <xdr:cNvPr id="57" name="图片 1"/>
        <xdr:cNvSpPr>
          <a:spLocks noChangeAspect="1"/>
        </xdr:cNvSpPr>
      </xdr:nvSpPr>
      <xdr:spPr>
        <a:xfrm>
          <a:off x="2734310" y="10595610"/>
          <a:ext cx="30480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68</xdr:row>
      <xdr:rowOff>0</xdr:rowOff>
    </xdr:from>
    <xdr:to>
      <xdr:col>4</xdr:col>
      <xdr:colOff>989965</xdr:colOff>
      <xdr:row>69</xdr:row>
      <xdr:rowOff>27940</xdr:rowOff>
    </xdr:to>
    <xdr:sp>
      <xdr:nvSpPr>
        <xdr:cNvPr id="58" name="图片 1"/>
        <xdr:cNvSpPr>
          <a:spLocks noChangeAspect="1"/>
        </xdr:cNvSpPr>
      </xdr:nvSpPr>
      <xdr:spPr>
        <a:xfrm>
          <a:off x="2734310" y="1096137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989965</xdr:colOff>
      <xdr:row>75</xdr:row>
      <xdr:rowOff>27940</xdr:rowOff>
    </xdr:to>
    <xdr:sp>
      <xdr:nvSpPr>
        <xdr:cNvPr id="59" name="图片 1"/>
        <xdr:cNvSpPr>
          <a:spLocks noChangeAspect="1"/>
        </xdr:cNvSpPr>
      </xdr:nvSpPr>
      <xdr:spPr>
        <a:xfrm>
          <a:off x="2734310" y="12150090"/>
          <a:ext cx="30480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78</xdr:row>
      <xdr:rowOff>0</xdr:rowOff>
    </xdr:from>
    <xdr:to>
      <xdr:col>4</xdr:col>
      <xdr:colOff>989965</xdr:colOff>
      <xdr:row>79</xdr:row>
      <xdr:rowOff>27940</xdr:rowOff>
    </xdr:to>
    <xdr:sp>
      <xdr:nvSpPr>
        <xdr:cNvPr id="60" name="图片 1"/>
        <xdr:cNvSpPr>
          <a:spLocks noChangeAspect="1"/>
        </xdr:cNvSpPr>
      </xdr:nvSpPr>
      <xdr:spPr>
        <a:xfrm>
          <a:off x="2734310" y="12881610"/>
          <a:ext cx="304800" cy="2108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295275</xdr:colOff>
      <xdr:row>46</xdr:row>
      <xdr:rowOff>161925</xdr:rowOff>
    </xdr:from>
    <xdr:to>
      <xdr:col>1</xdr:col>
      <xdr:colOff>597535</xdr:colOff>
      <xdr:row>47</xdr:row>
      <xdr:rowOff>149860</xdr:rowOff>
    </xdr:to>
    <xdr:sp>
      <xdr:nvSpPr>
        <xdr:cNvPr id="2" name="图片 2"/>
        <xdr:cNvSpPr>
          <a:spLocks noChangeAspect="1"/>
        </xdr:cNvSpPr>
      </xdr:nvSpPr>
      <xdr:spPr>
        <a:xfrm>
          <a:off x="912495" y="8665845"/>
          <a:ext cx="30226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46</xdr:row>
      <xdr:rowOff>171450</xdr:rowOff>
    </xdr:from>
    <xdr:to>
      <xdr:col>1</xdr:col>
      <xdr:colOff>597535</xdr:colOff>
      <xdr:row>47</xdr:row>
      <xdr:rowOff>159385</xdr:rowOff>
    </xdr:to>
    <xdr:sp>
      <xdr:nvSpPr>
        <xdr:cNvPr id="3" name="图片 2"/>
        <xdr:cNvSpPr>
          <a:spLocks noChangeAspect="1"/>
        </xdr:cNvSpPr>
      </xdr:nvSpPr>
      <xdr:spPr>
        <a:xfrm>
          <a:off x="912495" y="8675370"/>
          <a:ext cx="30226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46</xdr:row>
      <xdr:rowOff>171450</xdr:rowOff>
    </xdr:from>
    <xdr:to>
      <xdr:col>1</xdr:col>
      <xdr:colOff>597535</xdr:colOff>
      <xdr:row>49</xdr:row>
      <xdr:rowOff>19685</xdr:rowOff>
    </xdr:to>
    <xdr:sp>
      <xdr:nvSpPr>
        <xdr:cNvPr id="4" name="图片 2"/>
        <xdr:cNvSpPr>
          <a:spLocks noChangeAspect="1"/>
        </xdr:cNvSpPr>
      </xdr:nvSpPr>
      <xdr:spPr>
        <a:xfrm>
          <a:off x="912495" y="8675370"/>
          <a:ext cx="30226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46</xdr:row>
      <xdr:rowOff>0</xdr:rowOff>
    </xdr:from>
    <xdr:to>
      <xdr:col>4</xdr:col>
      <xdr:colOff>187960</xdr:colOff>
      <xdr:row>48</xdr:row>
      <xdr:rowOff>19685</xdr:rowOff>
    </xdr:to>
    <xdr:sp>
      <xdr:nvSpPr>
        <xdr:cNvPr id="5" name="图片 2"/>
        <xdr:cNvSpPr>
          <a:spLocks noChangeAspect="1"/>
        </xdr:cNvSpPr>
      </xdr:nvSpPr>
      <xdr:spPr>
        <a:xfrm>
          <a:off x="1431925" y="8503920"/>
          <a:ext cx="80518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46</xdr:row>
      <xdr:rowOff>0</xdr:rowOff>
    </xdr:from>
    <xdr:to>
      <xdr:col>4</xdr:col>
      <xdr:colOff>187960</xdr:colOff>
      <xdr:row>47</xdr:row>
      <xdr:rowOff>149860</xdr:rowOff>
    </xdr:to>
    <xdr:sp>
      <xdr:nvSpPr>
        <xdr:cNvPr id="6" name="图片 2"/>
        <xdr:cNvSpPr>
          <a:spLocks noChangeAspect="1"/>
        </xdr:cNvSpPr>
      </xdr:nvSpPr>
      <xdr:spPr>
        <a:xfrm>
          <a:off x="1431925" y="8503920"/>
          <a:ext cx="8051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46</xdr:row>
      <xdr:rowOff>0</xdr:rowOff>
    </xdr:from>
    <xdr:to>
      <xdr:col>4</xdr:col>
      <xdr:colOff>186055</xdr:colOff>
      <xdr:row>47</xdr:row>
      <xdr:rowOff>130810</xdr:rowOff>
    </xdr:to>
    <xdr:sp>
      <xdr:nvSpPr>
        <xdr:cNvPr id="7" name="图片 2"/>
        <xdr:cNvSpPr>
          <a:spLocks noChangeAspect="1"/>
        </xdr:cNvSpPr>
      </xdr:nvSpPr>
      <xdr:spPr>
        <a:xfrm>
          <a:off x="1431925" y="8503920"/>
          <a:ext cx="8032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46</xdr:row>
      <xdr:rowOff>0</xdr:rowOff>
    </xdr:from>
    <xdr:to>
      <xdr:col>4</xdr:col>
      <xdr:colOff>500380</xdr:colOff>
      <xdr:row>47</xdr:row>
      <xdr:rowOff>130810</xdr:rowOff>
    </xdr:to>
    <xdr:sp>
      <xdr:nvSpPr>
        <xdr:cNvPr id="8" name="图片 2"/>
        <xdr:cNvSpPr>
          <a:spLocks noChangeAspect="1"/>
        </xdr:cNvSpPr>
      </xdr:nvSpPr>
      <xdr:spPr>
        <a:xfrm>
          <a:off x="1727200" y="8503920"/>
          <a:ext cx="8223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60</xdr:row>
      <xdr:rowOff>161290</xdr:rowOff>
    </xdr:from>
    <xdr:to>
      <xdr:col>4</xdr:col>
      <xdr:colOff>131445</xdr:colOff>
      <xdr:row>62</xdr:row>
      <xdr:rowOff>119380</xdr:rowOff>
    </xdr:to>
    <xdr:sp>
      <xdr:nvSpPr>
        <xdr:cNvPr id="9" name="图片 2"/>
        <xdr:cNvSpPr>
          <a:spLocks noChangeAspect="1"/>
        </xdr:cNvSpPr>
      </xdr:nvSpPr>
      <xdr:spPr>
        <a:xfrm>
          <a:off x="1431925" y="11225530"/>
          <a:ext cx="7486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62</xdr:row>
      <xdr:rowOff>0</xdr:rowOff>
    </xdr:from>
    <xdr:to>
      <xdr:col>4</xdr:col>
      <xdr:colOff>93980</xdr:colOff>
      <xdr:row>63</xdr:row>
      <xdr:rowOff>14605</xdr:rowOff>
    </xdr:to>
    <xdr:sp>
      <xdr:nvSpPr>
        <xdr:cNvPr id="10" name="图片 1"/>
        <xdr:cNvSpPr>
          <a:spLocks noChangeAspect="1"/>
        </xdr:cNvSpPr>
      </xdr:nvSpPr>
      <xdr:spPr>
        <a:xfrm>
          <a:off x="1431925" y="11430000"/>
          <a:ext cx="711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4</xdr:col>
      <xdr:colOff>565785</xdr:colOff>
      <xdr:row>63</xdr:row>
      <xdr:rowOff>28575</xdr:rowOff>
    </xdr:to>
    <xdr:sp>
      <xdr:nvSpPr>
        <xdr:cNvPr id="11" name="图片 1"/>
        <xdr:cNvSpPr>
          <a:spLocks noChangeAspect="1"/>
        </xdr:cNvSpPr>
      </xdr:nvSpPr>
      <xdr:spPr>
        <a:xfrm>
          <a:off x="1755140" y="11430000"/>
          <a:ext cx="8597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62</xdr:row>
      <xdr:rowOff>0</xdr:rowOff>
    </xdr:from>
    <xdr:to>
      <xdr:col>4</xdr:col>
      <xdr:colOff>93980</xdr:colOff>
      <xdr:row>63</xdr:row>
      <xdr:rowOff>14605</xdr:rowOff>
    </xdr:to>
    <xdr:sp>
      <xdr:nvSpPr>
        <xdr:cNvPr id="12" name="图片 1"/>
        <xdr:cNvSpPr>
          <a:spLocks noChangeAspect="1"/>
        </xdr:cNvSpPr>
      </xdr:nvSpPr>
      <xdr:spPr>
        <a:xfrm>
          <a:off x="1431925" y="11430000"/>
          <a:ext cx="711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62</xdr:row>
      <xdr:rowOff>0</xdr:rowOff>
    </xdr:from>
    <xdr:to>
      <xdr:col>4</xdr:col>
      <xdr:colOff>93980</xdr:colOff>
      <xdr:row>63</xdr:row>
      <xdr:rowOff>14605</xdr:rowOff>
    </xdr:to>
    <xdr:sp>
      <xdr:nvSpPr>
        <xdr:cNvPr id="13" name="图片 1"/>
        <xdr:cNvSpPr>
          <a:spLocks noChangeAspect="1"/>
        </xdr:cNvSpPr>
      </xdr:nvSpPr>
      <xdr:spPr>
        <a:xfrm>
          <a:off x="1431925" y="11430000"/>
          <a:ext cx="711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62</xdr:row>
      <xdr:rowOff>0</xdr:rowOff>
    </xdr:from>
    <xdr:to>
      <xdr:col>4</xdr:col>
      <xdr:colOff>93980</xdr:colOff>
      <xdr:row>63</xdr:row>
      <xdr:rowOff>14605</xdr:rowOff>
    </xdr:to>
    <xdr:sp>
      <xdr:nvSpPr>
        <xdr:cNvPr id="14" name="图片 1"/>
        <xdr:cNvSpPr>
          <a:spLocks noChangeAspect="1"/>
        </xdr:cNvSpPr>
      </xdr:nvSpPr>
      <xdr:spPr>
        <a:xfrm>
          <a:off x="1431925" y="11430000"/>
          <a:ext cx="711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60</xdr:row>
      <xdr:rowOff>171450</xdr:rowOff>
    </xdr:from>
    <xdr:to>
      <xdr:col>4</xdr:col>
      <xdr:colOff>131445</xdr:colOff>
      <xdr:row>62</xdr:row>
      <xdr:rowOff>15240</xdr:rowOff>
    </xdr:to>
    <xdr:sp>
      <xdr:nvSpPr>
        <xdr:cNvPr id="15" name="图片 2"/>
        <xdr:cNvSpPr>
          <a:spLocks noChangeAspect="1"/>
        </xdr:cNvSpPr>
      </xdr:nvSpPr>
      <xdr:spPr>
        <a:xfrm>
          <a:off x="1431925" y="11235690"/>
          <a:ext cx="7486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60</xdr:row>
      <xdr:rowOff>161290</xdr:rowOff>
    </xdr:from>
    <xdr:to>
      <xdr:col>4</xdr:col>
      <xdr:colOff>131445</xdr:colOff>
      <xdr:row>62</xdr:row>
      <xdr:rowOff>120650</xdr:rowOff>
    </xdr:to>
    <xdr:sp>
      <xdr:nvSpPr>
        <xdr:cNvPr id="16" name="图片 2"/>
        <xdr:cNvSpPr>
          <a:spLocks noChangeAspect="1"/>
        </xdr:cNvSpPr>
      </xdr:nvSpPr>
      <xdr:spPr>
        <a:xfrm>
          <a:off x="1431925" y="11225530"/>
          <a:ext cx="7486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62</xdr:row>
      <xdr:rowOff>0</xdr:rowOff>
    </xdr:from>
    <xdr:to>
      <xdr:col>4</xdr:col>
      <xdr:colOff>93980</xdr:colOff>
      <xdr:row>63</xdr:row>
      <xdr:rowOff>15240</xdr:rowOff>
    </xdr:to>
    <xdr:sp>
      <xdr:nvSpPr>
        <xdr:cNvPr id="17" name="图片 1"/>
        <xdr:cNvSpPr>
          <a:spLocks noChangeAspect="1"/>
        </xdr:cNvSpPr>
      </xdr:nvSpPr>
      <xdr:spPr>
        <a:xfrm>
          <a:off x="1431925" y="11430000"/>
          <a:ext cx="711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4</xdr:col>
      <xdr:colOff>565785</xdr:colOff>
      <xdr:row>63</xdr:row>
      <xdr:rowOff>26670</xdr:rowOff>
    </xdr:to>
    <xdr:sp>
      <xdr:nvSpPr>
        <xdr:cNvPr id="18" name="图片 1"/>
        <xdr:cNvSpPr>
          <a:spLocks noChangeAspect="1"/>
        </xdr:cNvSpPr>
      </xdr:nvSpPr>
      <xdr:spPr>
        <a:xfrm>
          <a:off x="1755140" y="11430000"/>
          <a:ext cx="8597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62</xdr:row>
      <xdr:rowOff>0</xdr:rowOff>
    </xdr:from>
    <xdr:to>
      <xdr:col>4</xdr:col>
      <xdr:colOff>93980</xdr:colOff>
      <xdr:row>63</xdr:row>
      <xdr:rowOff>15240</xdr:rowOff>
    </xdr:to>
    <xdr:sp>
      <xdr:nvSpPr>
        <xdr:cNvPr id="19" name="图片 1"/>
        <xdr:cNvSpPr>
          <a:spLocks noChangeAspect="1"/>
        </xdr:cNvSpPr>
      </xdr:nvSpPr>
      <xdr:spPr>
        <a:xfrm>
          <a:off x="1431925" y="11430000"/>
          <a:ext cx="711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46</xdr:row>
      <xdr:rowOff>161925</xdr:rowOff>
    </xdr:from>
    <xdr:to>
      <xdr:col>1</xdr:col>
      <xdr:colOff>597535</xdr:colOff>
      <xdr:row>47</xdr:row>
      <xdr:rowOff>149860</xdr:rowOff>
    </xdr:to>
    <xdr:sp>
      <xdr:nvSpPr>
        <xdr:cNvPr id="20" name="图片 2"/>
        <xdr:cNvSpPr>
          <a:spLocks noChangeAspect="1"/>
        </xdr:cNvSpPr>
      </xdr:nvSpPr>
      <xdr:spPr>
        <a:xfrm>
          <a:off x="912495" y="8665845"/>
          <a:ext cx="30226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46</xdr:row>
      <xdr:rowOff>171450</xdr:rowOff>
    </xdr:from>
    <xdr:to>
      <xdr:col>1</xdr:col>
      <xdr:colOff>597535</xdr:colOff>
      <xdr:row>47</xdr:row>
      <xdr:rowOff>159385</xdr:rowOff>
    </xdr:to>
    <xdr:sp>
      <xdr:nvSpPr>
        <xdr:cNvPr id="21" name="图片 2"/>
        <xdr:cNvSpPr>
          <a:spLocks noChangeAspect="1"/>
        </xdr:cNvSpPr>
      </xdr:nvSpPr>
      <xdr:spPr>
        <a:xfrm>
          <a:off x="912495" y="8675370"/>
          <a:ext cx="30226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46</xdr:row>
      <xdr:rowOff>171450</xdr:rowOff>
    </xdr:from>
    <xdr:to>
      <xdr:col>1</xdr:col>
      <xdr:colOff>597535</xdr:colOff>
      <xdr:row>49</xdr:row>
      <xdr:rowOff>19685</xdr:rowOff>
    </xdr:to>
    <xdr:sp>
      <xdr:nvSpPr>
        <xdr:cNvPr id="22" name="图片 2"/>
        <xdr:cNvSpPr>
          <a:spLocks noChangeAspect="1"/>
        </xdr:cNvSpPr>
      </xdr:nvSpPr>
      <xdr:spPr>
        <a:xfrm>
          <a:off x="912495" y="8675370"/>
          <a:ext cx="30226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46</xdr:row>
      <xdr:rowOff>0</xdr:rowOff>
    </xdr:from>
    <xdr:to>
      <xdr:col>4</xdr:col>
      <xdr:colOff>187960</xdr:colOff>
      <xdr:row>48</xdr:row>
      <xdr:rowOff>19685</xdr:rowOff>
    </xdr:to>
    <xdr:sp>
      <xdr:nvSpPr>
        <xdr:cNvPr id="23" name="图片 2"/>
        <xdr:cNvSpPr>
          <a:spLocks noChangeAspect="1"/>
        </xdr:cNvSpPr>
      </xdr:nvSpPr>
      <xdr:spPr>
        <a:xfrm>
          <a:off x="1431925" y="8503920"/>
          <a:ext cx="80518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46</xdr:row>
      <xdr:rowOff>0</xdr:rowOff>
    </xdr:from>
    <xdr:to>
      <xdr:col>4</xdr:col>
      <xdr:colOff>187960</xdr:colOff>
      <xdr:row>47</xdr:row>
      <xdr:rowOff>149860</xdr:rowOff>
    </xdr:to>
    <xdr:sp>
      <xdr:nvSpPr>
        <xdr:cNvPr id="24" name="图片 2"/>
        <xdr:cNvSpPr>
          <a:spLocks noChangeAspect="1"/>
        </xdr:cNvSpPr>
      </xdr:nvSpPr>
      <xdr:spPr>
        <a:xfrm>
          <a:off x="1431925" y="8503920"/>
          <a:ext cx="8051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46</xdr:row>
      <xdr:rowOff>0</xdr:rowOff>
    </xdr:from>
    <xdr:to>
      <xdr:col>4</xdr:col>
      <xdr:colOff>186055</xdr:colOff>
      <xdr:row>47</xdr:row>
      <xdr:rowOff>130810</xdr:rowOff>
    </xdr:to>
    <xdr:sp>
      <xdr:nvSpPr>
        <xdr:cNvPr id="25" name="图片 2"/>
        <xdr:cNvSpPr>
          <a:spLocks noChangeAspect="1"/>
        </xdr:cNvSpPr>
      </xdr:nvSpPr>
      <xdr:spPr>
        <a:xfrm>
          <a:off x="1431925" y="8503920"/>
          <a:ext cx="8032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46</xdr:row>
      <xdr:rowOff>0</xdr:rowOff>
    </xdr:from>
    <xdr:to>
      <xdr:col>4</xdr:col>
      <xdr:colOff>500380</xdr:colOff>
      <xdr:row>47</xdr:row>
      <xdr:rowOff>130810</xdr:rowOff>
    </xdr:to>
    <xdr:sp>
      <xdr:nvSpPr>
        <xdr:cNvPr id="26" name="图片 2"/>
        <xdr:cNvSpPr>
          <a:spLocks noChangeAspect="1"/>
        </xdr:cNvSpPr>
      </xdr:nvSpPr>
      <xdr:spPr>
        <a:xfrm>
          <a:off x="1727200" y="8503920"/>
          <a:ext cx="8223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60</xdr:row>
      <xdr:rowOff>161290</xdr:rowOff>
    </xdr:from>
    <xdr:to>
      <xdr:col>4</xdr:col>
      <xdr:colOff>131445</xdr:colOff>
      <xdr:row>62</xdr:row>
      <xdr:rowOff>119380</xdr:rowOff>
    </xdr:to>
    <xdr:sp>
      <xdr:nvSpPr>
        <xdr:cNvPr id="27" name="图片 2"/>
        <xdr:cNvSpPr>
          <a:spLocks noChangeAspect="1"/>
        </xdr:cNvSpPr>
      </xdr:nvSpPr>
      <xdr:spPr>
        <a:xfrm>
          <a:off x="1431925" y="11225530"/>
          <a:ext cx="7486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62</xdr:row>
      <xdr:rowOff>0</xdr:rowOff>
    </xdr:from>
    <xdr:to>
      <xdr:col>4</xdr:col>
      <xdr:colOff>93980</xdr:colOff>
      <xdr:row>63</xdr:row>
      <xdr:rowOff>14605</xdr:rowOff>
    </xdr:to>
    <xdr:sp>
      <xdr:nvSpPr>
        <xdr:cNvPr id="28" name="图片 1"/>
        <xdr:cNvSpPr>
          <a:spLocks noChangeAspect="1"/>
        </xdr:cNvSpPr>
      </xdr:nvSpPr>
      <xdr:spPr>
        <a:xfrm>
          <a:off x="1431925" y="11430000"/>
          <a:ext cx="711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4</xdr:col>
      <xdr:colOff>565785</xdr:colOff>
      <xdr:row>63</xdr:row>
      <xdr:rowOff>28575</xdr:rowOff>
    </xdr:to>
    <xdr:sp>
      <xdr:nvSpPr>
        <xdr:cNvPr id="29" name="图片 1"/>
        <xdr:cNvSpPr>
          <a:spLocks noChangeAspect="1"/>
        </xdr:cNvSpPr>
      </xdr:nvSpPr>
      <xdr:spPr>
        <a:xfrm>
          <a:off x="1755140" y="11430000"/>
          <a:ext cx="8597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62</xdr:row>
      <xdr:rowOff>0</xdr:rowOff>
    </xdr:from>
    <xdr:to>
      <xdr:col>4</xdr:col>
      <xdr:colOff>93980</xdr:colOff>
      <xdr:row>63</xdr:row>
      <xdr:rowOff>14605</xdr:rowOff>
    </xdr:to>
    <xdr:sp>
      <xdr:nvSpPr>
        <xdr:cNvPr id="30" name="图片 1"/>
        <xdr:cNvSpPr>
          <a:spLocks noChangeAspect="1"/>
        </xdr:cNvSpPr>
      </xdr:nvSpPr>
      <xdr:spPr>
        <a:xfrm>
          <a:off x="1431925" y="11430000"/>
          <a:ext cx="711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62</xdr:row>
      <xdr:rowOff>0</xdr:rowOff>
    </xdr:from>
    <xdr:to>
      <xdr:col>4</xdr:col>
      <xdr:colOff>93980</xdr:colOff>
      <xdr:row>63</xdr:row>
      <xdr:rowOff>14605</xdr:rowOff>
    </xdr:to>
    <xdr:sp>
      <xdr:nvSpPr>
        <xdr:cNvPr id="31" name="图片 1"/>
        <xdr:cNvSpPr>
          <a:spLocks noChangeAspect="1"/>
        </xdr:cNvSpPr>
      </xdr:nvSpPr>
      <xdr:spPr>
        <a:xfrm>
          <a:off x="1431925" y="11430000"/>
          <a:ext cx="711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62</xdr:row>
      <xdr:rowOff>0</xdr:rowOff>
    </xdr:from>
    <xdr:to>
      <xdr:col>4</xdr:col>
      <xdr:colOff>93980</xdr:colOff>
      <xdr:row>63</xdr:row>
      <xdr:rowOff>14605</xdr:rowOff>
    </xdr:to>
    <xdr:sp>
      <xdr:nvSpPr>
        <xdr:cNvPr id="32" name="图片 1"/>
        <xdr:cNvSpPr>
          <a:spLocks noChangeAspect="1"/>
        </xdr:cNvSpPr>
      </xdr:nvSpPr>
      <xdr:spPr>
        <a:xfrm>
          <a:off x="1431925" y="11430000"/>
          <a:ext cx="711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60</xdr:row>
      <xdr:rowOff>171450</xdr:rowOff>
    </xdr:from>
    <xdr:to>
      <xdr:col>4</xdr:col>
      <xdr:colOff>131445</xdr:colOff>
      <xdr:row>62</xdr:row>
      <xdr:rowOff>15240</xdr:rowOff>
    </xdr:to>
    <xdr:sp>
      <xdr:nvSpPr>
        <xdr:cNvPr id="33" name="图片 2"/>
        <xdr:cNvSpPr>
          <a:spLocks noChangeAspect="1"/>
        </xdr:cNvSpPr>
      </xdr:nvSpPr>
      <xdr:spPr>
        <a:xfrm>
          <a:off x="1431925" y="11235690"/>
          <a:ext cx="7486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62</xdr:row>
      <xdr:rowOff>0</xdr:rowOff>
    </xdr:from>
    <xdr:to>
      <xdr:col>4</xdr:col>
      <xdr:colOff>93980</xdr:colOff>
      <xdr:row>63</xdr:row>
      <xdr:rowOff>15240</xdr:rowOff>
    </xdr:to>
    <xdr:sp>
      <xdr:nvSpPr>
        <xdr:cNvPr id="34" name="图片 1"/>
        <xdr:cNvSpPr>
          <a:spLocks noChangeAspect="1"/>
        </xdr:cNvSpPr>
      </xdr:nvSpPr>
      <xdr:spPr>
        <a:xfrm>
          <a:off x="1431925" y="11430000"/>
          <a:ext cx="711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4</xdr:col>
      <xdr:colOff>565785</xdr:colOff>
      <xdr:row>63</xdr:row>
      <xdr:rowOff>26670</xdr:rowOff>
    </xdr:to>
    <xdr:sp>
      <xdr:nvSpPr>
        <xdr:cNvPr id="35" name="图片 1"/>
        <xdr:cNvSpPr>
          <a:spLocks noChangeAspect="1"/>
        </xdr:cNvSpPr>
      </xdr:nvSpPr>
      <xdr:spPr>
        <a:xfrm>
          <a:off x="1755140" y="11430000"/>
          <a:ext cx="8597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62</xdr:row>
      <xdr:rowOff>0</xdr:rowOff>
    </xdr:from>
    <xdr:to>
      <xdr:col>4</xdr:col>
      <xdr:colOff>93980</xdr:colOff>
      <xdr:row>63</xdr:row>
      <xdr:rowOff>15240</xdr:rowOff>
    </xdr:to>
    <xdr:sp>
      <xdr:nvSpPr>
        <xdr:cNvPr id="36" name="图片 1"/>
        <xdr:cNvSpPr>
          <a:spLocks noChangeAspect="1"/>
        </xdr:cNvSpPr>
      </xdr:nvSpPr>
      <xdr:spPr>
        <a:xfrm>
          <a:off x="1431925" y="11430000"/>
          <a:ext cx="711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47</xdr:row>
      <xdr:rowOff>0</xdr:rowOff>
    </xdr:from>
    <xdr:to>
      <xdr:col>4</xdr:col>
      <xdr:colOff>950595</xdr:colOff>
      <xdr:row>48</xdr:row>
      <xdr:rowOff>129540</xdr:rowOff>
    </xdr:to>
    <xdr:sp>
      <xdr:nvSpPr>
        <xdr:cNvPr id="37" name="图片 1"/>
        <xdr:cNvSpPr>
          <a:spLocks noChangeAspect="1"/>
        </xdr:cNvSpPr>
      </xdr:nvSpPr>
      <xdr:spPr>
        <a:xfrm>
          <a:off x="2734310" y="868680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47</xdr:row>
      <xdr:rowOff>0</xdr:rowOff>
    </xdr:from>
    <xdr:to>
      <xdr:col>4</xdr:col>
      <xdr:colOff>950595</xdr:colOff>
      <xdr:row>48</xdr:row>
      <xdr:rowOff>129540</xdr:rowOff>
    </xdr:to>
    <xdr:sp>
      <xdr:nvSpPr>
        <xdr:cNvPr id="38" name="图片 1"/>
        <xdr:cNvSpPr>
          <a:spLocks noChangeAspect="1"/>
        </xdr:cNvSpPr>
      </xdr:nvSpPr>
      <xdr:spPr>
        <a:xfrm>
          <a:off x="2734310" y="868680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47</xdr:row>
      <xdr:rowOff>0</xdr:rowOff>
    </xdr:from>
    <xdr:to>
      <xdr:col>4</xdr:col>
      <xdr:colOff>950595</xdr:colOff>
      <xdr:row>48</xdr:row>
      <xdr:rowOff>129540</xdr:rowOff>
    </xdr:to>
    <xdr:sp>
      <xdr:nvSpPr>
        <xdr:cNvPr id="39" name="图片 1"/>
        <xdr:cNvSpPr>
          <a:spLocks noChangeAspect="1"/>
        </xdr:cNvSpPr>
      </xdr:nvSpPr>
      <xdr:spPr>
        <a:xfrm>
          <a:off x="2734310" y="868680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47</xdr:row>
      <xdr:rowOff>0</xdr:rowOff>
    </xdr:from>
    <xdr:to>
      <xdr:col>4</xdr:col>
      <xdr:colOff>950595</xdr:colOff>
      <xdr:row>48</xdr:row>
      <xdr:rowOff>129540</xdr:rowOff>
    </xdr:to>
    <xdr:sp>
      <xdr:nvSpPr>
        <xdr:cNvPr id="40" name="图片 1"/>
        <xdr:cNvSpPr>
          <a:spLocks noChangeAspect="1"/>
        </xdr:cNvSpPr>
      </xdr:nvSpPr>
      <xdr:spPr>
        <a:xfrm>
          <a:off x="2734310" y="868680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47</xdr:row>
      <xdr:rowOff>0</xdr:rowOff>
    </xdr:from>
    <xdr:to>
      <xdr:col>4</xdr:col>
      <xdr:colOff>950595</xdr:colOff>
      <xdr:row>48</xdr:row>
      <xdr:rowOff>129540</xdr:rowOff>
    </xdr:to>
    <xdr:sp>
      <xdr:nvSpPr>
        <xdr:cNvPr id="41" name="图片 1"/>
        <xdr:cNvSpPr>
          <a:spLocks noChangeAspect="1"/>
        </xdr:cNvSpPr>
      </xdr:nvSpPr>
      <xdr:spPr>
        <a:xfrm>
          <a:off x="2734310" y="868680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47</xdr:row>
      <xdr:rowOff>0</xdr:rowOff>
    </xdr:from>
    <xdr:to>
      <xdr:col>4</xdr:col>
      <xdr:colOff>950595</xdr:colOff>
      <xdr:row>48</xdr:row>
      <xdr:rowOff>129540</xdr:rowOff>
    </xdr:to>
    <xdr:sp>
      <xdr:nvSpPr>
        <xdr:cNvPr id="42" name="图片 1"/>
        <xdr:cNvSpPr>
          <a:spLocks noChangeAspect="1"/>
        </xdr:cNvSpPr>
      </xdr:nvSpPr>
      <xdr:spPr>
        <a:xfrm>
          <a:off x="2734310" y="868680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47</xdr:row>
      <xdr:rowOff>0</xdr:rowOff>
    </xdr:from>
    <xdr:to>
      <xdr:col>4</xdr:col>
      <xdr:colOff>950595</xdr:colOff>
      <xdr:row>48</xdr:row>
      <xdr:rowOff>129540</xdr:rowOff>
    </xdr:to>
    <xdr:sp>
      <xdr:nvSpPr>
        <xdr:cNvPr id="43" name="图片 1"/>
        <xdr:cNvSpPr>
          <a:spLocks noChangeAspect="1"/>
        </xdr:cNvSpPr>
      </xdr:nvSpPr>
      <xdr:spPr>
        <a:xfrm>
          <a:off x="2734310" y="868680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47</xdr:row>
      <xdr:rowOff>0</xdr:rowOff>
    </xdr:from>
    <xdr:to>
      <xdr:col>4</xdr:col>
      <xdr:colOff>950595</xdr:colOff>
      <xdr:row>48</xdr:row>
      <xdr:rowOff>129540</xdr:rowOff>
    </xdr:to>
    <xdr:sp>
      <xdr:nvSpPr>
        <xdr:cNvPr id="44" name="图片 1"/>
        <xdr:cNvSpPr>
          <a:spLocks noChangeAspect="1"/>
        </xdr:cNvSpPr>
      </xdr:nvSpPr>
      <xdr:spPr>
        <a:xfrm>
          <a:off x="2734310" y="868680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47</xdr:row>
      <xdr:rowOff>0</xdr:rowOff>
    </xdr:from>
    <xdr:to>
      <xdr:col>4</xdr:col>
      <xdr:colOff>950595</xdr:colOff>
      <xdr:row>48</xdr:row>
      <xdr:rowOff>129540</xdr:rowOff>
    </xdr:to>
    <xdr:sp>
      <xdr:nvSpPr>
        <xdr:cNvPr id="45" name="图片 1"/>
        <xdr:cNvSpPr>
          <a:spLocks noChangeAspect="1"/>
        </xdr:cNvSpPr>
      </xdr:nvSpPr>
      <xdr:spPr>
        <a:xfrm>
          <a:off x="2734310" y="868680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47</xdr:row>
      <xdr:rowOff>0</xdr:rowOff>
    </xdr:from>
    <xdr:to>
      <xdr:col>4</xdr:col>
      <xdr:colOff>950595</xdr:colOff>
      <xdr:row>48</xdr:row>
      <xdr:rowOff>129540</xdr:rowOff>
    </xdr:to>
    <xdr:sp>
      <xdr:nvSpPr>
        <xdr:cNvPr id="46" name="图片 1"/>
        <xdr:cNvSpPr>
          <a:spLocks noChangeAspect="1"/>
        </xdr:cNvSpPr>
      </xdr:nvSpPr>
      <xdr:spPr>
        <a:xfrm>
          <a:off x="2734310" y="868680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47</xdr:row>
      <xdr:rowOff>0</xdr:rowOff>
    </xdr:from>
    <xdr:to>
      <xdr:col>4</xdr:col>
      <xdr:colOff>950595</xdr:colOff>
      <xdr:row>48</xdr:row>
      <xdr:rowOff>129540</xdr:rowOff>
    </xdr:to>
    <xdr:sp>
      <xdr:nvSpPr>
        <xdr:cNvPr id="47" name="图片 1"/>
        <xdr:cNvSpPr>
          <a:spLocks noChangeAspect="1"/>
        </xdr:cNvSpPr>
      </xdr:nvSpPr>
      <xdr:spPr>
        <a:xfrm>
          <a:off x="2734310" y="868680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47</xdr:row>
      <xdr:rowOff>0</xdr:rowOff>
    </xdr:from>
    <xdr:to>
      <xdr:col>4</xdr:col>
      <xdr:colOff>950595</xdr:colOff>
      <xdr:row>48</xdr:row>
      <xdr:rowOff>129540</xdr:rowOff>
    </xdr:to>
    <xdr:sp>
      <xdr:nvSpPr>
        <xdr:cNvPr id="48" name="图片 1"/>
        <xdr:cNvSpPr>
          <a:spLocks noChangeAspect="1"/>
        </xdr:cNvSpPr>
      </xdr:nvSpPr>
      <xdr:spPr>
        <a:xfrm>
          <a:off x="2734310" y="868680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47</xdr:row>
      <xdr:rowOff>0</xdr:rowOff>
    </xdr:from>
    <xdr:to>
      <xdr:col>4</xdr:col>
      <xdr:colOff>950595</xdr:colOff>
      <xdr:row>48</xdr:row>
      <xdr:rowOff>129540</xdr:rowOff>
    </xdr:to>
    <xdr:sp>
      <xdr:nvSpPr>
        <xdr:cNvPr id="49" name="图片 1"/>
        <xdr:cNvSpPr>
          <a:spLocks noChangeAspect="1"/>
        </xdr:cNvSpPr>
      </xdr:nvSpPr>
      <xdr:spPr>
        <a:xfrm>
          <a:off x="2734310" y="868680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47</xdr:row>
      <xdr:rowOff>0</xdr:rowOff>
    </xdr:from>
    <xdr:to>
      <xdr:col>4</xdr:col>
      <xdr:colOff>950595</xdr:colOff>
      <xdr:row>48</xdr:row>
      <xdr:rowOff>129540</xdr:rowOff>
    </xdr:to>
    <xdr:sp>
      <xdr:nvSpPr>
        <xdr:cNvPr id="50" name="图片 1"/>
        <xdr:cNvSpPr>
          <a:spLocks noChangeAspect="1"/>
        </xdr:cNvSpPr>
      </xdr:nvSpPr>
      <xdr:spPr>
        <a:xfrm>
          <a:off x="2734310" y="868680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47</xdr:row>
      <xdr:rowOff>0</xdr:rowOff>
    </xdr:from>
    <xdr:to>
      <xdr:col>4</xdr:col>
      <xdr:colOff>950595</xdr:colOff>
      <xdr:row>48</xdr:row>
      <xdr:rowOff>129540</xdr:rowOff>
    </xdr:to>
    <xdr:sp>
      <xdr:nvSpPr>
        <xdr:cNvPr id="51" name="图片 1"/>
        <xdr:cNvSpPr>
          <a:spLocks noChangeAspect="1"/>
        </xdr:cNvSpPr>
      </xdr:nvSpPr>
      <xdr:spPr>
        <a:xfrm>
          <a:off x="2734310" y="868680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47</xdr:row>
      <xdr:rowOff>0</xdr:rowOff>
    </xdr:from>
    <xdr:to>
      <xdr:col>4</xdr:col>
      <xdr:colOff>950595</xdr:colOff>
      <xdr:row>48</xdr:row>
      <xdr:rowOff>129540</xdr:rowOff>
    </xdr:to>
    <xdr:sp>
      <xdr:nvSpPr>
        <xdr:cNvPr id="52" name="图片 1"/>
        <xdr:cNvSpPr>
          <a:spLocks noChangeAspect="1"/>
        </xdr:cNvSpPr>
      </xdr:nvSpPr>
      <xdr:spPr>
        <a:xfrm>
          <a:off x="2734310" y="868680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989965</xdr:colOff>
      <xdr:row>52</xdr:row>
      <xdr:rowOff>27940</xdr:rowOff>
    </xdr:to>
    <xdr:sp>
      <xdr:nvSpPr>
        <xdr:cNvPr id="53" name="图片 1"/>
        <xdr:cNvSpPr>
          <a:spLocks noChangeAspect="1"/>
        </xdr:cNvSpPr>
      </xdr:nvSpPr>
      <xdr:spPr>
        <a:xfrm>
          <a:off x="2734310" y="9418320"/>
          <a:ext cx="30480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989965</xdr:colOff>
      <xdr:row>59</xdr:row>
      <xdr:rowOff>27940</xdr:rowOff>
    </xdr:to>
    <xdr:sp>
      <xdr:nvSpPr>
        <xdr:cNvPr id="54" name="图片 1"/>
        <xdr:cNvSpPr>
          <a:spLocks noChangeAspect="1"/>
        </xdr:cNvSpPr>
      </xdr:nvSpPr>
      <xdr:spPr>
        <a:xfrm>
          <a:off x="2734310" y="10698480"/>
          <a:ext cx="30480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64</xdr:row>
      <xdr:rowOff>0</xdr:rowOff>
    </xdr:from>
    <xdr:to>
      <xdr:col>4</xdr:col>
      <xdr:colOff>989965</xdr:colOff>
      <xdr:row>65</xdr:row>
      <xdr:rowOff>27940</xdr:rowOff>
    </xdr:to>
    <xdr:sp>
      <xdr:nvSpPr>
        <xdr:cNvPr id="55" name="图片 1"/>
        <xdr:cNvSpPr>
          <a:spLocks noChangeAspect="1"/>
        </xdr:cNvSpPr>
      </xdr:nvSpPr>
      <xdr:spPr>
        <a:xfrm>
          <a:off x="2734310" y="11795760"/>
          <a:ext cx="30480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69</xdr:row>
      <xdr:rowOff>0</xdr:rowOff>
    </xdr:from>
    <xdr:to>
      <xdr:col>4</xdr:col>
      <xdr:colOff>989965</xdr:colOff>
      <xdr:row>70</xdr:row>
      <xdr:rowOff>27940</xdr:rowOff>
    </xdr:to>
    <xdr:sp>
      <xdr:nvSpPr>
        <xdr:cNvPr id="56" name="图片 1"/>
        <xdr:cNvSpPr>
          <a:spLocks noChangeAspect="1"/>
        </xdr:cNvSpPr>
      </xdr:nvSpPr>
      <xdr:spPr>
        <a:xfrm>
          <a:off x="2734310" y="12710160"/>
          <a:ext cx="30480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71</xdr:row>
      <xdr:rowOff>0</xdr:rowOff>
    </xdr:from>
    <xdr:to>
      <xdr:col>4</xdr:col>
      <xdr:colOff>989965</xdr:colOff>
      <xdr:row>72</xdr:row>
      <xdr:rowOff>27940</xdr:rowOff>
    </xdr:to>
    <xdr:sp>
      <xdr:nvSpPr>
        <xdr:cNvPr id="57" name="图片 1"/>
        <xdr:cNvSpPr>
          <a:spLocks noChangeAspect="1"/>
        </xdr:cNvSpPr>
      </xdr:nvSpPr>
      <xdr:spPr>
        <a:xfrm>
          <a:off x="2734310" y="13075920"/>
          <a:ext cx="30480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77</xdr:row>
      <xdr:rowOff>0</xdr:rowOff>
    </xdr:from>
    <xdr:to>
      <xdr:col>4</xdr:col>
      <xdr:colOff>989965</xdr:colOff>
      <xdr:row>78</xdr:row>
      <xdr:rowOff>27940</xdr:rowOff>
    </xdr:to>
    <xdr:sp>
      <xdr:nvSpPr>
        <xdr:cNvPr id="58" name="图片 1"/>
        <xdr:cNvSpPr>
          <a:spLocks noChangeAspect="1"/>
        </xdr:cNvSpPr>
      </xdr:nvSpPr>
      <xdr:spPr>
        <a:xfrm>
          <a:off x="2734310" y="14173200"/>
          <a:ext cx="30480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989965</xdr:colOff>
      <xdr:row>82</xdr:row>
      <xdr:rowOff>27940</xdr:rowOff>
    </xdr:to>
    <xdr:sp>
      <xdr:nvSpPr>
        <xdr:cNvPr id="59" name="图片 1"/>
        <xdr:cNvSpPr>
          <a:spLocks noChangeAspect="1"/>
        </xdr:cNvSpPr>
      </xdr:nvSpPr>
      <xdr:spPr>
        <a:xfrm>
          <a:off x="2734310" y="14904720"/>
          <a:ext cx="30480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28</xdr:row>
      <xdr:rowOff>161925</xdr:rowOff>
    </xdr:from>
    <xdr:to>
      <xdr:col>1</xdr:col>
      <xdr:colOff>597535</xdr:colOff>
      <xdr:row>30</xdr:row>
      <xdr:rowOff>121285</xdr:rowOff>
    </xdr:to>
    <xdr:sp>
      <xdr:nvSpPr>
        <xdr:cNvPr id="339" name="图片 2"/>
        <xdr:cNvSpPr>
          <a:spLocks noChangeAspect="1"/>
        </xdr:cNvSpPr>
      </xdr:nvSpPr>
      <xdr:spPr>
        <a:xfrm>
          <a:off x="912495" y="5282565"/>
          <a:ext cx="30226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28</xdr:row>
      <xdr:rowOff>171450</xdr:rowOff>
    </xdr:from>
    <xdr:to>
      <xdr:col>1</xdr:col>
      <xdr:colOff>597535</xdr:colOff>
      <xdr:row>30</xdr:row>
      <xdr:rowOff>130810</xdr:rowOff>
    </xdr:to>
    <xdr:sp>
      <xdr:nvSpPr>
        <xdr:cNvPr id="340" name="图片 2"/>
        <xdr:cNvSpPr>
          <a:spLocks noChangeAspect="1"/>
        </xdr:cNvSpPr>
      </xdr:nvSpPr>
      <xdr:spPr>
        <a:xfrm>
          <a:off x="912495" y="5292090"/>
          <a:ext cx="30226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28</xdr:row>
      <xdr:rowOff>171450</xdr:rowOff>
    </xdr:from>
    <xdr:to>
      <xdr:col>1</xdr:col>
      <xdr:colOff>597535</xdr:colOff>
      <xdr:row>31</xdr:row>
      <xdr:rowOff>162560</xdr:rowOff>
    </xdr:to>
    <xdr:sp>
      <xdr:nvSpPr>
        <xdr:cNvPr id="341" name="图片 2"/>
        <xdr:cNvSpPr>
          <a:spLocks noChangeAspect="1"/>
        </xdr:cNvSpPr>
      </xdr:nvSpPr>
      <xdr:spPr>
        <a:xfrm>
          <a:off x="912495" y="5292090"/>
          <a:ext cx="3022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1159510</xdr:colOff>
      <xdr:row>30</xdr:row>
      <xdr:rowOff>162560</xdr:rowOff>
    </xdr:to>
    <xdr:sp>
      <xdr:nvSpPr>
        <xdr:cNvPr id="342" name="图片 2"/>
        <xdr:cNvSpPr>
          <a:spLocks noChangeAspect="1"/>
        </xdr:cNvSpPr>
      </xdr:nvSpPr>
      <xdr:spPr>
        <a:xfrm>
          <a:off x="2049145" y="5120640"/>
          <a:ext cx="1159510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1159510</xdr:colOff>
      <xdr:row>30</xdr:row>
      <xdr:rowOff>121285</xdr:rowOff>
    </xdr:to>
    <xdr:sp>
      <xdr:nvSpPr>
        <xdr:cNvPr id="343" name="图片 2"/>
        <xdr:cNvSpPr>
          <a:spLocks noChangeAspect="1"/>
        </xdr:cNvSpPr>
      </xdr:nvSpPr>
      <xdr:spPr>
        <a:xfrm>
          <a:off x="2049145" y="5120640"/>
          <a:ext cx="1159510" cy="48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1157605</xdr:colOff>
      <xdr:row>29</xdr:row>
      <xdr:rowOff>130810</xdr:rowOff>
    </xdr:to>
    <xdr:sp>
      <xdr:nvSpPr>
        <xdr:cNvPr id="344" name="图片 2"/>
        <xdr:cNvSpPr>
          <a:spLocks noChangeAspect="1"/>
        </xdr:cNvSpPr>
      </xdr:nvSpPr>
      <xdr:spPr>
        <a:xfrm>
          <a:off x="2049145" y="5120640"/>
          <a:ext cx="11576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1186180</xdr:colOff>
      <xdr:row>29</xdr:row>
      <xdr:rowOff>130810</xdr:rowOff>
    </xdr:to>
    <xdr:sp>
      <xdr:nvSpPr>
        <xdr:cNvPr id="345" name="图片 2"/>
        <xdr:cNvSpPr>
          <a:spLocks noChangeAspect="1"/>
        </xdr:cNvSpPr>
      </xdr:nvSpPr>
      <xdr:spPr>
        <a:xfrm>
          <a:off x="2049145" y="5120640"/>
          <a:ext cx="118618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161290</xdr:rowOff>
    </xdr:from>
    <xdr:to>
      <xdr:col>4</xdr:col>
      <xdr:colOff>1074420</xdr:colOff>
      <xdr:row>39</xdr:row>
      <xdr:rowOff>119380</xdr:rowOff>
    </xdr:to>
    <xdr:sp>
      <xdr:nvSpPr>
        <xdr:cNvPr id="346" name="图片 2"/>
        <xdr:cNvSpPr>
          <a:spLocks noChangeAspect="1"/>
        </xdr:cNvSpPr>
      </xdr:nvSpPr>
      <xdr:spPr>
        <a:xfrm>
          <a:off x="2049145" y="6927850"/>
          <a:ext cx="107442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1036955</xdr:colOff>
      <xdr:row>40</xdr:row>
      <xdr:rowOff>128905</xdr:rowOff>
    </xdr:to>
    <xdr:sp>
      <xdr:nvSpPr>
        <xdr:cNvPr id="347" name="图片 1"/>
        <xdr:cNvSpPr>
          <a:spLocks noChangeAspect="1"/>
        </xdr:cNvSpPr>
      </xdr:nvSpPr>
      <xdr:spPr>
        <a:xfrm>
          <a:off x="2049145" y="7132320"/>
          <a:ext cx="103695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1251585</xdr:colOff>
      <xdr:row>40</xdr:row>
      <xdr:rowOff>142875</xdr:rowOff>
    </xdr:to>
    <xdr:sp>
      <xdr:nvSpPr>
        <xdr:cNvPr id="348" name="图片 1"/>
        <xdr:cNvSpPr>
          <a:spLocks noChangeAspect="1"/>
        </xdr:cNvSpPr>
      </xdr:nvSpPr>
      <xdr:spPr>
        <a:xfrm>
          <a:off x="2049145" y="7132320"/>
          <a:ext cx="125158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1036955</xdr:colOff>
      <xdr:row>40</xdr:row>
      <xdr:rowOff>128905</xdr:rowOff>
    </xdr:to>
    <xdr:sp>
      <xdr:nvSpPr>
        <xdr:cNvPr id="349" name="图片 1"/>
        <xdr:cNvSpPr>
          <a:spLocks noChangeAspect="1"/>
        </xdr:cNvSpPr>
      </xdr:nvSpPr>
      <xdr:spPr>
        <a:xfrm>
          <a:off x="2049145" y="7132320"/>
          <a:ext cx="103695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1036955</xdr:colOff>
      <xdr:row>40</xdr:row>
      <xdr:rowOff>128905</xdr:rowOff>
    </xdr:to>
    <xdr:sp>
      <xdr:nvSpPr>
        <xdr:cNvPr id="350" name="图片 1"/>
        <xdr:cNvSpPr>
          <a:spLocks noChangeAspect="1"/>
        </xdr:cNvSpPr>
      </xdr:nvSpPr>
      <xdr:spPr>
        <a:xfrm>
          <a:off x="2049145" y="7132320"/>
          <a:ext cx="103695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1036955</xdr:colOff>
      <xdr:row>40</xdr:row>
      <xdr:rowOff>128905</xdr:rowOff>
    </xdr:to>
    <xdr:sp>
      <xdr:nvSpPr>
        <xdr:cNvPr id="351" name="图片 1"/>
        <xdr:cNvSpPr>
          <a:spLocks noChangeAspect="1"/>
        </xdr:cNvSpPr>
      </xdr:nvSpPr>
      <xdr:spPr>
        <a:xfrm>
          <a:off x="2049145" y="7132320"/>
          <a:ext cx="103695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171450</xdr:rowOff>
    </xdr:from>
    <xdr:to>
      <xdr:col>4</xdr:col>
      <xdr:colOff>1074420</xdr:colOff>
      <xdr:row>39</xdr:row>
      <xdr:rowOff>129540</xdr:rowOff>
    </xdr:to>
    <xdr:sp>
      <xdr:nvSpPr>
        <xdr:cNvPr id="352" name="图片 2"/>
        <xdr:cNvSpPr>
          <a:spLocks noChangeAspect="1"/>
        </xdr:cNvSpPr>
      </xdr:nvSpPr>
      <xdr:spPr>
        <a:xfrm>
          <a:off x="2049145" y="6938010"/>
          <a:ext cx="107442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161290</xdr:rowOff>
    </xdr:from>
    <xdr:to>
      <xdr:col>4</xdr:col>
      <xdr:colOff>1074420</xdr:colOff>
      <xdr:row>39</xdr:row>
      <xdr:rowOff>120650</xdr:rowOff>
    </xdr:to>
    <xdr:sp>
      <xdr:nvSpPr>
        <xdr:cNvPr id="353" name="图片 2"/>
        <xdr:cNvSpPr>
          <a:spLocks noChangeAspect="1"/>
        </xdr:cNvSpPr>
      </xdr:nvSpPr>
      <xdr:spPr>
        <a:xfrm>
          <a:off x="2049145" y="6927850"/>
          <a:ext cx="107442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1036955</xdr:colOff>
      <xdr:row>40</xdr:row>
      <xdr:rowOff>129540</xdr:rowOff>
    </xdr:to>
    <xdr:sp>
      <xdr:nvSpPr>
        <xdr:cNvPr id="354" name="图片 1"/>
        <xdr:cNvSpPr>
          <a:spLocks noChangeAspect="1"/>
        </xdr:cNvSpPr>
      </xdr:nvSpPr>
      <xdr:spPr>
        <a:xfrm>
          <a:off x="2049145" y="7132320"/>
          <a:ext cx="103695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1251585</xdr:colOff>
      <xdr:row>40</xdr:row>
      <xdr:rowOff>140970</xdr:rowOff>
    </xdr:to>
    <xdr:sp>
      <xdr:nvSpPr>
        <xdr:cNvPr id="355" name="图片 1"/>
        <xdr:cNvSpPr>
          <a:spLocks noChangeAspect="1"/>
        </xdr:cNvSpPr>
      </xdr:nvSpPr>
      <xdr:spPr>
        <a:xfrm>
          <a:off x="2049145" y="7132320"/>
          <a:ext cx="125158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1036955</xdr:colOff>
      <xdr:row>40</xdr:row>
      <xdr:rowOff>129540</xdr:rowOff>
    </xdr:to>
    <xdr:sp>
      <xdr:nvSpPr>
        <xdr:cNvPr id="356" name="图片 1"/>
        <xdr:cNvSpPr>
          <a:spLocks noChangeAspect="1"/>
        </xdr:cNvSpPr>
      </xdr:nvSpPr>
      <xdr:spPr>
        <a:xfrm>
          <a:off x="2049145" y="7132320"/>
          <a:ext cx="103695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28</xdr:row>
      <xdr:rowOff>161925</xdr:rowOff>
    </xdr:from>
    <xdr:to>
      <xdr:col>1</xdr:col>
      <xdr:colOff>597535</xdr:colOff>
      <xdr:row>30</xdr:row>
      <xdr:rowOff>121285</xdr:rowOff>
    </xdr:to>
    <xdr:sp>
      <xdr:nvSpPr>
        <xdr:cNvPr id="357" name="图片 2"/>
        <xdr:cNvSpPr>
          <a:spLocks noChangeAspect="1"/>
        </xdr:cNvSpPr>
      </xdr:nvSpPr>
      <xdr:spPr>
        <a:xfrm>
          <a:off x="912495" y="5282565"/>
          <a:ext cx="30226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28</xdr:row>
      <xdr:rowOff>171450</xdr:rowOff>
    </xdr:from>
    <xdr:to>
      <xdr:col>1</xdr:col>
      <xdr:colOff>597535</xdr:colOff>
      <xdr:row>30</xdr:row>
      <xdr:rowOff>130810</xdr:rowOff>
    </xdr:to>
    <xdr:sp>
      <xdr:nvSpPr>
        <xdr:cNvPr id="358" name="图片 2"/>
        <xdr:cNvSpPr>
          <a:spLocks noChangeAspect="1"/>
        </xdr:cNvSpPr>
      </xdr:nvSpPr>
      <xdr:spPr>
        <a:xfrm>
          <a:off x="912495" y="5292090"/>
          <a:ext cx="30226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28</xdr:row>
      <xdr:rowOff>171450</xdr:rowOff>
    </xdr:from>
    <xdr:to>
      <xdr:col>1</xdr:col>
      <xdr:colOff>597535</xdr:colOff>
      <xdr:row>31</xdr:row>
      <xdr:rowOff>162560</xdr:rowOff>
    </xdr:to>
    <xdr:sp>
      <xdr:nvSpPr>
        <xdr:cNvPr id="359" name="图片 2"/>
        <xdr:cNvSpPr>
          <a:spLocks noChangeAspect="1"/>
        </xdr:cNvSpPr>
      </xdr:nvSpPr>
      <xdr:spPr>
        <a:xfrm>
          <a:off x="912495" y="5292090"/>
          <a:ext cx="3022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1159510</xdr:colOff>
      <xdr:row>30</xdr:row>
      <xdr:rowOff>162560</xdr:rowOff>
    </xdr:to>
    <xdr:sp>
      <xdr:nvSpPr>
        <xdr:cNvPr id="360" name="图片 2"/>
        <xdr:cNvSpPr>
          <a:spLocks noChangeAspect="1"/>
        </xdr:cNvSpPr>
      </xdr:nvSpPr>
      <xdr:spPr>
        <a:xfrm>
          <a:off x="2049145" y="5120640"/>
          <a:ext cx="1159510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1159510</xdr:colOff>
      <xdr:row>30</xdr:row>
      <xdr:rowOff>121285</xdr:rowOff>
    </xdr:to>
    <xdr:sp>
      <xdr:nvSpPr>
        <xdr:cNvPr id="361" name="图片 2"/>
        <xdr:cNvSpPr>
          <a:spLocks noChangeAspect="1"/>
        </xdr:cNvSpPr>
      </xdr:nvSpPr>
      <xdr:spPr>
        <a:xfrm>
          <a:off x="2049145" y="5120640"/>
          <a:ext cx="1159510" cy="48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1157605</xdr:colOff>
      <xdr:row>29</xdr:row>
      <xdr:rowOff>130810</xdr:rowOff>
    </xdr:to>
    <xdr:sp>
      <xdr:nvSpPr>
        <xdr:cNvPr id="362" name="图片 2"/>
        <xdr:cNvSpPr>
          <a:spLocks noChangeAspect="1"/>
        </xdr:cNvSpPr>
      </xdr:nvSpPr>
      <xdr:spPr>
        <a:xfrm>
          <a:off x="2049145" y="5120640"/>
          <a:ext cx="11576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161290</xdr:rowOff>
    </xdr:from>
    <xdr:to>
      <xdr:col>4</xdr:col>
      <xdr:colOff>1074420</xdr:colOff>
      <xdr:row>39</xdr:row>
      <xdr:rowOff>119380</xdr:rowOff>
    </xdr:to>
    <xdr:sp>
      <xdr:nvSpPr>
        <xdr:cNvPr id="363" name="图片 2"/>
        <xdr:cNvSpPr>
          <a:spLocks noChangeAspect="1"/>
        </xdr:cNvSpPr>
      </xdr:nvSpPr>
      <xdr:spPr>
        <a:xfrm>
          <a:off x="2049145" y="6927850"/>
          <a:ext cx="107442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1036955</xdr:colOff>
      <xdr:row>40</xdr:row>
      <xdr:rowOff>128905</xdr:rowOff>
    </xdr:to>
    <xdr:sp>
      <xdr:nvSpPr>
        <xdr:cNvPr id="364" name="图片 1"/>
        <xdr:cNvSpPr>
          <a:spLocks noChangeAspect="1"/>
        </xdr:cNvSpPr>
      </xdr:nvSpPr>
      <xdr:spPr>
        <a:xfrm>
          <a:off x="2049145" y="7132320"/>
          <a:ext cx="103695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1251585</xdr:colOff>
      <xdr:row>40</xdr:row>
      <xdr:rowOff>142875</xdr:rowOff>
    </xdr:to>
    <xdr:sp>
      <xdr:nvSpPr>
        <xdr:cNvPr id="365" name="图片 1"/>
        <xdr:cNvSpPr>
          <a:spLocks noChangeAspect="1"/>
        </xdr:cNvSpPr>
      </xdr:nvSpPr>
      <xdr:spPr>
        <a:xfrm>
          <a:off x="2049145" y="7132320"/>
          <a:ext cx="125158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1036955</xdr:colOff>
      <xdr:row>40</xdr:row>
      <xdr:rowOff>128905</xdr:rowOff>
    </xdr:to>
    <xdr:sp>
      <xdr:nvSpPr>
        <xdr:cNvPr id="366" name="图片 1"/>
        <xdr:cNvSpPr>
          <a:spLocks noChangeAspect="1"/>
        </xdr:cNvSpPr>
      </xdr:nvSpPr>
      <xdr:spPr>
        <a:xfrm>
          <a:off x="2049145" y="7132320"/>
          <a:ext cx="103695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1036955</xdr:colOff>
      <xdr:row>40</xdr:row>
      <xdr:rowOff>128905</xdr:rowOff>
    </xdr:to>
    <xdr:sp>
      <xdr:nvSpPr>
        <xdr:cNvPr id="367" name="图片 1"/>
        <xdr:cNvSpPr>
          <a:spLocks noChangeAspect="1"/>
        </xdr:cNvSpPr>
      </xdr:nvSpPr>
      <xdr:spPr>
        <a:xfrm>
          <a:off x="2049145" y="7132320"/>
          <a:ext cx="103695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1036955</xdr:colOff>
      <xdr:row>40</xdr:row>
      <xdr:rowOff>128905</xdr:rowOff>
    </xdr:to>
    <xdr:sp>
      <xdr:nvSpPr>
        <xdr:cNvPr id="368" name="图片 1"/>
        <xdr:cNvSpPr>
          <a:spLocks noChangeAspect="1"/>
        </xdr:cNvSpPr>
      </xdr:nvSpPr>
      <xdr:spPr>
        <a:xfrm>
          <a:off x="2049145" y="7132320"/>
          <a:ext cx="103695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171450</xdr:rowOff>
    </xdr:from>
    <xdr:to>
      <xdr:col>4</xdr:col>
      <xdr:colOff>1074420</xdr:colOff>
      <xdr:row>39</xdr:row>
      <xdr:rowOff>129540</xdr:rowOff>
    </xdr:to>
    <xdr:sp>
      <xdr:nvSpPr>
        <xdr:cNvPr id="369" name="图片 2"/>
        <xdr:cNvSpPr>
          <a:spLocks noChangeAspect="1"/>
        </xdr:cNvSpPr>
      </xdr:nvSpPr>
      <xdr:spPr>
        <a:xfrm>
          <a:off x="2049145" y="6938010"/>
          <a:ext cx="107442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161290</xdr:rowOff>
    </xdr:from>
    <xdr:to>
      <xdr:col>4</xdr:col>
      <xdr:colOff>1074420</xdr:colOff>
      <xdr:row>39</xdr:row>
      <xdr:rowOff>120650</xdr:rowOff>
    </xdr:to>
    <xdr:sp>
      <xdr:nvSpPr>
        <xdr:cNvPr id="370" name="图片 2"/>
        <xdr:cNvSpPr>
          <a:spLocks noChangeAspect="1"/>
        </xdr:cNvSpPr>
      </xdr:nvSpPr>
      <xdr:spPr>
        <a:xfrm>
          <a:off x="2049145" y="6927850"/>
          <a:ext cx="107442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950595</xdr:colOff>
      <xdr:row>32</xdr:row>
      <xdr:rowOff>129540</xdr:rowOff>
    </xdr:to>
    <xdr:sp>
      <xdr:nvSpPr>
        <xdr:cNvPr id="373" name="图片 1"/>
        <xdr:cNvSpPr>
          <a:spLocks noChangeAspect="1"/>
        </xdr:cNvSpPr>
      </xdr:nvSpPr>
      <xdr:spPr>
        <a:xfrm>
          <a:off x="2734310" y="566928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950595</xdr:colOff>
      <xdr:row>32</xdr:row>
      <xdr:rowOff>129540</xdr:rowOff>
    </xdr:to>
    <xdr:sp>
      <xdr:nvSpPr>
        <xdr:cNvPr id="374" name="图片 1"/>
        <xdr:cNvSpPr>
          <a:spLocks noChangeAspect="1"/>
        </xdr:cNvSpPr>
      </xdr:nvSpPr>
      <xdr:spPr>
        <a:xfrm>
          <a:off x="2734310" y="566928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950595</xdr:colOff>
      <xdr:row>32</xdr:row>
      <xdr:rowOff>129540</xdr:rowOff>
    </xdr:to>
    <xdr:sp>
      <xdr:nvSpPr>
        <xdr:cNvPr id="375" name="图片 1"/>
        <xdr:cNvSpPr>
          <a:spLocks noChangeAspect="1"/>
        </xdr:cNvSpPr>
      </xdr:nvSpPr>
      <xdr:spPr>
        <a:xfrm>
          <a:off x="2734310" y="566928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950595</xdr:colOff>
      <xdr:row>32</xdr:row>
      <xdr:rowOff>129540</xdr:rowOff>
    </xdr:to>
    <xdr:sp>
      <xdr:nvSpPr>
        <xdr:cNvPr id="376" name="图片 1"/>
        <xdr:cNvSpPr>
          <a:spLocks noChangeAspect="1"/>
        </xdr:cNvSpPr>
      </xdr:nvSpPr>
      <xdr:spPr>
        <a:xfrm>
          <a:off x="2734310" y="566928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950595</xdr:colOff>
      <xdr:row>32</xdr:row>
      <xdr:rowOff>129540</xdr:rowOff>
    </xdr:to>
    <xdr:sp>
      <xdr:nvSpPr>
        <xdr:cNvPr id="377" name="图片 1"/>
        <xdr:cNvSpPr>
          <a:spLocks noChangeAspect="1"/>
        </xdr:cNvSpPr>
      </xdr:nvSpPr>
      <xdr:spPr>
        <a:xfrm>
          <a:off x="2734310" y="566928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950595</xdr:colOff>
      <xdr:row>32</xdr:row>
      <xdr:rowOff>129540</xdr:rowOff>
    </xdr:to>
    <xdr:sp>
      <xdr:nvSpPr>
        <xdr:cNvPr id="378" name="图片 1"/>
        <xdr:cNvSpPr>
          <a:spLocks noChangeAspect="1"/>
        </xdr:cNvSpPr>
      </xdr:nvSpPr>
      <xdr:spPr>
        <a:xfrm>
          <a:off x="2734310" y="566928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950595</xdr:colOff>
      <xdr:row>32</xdr:row>
      <xdr:rowOff>129540</xdr:rowOff>
    </xdr:to>
    <xdr:sp>
      <xdr:nvSpPr>
        <xdr:cNvPr id="379" name="图片 1"/>
        <xdr:cNvSpPr>
          <a:spLocks noChangeAspect="1"/>
        </xdr:cNvSpPr>
      </xdr:nvSpPr>
      <xdr:spPr>
        <a:xfrm>
          <a:off x="2734310" y="566928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950595</xdr:colOff>
      <xdr:row>32</xdr:row>
      <xdr:rowOff>129540</xdr:rowOff>
    </xdr:to>
    <xdr:sp>
      <xdr:nvSpPr>
        <xdr:cNvPr id="380" name="图片 1"/>
        <xdr:cNvSpPr>
          <a:spLocks noChangeAspect="1"/>
        </xdr:cNvSpPr>
      </xdr:nvSpPr>
      <xdr:spPr>
        <a:xfrm>
          <a:off x="2734310" y="566928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950595</xdr:colOff>
      <xdr:row>32</xdr:row>
      <xdr:rowOff>129540</xdr:rowOff>
    </xdr:to>
    <xdr:sp>
      <xdr:nvSpPr>
        <xdr:cNvPr id="381" name="图片 1"/>
        <xdr:cNvSpPr>
          <a:spLocks noChangeAspect="1"/>
        </xdr:cNvSpPr>
      </xdr:nvSpPr>
      <xdr:spPr>
        <a:xfrm>
          <a:off x="2734310" y="566928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950595</xdr:colOff>
      <xdr:row>32</xdr:row>
      <xdr:rowOff>129540</xdr:rowOff>
    </xdr:to>
    <xdr:sp>
      <xdr:nvSpPr>
        <xdr:cNvPr id="382" name="图片 1"/>
        <xdr:cNvSpPr>
          <a:spLocks noChangeAspect="1"/>
        </xdr:cNvSpPr>
      </xdr:nvSpPr>
      <xdr:spPr>
        <a:xfrm>
          <a:off x="2734310" y="566928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950595</xdr:colOff>
      <xdr:row>32</xdr:row>
      <xdr:rowOff>129540</xdr:rowOff>
    </xdr:to>
    <xdr:sp>
      <xdr:nvSpPr>
        <xdr:cNvPr id="383" name="图片 1"/>
        <xdr:cNvSpPr>
          <a:spLocks noChangeAspect="1"/>
        </xdr:cNvSpPr>
      </xdr:nvSpPr>
      <xdr:spPr>
        <a:xfrm>
          <a:off x="2734310" y="566928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950595</xdr:colOff>
      <xdr:row>32</xdr:row>
      <xdr:rowOff>129540</xdr:rowOff>
    </xdr:to>
    <xdr:sp>
      <xdr:nvSpPr>
        <xdr:cNvPr id="384" name="图片 1"/>
        <xdr:cNvSpPr>
          <a:spLocks noChangeAspect="1"/>
        </xdr:cNvSpPr>
      </xdr:nvSpPr>
      <xdr:spPr>
        <a:xfrm>
          <a:off x="2734310" y="5669280"/>
          <a:ext cx="2654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130175</xdr:rowOff>
    </xdr:to>
    <xdr:sp>
      <xdr:nvSpPr>
        <xdr:cNvPr id="385" name="图片 2"/>
        <xdr:cNvSpPr>
          <a:spLocks noChangeAspect="1"/>
        </xdr:cNvSpPr>
      </xdr:nvSpPr>
      <xdr:spPr>
        <a:xfrm>
          <a:off x="2343150" y="274320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130175</xdr:rowOff>
    </xdr:to>
    <xdr:sp>
      <xdr:nvSpPr>
        <xdr:cNvPr id="386" name="图片 2"/>
        <xdr:cNvSpPr>
          <a:spLocks noChangeAspect="1"/>
        </xdr:cNvSpPr>
      </xdr:nvSpPr>
      <xdr:spPr>
        <a:xfrm>
          <a:off x="2343150" y="274320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130175</xdr:rowOff>
    </xdr:to>
    <xdr:sp>
      <xdr:nvSpPr>
        <xdr:cNvPr id="387" name="图片 2"/>
        <xdr:cNvSpPr>
          <a:spLocks noChangeAspect="1"/>
        </xdr:cNvSpPr>
      </xdr:nvSpPr>
      <xdr:spPr>
        <a:xfrm>
          <a:off x="2343150" y="274320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130175</xdr:rowOff>
    </xdr:to>
    <xdr:sp>
      <xdr:nvSpPr>
        <xdr:cNvPr id="388" name="图片 2"/>
        <xdr:cNvSpPr>
          <a:spLocks noChangeAspect="1"/>
        </xdr:cNvSpPr>
      </xdr:nvSpPr>
      <xdr:spPr>
        <a:xfrm>
          <a:off x="2343150" y="274320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4445</xdr:rowOff>
    </xdr:to>
    <xdr:sp>
      <xdr:nvSpPr>
        <xdr:cNvPr id="389" name="图片 2"/>
        <xdr:cNvSpPr>
          <a:spLocks noChangeAspect="1"/>
        </xdr:cNvSpPr>
      </xdr:nvSpPr>
      <xdr:spPr>
        <a:xfrm>
          <a:off x="2343150" y="2743200"/>
          <a:ext cx="30289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130175</xdr:rowOff>
    </xdr:to>
    <xdr:sp>
      <xdr:nvSpPr>
        <xdr:cNvPr id="390" name="图片 2"/>
        <xdr:cNvSpPr>
          <a:spLocks noChangeAspect="1"/>
        </xdr:cNvSpPr>
      </xdr:nvSpPr>
      <xdr:spPr>
        <a:xfrm>
          <a:off x="2343150" y="274320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130175</xdr:rowOff>
    </xdr:to>
    <xdr:sp>
      <xdr:nvSpPr>
        <xdr:cNvPr id="391" name="图片 2"/>
        <xdr:cNvSpPr>
          <a:spLocks noChangeAspect="1"/>
        </xdr:cNvSpPr>
      </xdr:nvSpPr>
      <xdr:spPr>
        <a:xfrm>
          <a:off x="2343150" y="274320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128905</xdr:rowOff>
    </xdr:to>
    <xdr:sp>
      <xdr:nvSpPr>
        <xdr:cNvPr id="392" name="图片 2"/>
        <xdr:cNvSpPr>
          <a:spLocks noChangeAspect="1"/>
        </xdr:cNvSpPr>
      </xdr:nvSpPr>
      <xdr:spPr>
        <a:xfrm>
          <a:off x="2343150" y="2743200"/>
          <a:ext cx="30289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130175</xdr:rowOff>
    </xdr:to>
    <xdr:sp>
      <xdr:nvSpPr>
        <xdr:cNvPr id="393" name="图片 1"/>
        <xdr:cNvSpPr>
          <a:spLocks noChangeAspect="1"/>
        </xdr:cNvSpPr>
      </xdr:nvSpPr>
      <xdr:spPr>
        <a:xfrm>
          <a:off x="2734945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130175</xdr:rowOff>
    </xdr:to>
    <xdr:sp>
      <xdr:nvSpPr>
        <xdr:cNvPr id="394" name="图片 1"/>
        <xdr:cNvSpPr>
          <a:spLocks noChangeAspect="1"/>
        </xdr:cNvSpPr>
      </xdr:nvSpPr>
      <xdr:spPr>
        <a:xfrm>
          <a:off x="2734945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130175</xdr:rowOff>
    </xdr:to>
    <xdr:sp>
      <xdr:nvSpPr>
        <xdr:cNvPr id="395" name="图片 1"/>
        <xdr:cNvSpPr>
          <a:spLocks noChangeAspect="1"/>
        </xdr:cNvSpPr>
      </xdr:nvSpPr>
      <xdr:spPr>
        <a:xfrm>
          <a:off x="2734945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130175</xdr:rowOff>
    </xdr:to>
    <xdr:sp>
      <xdr:nvSpPr>
        <xdr:cNvPr id="396" name="图片 1"/>
        <xdr:cNvSpPr>
          <a:spLocks noChangeAspect="1"/>
        </xdr:cNvSpPr>
      </xdr:nvSpPr>
      <xdr:spPr>
        <a:xfrm>
          <a:off x="2734945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130175</xdr:rowOff>
    </xdr:to>
    <xdr:sp>
      <xdr:nvSpPr>
        <xdr:cNvPr id="397" name="图片 1"/>
        <xdr:cNvSpPr>
          <a:spLocks noChangeAspect="1"/>
        </xdr:cNvSpPr>
      </xdr:nvSpPr>
      <xdr:spPr>
        <a:xfrm>
          <a:off x="2734945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130175</xdr:rowOff>
    </xdr:to>
    <xdr:sp>
      <xdr:nvSpPr>
        <xdr:cNvPr id="398" name="图片 2"/>
        <xdr:cNvSpPr>
          <a:spLocks noChangeAspect="1"/>
        </xdr:cNvSpPr>
      </xdr:nvSpPr>
      <xdr:spPr>
        <a:xfrm>
          <a:off x="2343150" y="274320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134620</xdr:rowOff>
    </xdr:to>
    <xdr:sp>
      <xdr:nvSpPr>
        <xdr:cNvPr id="399" name="图片 2"/>
        <xdr:cNvSpPr>
          <a:spLocks noChangeAspect="1"/>
        </xdr:cNvSpPr>
      </xdr:nvSpPr>
      <xdr:spPr>
        <a:xfrm>
          <a:off x="2343150" y="2743200"/>
          <a:ext cx="30289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134620</xdr:rowOff>
    </xdr:to>
    <xdr:sp>
      <xdr:nvSpPr>
        <xdr:cNvPr id="400" name="图片 2"/>
        <xdr:cNvSpPr>
          <a:spLocks noChangeAspect="1"/>
        </xdr:cNvSpPr>
      </xdr:nvSpPr>
      <xdr:spPr>
        <a:xfrm>
          <a:off x="2343150" y="2743200"/>
          <a:ext cx="30289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134620</xdr:rowOff>
    </xdr:to>
    <xdr:sp>
      <xdr:nvSpPr>
        <xdr:cNvPr id="401" name="图片 1"/>
        <xdr:cNvSpPr>
          <a:spLocks noChangeAspect="1"/>
        </xdr:cNvSpPr>
      </xdr:nvSpPr>
      <xdr:spPr>
        <a:xfrm>
          <a:off x="2734945" y="2743200"/>
          <a:ext cx="30353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134620</xdr:rowOff>
    </xdr:to>
    <xdr:sp>
      <xdr:nvSpPr>
        <xdr:cNvPr id="402" name="图片 1"/>
        <xdr:cNvSpPr>
          <a:spLocks noChangeAspect="1"/>
        </xdr:cNvSpPr>
      </xdr:nvSpPr>
      <xdr:spPr>
        <a:xfrm>
          <a:off x="2734945" y="2743200"/>
          <a:ext cx="30353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134620</xdr:rowOff>
    </xdr:to>
    <xdr:sp>
      <xdr:nvSpPr>
        <xdr:cNvPr id="403" name="图片 1"/>
        <xdr:cNvSpPr>
          <a:spLocks noChangeAspect="1"/>
        </xdr:cNvSpPr>
      </xdr:nvSpPr>
      <xdr:spPr>
        <a:xfrm>
          <a:off x="2734945" y="2743200"/>
          <a:ext cx="30353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134620</xdr:rowOff>
    </xdr:to>
    <xdr:sp>
      <xdr:nvSpPr>
        <xdr:cNvPr id="404" name="图片 1"/>
        <xdr:cNvSpPr>
          <a:spLocks noChangeAspect="1"/>
        </xdr:cNvSpPr>
      </xdr:nvSpPr>
      <xdr:spPr>
        <a:xfrm>
          <a:off x="2734945" y="2743200"/>
          <a:ext cx="30353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130175</xdr:rowOff>
    </xdr:to>
    <xdr:sp>
      <xdr:nvSpPr>
        <xdr:cNvPr id="405" name="图片 1"/>
        <xdr:cNvSpPr>
          <a:spLocks noChangeAspect="1"/>
        </xdr:cNvSpPr>
      </xdr:nvSpPr>
      <xdr:spPr>
        <a:xfrm>
          <a:off x="2734945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4445</xdr:rowOff>
    </xdr:to>
    <xdr:sp>
      <xdr:nvSpPr>
        <xdr:cNvPr id="406" name="图片 2"/>
        <xdr:cNvSpPr>
          <a:spLocks noChangeAspect="1"/>
        </xdr:cNvSpPr>
      </xdr:nvSpPr>
      <xdr:spPr>
        <a:xfrm>
          <a:off x="2343150" y="2743200"/>
          <a:ext cx="30289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130175</xdr:rowOff>
    </xdr:to>
    <xdr:sp>
      <xdr:nvSpPr>
        <xdr:cNvPr id="407" name="图片 2"/>
        <xdr:cNvSpPr>
          <a:spLocks noChangeAspect="1"/>
        </xdr:cNvSpPr>
      </xdr:nvSpPr>
      <xdr:spPr>
        <a:xfrm>
          <a:off x="2343150" y="274320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130175</xdr:rowOff>
    </xdr:to>
    <xdr:sp>
      <xdr:nvSpPr>
        <xdr:cNvPr id="408" name="图片 2"/>
        <xdr:cNvSpPr>
          <a:spLocks noChangeAspect="1"/>
        </xdr:cNvSpPr>
      </xdr:nvSpPr>
      <xdr:spPr>
        <a:xfrm>
          <a:off x="2343150" y="274320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130175</xdr:rowOff>
    </xdr:to>
    <xdr:sp>
      <xdr:nvSpPr>
        <xdr:cNvPr id="409" name="图片 1"/>
        <xdr:cNvSpPr>
          <a:spLocks noChangeAspect="1"/>
        </xdr:cNvSpPr>
      </xdr:nvSpPr>
      <xdr:spPr>
        <a:xfrm>
          <a:off x="2734945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130175</xdr:rowOff>
    </xdr:to>
    <xdr:sp>
      <xdr:nvSpPr>
        <xdr:cNvPr id="410" name="图片 1"/>
        <xdr:cNvSpPr>
          <a:spLocks noChangeAspect="1"/>
        </xdr:cNvSpPr>
      </xdr:nvSpPr>
      <xdr:spPr>
        <a:xfrm>
          <a:off x="2734945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130175</xdr:rowOff>
    </xdr:to>
    <xdr:sp>
      <xdr:nvSpPr>
        <xdr:cNvPr id="411" name="图片 1"/>
        <xdr:cNvSpPr>
          <a:spLocks noChangeAspect="1"/>
        </xdr:cNvSpPr>
      </xdr:nvSpPr>
      <xdr:spPr>
        <a:xfrm>
          <a:off x="2734945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130175</xdr:rowOff>
    </xdr:to>
    <xdr:sp>
      <xdr:nvSpPr>
        <xdr:cNvPr id="412" name="图片 1"/>
        <xdr:cNvSpPr>
          <a:spLocks noChangeAspect="1"/>
        </xdr:cNvSpPr>
      </xdr:nvSpPr>
      <xdr:spPr>
        <a:xfrm>
          <a:off x="2734945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130175</xdr:rowOff>
    </xdr:to>
    <xdr:sp>
      <xdr:nvSpPr>
        <xdr:cNvPr id="413" name="图片 1"/>
        <xdr:cNvSpPr>
          <a:spLocks noChangeAspect="1"/>
        </xdr:cNvSpPr>
      </xdr:nvSpPr>
      <xdr:spPr>
        <a:xfrm>
          <a:off x="2734945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133350</xdr:rowOff>
    </xdr:to>
    <xdr:sp>
      <xdr:nvSpPr>
        <xdr:cNvPr id="414" name="图片 2"/>
        <xdr:cNvSpPr>
          <a:spLocks noChangeAspect="1"/>
        </xdr:cNvSpPr>
      </xdr:nvSpPr>
      <xdr:spPr>
        <a:xfrm>
          <a:off x="2343150" y="2743200"/>
          <a:ext cx="30289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133350</xdr:rowOff>
    </xdr:to>
    <xdr:sp>
      <xdr:nvSpPr>
        <xdr:cNvPr id="415" name="图片 2"/>
        <xdr:cNvSpPr>
          <a:spLocks noChangeAspect="1"/>
        </xdr:cNvSpPr>
      </xdr:nvSpPr>
      <xdr:spPr>
        <a:xfrm>
          <a:off x="2343150" y="2743200"/>
          <a:ext cx="30289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133350</xdr:rowOff>
    </xdr:to>
    <xdr:sp>
      <xdr:nvSpPr>
        <xdr:cNvPr id="416" name="图片 1"/>
        <xdr:cNvSpPr>
          <a:spLocks noChangeAspect="1"/>
        </xdr:cNvSpPr>
      </xdr:nvSpPr>
      <xdr:spPr>
        <a:xfrm>
          <a:off x="2734945" y="2743200"/>
          <a:ext cx="30353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133350</xdr:rowOff>
    </xdr:to>
    <xdr:sp>
      <xdr:nvSpPr>
        <xdr:cNvPr id="417" name="图片 1"/>
        <xdr:cNvSpPr>
          <a:spLocks noChangeAspect="1"/>
        </xdr:cNvSpPr>
      </xdr:nvSpPr>
      <xdr:spPr>
        <a:xfrm>
          <a:off x="2734945" y="2743200"/>
          <a:ext cx="30353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133350</xdr:rowOff>
    </xdr:to>
    <xdr:sp>
      <xdr:nvSpPr>
        <xdr:cNvPr id="418" name="图片 1"/>
        <xdr:cNvSpPr>
          <a:spLocks noChangeAspect="1"/>
        </xdr:cNvSpPr>
      </xdr:nvSpPr>
      <xdr:spPr>
        <a:xfrm>
          <a:off x="2734945" y="2743200"/>
          <a:ext cx="30353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133350</xdr:rowOff>
    </xdr:to>
    <xdr:sp>
      <xdr:nvSpPr>
        <xdr:cNvPr id="419" name="图片 1"/>
        <xdr:cNvSpPr>
          <a:spLocks noChangeAspect="1"/>
        </xdr:cNvSpPr>
      </xdr:nvSpPr>
      <xdr:spPr>
        <a:xfrm>
          <a:off x="2734945" y="2743200"/>
          <a:ext cx="30353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951230</xdr:colOff>
      <xdr:row>16</xdr:row>
      <xdr:rowOff>130175</xdr:rowOff>
    </xdr:to>
    <xdr:sp>
      <xdr:nvSpPr>
        <xdr:cNvPr id="420" name="图片 1"/>
        <xdr:cNvSpPr>
          <a:spLocks noChangeAspect="1"/>
        </xdr:cNvSpPr>
      </xdr:nvSpPr>
      <xdr:spPr>
        <a:xfrm>
          <a:off x="2734945" y="274320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951230</xdr:colOff>
      <xdr:row>16</xdr:row>
      <xdr:rowOff>130175</xdr:rowOff>
    </xdr:to>
    <xdr:sp>
      <xdr:nvSpPr>
        <xdr:cNvPr id="421" name="图片 1"/>
        <xdr:cNvSpPr>
          <a:spLocks noChangeAspect="1"/>
        </xdr:cNvSpPr>
      </xdr:nvSpPr>
      <xdr:spPr>
        <a:xfrm>
          <a:off x="2734945" y="274320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951230</xdr:colOff>
      <xdr:row>16</xdr:row>
      <xdr:rowOff>130175</xdr:rowOff>
    </xdr:to>
    <xdr:sp>
      <xdr:nvSpPr>
        <xdr:cNvPr id="422" name="图片 1"/>
        <xdr:cNvSpPr>
          <a:spLocks noChangeAspect="1"/>
        </xdr:cNvSpPr>
      </xdr:nvSpPr>
      <xdr:spPr>
        <a:xfrm>
          <a:off x="2734945" y="274320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951230</xdr:colOff>
      <xdr:row>16</xdr:row>
      <xdr:rowOff>130175</xdr:rowOff>
    </xdr:to>
    <xdr:sp>
      <xdr:nvSpPr>
        <xdr:cNvPr id="423" name="图片 1"/>
        <xdr:cNvSpPr>
          <a:spLocks noChangeAspect="1"/>
        </xdr:cNvSpPr>
      </xdr:nvSpPr>
      <xdr:spPr>
        <a:xfrm>
          <a:off x="2734945" y="274320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597535</xdr:colOff>
      <xdr:row>16</xdr:row>
      <xdr:rowOff>130175</xdr:rowOff>
    </xdr:to>
    <xdr:sp>
      <xdr:nvSpPr>
        <xdr:cNvPr id="424" name="图片 2"/>
        <xdr:cNvSpPr>
          <a:spLocks noChangeAspect="1"/>
        </xdr:cNvSpPr>
      </xdr:nvSpPr>
      <xdr:spPr>
        <a:xfrm>
          <a:off x="2343150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597535</xdr:colOff>
      <xdr:row>16</xdr:row>
      <xdr:rowOff>130175</xdr:rowOff>
    </xdr:to>
    <xdr:sp>
      <xdr:nvSpPr>
        <xdr:cNvPr id="425" name="图片 2"/>
        <xdr:cNvSpPr>
          <a:spLocks noChangeAspect="1"/>
        </xdr:cNvSpPr>
      </xdr:nvSpPr>
      <xdr:spPr>
        <a:xfrm>
          <a:off x="2343150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597535</xdr:colOff>
      <xdr:row>16</xdr:row>
      <xdr:rowOff>129540</xdr:rowOff>
    </xdr:to>
    <xdr:sp>
      <xdr:nvSpPr>
        <xdr:cNvPr id="426" name="图片 2"/>
        <xdr:cNvSpPr>
          <a:spLocks noChangeAspect="1"/>
        </xdr:cNvSpPr>
      </xdr:nvSpPr>
      <xdr:spPr>
        <a:xfrm>
          <a:off x="2343150" y="2743200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990600</xdr:colOff>
      <xdr:row>16</xdr:row>
      <xdr:rowOff>130175</xdr:rowOff>
    </xdr:to>
    <xdr:sp>
      <xdr:nvSpPr>
        <xdr:cNvPr id="427" name="图片 1"/>
        <xdr:cNvSpPr>
          <a:spLocks noChangeAspect="1"/>
        </xdr:cNvSpPr>
      </xdr:nvSpPr>
      <xdr:spPr>
        <a:xfrm>
          <a:off x="2734945" y="27432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990600</xdr:colOff>
      <xdr:row>16</xdr:row>
      <xdr:rowOff>130175</xdr:rowOff>
    </xdr:to>
    <xdr:sp>
      <xdr:nvSpPr>
        <xdr:cNvPr id="428" name="图片 1"/>
        <xdr:cNvSpPr>
          <a:spLocks noChangeAspect="1"/>
        </xdr:cNvSpPr>
      </xdr:nvSpPr>
      <xdr:spPr>
        <a:xfrm>
          <a:off x="2734945" y="27432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990600</xdr:colOff>
      <xdr:row>16</xdr:row>
      <xdr:rowOff>130175</xdr:rowOff>
    </xdr:to>
    <xdr:sp>
      <xdr:nvSpPr>
        <xdr:cNvPr id="429" name="图片 1"/>
        <xdr:cNvSpPr>
          <a:spLocks noChangeAspect="1"/>
        </xdr:cNvSpPr>
      </xdr:nvSpPr>
      <xdr:spPr>
        <a:xfrm>
          <a:off x="2734945" y="27432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990600</xdr:colOff>
      <xdr:row>16</xdr:row>
      <xdr:rowOff>130175</xdr:rowOff>
    </xdr:to>
    <xdr:sp>
      <xdr:nvSpPr>
        <xdr:cNvPr id="430" name="图片 1"/>
        <xdr:cNvSpPr>
          <a:spLocks noChangeAspect="1"/>
        </xdr:cNvSpPr>
      </xdr:nvSpPr>
      <xdr:spPr>
        <a:xfrm>
          <a:off x="2734945" y="27432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597535</xdr:colOff>
      <xdr:row>16</xdr:row>
      <xdr:rowOff>129540</xdr:rowOff>
    </xdr:to>
    <xdr:sp>
      <xdr:nvSpPr>
        <xdr:cNvPr id="431" name="图片 2"/>
        <xdr:cNvSpPr>
          <a:spLocks noChangeAspect="1"/>
        </xdr:cNvSpPr>
      </xdr:nvSpPr>
      <xdr:spPr>
        <a:xfrm>
          <a:off x="2343150" y="2743200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951230</xdr:colOff>
      <xdr:row>16</xdr:row>
      <xdr:rowOff>130175</xdr:rowOff>
    </xdr:to>
    <xdr:sp>
      <xdr:nvSpPr>
        <xdr:cNvPr id="432" name="图片 1"/>
        <xdr:cNvSpPr>
          <a:spLocks noChangeAspect="1"/>
        </xdr:cNvSpPr>
      </xdr:nvSpPr>
      <xdr:spPr>
        <a:xfrm>
          <a:off x="2734945" y="274320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951230</xdr:colOff>
      <xdr:row>16</xdr:row>
      <xdr:rowOff>130175</xdr:rowOff>
    </xdr:to>
    <xdr:sp>
      <xdr:nvSpPr>
        <xdr:cNvPr id="433" name="图片 1"/>
        <xdr:cNvSpPr>
          <a:spLocks noChangeAspect="1"/>
        </xdr:cNvSpPr>
      </xdr:nvSpPr>
      <xdr:spPr>
        <a:xfrm>
          <a:off x="2734945" y="274320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951230</xdr:colOff>
      <xdr:row>16</xdr:row>
      <xdr:rowOff>130175</xdr:rowOff>
    </xdr:to>
    <xdr:sp>
      <xdr:nvSpPr>
        <xdr:cNvPr id="434" name="图片 1"/>
        <xdr:cNvSpPr>
          <a:spLocks noChangeAspect="1"/>
        </xdr:cNvSpPr>
      </xdr:nvSpPr>
      <xdr:spPr>
        <a:xfrm>
          <a:off x="2734945" y="274320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951230</xdr:colOff>
      <xdr:row>16</xdr:row>
      <xdr:rowOff>130175</xdr:rowOff>
    </xdr:to>
    <xdr:sp>
      <xdr:nvSpPr>
        <xdr:cNvPr id="435" name="图片 1"/>
        <xdr:cNvSpPr>
          <a:spLocks noChangeAspect="1"/>
        </xdr:cNvSpPr>
      </xdr:nvSpPr>
      <xdr:spPr>
        <a:xfrm>
          <a:off x="2734945" y="274320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597535</xdr:colOff>
      <xdr:row>16</xdr:row>
      <xdr:rowOff>134620</xdr:rowOff>
    </xdr:to>
    <xdr:sp>
      <xdr:nvSpPr>
        <xdr:cNvPr id="436" name="图片 2"/>
        <xdr:cNvSpPr>
          <a:spLocks noChangeAspect="1"/>
        </xdr:cNvSpPr>
      </xdr:nvSpPr>
      <xdr:spPr>
        <a:xfrm>
          <a:off x="2343150" y="2743200"/>
          <a:ext cx="30353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597535</xdr:colOff>
      <xdr:row>16</xdr:row>
      <xdr:rowOff>134620</xdr:rowOff>
    </xdr:to>
    <xdr:sp>
      <xdr:nvSpPr>
        <xdr:cNvPr id="437" name="图片 2"/>
        <xdr:cNvSpPr>
          <a:spLocks noChangeAspect="1"/>
        </xdr:cNvSpPr>
      </xdr:nvSpPr>
      <xdr:spPr>
        <a:xfrm>
          <a:off x="2343150" y="2743200"/>
          <a:ext cx="30353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990600</xdr:colOff>
      <xdr:row>16</xdr:row>
      <xdr:rowOff>134620</xdr:rowOff>
    </xdr:to>
    <xdr:sp>
      <xdr:nvSpPr>
        <xdr:cNvPr id="438" name="图片 1"/>
        <xdr:cNvSpPr>
          <a:spLocks noChangeAspect="1"/>
        </xdr:cNvSpPr>
      </xdr:nvSpPr>
      <xdr:spPr>
        <a:xfrm>
          <a:off x="2734945" y="2743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990600</xdr:colOff>
      <xdr:row>16</xdr:row>
      <xdr:rowOff>134620</xdr:rowOff>
    </xdr:to>
    <xdr:sp>
      <xdr:nvSpPr>
        <xdr:cNvPr id="439" name="图片 1"/>
        <xdr:cNvSpPr>
          <a:spLocks noChangeAspect="1"/>
        </xdr:cNvSpPr>
      </xdr:nvSpPr>
      <xdr:spPr>
        <a:xfrm>
          <a:off x="2734945" y="2743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990600</xdr:colOff>
      <xdr:row>16</xdr:row>
      <xdr:rowOff>134620</xdr:rowOff>
    </xdr:to>
    <xdr:sp>
      <xdr:nvSpPr>
        <xdr:cNvPr id="440" name="图片 1"/>
        <xdr:cNvSpPr>
          <a:spLocks noChangeAspect="1"/>
        </xdr:cNvSpPr>
      </xdr:nvSpPr>
      <xdr:spPr>
        <a:xfrm>
          <a:off x="2734945" y="2743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990600</xdr:colOff>
      <xdr:row>16</xdr:row>
      <xdr:rowOff>134620</xdr:rowOff>
    </xdr:to>
    <xdr:sp>
      <xdr:nvSpPr>
        <xdr:cNvPr id="441" name="图片 1"/>
        <xdr:cNvSpPr>
          <a:spLocks noChangeAspect="1"/>
        </xdr:cNvSpPr>
      </xdr:nvSpPr>
      <xdr:spPr>
        <a:xfrm>
          <a:off x="2734945" y="2743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990600</xdr:colOff>
      <xdr:row>16</xdr:row>
      <xdr:rowOff>128905</xdr:rowOff>
    </xdr:to>
    <xdr:sp>
      <xdr:nvSpPr>
        <xdr:cNvPr id="442" name="图片 1"/>
        <xdr:cNvSpPr>
          <a:spLocks noChangeAspect="1"/>
        </xdr:cNvSpPr>
      </xdr:nvSpPr>
      <xdr:spPr>
        <a:xfrm>
          <a:off x="2734945" y="27432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597535</xdr:colOff>
      <xdr:row>17</xdr:row>
      <xdr:rowOff>32385</xdr:rowOff>
    </xdr:to>
    <xdr:sp>
      <xdr:nvSpPr>
        <xdr:cNvPr id="443" name="图片 2"/>
        <xdr:cNvSpPr>
          <a:spLocks noChangeAspect="1"/>
        </xdr:cNvSpPr>
      </xdr:nvSpPr>
      <xdr:spPr>
        <a:xfrm>
          <a:off x="2343150" y="2743200"/>
          <a:ext cx="30353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130175</xdr:rowOff>
    </xdr:to>
    <xdr:sp>
      <xdr:nvSpPr>
        <xdr:cNvPr id="444" name="图片 2"/>
        <xdr:cNvSpPr>
          <a:spLocks noChangeAspect="1"/>
        </xdr:cNvSpPr>
      </xdr:nvSpPr>
      <xdr:spPr>
        <a:xfrm>
          <a:off x="2343150" y="274320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130175</xdr:rowOff>
    </xdr:to>
    <xdr:sp>
      <xdr:nvSpPr>
        <xdr:cNvPr id="445" name="图片 2"/>
        <xdr:cNvSpPr>
          <a:spLocks noChangeAspect="1"/>
        </xdr:cNvSpPr>
      </xdr:nvSpPr>
      <xdr:spPr>
        <a:xfrm>
          <a:off x="2343150" y="274320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130175</xdr:rowOff>
    </xdr:to>
    <xdr:sp>
      <xdr:nvSpPr>
        <xdr:cNvPr id="446" name="图片 2"/>
        <xdr:cNvSpPr>
          <a:spLocks noChangeAspect="1"/>
        </xdr:cNvSpPr>
      </xdr:nvSpPr>
      <xdr:spPr>
        <a:xfrm>
          <a:off x="2343150" y="274320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130175</xdr:rowOff>
    </xdr:to>
    <xdr:sp>
      <xdr:nvSpPr>
        <xdr:cNvPr id="447" name="图片 2"/>
        <xdr:cNvSpPr>
          <a:spLocks noChangeAspect="1"/>
        </xdr:cNvSpPr>
      </xdr:nvSpPr>
      <xdr:spPr>
        <a:xfrm>
          <a:off x="2343150" y="274320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4445</xdr:rowOff>
    </xdr:to>
    <xdr:sp>
      <xdr:nvSpPr>
        <xdr:cNvPr id="448" name="图片 2"/>
        <xdr:cNvSpPr>
          <a:spLocks noChangeAspect="1"/>
        </xdr:cNvSpPr>
      </xdr:nvSpPr>
      <xdr:spPr>
        <a:xfrm>
          <a:off x="2343150" y="2743200"/>
          <a:ext cx="30289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130175</xdr:rowOff>
    </xdr:to>
    <xdr:sp>
      <xdr:nvSpPr>
        <xdr:cNvPr id="449" name="图片 2"/>
        <xdr:cNvSpPr>
          <a:spLocks noChangeAspect="1"/>
        </xdr:cNvSpPr>
      </xdr:nvSpPr>
      <xdr:spPr>
        <a:xfrm>
          <a:off x="2343150" y="274320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130175</xdr:rowOff>
    </xdr:to>
    <xdr:sp>
      <xdr:nvSpPr>
        <xdr:cNvPr id="450" name="图片 2"/>
        <xdr:cNvSpPr>
          <a:spLocks noChangeAspect="1"/>
        </xdr:cNvSpPr>
      </xdr:nvSpPr>
      <xdr:spPr>
        <a:xfrm>
          <a:off x="2343150" y="274320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128905</xdr:rowOff>
    </xdr:to>
    <xdr:sp>
      <xdr:nvSpPr>
        <xdr:cNvPr id="451" name="图片 2"/>
        <xdr:cNvSpPr>
          <a:spLocks noChangeAspect="1"/>
        </xdr:cNvSpPr>
      </xdr:nvSpPr>
      <xdr:spPr>
        <a:xfrm>
          <a:off x="2343150" y="2743200"/>
          <a:ext cx="30289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130175</xdr:rowOff>
    </xdr:to>
    <xdr:sp>
      <xdr:nvSpPr>
        <xdr:cNvPr id="452" name="图片 1"/>
        <xdr:cNvSpPr>
          <a:spLocks noChangeAspect="1"/>
        </xdr:cNvSpPr>
      </xdr:nvSpPr>
      <xdr:spPr>
        <a:xfrm>
          <a:off x="2734945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130175</xdr:rowOff>
    </xdr:to>
    <xdr:sp>
      <xdr:nvSpPr>
        <xdr:cNvPr id="453" name="图片 1"/>
        <xdr:cNvSpPr>
          <a:spLocks noChangeAspect="1"/>
        </xdr:cNvSpPr>
      </xdr:nvSpPr>
      <xdr:spPr>
        <a:xfrm>
          <a:off x="2734945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130175</xdr:rowOff>
    </xdr:to>
    <xdr:sp>
      <xdr:nvSpPr>
        <xdr:cNvPr id="454" name="图片 1"/>
        <xdr:cNvSpPr>
          <a:spLocks noChangeAspect="1"/>
        </xdr:cNvSpPr>
      </xdr:nvSpPr>
      <xdr:spPr>
        <a:xfrm>
          <a:off x="2734945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130175</xdr:rowOff>
    </xdr:to>
    <xdr:sp>
      <xdr:nvSpPr>
        <xdr:cNvPr id="455" name="图片 1"/>
        <xdr:cNvSpPr>
          <a:spLocks noChangeAspect="1"/>
        </xdr:cNvSpPr>
      </xdr:nvSpPr>
      <xdr:spPr>
        <a:xfrm>
          <a:off x="2734945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130175</xdr:rowOff>
    </xdr:to>
    <xdr:sp>
      <xdr:nvSpPr>
        <xdr:cNvPr id="456" name="图片 1"/>
        <xdr:cNvSpPr>
          <a:spLocks noChangeAspect="1"/>
        </xdr:cNvSpPr>
      </xdr:nvSpPr>
      <xdr:spPr>
        <a:xfrm>
          <a:off x="2734945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130175</xdr:rowOff>
    </xdr:to>
    <xdr:sp>
      <xdr:nvSpPr>
        <xdr:cNvPr id="457" name="图片 2"/>
        <xdr:cNvSpPr>
          <a:spLocks noChangeAspect="1"/>
        </xdr:cNvSpPr>
      </xdr:nvSpPr>
      <xdr:spPr>
        <a:xfrm>
          <a:off x="2343150" y="274320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134620</xdr:rowOff>
    </xdr:to>
    <xdr:sp>
      <xdr:nvSpPr>
        <xdr:cNvPr id="458" name="图片 2"/>
        <xdr:cNvSpPr>
          <a:spLocks noChangeAspect="1"/>
        </xdr:cNvSpPr>
      </xdr:nvSpPr>
      <xdr:spPr>
        <a:xfrm>
          <a:off x="2343150" y="2743200"/>
          <a:ext cx="30289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134620</xdr:rowOff>
    </xdr:to>
    <xdr:sp>
      <xdr:nvSpPr>
        <xdr:cNvPr id="459" name="图片 2"/>
        <xdr:cNvSpPr>
          <a:spLocks noChangeAspect="1"/>
        </xdr:cNvSpPr>
      </xdr:nvSpPr>
      <xdr:spPr>
        <a:xfrm>
          <a:off x="2343150" y="2743200"/>
          <a:ext cx="30289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134620</xdr:rowOff>
    </xdr:to>
    <xdr:sp>
      <xdr:nvSpPr>
        <xdr:cNvPr id="460" name="图片 1"/>
        <xdr:cNvSpPr>
          <a:spLocks noChangeAspect="1"/>
        </xdr:cNvSpPr>
      </xdr:nvSpPr>
      <xdr:spPr>
        <a:xfrm>
          <a:off x="2734945" y="2743200"/>
          <a:ext cx="30353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134620</xdr:rowOff>
    </xdr:to>
    <xdr:sp>
      <xdr:nvSpPr>
        <xdr:cNvPr id="461" name="图片 1"/>
        <xdr:cNvSpPr>
          <a:spLocks noChangeAspect="1"/>
        </xdr:cNvSpPr>
      </xdr:nvSpPr>
      <xdr:spPr>
        <a:xfrm>
          <a:off x="2734945" y="2743200"/>
          <a:ext cx="30353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134620</xdr:rowOff>
    </xdr:to>
    <xdr:sp>
      <xdr:nvSpPr>
        <xdr:cNvPr id="462" name="图片 1"/>
        <xdr:cNvSpPr>
          <a:spLocks noChangeAspect="1"/>
        </xdr:cNvSpPr>
      </xdr:nvSpPr>
      <xdr:spPr>
        <a:xfrm>
          <a:off x="2734945" y="2743200"/>
          <a:ext cx="30353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134620</xdr:rowOff>
    </xdr:to>
    <xdr:sp>
      <xdr:nvSpPr>
        <xdr:cNvPr id="463" name="图片 1"/>
        <xdr:cNvSpPr>
          <a:spLocks noChangeAspect="1"/>
        </xdr:cNvSpPr>
      </xdr:nvSpPr>
      <xdr:spPr>
        <a:xfrm>
          <a:off x="2734945" y="2743200"/>
          <a:ext cx="30353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130175</xdr:rowOff>
    </xdr:to>
    <xdr:sp>
      <xdr:nvSpPr>
        <xdr:cNvPr id="464" name="图片 1"/>
        <xdr:cNvSpPr>
          <a:spLocks noChangeAspect="1"/>
        </xdr:cNvSpPr>
      </xdr:nvSpPr>
      <xdr:spPr>
        <a:xfrm>
          <a:off x="2734945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4445</xdr:rowOff>
    </xdr:to>
    <xdr:sp>
      <xdr:nvSpPr>
        <xdr:cNvPr id="465" name="图片 2"/>
        <xdr:cNvSpPr>
          <a:spLocks noChangeAspect="1"/>
        </xdr:cNvSpPr>
      </xdr:nvSpPr>
      <xdr:spPr>
        <a:xfrm>
          <a:off x="2343150" y="2743200"/>
          <a:ext cx="30289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130175</xdr:rowOff>
    </xdr:to>
    <xdr:sp>
      <xdr:nvSpPr>
        <xdr:cNvPr id="466" name="图片 2"/>
        <xdr:cNvSpPr>
          <a:spLocks noChangeAspect="1"/>
        </xdr:cNvSpPr>
      </xdr:nvSpPr>
      <xdr:spPr>
        <a:xfrm>
          <a:off x="2343150" y="274320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130175</xdr:rowOff>
    </xdr:to>
    <xdr:sp>
      <xdr:nvSpPr>
        <xdr:cNvPr id="467" name="图片 2"/>
        <xdr:cNvSpPr>
          <a:spLocks noChangeAspect="1"/>
        </xdr:cNvSpPr>
      </xdr:nvSpPr>
      <xdr:spPr>
        <a:xfrm>
          <a:off x="2343150" y="274320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130175</xdr:rowOff>
    </xdr:to>
    <xdr:sp>
      <xdr:nvSpPr>
        <xdr:cNvPr id="468" name="图片 1"/>
        <xdr:cNvSpPr>
          <a:spLocks noChangeAspect="1"/>
        </xdr:cNvSpPr>
      </xdr:nvSpPr>
      <xdr:spPr>
        <a:xfrm>
          <a:off x="2734945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130175</xdr:rowOff>
    </xdr:to>
    <xdr:sp>
      <xdr:nvSpPr>
        <xdr:cNvPr id="469" name="图片 1"/>
        <xdr:cNvSpPr>
          <a:spLocks noChangeAspect="1"/>
        </xdr:cNvSpPr>
      </xdr:nvSpPr>
      <xdr:spPr>
        <a:xfrm>
          <a:off x="2734945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130175</xdr:rowOff>
    </xdr:to>
    <xdr:sp>
      <xdr:nvSpPr>
        <xdr:cNvPr id="470" name="图片 1"/>
        <xdr:cNvSpPr>
          <a:spLocks noChangeAspect="1"/>
        </xdr:cNvSpPr>
      </xdr:nvSpPr>
      <xdr:spPr>
        <a:xfrm>
          <a:off x="2734945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130175</xdr:rowOff>
    </xdr:to>
    <xdr:sp>
      <xdr:nvSpPr>
        <xdr:cNvPr id="471" name="图片 1"/>
        <xdr:cNvSpPr>
          <a:spLocks noChangeAspect="1"/>
        </xdr:cNvSpPr>
      </xdr:nvSpPr>
      <xdr:spPr>
        <a:xfrm>
          <a:off x="2734945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130175</xdr:rowOff>
    </xdr:to>
    <xdr:sp>
      <xdr:nvSpPr>
        <xdr:cNvPr id="472" name="图片 1"/>
        <xdr:cNvSpPr>
          <a:spLocks noChangeAspect="1"/>
        </xdr:cNvSpPr>
      </xdr:nvSpPr>
      <xdr:spPr>
        <a:xfrm>
          <a:off x="2734945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133350</xdr:rowOff>
    </xdr:to>
    <xdr:sp>
      <xdr:nvSpPr>
        <xdr:cNvPr id="473" name="图片 2"/>
        <xdr:cNvSpPr>
          <a:spLocks noChangeAspect="1"/>
        </xdr:cNvSpPr>
      </xdr:nvSpPr>
      <xdr:spPr>
        <a:xfrm>
          <a:off x="2343150" y="2743200"/>
          <a:ext cx="30289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596900</xdr:colOff>
      <xdr:row>16</xdr:row>
      <xdr:rowOff>133350</xdr:rowOff>
    </xdr:to>
    <xdr:sp>
      <xdr:nvSpPr>
        <xdr:cNvPr id="474" name="图片 2"/>
        <xdr:cNvSpPr>
          <a:spLocks noChangeAspect="1"/>
        </xdr:cNvSpPr>
      </xdr:nvSpPr>
      <xdr:spPr>
        <a:xfrm>
          <a:off x="2343150" y="2743200"/>
          <a:ext cx="30289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133350</xdr:rowOff>
    </xdr:to>
    <xdr:sp>
      <xdr:nvSpPr>
        <xdr:cNvPr id="475" name="图片 1"/>
        <xdr:cNvSpPr>
          <a:spLocks noChangeAspect="1"/>
        </xdr:cNvSpPr>
      </xdr:nvSpPr>
      <xdr:spPr>
        <a:xfrm>
          <a:off x="2734945" y="2743200"/>
          <a:ext cx="30353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133350</xdr:rowOff>
    </xdr:to>
    <xdr:sp>
      <xdr:nvSpPr>
        <xdr:cNvPr id="476" name="图片 1"/>
        <xdr:cNvSpPr>
          <a:spLocks noChangeAspect="1"/>
        </xdr:cNvSpPr>
      </xdr:nvSpPr>
      <xdr:spPr>
        <a:xfrm>
          <a:off x="2734945" y="2743200"/>
          <a:ext cx="30353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133350</xdr:rowOff>
    </xdr:to>
    <xdr:sp>
      <xdr:nvSpPr>
        <xdr:cNvPr id="477" name="图片 1"/>
        <xdr:cNvSpPr>
          <a:spLocks noChangeAspect="1"/>
        </xdr:cNvSpPr>
      </xdr:nvSpPr>
      <xdr:spPr>
        <a:xfrm>
          <a:off x="2734945" y="2743200"/>
          <a:ext cx="30353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989330</xdr:colOff>
      <xdr:row>16</xdr:row>
      <xdr:rowOff>133350</xdr:rowOff>
    </xdr:to>
    <xdr:sp>
      <xdr:nvSpPr>
        <xdr:cNvPr id="478" name="图片 1"/>
        <xdr:cNvSpPr>
          <a:spLocks noChangeAspect="1"/>
        </xdr:cNvSpPr>
      </xdr:nvSpPr>
      <xdr:spPr>
        <a:xfrm>
          <a:off x="2734945" y="2743200"/>
          <a:ext cx="30353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951230</xdr:colOff>
      <xdr:row>16</xdr:row>
      <xdr:rowOff>130175</xdr:rowOff>
    </xdr:to>
    <xdr:sp>
      <xdr:nvSpPr>
        <xdr:cNvPr id="479" name="图片 1"/>
        <xdr:cNvSpPr>
          <a:spLocks noChangeAspect="1"/>
        </xdr:cNvSpPr>
      </xdr:nvSpPr>
      <xdr:spPr>
        <a:xfrm>
          <a:off x="2734945" y="274320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951230</xdr:colOff>
      <xdr:row>16</xdr:row>
      <xdr:rowOff>130175</xdr:rowOff>
    </xdr:to>
    <xdr:sp>
      <xdr:nvSpPr>
        <xdr:cNvPr id="480" name="图片 1"/>
        <xdr:cNvSpPr>
          <a:spLocks noChangeAspect="1"/>
        </xdr:cNvSpPr>
      </xdr:nvSpPr>
      <xdr:spPr>
        <a:xfrm>
          <a:off x="2734945" y="274320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951230</xdr:colOff>
      <xdr:row>16</xdr:row>
      <xdr:rowOff>130175</xdr:rowOff>
    </xdr:to>
    <xdr:sp>
      <xdr:nvSpPr>
        <xdr:cNvPr id="481" name="图片 1"/>
        <xdr:cNvSpPr>
          <a:spLocks noChangeAspect="1"/>
        </xdr:cNvSpPr>
      </xdr:nvSpPr>
      <xdr:spPr>
        <a:xfrm>
          <a:off x="2734945" y="274320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951230</xdr:colOff>
      <xdr:row>16</xdr:row>
      <xdr:rowOff>130175</xdr:rowOff>
    </xdr:to>
    <xdr:sp>
      <xdr:nvSpPr>
        <xdr:cNvPr id="482" name="图片 1"/>
        <xdr:cNvSpPr>
          <a:spLocks noChangeAspect="1"/>
        </xdr:cNvSpPr>
      </xdr:nvSpPr>
      <xdr:spPr>
        <a:xfrm>
          <a:off x="2734945" y="274320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597535</xdr:colOff>
      <xdr:row>16</xdr:row>
      <xdr:rowOff>130175</xdr:rowOff>
    </xdr:to>
    <xdr:sp>
      <xdr:nvSpPr>
        <xdr:cNvPr id="483" name="图片 2"/>
        <xdr:cNvSpPr>
          <a:spLocks noChangeAspect="1"/>
        </xdr:cNvSpPr>
      </xdr:nvSpPr>
      <xdr:spPr>
        <a:xfrm>
          <a:off x="2343150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597535</xdr:colOff>
      <xdr:row>16</xdr:row>
      <xdr:rowOff>130175</xdr:rowOff>
    </xdr:to>
    <xdr:sp>
      <xdr:nvSpPr>
        <xdr:cNvPr id="484" name="图片 2"/>
        <xdr:cNvSpPr>
          <a:spLocks noChangeAspect="1"/>
        </xdr:cNvSpPr>
      </xdr:nvSpPr>
      <xdr:spPr>
        <a:xfrm>
          <a:off x="2343150" y="274320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597535</xdr:colOff>
      <xdr:row>16</xdr:row>
      <xdr:rowOff>129540</xdr:rowOff>
    </xdr:to>
    <xdr:sp>
      <xdr:nvSpPr>
        <xdr:cNvPr id="485" name="图片 2"/>
        <xdr:cNvSpPr>
          <a:spLocks noChangeAspect="1"/>
        </xdr:cNvSpPr>
      </xdr:nvSpPr>
      <xdr:spPr>
        <a:xfrm>
          <a:off x="2343150" y="2743200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990600</xdr:colOff>
      <xdr:row>16</xdr:row>
      <xdr:rowOff>130175</xdr:rowOff>
    </xdr:to>
    <xdr:sp>
      <xdr:nvSpPr>
        <xdr:cNvPr id="486" name="图片 1"/>
        <xdr:cNvSpPr>
          <a:spLocks noChangeAspect="1"/>
        </xdr:cNvSpPr>
      </xdr:nvSpPr>
      <xdr:spPr>
        <a:xfrm>
          <a:off x="2734945" y="27432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990600</xdr:colOff>
      <xdr:row>16</xdr:row>
      <xdr:rowOff>130175</xdr:rowOff>
    </xdr:to>
    <xdr:sp>
      <xdr:nvSpPr>
        <xdr:cNvPr id="487" name="图片 1"/>
        <xdr:cNvSpPr>
          <a:spLocks noChangeAspect="1"/>
        </xdr:cNvSpPr>
      </xdr:nvSpPr>
      <xdr:spPr>
        <a:xfrm>
          <a:off x="2734945" y="27432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990600</xdr:colOff>
      <xdr:row>16</xdr:row>
      <xdr:rowOff>130175</xdr:rowOff>
    </xdr:to>
    <xdr:sp>
      <xdr:nvSpPr>
        <xdr:cNvPr id="488" name="图片 1"/>
        <xdr:cNvSpPr>
          <a:spLocks noChangeAspect="1"/>
        </xdr:cNvSpPr>
      </xdr:nvSpPr>
      <xdr:spPr>
        <a:xfrm>
          <a:off x="2734945" y="27432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990600</xdr:colOff>
      <xdr:row>16</xdr:row>
      <xdr:rowOff>130175</xdr:rowOff>
    </xdr:to>
    <xdr:sp>
      <xdr:nvSpPr>
        <xdr:cNvPr id="489" name="图片 1"/>
        <xdr:cNvSpPr>
          <a:spLocks noChangeAspect="1"/>
        </xdr:cNvSpPr>
      </xdr:nvSpPr>
      <xdr:spPr>
        <a:xfrm>
          <a:off x="2734945" y="27432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597535</xdr:colOff>
      <xdr:row>16</xdr:row>
      <xdr:rowOff>129540</xdr:rowOff>
    </xdr:to>
    <xdr:sp>
      <xdr:nvSpPr>
        <xdr:cNvPr id="490" name="图片 2"/>
        <xdr:cNvSpPr>
          <a:spLocks noChangeAspect="1"/>
        </xdr:cNvSpPr>
      </xdr:nvSpPr>
      <xdr:spPr>
        <a:xfrm>
          <a:off x="2343150" y="2743200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951230</xdr:colOff>
      <xdr:row>16</xdr:row>
      <xdr:rowOff>130175</xdr:rowOff>
    </xdr:to>
    <xdr:sp>
      <xdr:nvSpPr>
        <xdr:cNvPr id="491" name="图片 1"/>
        <xdr:cNvSpPr>
          <a:spLocks noChangeAspect="1"/>
        </xdr:cNvSpPr>
      </xdr:nvSpPr>
      <xdr:spPr>
        <a:xfrm>
          <a:off x="2734945" y="274320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951230</xdr:colOff>
      <xdr:row>16</xdr:row>
      <xdr:rowOff>130175</xdr:rowOff>
    </xdr:to>
    <xdr:sp>
      <xdr:nvSpPr>
        <xdr:cNvPr id="492" name="图片 1"/>
        <xdr:cNvSpPr>
          <a:spLocks noChangeAspect="1"/>
        </xdr:cNvSpPr>
      </xdr:nvSpPr>
      <xdr:spPr>
        <a:xfrm>
          <a:off x="2734945" y="274320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951230</xdr:colOff>
      <xdr:row>16</xdr:row>
      <xdr:rowOff>130175</xdr:rowOff>
    </xdr:to>
    <xdr:sp>
      <xdr:nvSpPr>
        <xdr:cNvPr id="493" name="图片 1"/>
        <xdr:cNvSpPr>
          <a:spLocks noChangeAspect="1"/>
        </xdr:cNvSpPr>
      </xdr:nvSpPr>
      <xdr:spPr>
        <a:xfrm>
          <a:off x="2734945" y="274320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951230</xdr:colOff>
      <xdr:row>16</xdr:row>
      <xdr:rowOff>130175</xdr:rowOff>
    </xdr:to>
    <xdr:sp>
      <xdr:nvSpPr>
        <xdr:cNvPr id="494" name="图片 1"/>
        <xdr:cNvSpPr>
          <a:spLocks noChangeAspect="1"/>
        </xdr:cNvSpPr>
      </xdr:nvSpPr>
      <xdr:spPr>
        <a:xfrm>
          <a:off x="2734945" y="274320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597535</xdr:colOff>
      <xdr:row>16</xdr:row>
      <xdr:rowOff>134620</xdr:rowOff>
    </xdr:to>
    <xdr:sp>
      <xdr:nvSpPr>
        <xdr:cNvPr id="495" name="图片 2"/>
        <xdr:cNvSpPr>
          <a:spLocks noChangeAspect="1"/>
        </xdr:cNvSpPr>
      </xdr:nvSpPr>
      <xdr:spPr>
        <a:xfrm>
          <a:off x="2343150" y="2743200"/>
          <a:ext cx="30353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597535</xdr:colOff>
      <xdr:row>16</xdr:row>
      <xdr:rowOff>134620</xdr:rowOff>
    </xdr:to>
    <xdr:sp>
      <xdr:nvSpPr>
        <xdr:cNvPr id="496" name="图片 2"/>
        <xdr:cNvSpPr>
          <a:spLocks noChangeAspect="1"/>
        </xdr:cNvSpPr>
      </xdr:nvSpPr>
      <xdr:spPr>
        <a:xfrm>
          <a:off x="2343150" y="2743200"/>
          <a:ext cx="30353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990600</xdr:colOff>
      <xdr:row>16</xdr:row>
      <xdr:rowOff>134620</xdr:rowOff>
    </xdr:to>
    <xdr:sp>
      <xdr:nvSpPr>
        <xdr:cNvPr id="497" name="图片 1"/>
        <xdr:cNvSpPr>
          <a:spLocks noChangeAspect="1"/>
        </xdr:cNvSpPr>
      </xdr:nvSpPr>
      <xdr:spPr>
        <a:xfrm>
          <a:off x="2734945" y="2743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990600</xdr:colOff>
      <xdr:row>16</xdr:row>
      <xdr:rowOff>134620</xdr:rowOff>
    </xdr:to>
    <xdr:sp>
      <xdr:nvSpPr>
        <xdr:cNvPr id="498" name="图片 1"/>
        <xdr:cNvSpPr>
          <a:spLocks noChangeAspect="1"/>
        </xdr:cNvSpPr>
      </xdr:nvSpPr>
      <xdr:spPr>
        <a:xfrm>
          <a:off x="2734945" y="2743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990600</xdr:colOff>
      <xdr:row>16</xdr:row>
      <xdr:rowOff>134620</xdr:rowOff>
    </xdr:to>
    <xdr:sp>
      <xdr:nvSpPr>
        <xdr:cNvPr id="499" name="图片 1"/>
        <xdr:cNvSpPr>
          <a:spLocks noChangeAspect="1"/>
        </xdr:cNvSpPr>
      </xdr:nvSpPr>
      <xdr:spPr>
        <a:xfrm>
          <a:off x="2734945" y="2743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990600</xdr:colOff>
      <xdr:row>16</xdr:row>
      <xdr:rowOff>134620</xdr:rowOff>
    </xdr:to>
    <xdr:sp>
      <xdr:nvSpPr>
        <xdr:cNvPr id="500" name="图片 1"/>
        <xdr:cNvSpPr>
          <a:spLocks noChangeAspect="1"/>
        </xdr:cNvSpPr>
      </xdr:nvSpPr>
      <xdr:spPr>
        <a:xfrm>
          <a:off x="2734945" y="2743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4</xdr:col>
      <xdr:colOff>990600</xdr:colOff>
      <xdr:row>16</xdr:row>
      <xdr:rowOff>128905</xdr:rowOff>
    </xdr:to>
    <xdr:sp>
      <xdr:nvSpPr>
        <xdr:cNvPr id="501" name="图片 1"/>
        <xdr:cNvSpPr>
          <a:spLocks noChangeAspect="1"/>
        </xdr:cNvSpPr>
      </xdr:nvSpPr>
      <xdr:spPr>
        <a:xfrm>
          <a:off x="2734945" y="27432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15</xdr:row>
      <xdr:rowOff>0</xdr:rowOff>
    </xdr:from>
    <xdr:to>
      <xdr:col>4</xdr:col>
      <xdr:colOff>597535</xdr:colOff>
      <xdr:row>17</xdr:row>
      <xdr:rowOff>32385</xdr:rowOff>
    </xdr:to>
    <xdr:sp>
      <xdr:nvSpPr>
        <xdr:cNvPr id="502" name="图片 2"/>
        <xdr:cNvSpPr>
          <a:spLocks noChangeAspect="1"/>
        </xdr:cNvSpPr>
      </xdr:nvSpPr>
      <xdr:spPr>
        <a:xfrm>
          <a:off x="2343150" y="2743200"/>
          <a:ext cx="30353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130175</xdr:rowOff>
    </xdr:to>
    <xdr:sp>
      <xdr:nvSpPr>
        <xdr:cNvPr id="503" name="图片 2"/>
        <xdr:cNvSpPr>
          <a:spLocks noChangeAspect="1"/>
        </xdr:cNvSpPr>
      </xdr:nvSpPr>
      <xdr:spPr>
        <a:xfrm>
          <a:off x="2343150" y="493776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130175</xdr:rowOff>
    </xdr:to>
    <xdr:sp>
      <xdr:nvSpPr>
        <xdr:cNvPr id="504" name="图片 2"/>
        <xdr:cNvSpPr>
          <a:spLocks noChangeAspect="1"/>
        </xdr:cNvSpPr>
      </xdr:nvSpPr>
      <xdr:spPr>
        <a:xfrm>
          <a:off x="2343150" y="493776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130175</xdr:rowOff>
    </xdr:to>
    <xdr:sp>
      <xdr:nvSpPr>
        <xdr:cNvPr id="505" name="图片 2"/>
        <xdr:cNvSpPr>
          <a:spLocks noChangeAspect="1"/>
        </xdr:cNvSpPr>
      </xdr:nvSpPr>
      <xdr:spPr>
        <a:xfrm>
          <a:off x="2343150" y="493776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130175</xdr:rowOff>
    </xdr:to>
    <xdr:sp>
      <xdr:nvSpPr>
        <xdr:cNvPr id="506" name="图片 2"/>
        <xdr:cNvSpPr>
          <a:spLocks noChangeAspect="1"/>
        </xdr:cNvSpPr>
      </xdr:nvSpPr>
      <xdr:spPr>
        <a:xfrm>
          <a:off x="2343150" y="493776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130175</xdr:rowOff>
    </xdr:to>
    <xdr:sp>
      <xdr:nvSpPr>
        <xdr:cNvPr id="507" name="图片 2"/>
        <xdr:cNvSpPr>
          <a:spLocks noChangeAspect="1"/>
        </xdr:cNvSpPr>
      </xdr:nvSpPr>
      <xdr:spPr>
        <a:xfrm>
          <a:off x="2343150" y="493776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130175</xdr:rowOff>
    </xdr:to>
    <xdr:sp>
      <xdr:nvSpPr>
        <xdr:cNvPr id="508" name="图片 2"/>
        <xdr:cNvSpPr>
          <a:spLocks noChangeAspect="1"/>
        </xdr:cNvSpPr>
      </xdr:nvSpPr>
      <xdr:spPr>
        <a:xfrm>
          <a:off x="2343150" y="493776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128905</xdr:rowOff>
    </xdr:to>
    <xdr:sp>
      <xdr:nvSpPr>
        <xdr:cNvPr id="509" name="图片 2"/>
        <xdr:cNvSpPr>
          <a:spLocks noChangeAspect="1"/>
        </xdr:cNvSpPr>
      </xdr:nvSpPr>
      <xdr:spPr>
        <a:xfrm>
          <a:off x="2343150" y="4937760"/>
          <a:ext cx="30289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130175</xdr:rowOff>
    </xdr:to>
    <xdr:sp>
      <xdr:nvSpPr>
        <xdr:cNvPr id="510" name="图片 1"/>
        <xdr:cNvSpPr>
          <a:spLocks noChangeAspect="1"/>
        </xdr:cNvSpPr>
      </xdr:nvSpPr>
      <xdr:spPr>
        <a:xfrm>
          <a:off x="2734945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130175</xdr:rowOff>
    </xdr:to>
    <xdr:sp>
      <xdr:nvSpPr>
        <xdr:cNvPr id="511" name="图片 1"/>
        <xdr:cNvSpPr>
          <a:spLocks noChangeAspect="1"/>
        </xdr:cNvSpPr>
      </xdr:nvSpPr>
      <xdr:spPr>
        <a:xfrm>
          <a:off x="2734945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130175</xdr:rowOff>
    </xdr:to>
    <xdr:sp>
      <xdr:nvSpPr>
        <xdr:cNvPr id="512" name="图片 1"/>
        <xdr:cNvSpPr>
          <a:spLocks noChangeAspect="1"/>
        </xdr:cNvSpPr>
      </xdr:nvSpPr>
      <xdr:spPr>
        <a:xfrm>
          <a:off x="2734945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130175</xdr:rowOff>
    </xdr:to>
    <xdr:sp>
      <xdr:nvSpPr>
        <xdr:cNvPr id="513" name="图片 1"/>
        <xdr:cNvSpPr>
          <a:spLocks noChangeAspect="1"/>
        </xdr:cNvSpPr>
      </xdr:nvSpPr>
      <xdr:spPr>
        <a:xfrm>
          <a:off x="2734945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130175</xdr:rowOff>
    </xdr:to>
    <xdr:sp>
      <xdr:nvSpPr>
        <xdr:cNvPr id="514" name="图片 1"/>
        <xdr:cNvSpPr>
          <a:spLocks noChangeAspect="1"/>
        </xdr:cNvSpPr>
      </xdr:nvSpPr>
      <xdr:spPr>
        <a:xfrm>
          <a:off x="2734945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130175</xdr:rowOff>
    </xdr:to>
    <xdr:sp>
      <xdr:nvSpPr>
        <xdr:cNvPr id="515" name="图片 2"/>
        <xdr:cNvSpPr>
          <a:spLocks noChangeAspect="1"/>
        </xdr:cNvSpPr>
      </xdr:nvSpPr>
      <xdr:spPr>
        <a:xfrm>
          <a:off x="2343150" y="493776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134620</xdr:rowOff>
    </xdr:to>
    <xdr:sp>
      <xdr:nvSpPr>
        <xdr:cNvPr id="516" name="图片 2"/>
        <xdr:cNvSpPr>
          <a:spLocks noChangeAspect="1"/>
        </xdr:cNvSpPr>
      </xdr:nvSpPr>
      <xdr:spPr>
        <a:xfrm>
          <a:off x="2343150" y="4937760"/>
          <a:ext cx="30289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134620</xdr:rowOff>
    </xdr:to>
    <xdr:sp>
      <xdr:nvSpPr>
        <xdr:cNvPr id="517" name="图片 2"/>
        <xdr:cNvSpPr>
          <a:spLocks noChangeAspect="1"/>
        </xdr:cNvSpPr>
      </xdr:nvSpPr>
      <xdr:spPr>
        <a:xfrm>
          <a:off x="2343150" y="4937760"/>
          <a:ext cx="30289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134620</xdr:rowOff>
    </xdr:to>
    <xdr:sp>
      <xdr:nvSpPr>
        <xdr:cNvPr id="518" name="图片 1"/>
        <xdr:cNvSpPr>
          <a:spLocks noChangeAspect="1"/>
        </xdr:cNvSpPr>
      </xdr:nvSpPr>
      <xdr:spPr>
        <a:xfrm>
          <a:off x="2734945" y="4937760"/>
          <a:ext cx="30353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134620</xdr:rowOff>
    </xdr:to>
    <xdr:sp>
      <xdr:nvSpPr>
        <xdr:cNvPr id="519" name="图片 1"/>
        <xdr:cNvSpPr>
          <a:spLocks noChangeAspect="1"/>
        </xdr:cNvSpPr>
      </xdr:nvSpPr>
      <xdr:spPr>
        <a:xfrm>
          <a:off x="2734945" y="4937760"/>
          <a:ext cx="30353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134620</xdr:rowOff>
    </xdr:to>
    <xdr:sp>
      <xdr:nvSpPr>
        <xdr:cNvPr id="520" name="图片 1"/>
        <xdr:cNvSpPr>
          <a:spLocks noChangeAspect="1"/>
        </xdr:cNvSpPr>
      </xdr:nvSpPr>
      <xdr:spPr>
        <a:xfrm>
          <a:off x="2734945" y="4937760"/>
          <a:ext cx="30353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134620</xdr:rowOff>
    </xdr:to>
    <xdr:sp>
      <xdr:nvSpPr>
        <xdr:cNvPr id="521" name="图片 1"/>
        <xdr:cNvSpPr>
          <a:spLocks noChangeAspect="1"/>
        </xdr:cNvSpPr>
      </xdr:nvSpPr>
      <xdr:spPr>
        <a:xfrm>
          <a:off x="2734945" y="4937760"/>
          <a:ext cx="30353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130175</xdr:rowOff>
    </xdr:to>
    <xdr:sp>
      <xdr:nvSpPr>
        <xdr:cNvPr id="522" name="图片 1"/>
        <xdr:cNvSpPr>
          <a:spLocks noChangeAspect="1"/>
        </xdr:cNvSpPr>
      </xdr:nvSpPr>
      <xdr:spPr>
        <a:xfrm>
          <a:off x="2734945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130175</xdr:rowOff>
    </xdr:to>
    <xdr:sp>
      <xdr:nvSpPr>
        <xdr:cNvPr id="523" name="图片 2"/>
        <xdr:cNvSpPr>
          <a:spLocks noChangeAspect="1"/>
        </xdr:cNvSpPr>
      </xdr:nvSpPr>
      <xdr:spPr>
        <a:xfrm>
          <a:off x="2343150" y="493776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130175</xdr:rowOff>
    </xdr:to>
    <xdr:sp>
      <xdr:nvSpPr>
        <xdr:cNvPr id="524" name="图片 2"/>
        <xdr:cNvSpPr>
          <a:spLocks noChangeAspect="1"/>
        </xdr:cNvSpPr>
      </xdr:nvSpPr>
      <xdr:spPr>
        <a:xfrm>
          <a:off x="2343150" y="493776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130175</xdr:rowOff>
    </xdr:to>
    <xdr:sp>
      <xdr:nvSpPr>
        <xdr:cNvPr id="525" name="图片 1"/>
        <xdr:cNvSpPr>
          <a:spLocks noChangeAspect="1"/>
        </xdr:cNvSpPr>
      </xdr:nvSpPr>
      <xdr:spPr>
        <a:xfrm>
          <a:off x="2734945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130175</xdr:rowOff>
    </xdr:to>
    <xdr:sp>
      <xdr:nvSpPr>
        <xdr:cNvPr id="526" name="图片 1"/>
        <xdr:cNvSpPr>
          <a:spLocks noChangeAspect="1"/>
        </xdr:cNvSpPr>
      </xdr:nvSpPr>
      <xdr:spPr>
        <a:xfrm>
          <a:off x="2734945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130175</xdr:rowOff>
    </xdr:to>
    <xdr:sp>
      <xdr:nvSpPr>
        <xdr:cNvPr id="527" name="图片 1"/>
        <xdr:cNvSpPr>
          <a:spLocks noChangeAspect="1"/>
        </xdr:cNvSpPr>
      </xdr:nvSpPr>
      <xdr:spPr>
        <a:xfrm>
          <a:off x="2734945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130175</xdr:rowOff>
    </xdr:to>
    <xdr:sp>
      <xdr:nvSpPr>
        <xdr:cNvPr id="528" name="图片 1"/>
        <xdr:cNvSpPr>
          <a:spLocks noChangeAspect="1"/>
        </xdr:cNvSpPr>
      </xdr:nvSpPr>
      <xdr:spPr>
        <a:xfrm>
          <a:off x="2734945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130175</xdr:rowOff>
    </xdr:to>
    <xdr:sp>
      <xdr:nvSpPr>
        <xdr:cNvPr id="529" name="图片 1"/>
        <xdr:cNvSpPr>
          <a:spLocks noChangeAspect="1"/>
        </xdr:cNvSpPr>
      </xdr:nvSpPr>
      <xdr:spPr>
        <a:xfrm>
          <a:off x="2734945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133350</xdr:rowOff>
    </xdr:to>
    <xdr:sp>
      <xdr:nvSpPr>
        <xdr:cNvPr id="530" name="图片 2"/>
        <xdr:cNvSpPr>
          <a:spLocks noChangeAspect="1"/>
        </xdr:cNvSpPr>
      </xdr:nvSpPr>
      <xdr:spPr>
        <a:xfrm>
          <a:off x="2343150" y="4937760"/>
          <a:ext cx="30289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133350</xdr:rowOff>
    </xdr:to>
    <xdr:sp>
      <xdr:nvSpPr>
        <xdr:cNvPr id="531" name="图片 2"/>
        <xdr:cNvSpPr>
          <a:spLocks noChangeAspect="1"/>
        </xdr:cNvSpPr>
      </xdr:nvSpPr>
      <xdr:spPr>
        <a:xfrm>
          <a:off x="2343150" y="4937760"/>
          <a:ext cx="30289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133350</xdr:rowOff>
    </xdr:to>
    <xdr:sp>
      <xdr:nvSpPr>
        <xdr:cNvPr id="532" name="图片 1"/>
        <xdr:cNvSpPr>
          <a:spLocks noChangeAspect="1"/>
        </xdr:cNvSpPr>
      </xdr:nvSpPr>
      <xdr:spPr>
        <a:xfrm>
          <a:off x="2734945" y="4937760"/>
          <a:ext cx="30353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133350</xdr:rowOff>
    </xdr:to>
    <xdr:sp>
      <xdr:nvSpPr>
        <xdr:cNvPr id="533" name="图片 1"/>
        <xdr:cNvSpPr>
          <a:spLocks noChangeAspect="1"/>
        </xdr:cNvSpPr>
      </xdr:nvSpPr>
      <xdr:spPr>
        <a:xfrm>
          <a:off x="2734945" y="4937760"/>
          <a:ext cx="30353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133350</xdr:rowOff>
    </xdr:to>
    <xdr:sp>
      <xdr:nvSpPr>
        <xdr:cNvPr id="534" name="图片 1"/>
        <xdr:cNvSpPr>
          <a:spLocks noChangeAspect="1"/>
        </xdr:cNvSpPr>
      </xdr:nvSpPr>
      <xdr:spPr>
        <a:xfrm>
          <a:off x="2734945" y="4937760"/>
          <a:ext cx="30353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133350</xdr:rowOff>
    </xdr:to>
    <xdr:sp>
      <xdr:nvSpPr>
        <xdr:cNvPr id="535" name="图片 1"/>
        <xdr:cNvSpPr>
          <a:spLocks noChangeAspect="1"/>
        </xdr:cNvSpPr>
      </xdr:nvSpPr>
      <xdr:spPr>
        <a:xfrm>
          <a:off x="2734945" y="4937760"/>
          <a:ext cx="30353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951230</xdr:colOff>
      <xdr:row>28</xdr:row>
      <xdr:rowOff>130175</xdr:rowOff>
    </xdr:to>
    <xdr:sp>
      <xdr:nvSpPr>
        <xdr:cNvPr id="536" name="图片 1"/>
        <xdr:cNvSpPr>
          <a:spLocks noChangeAspect="1"/>
        </xdr:cNvSpPr>
      </xdr:nvSpPr>
      <xdr:spPr>
        <a:xfrm>
          <a:off x="2734945" y="493776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951230</xdr:colOff>
      <xdr:row>28</xdr:row>
      <xdr:rowOff>130175</xdr:rowOff>
    </xdr:to>
    <xdr:sp>
      <xdr:nvSpPr>
        <xdr:cNvPr id="537" name="图片 1"/>
        <xdr:cNvSpPr>
          <a:spLocks noChangeAspect="1"/>
        </xdr:cNvSpPr>
      </xdr:nvSpPr>
      <xdr:spPr>
        <a:xfrm>
          <a:off x="2734945" y="493776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951230</xdr:colOff>
      <xdr:row>28</xdr:row>
      <xdr:rowOff>130175</xdr:rowOff>
    </xdr:to>
    <xdr:sp>
      <xdr:nvSpPr>
        <xdr:cNvPr id="538" name="图片 1"/>
        <xdr:cNvSpPr>
          <a:spLocks noChangeAspect="1"/>
        </xdr:cNvSpPr>
      </xdr:nvSpPr>
      <xdr:spPr>
        <a:xfrm>
          <a:off x="2734945" y="493776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951230</xdr:colOff>
      <xdr:row>28</xdr:row>
      <xdr:rowOff>130175</xdr:rowOff>
    </xdr:to>
    <xdr:sp>
      <xdr:nvSpPr>
        <xdr:cNvPr id="539" name="图片 1"/>
        <xdr:cNvSpPr>
          <a:spLocks noChangeAspect="1"/>
        </xdr:cNvSpPr>
      </xdr:nvSpPr>
      <xdr:spPr>
        <a:xfrm>
          <a:off x="2734945" y="493776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597535</xdr:colOff>
      <xdr:row>28</xdr:row>
      <xdr:rowOff>130175</xdr:rowOff>
    </xdr:to>
    <xdr:sp>
      <xdr:nvSpPr>
        <xdr:cNvPr id="540" name="图片 2"/>
        <xdr:cNvSpPr>
          <a:spLocks noChangeAspect="1"/>
        </xdr:cNvSpPr>
      </xdr:nvSpPr>
      <xdr:spPr>
        <a:xfrm>
          <a:off x="2343150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597535</xdr:colOff>
      <xdr:row>28</xdr:row>
      <xdr:rowOff>130175</xdr:rowOff>
    </xdr:to>
    <xdr:sp>
      <xdr:nvSpPr>
        <xdr:cNvPr id="541" name="图片 2"/>
        <xdr:cNvSpPr>
          <a:spLocks noChangeAspect="1"/>
        </xdr:cNvSpPr>
      </xdr:nvSpPr>
      <xdr:spPr>
        <a:xfrm>
          <a:off x="2343150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597535</xdr:colOff>
      <xdr:row>28</xdr:row>
      <xdr:rowOff>129540</xdr:rowOff>
    </xdr:to>
    <xdr:sp>
      <xdr:nvSpPr>
        <xdr:cNvPr id="542" name="图片 2"/>
        <xdr:cNvSpPr>
          <a:spLocks noChangeAspect="1"/>
        </xdr:cNvSpPr>
      </xdr:nvSpPr>
      <xdr:spPr>
        <a:xfrm>
          <a:off x="2343150" y="4937760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990600</xdr:colOff>
      <xdr:row>28</xdr:row>
      <xdr:rowOff>130175</xdr:rowOff>
    </xdr:to>
    <xdr:sp>
      <xdr:nvSpPr>
        <xdr:cNvPr id="543" name="图片 1"/>
        <xdr:cNvSpPr>
          <a:spLocks noChangeAspect="1"/>
        </xdr:cNvSpPr>
      </xdr:nvSpPr>
      <xdr:spPr>
        <a:xfrm>
          <a:off x="2734945" y="493776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990600</xdr:colOff>
      <xdr:row>28</xdr:row>
      <xdr:rowOff>130175</xdr:rowOff>
    </xdr:to>
    <xdr:sp>
      <xdr:nvSpPr>
        <xdr:cNvPr id="544" name="图片 1"/>
        <xdr:cNvSpPr>
          <a:spLocks noChangeAspect="1"/>
        </xdr:cNvSpPr>
      </xdr:nvSpPr>
      <xdr:spPr>
        <a:xfrm>
          <a:off x="2734945" y="493776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990600</xdr:colOff>
      <xdr:row>28</xdr:row>
      <xdr:rowOff>130175</xdr:rowOff>
    </xdr:to>
    <xdr:sp>
      <xdr:nvSpPr>
        <xdr:cNvPr id="545" name="图片 1"/>
        <xdr:cNvSpPr>
          <a:spLocks noChangeAspect="1"/>
        </xdr:cNvSpPr>
      </xdr:nvSpPr>
      <xdr:spPr>
        <a:xfrm>
          <a:off x="2734945" y="493776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990600</xdr:colOff>
      <xdr:row>28</xdr:row>
      <xdr:rowOff>130175</xdr:rowOff>
    </xdr:to>
    <xdr:sp>
      <xdr:nvSpPr>
        <xdr:cNvPr id="546" name="图片 1"/>
        <xdr:cNvSpPr>
          <a:spLocks noChangeAspect="1"/>
        </xdr:cNvSpPr>
      </xdr:nvSpPr>
      <xdr:spPr>
        <a:xfrm>
          <a:off x="2734945" y="493776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597535</xdr:colOff>
      <xdr:row>28</xdr:row>
      <xdr:rowOff>129540</xdr:rowOff>
    </xdr:to>
    <xdr:sp>
      <xdr:nvSpPr>
        <xdr:cNvPr id="547" name="图片 2"/>
        <xdr:cNvSpPr>
          <a:spLocks noChangeAspect="1"/>
        </xdr:cNvSpPr>
      </xdr:nvSpPr>
      <xdr:spPr>
        <a:xfrm>
          <a:off x="2343150" y="4937760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951230</xdr:colOff>
      <xdr:row>28</xdr:row>
      <xdr:rowOff>130175</xdr:rowOff>
    </xdr:to>
    <xdr:sp>
      <xdr:nvSpPr>
        <xdr:cNvPr id="548" name="图片 1"/>
        <xdr:cNvSpPr>
          <a:spLocks noChangeAspect="1"/>
        </xdr:cNvSpPr>
      </xdr:nvSpPr>
      <xdr:spPr>
        <a:xfrm>
          <a:off x="2734945" y="493776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951230</xdr:colOff>
      <xdr:row>28</xdr:row>
      <xdr:rowOff>130175</xdr:rowOff>
    </xdr:to>
    <xdr:sp>
      <xdr:nvSpPr>
        <xdr:cNvPr id="549" name="图片 1"/>
        <xdr:cNvSpPr>
          <a:spLocks noChangeAspect="1"/>
        </xdr:cNvSpPr>
      </xdr:nvSpPr>
      <xdr:spPr>
        <a:xfrm>
          <a:off x="2734945" y="493776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951230</xdr:colOff>
      <xdr:row>28</xdr:row>
      <xdr:rowOff>130175</xdr:rowOff>
    </xdr:to>
    <xdr:sp>
      <xdr:nvSpPr>
        <xdr:cNvPr id="550" name="图片 1"/>
        <xdr:cNvSpPr>
          <a:spLocks noChangeAspect="1"/>
        </xdr:cNvSpPr>
      </xdr:nvSpPr>
      <xdr:spPr>
        <a:xfrm>
          <a:off x="2734945" y="493776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951230</xdr:colOff>
      <xdr:row>28</xdr:row>
      <xdr:rowOff>130175</xdr:rowOff>
    </xdr:to>
    <xdr:sp>
      <xdr:nvSpPr>
        <xdr:cNvPr id="551" name="图片 1"/>
        <xdr:cNvSpPr>
          <a:spLocks noChangeAspect="1"/>
        </xdr:cNvSpPr>
      </xdr:nvSpPr>
      <xdr:spPr>
        <a:xfrm>
          <a:off x="2734945" y="493776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597535</xdr:colOff>
      <xdr:row>28</xdr:row>
      <xdr:rowOff>134620</xdr:rowOff>
    </xdr:to>
    <xdr:sp>
      <xdr:nvSpPr>
        <xdr:cNvPr id="552" name="图片 2"/>
        <xdr:cNvSpPr>
          <a:spLocks noChangeAspect="1"/>
        </xdr:cNvSpPr>
      </xdr:nvSpPr>
      <xdr:spPr>
        <a:xfrm>
          <a:off x="2343150" y="4937760"/>
          <a:ext cx="30353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597535</xdr:colOff>
      <xdr:row>28</xdr:row>
      <xdr:rowOff>134620</xdr:rowOff>
    </xdr:to>
    <xdr:sp>
      <xdr:nvSpPr>
        <xdr:cNvPr id="553" name="图片 2"/>
        <xdr:cNvSpPr>
          <a:spLocks noChangeAspect="1"/>
        </xdr:cNvSpPr>
      </xdr:nvSpPr>
      <xdr:spPr>
        <a:xfrm>
          <a:off x="2343150" y="4937760"/>
          <a:ext cx="30353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990600</xdr:colOff>
      <xdr:row>28</xdr:row>
      <xdr:rowOff>134620</xdr:rowOff>
    </xdr:to>
    <xdr:sp>
      <xdr:nvSpPr>
        <xdr:cNvPr id="554" name="图片 1"/>
        <xdr:cNvSpPr>
          <a:spLocks noChangeAspect="1"/>
        </xdr:cNvSpPr>
      </xdr:nvSpPr>
      <xdr:spPr>
        <a:xfrm>
          <a:off x="2734945" y="493776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990600</xdr:colOff>
      <xdr:row>28</xdr:row>
      <xdr:rowOff>134620</xdr:rowOff>
    </xdr:to>
    <xdr:sp>
      <xdr:nvSpPr>
        <xdr:cNvPr id="555" name="图片 1"/>
        <xdr:cNvSpPr>
          <a:spLocks noChangeAspect="1"/>
        </xdr:cNvSpPr>
      </xdr:nvSpPr>
      <xdr:spPr>
        <a:xfrm>
          <a:off x="2734945" y="493776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990600</xdr:colOff>
      <xdr:row>28</xdr:row>
      <xdr:rowOff>134620</xdr:rowOff>
    </xdr:to>
    <xdr:sp>
      <xdr:nvSpPr>
        <xdr:cNvPr id="556" name="图片 1"/>
        <xdr:cNvSpPr>
          <a:spLocks noChangeAspect="1"/>
        </xdr:cNvSpPr>
      </xdr:nvSpPr>
      <xdr:spPr>
        <a:xfrm>
          <a:off x="2734945" y="493776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990600</xdr:colOff>
      <xdr:row>28</xdr:row>
      <xdr:rowOff>134620</xdr:rowOff>
    </xdr:to>
    <xdr:sp>
      <xdr:nvSpPr>
        <xdr:cNvPr id="557" name="图片 1"/>
        <xdr:cNvSpPr>
          <a:spLocks noChangeAspect="1"/>
        </xdr:cNvSpPr>
      </xdr:nvSpPr>
      <xdr:spPr>
        <a:xfrm>
          <a:off x="2734945" y="493776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990600</xdr:colOff>
      <xdr:row>28</xdr:row>
      <xdr:rowOff>128905</xdr:rowOff>
    </xdr:to>
    <xdr:sp>
      <xdr:nvSpPr>
        <xdr:cNvPr id="558" name="图片 1"/>
        <xdr:cNvSpPr>
          <a:spLocks noChangeAspect="1"/>
        </xdr:cNvSpPr>
      </xdr:nvSpPr>
      <xdr:spPr>
        <a:xfrm>
          <a:off x="2734945" y="493776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597535</xdr:colOff>
      <xdr:row>29</xdr:row>
      <xdr:rowOff>32385</xdr:rowOff>
    </xdr:to>
    <xdr:sp>
      <xdr:nvSpPr>
        <xdr:cNvPr id="559" name="图片 2"/>
        <xdr:cNvSpPr>
          <a:spLocks noChangeAspect="1"/>
        </xdr:cNvSpPr>
      </xdr:nvSpPr>
      <xdr:spPr>
        <a:xfrm>
          <a:off x="2343150" y="4937760"/>
          <a:ext cx="30353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130175</xdr:rowOff>
    </xdr:to>
    <xdr:sp>
      <xdr:nvSpPr>
        <xdr:cNvPr id="560" name="图片 2"/>
        <xdr:cNvSpPr>
          <a:spLocks noChangeAspect="1"/>
        </xdr:cNvSpPr>
      </xdr:nvSpPr>
      <xdr:spPr>
        <a:xfrm>
          <a:off x="2343150" y="493776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130175</xdr:rowOff>
    </xdr:to>
    <xdr:sp>
      <xdr:nvSpPr>
        <xdr:cNvPr id="561" name="图片 2"/>
        <xdr:cNvSpPr>
          <a:spLocks noChangeAspect="1"/>
        </xdr:cNvSpPr>
      </xdr:nvSpPr>
      <xdr:spPr>
        <a:xfrm>
          <a:off x="2343150" y="493776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130175</xdr:rowOff>
    </xdr:to>
    <xdr:sp>
      <xdr:nvSpPr>
        <xdr:cNvPr id="562" name="图片 2"/>
        <xdr:cNvSpPr>
          <a:spLocks noChangeAspect="1"/>
        </xdr:cNvSpPr>
      </xdr:nvSpPr>
      <xdr:spPr>
        <a:xfrm>
          <a:off x="2343150" y="493776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130175</xdr:rowOff>
    </xdr:to>
    <xdr:sp>
      <xdr:nvSpPr>
        <xdr:cNvPr id="563" name="图片 2"/>
        <xdr:cNvSpPr>
          <a:spLocks noChangeAspect="1"/>
        </xdr:cNvSpPr>
      </xdr:nvSpPr>
      <xdr:spPr>
        <a:xfrm>
          <a:off x="2343150" y="493776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130175</xdr:rowOff>
    </xdr:to>
    <xdr:sp>
      <xdr:nvSpPr>
        <xdr:cNvPr id="564" name="图片 2"/>
        <xdr:cNvSpPr>
          <a:spLocks noChangeAspect="1"/>
        </xdr:cNvSpPr>
      </xdr:nvSpPr>
      <xdr:spPr>
        <a:xfrm>
          <a:off x="2343150" y="493776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130175</xdr:rowOff>
    </xdr:to>
    <xdr:sp>
      <xdr:nvSpPr>
        <xdr:cNvPr id="565" name="图片 2"/>
        <xdr:cNvSpPr>
          <a:spLocks noChangeAspect="1"/>
        </xdr:cNvSpPr>
      </xdr:nvSpPr>
      <xdr:spPr>
        <a:xfrm>
          <a:off x="2343150" y="493776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128905</xdr:rowOff>
    </xdr:to>
    <xdr:sp>
      <xdr:nvSpPr>
        <xdr:cNvPr id="566" name="图片 2"/>
        <xdr:cNvSpPr>
          <a:spLocks noChangeAspect="1"/>
        </xdr:cNvSpPr>
      </xdr:nvSpPr>
      <xdr:spPr>
        <a:xfrm>
          <a:off x="2343150" y="4937760"/>
          <a:ext cx="30289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130175</xdr:rowOff>
    </xdr:to>
    <xdr:sp>
      <xdr:nvSpPr>
        <xdr:cNvPr id="567" name="图片 1"/>
        <xdr:cNvSpPr>
          <a:spLocks noChangeAspect="1"/>
        </xdr:cNvSpPr>
      </xdr:nvSpPr>
      <xdr:spPr>
        <a:xfrm>
          <a:off x="2734945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130175</xdr:rowOff>
    </xdr:to>
    <xdr:sp>
      <xdr:nvSpPr>
        <xdr:cNvPr id="568" name="图片 1"/>
        <xdr:cNvSpPr>
          <a:spLocks noChangeAspect="1"/>
        </xdr:cNvSpPr>
      </xdr:nvSpPr>
      <xdr:spPr>
        <a:xfrm>
          <a:off x="2734945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130175</xdr:rowOff>
    </xdr:to>
    <xdr:sp>
      <xdr:nvSpPr>
        <xdr:cNvPr id="569" name="图片 1"/>
        <xdr:cNvSpPr>
          <a:spLocks noChangeAspect="1"/>
        </xdr:cNvSpPr>
      </xdr:nvSpPr>
      <xdr:spPr>
        <a:xfrm>
          <a:off x="2734945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130175</xdr:rowOff>
    </xdr:to>
    <xdr:sp>
      <xdr:nvSpPr>
        <xdr:cNvPr id="570" name="图片 1"/>
        <xdr:cNvSpPr>
          <a:spLocks noChangeAspect="1"/>
        </xdr:cNvSpPr>
      </xdr:nvSpPr>
      <xdr:spPr>
        <a:xfrm>
          <a:off x="2734945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130175</xdr:rowOff>
    </xdr:to>
    <xdr:sp>
      <xdr:nvSpPr>
        <xdr:cNvPr id="571" name="图片 1"/>
        <xdr:cNvSpPr>
          <a:spLocks noChangeAspect="1"/>
        </xdr:cNvSpPr>
      </xdr:nvSpPr>
      <xdr:spPr>
        <a:xfrm>
          <a:off x="2734945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130175</xdr:rowOff>
    </xdr:to>
    <xdr:sp>
      <xdr:nvSpPr>
        <xdr:cNvPr id="572" name="图片 2"/>
        <xdr:cNvSpPr>
          <a:spLocks noChangeAspect="1"/>
        </xdr:cNvSpPr>
      </xdr:nvSpPr>
      <xdr:spPr>
        <a:xfrm>
          <a:off x="2343150" y="493776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134620</xdr:rowOff>
    </xdr:to>
    <xdr:sp>
      <xdr:nvSpPr>
        <xdr:cNvPr id="573" name="图片 2"/>
        <xdr:cNvSpPr>
          <a:spLocks noChangeAspect="1"/>
        </xdr:cNvSpPr>
      </xdr:nvSpPr>
      <xdr:spPr>
        <a:xfrm>
          <a:off x="2343150" y="4937760"/>
          <a:ext cx="30289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134620</xdr:rowOff>
    </xdr:to>
    <xdr:sp>
      <xdr:nvSpPr>
        <xdr:cNvPr id="574" name="图片 2"/>
        <xdr:cNvSpPr>
          <a:spLocks noChangeAspect="1"/>
        </xdr:cNvSpPr>
      </xdr:nvSpPr>
      <xdr:spPr>
        <a:xfrm>
          <a:off x="2343150" y="4937760"/>
          <a:ext cx="30289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134620</xdr:rowOff>
    </xdr:to>
    <xdr:sp>
      <xdr:nvSpPr>
        <xdr:cNvPr id="575" name="图片 1"/>
        <xdr:cNvSpPr>
          <a:spLocks noChangeAspect="1"/>
        </xdr:cNvSpPr>
      </xdr:nvSpPr>
      <xdr:spPr>
        <a:xfrm>
          <a:off x="2734945" y="4937760"/>
          <a:ext cx="30353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134620</xdr:rowOff>
    </xdr:to>
    <xdr:sp>
      <xdr:nvSpPr>
        <xdr:cNvPr id="576" name="图片 1"/>
        <xdr:cNvSpPr>
          <a:spLocks noChangeAspect="1"/>
        </xdr:cNvSpPr>
      </xdr:nvSpPr>
      <xdr:spPr>
        <a:xfrm>
          <a:off x="2734945" y="4937760"/>
          <a:ext cx="30353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134620</xdr:rowOff>
    </xdr:to>
    <xdr:sp>
      <xdr:nvSpPr>
        <xdr:cNvPr id="577" name="图片 1"/>
        <xdr:cNvSpPr>
          <a:spLocks noChangeAspect="1"/>
        </xdr:cNvSpPr>
      </xdr:nvSpPr>
      <xdr:spPr>
        <a:xfrm>
          <a:off x="2734945" y="4937760"/>
          <a:ext cx="30353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134620</xdr:rowOff>
    </xdr:to>
    <xdr:sp>
      <xdr:nvSpPr>
        <xdr:cNvPr id="578" name="图片 1"/>
        <xdr:cNvSpPr>
          <a:spLocks noChangeAspect="1"/>
        </xdr:cNvSpPr>
      </xdr:nvSpPr>
      <xdr:spPr>
        <a:xfrm>
          <a:off x="2734945" y="4937760"/>
          <a:ext cx="30353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130175</xdr:rowOff>
    </xdr:to>
    <xdr:sp>
      <xdr:nvSpPr>
        <xdr:cNvPr id="579" name="图片 1"/>
        <xdr:cNvSpPr>
          <a:spLocks noChangeAspect="1"/>
        </xdr:cNvSpPr>
      </xdr:nvSpPr>
      <xdr:spPr>
        <a:xfrm>
          <a:off x="2734945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130175</xdr:rowOff>
    </xdr:to>
    <xdr:sp>
      <xdr:nvSpPr>
        <xdr:cNvPr id="580" name="图片 2"/>
        <xdr:cNvSpPr>
          <a:spLocks noChangeAspect="1"/>
        </xdr:cNvSpPr>
      </xdr:nvSpPr>
      <xdr:spPr>
        <a:xfrm>
          <a:off x="2343150" y="493776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130175</xdr:rowOff>
    </xdr:to>
    <xdr:sp>
      <xdr:nvSpPr>
        <xdr:cNvPr id="581" name="图片 2"/>
        <xdr:cNvSpPr>
          <a:spLocks noChangeAspect="1"/>
        </xdr:cNvSpPr>
      </xdr:nvSpPr>
      <xdr:spPr>
        <a:xfrm>
          <a:off x="2343150" y="4937760"/>
          <a:ext cx="30289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130175</xdr:rowOff>
    </xdr:to>
    <xdr:sp>
      <xdr:nvSpPr>
        <xdr:cNvPr id="582" name="图片 1"/>
        <xdr:cNvSpPr>
          <a:spLocks noChangeAspect="1"/>
        </xdr:cNvSpPr>
      </xdr:nvSpPr>
      <xdr:spPr>
        <a:xfrm>
          <a:off x="2734945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130175</xdr:rowOff>
    </xdr:to>
    <xdr:sp>
      <xdr:nvSpPr>
        <xdr:cNvPr id="583" name="图片 1"/>
        <xdr:cNvSpPr>
          <a:spLocks noChangeAspect="1"/>
        </xdr:cNvSpPr>
      </xdr:nvSpPr>
      <xdr:spPr>
        <a:xfrm>
          <a:off x="2734945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130175</xdr:rowOff>
    </xdr:to>
    <xdr:sp>
      <xdr:nvSpPr>
        <xdr:cNvPr id="584" name="图片 1"/>
        <xdr:cNvSpPr>
          <a:spLocks noChangeAspect="1"/>
        </xdr:cNvSpPr>
      </xdr:nvSpPr>
      <xdr:spPr>
        <a:xfrm>
          <a:off x="2734945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130175</xdr:rowOff>
    </xdr:to>
    <xdr:sp>
      <xdr:nvSpPr>
        <xdr:cNvPr id="585" name="图片 1"/>
        <xdr:cNvSpPr>
          <a:spLocks noChangeAspect="1"/>
        </xdr:cNvSpPr>
      </xdr:nvSpPr>
      <xdr:spPr>
        <a:xfrm>
          <a:off x="2734945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130175</xdr:rowOff>
    </xdr:to>
    <xdr:sp>
      <xdr:nvSpPr>
        <xdr:cNvPr id="586" name="图片 1"/>
        <xdr:cNvSpPr>
          <a:spLocks noChangeAspect="1"/>
        </xdr:cNvSpPr>
      </xdr:nvSpPr>
      <xdr:spPr>
        <a:xfrm>
          <a:off x="2734945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133350</xdr:rowOff>
    </xdr:to>
    <xdr:sp>
      <xdr:nvSpPr>
        <xdr:cNvPr id="587" name="图片 2"/>
        <xdr:cNvSpPr>
          <a:spLocks noChangeAspect="1"/>
        </xdr:cNvSpPr>
      </xdr:nvSpPr>
      <xdr:spPr>
        <a:xfrm>
          <a:off x="2343150" y="4937760"/>
          <a:ext cx="30289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596900</xdr:colOff>
      <xdr:row>28</xdr:row>
      <xdr:rowOff>133350</xdr:rowOff>
    </xdr:to>
    <xdr:sp>
      <xdr:nvSpPr>
        <xdr:cNvPr id="588" name="图片 2"/>
        <xdr:cNvSpPr>
          <a:spLocks noChangeAspect="1"/>
        </xdr:cNvSpPr>
      </xdr:nvSpPr>
      <xdr:spPr>
        <a:xfrm>
          <a:off x="2343150" y="4937760"/>
          <a:ext cx="30289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133350</xdr:rowOff>
    </xdr:to>
    <xdr:sp>
      <xdr:nvSpPr>
        <xdr:cNvPr id="589" name="图片 1"/>
        <xdr:cNvSpPr>
          <a:spLocks noChangeAspect="1"/>
        </xdr:cNvSpPr>
      </xdr:nvSpPr>
      <xdr:spPr>
        <a:xfrm>
          <a:off x="2734945" y="4937760"/>
          <a:ext cx="30353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133350</xdr:rowOff>
    </xdr:to>
    <xdr:sp>
      <xdr:nvSpPr>
        <xdr:cNvPr id="590" name="图片 1"/>
        <xdr:cNvSpPr>
          <a:spLocks noChangeAspect="1"/>
        </xdr:cNvSpPr>
      </xdr:nvSpPr>
      <xdr:spPr>
        <a:xfrm>
          <a:off x="2734945" y="4937760"/>
          <a:ext cx="30353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133350</xdr:rowOff>
    </xdr:to>
    <xdr:sp>
      <xdr:nvSpPr>
        <xdr:cNvPr id="591" name="图片 1"/>
        <xdr:cNvSpPr>
          <a:spLocks noChangeAspect="1"/>
        </xdr:cNvSpPr>
      </xdr:nvSpPr>
      <xdr:spPr>
        <a:xfrm>
          <a:off x="2734945" y="4937760"/>
          <a:ext cx="30353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989330</xdr:colOff>
      <xdr:row>28</xdr:row>
      <xdr:rowOff>133350</xdr:rowOff>
    </xdr:to>
    <xdr:sp>
      <xdr:nvSpPr>
        <xdr:cNvPr id="592" name="图片 1"/>
        <xdr:cNvSpPr>
          <a:spLocks noChangeAspect="1"/>
        </xdr:cNvSpPr>
      </xdr:nvSpPr>
      <xdr:spPr>
        <a:xfrm>
          <a:off x="2734945" y="4937760"/>
          <a:ext cx="30353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951230</xdr:colOff>
      <xdr:row>28</xdr:row>
      <xdr:rowOff>130175</xdr:rowOff>
    </xdr:to>
    <xdr:sp>
      <xdr:nvSpPr>
        <xdr:cNvPr id="593" name="图片 1"/>
        <xdr:cNvSpPr>
          <a:spLocks noChangeAspect="1"/>
        </xdr:cNvSpPr>
      </xdr:nvSpPr>
      <xdr:spPr>
        <a:xfrm>
          <a:off x="2734945" y="493776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951230</xdr:colOff>
      <xdr:row>28</xdr:row>
      <xdr:rowOff>130175</xdr:rowOff>
    </xdr:to>
    <xdr:sp>
      <xdr:nvSpPr>
        <xdr:cNvPr id="594" name="图片 1"/>
        <xdr:cNvSpPr>
          <a:spLocks noChangeAspect="1"/>
        </xdr:cNvSpPr>
      </xdr:nvSpPr>
      <xdr:spPr>
        <a:xfrm>
          <a:off x="2734945" y="493776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951230</xdr:colOff>
      <xdr:row>28</xdr:row>
      <xdr:rowOff>130175</xdr:rowOff>
    </xdr:to>
    <xdr:sp>
      <xdr:nvSpPr>
        <xdr:cNvPr id="595" name="图片 1"/>
        <xdr:cNvSpPr>
          <a:spLocks noChangeAspect="1"/>
        </xdr:cNvSpPr>
      </xdr:nvSpPr>
      <xdr:spPr>
        <a:xfrm>
          <a:off x="2734945" y="493776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951230</xdr:colOff>
      <xdr:row>28</xdr:row>
      <xdr:rowOff>130175</xdr:rowOff>
    </xdr:to>
    <xdr:sp>
      <xdr:nvSpPr>
        <xdr:cNvPr id="596" name="图片 1"/>
        <xdr:cNvSpPr>
          <a:spLocks noChangeAspect="1"/>
        </xdr:cNvSpPr>
      </xdr:nvSpPr>
      <xdr:spPr>
        <a:xfrm>
          <a:off x="2734945" y="493776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597535</xdr:colOff>
      <xdr:row>28</xdr:row>
      <xdr:rowOff>130175</xdr:rowOff>
    </xdr:to>
    <xdr:sp>
      <xdr:nvSpPr>
        <xdr:cNvPr id="597" name="图片 2"/>
        <xdr:cNvSpPr>
          <a:spLocks noChangeAspect="1"/>
        </xdr:cNvSpPr>
      </xdr:nvSpPr>
      <xdr:spPr>
        <a:xfrm>
          <a:off x="2343150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597535</xdr:colOff>
      <xdr:row>28</xdr:row>
      <xdr:rowOff>130175</xdr:rowOff>
    </xdr:to>
    <xdr:sp>
      <xdr:nvSpPr>
        <xdr:cNvPr id="598" name="图片 2"/>
        <xdr:cNvSpPr>
          <a:spLocks noChangeAspect="1"/>
        </xdr:cNvSpPr>
      </xdr:nvSpPr>
      <xdr:spPr>
        <a:xfrm>
          <a:off x="2343150" y="4937760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597535</xdr:colOff>
      <xdr:row>28</xdr:row>
      <xdr:rowOff>129540</xdr:rowOff>
    </xdr:to>
    <xdr:sp>
      <xdr:nvSpPr>
        <xdr:cNvPr id="599" name="图片 2"/>
        <xdr:cNvSpPr>
          <a:spLocks noChangeAspect="1"/>
        </xdr:cNvSpPr>
      </xdr:nvSpPr>
      <xdr:spPr>
        <a:xfrm>
          <a:off x="2343150" y="4937760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990600</xdr:colOff>
      <xdr:row>28</xdr:row>
      <xdr:rowOff>130175</xdr:rowOff>
    </xdr:to>
    <xdr:sp>
      <xdr:nvSpPr>
        <xdr:cNvPr id="600" name="图片 1"/>
        <xdr:cNvSpPr>
          <a:spLocks noChangeAspect="1"/>
        </xdr:cNvSpPr>
      </xdr:nvSpPr>
      <xdr:spPr>
        <a:xfrm>
          <a:off x="2734945" y="493776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990600</xdr:colOff>
      <xdr:row>28</xdr:row>
      <xdr:rowOff>130175</xdr:rowOff>
    </xdr:to>
    <xdr:sp>
      <xdr:nvSpPr>
        <xdr:cNvPr id="601" name="图片 1"/>
        <xdr:cNvSpPr>
          <a:spLocks noChangeAspect="1"/>
        </xdr:cNvSpPr>
      </xdr:nvSpPr>
      <xdr:spPr>
        <a:xfrm>
          <a:off x="2734945" y="493776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990600</xdr:colOff>
      <xdr:row>28</xdr:row>
      <xdr:rowOff>130175</xdr:rowOff>
    </xdr:to>
    <xdr:sp>
      <xdr:nvSpPr>
        <xdr:cNvPr id="602" name="图片 1"/>
        <xdr:cNvSpPr>
          <a:spLocks noChangeAspect="1"/>
        </xdr:cNvSpPr>
      </xdr:nvSpPr>
      <xdr:spPr>
        <a:xfrm>
          <a:off x="2734945" y="493776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990600</xdr:colOff>
      <xdr:row>28</xdr:row>
      <xdr:rowOff>130175</xdr:rowOff>
    </xdr:to>
    <xdr:sp>
      <xdr:nvSpPr>
        <xdr:cNvPr id="603" name="图片 1"/>
        <xdr:cNvSpPr>
          <a:spLocks noChangeAspect="1"/>
        </xdr:cNvSpPr>
      </xdr:nvSpPr>
      <xdr:spPr>
        <a:xfrm>
          <a:off x="2734945" y="493776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597535</xdr:colOff>
      <xdr:row>28</xdr:row>
      <xdr:rowOff>129540</xdr:rowOff>
    </xdr:to>
    <xdr:sp>
      <xdr:nvSpPr>
        <xdr:cNvPr id="604" name="图片 2"/>
        <xdr:cNvSpPr>
          <a:spLocks noChangeAspect="1"/>
        </xdr:cNvSpPr>
      </xdr:nvSpPr>
      <xdr:spPr>
        <a:xfrm>
          <a:off x="2343150" y="4937760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951230</xdr:colOff>
      <xdr:row>28</xdr:row>
      <xdr:rowOff>130175</xdr:rowOff>
    </xdr:to>
    <xdr:sp>
      <xdr:nvSpPr>
        <xdr:cNvPr id="605" name="图片 1"/>
        <xdr:cNvSpPr>
          <a:spLocks noChangeAspect="1"/>
        </xdr:cNvSpPr>
      </xdr:nvSpPr>
      <xdr:spPr>
        <a:xfrm>
          <a:off x="2734945" y="493776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951230</xdr:colOff>
      <xdr:row>28</xdr:row>
      <xdr:rowOff>130175</xdr:rowOff>
    </xdr:to>
    <xdr:sp>
      <xdr:nvSpPr>
        <xdr:cNvPr id="606" name="图片 1"/>
        <xdr:cNvSpPr>
          <a:spLocks noChangeAspect="1"/>
        </xdr:cNvSpPr>
      </xdr:nvSpPr>
      <xdr:spPr>
        <a:xfrm>
          <a:off x="2734945" y="493776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951230</xdr:colOff>
      <xdr:row>28</xdr:row>
      <xdr:rowOff>130175</xdr:rowOff>
    </xdr:to>
    <xdr:sp>
      <xdr:nvSpPr>
        <xdr:cNvPr id="607" name="图片 1"/>
        <xdr:cNvSpPr>
          <a:spLocks noChangeAspect="1"/>
        </xdr:cNvSpPr>
      </xdr:nvSpPr>
      <xdr:spPr>
        <a:xfrm>
          <a:off x="2734945" y="493776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951230</xdr:colOff>
      <xdr:row>28</xdr:row>
      <xdr:rowOff>130175</xdr:rowOff>
    </xdr:to>
    <xdr:sp>
      <xdr:nvSpPr>
        <xdr:cNvPr id="608" name="图片 1"/>
        <xdr:cNvSpPr>
          <a:spLocks noChangeAspect="1"/>
        </xdr:cNvSpPr>
      </xdr:nvSpPr>
      <xdr:spPr>
        <a:xfrm>
          <a:off x="2734945" y="4937760"/>
          <a:ext cx="2654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597535</xdr:colOff>
      <xdr:row>28</xdr:row>
      <xdr:rowOff>134620</xdr:rowOff>
    </xdr:to>
    <xdr:sp>
      <xdr:nvSpPr>
        <xdr:cNvPr id="609" name="图片 2"/>
        <xdr:cNvSpPr>
          <a:spLocks noChangeAspect="1"/>
        </xdr:cNvSpPr>
      </xdr:nvSpPr>
      <xdr:spPr>
        <a:xfrm>
          <a:off x="2343150" y="4937760"/>
          <a:ext cx="30353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597535</xdr:colOff>
      <xdr:row>28</xdr:row>
      <xdr:rowOff>134620</xdr:rowOff>
    </xdr:to>
    <xdr:sp>
      <xdr:nvSpPr>
        <xdr:cNvPr id="610" name="图片 2"/>
        <xdr:cNvSpPr>
          <a:spLocks noChangeAspect="1"/>
        </xdr:cNvSpPr>
      </xdr:nvSpPr>
      <xdr:spPr>
        <a:xfrm>
          <a:off x="2343150" y="4937760"/>
          <a:ext cx="30353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990600</xdr:colOff>
      <xdr:row>28</xdr:row>
      <xdr:rowOff>134620</xdr:rowOff>
    </xdr:to>
    <xdr:sp>
      <xdr:nvSpPr>
        <xdr:cNvPr id="611" name="图片 1"/>
        <xdr:cNvSpPr>
          <a:spLocks noChangeAspect="1"/>
        </xdr:cNvSpPr>
      </xdr:nvSpPr>
      <xdr:spPr>
        <a:xfrm>
          <a:off x="2734945" y="493776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990600</xdr:colOff>
      <xdr:row>28</xdr:row>
      <xdr:rowOff>134620</xdr:rowOff>
    </xdr:to>
    <xdr:sp>
      <xdr:nvSpPr>
        <xdr:cNvPr id="612" name="图片 1"/>
        <xdr:cNvSpPr>
          <a:spLocks noChangeAspect="1"/>
        </xdr:cNvSpPr>
      </xdr:nvSpPr>
      <xdr:spPr>
        <a:xfrm>
          <a:off x="2734945" y="493776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990600</xdr:colOff>
      <xdr:row>28</xdr:row>
      <xdr:rowOff>134620</xdr:rowOff>
    </xdr:to>
    <xdr:sp>
      <xdr:nvSpPr>
        <xdr:cNvPr id="613" name="图片 1"/>
        <xdr:cNvSpPr>
          <a:spLocks noChangeAspect="1"/>
        </xdr:cNvSpPr>
      </xdr:nvSpPr>
      <xdr:spPr>
        <a:xfrm>
          <a:off x="2734945" y="493776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990600</xdr:colOff>
      <xdr:row>28</xdr:row>
      <xdr:rowOff>134620</xdr:rowOff>
    </xdr:to>
    <xdr:sp>
      <xdr:nvSpPr>
        <xdr:cNvPr id="614" name="图片 1"/>
        <xdr:cNvSpPr>
          <a:spLocks noChangeAspect="1"/>
        </xdr:cNvSpPr>
      </xdr:nvSpPr>
      <xdr:spPr>
        <a:xfrm>
          <a:off x="2734945" y="493776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27</xdr:row>
      <xdr:rowOff>0</xdr:rowOff>
    </xdr:from>
    <xdr:to>
      <xdr:col>4</xdr:col>
      <xdr:colOff>597535</xdr:colOff>
      <xdr:row>29</xdr:row>
      <xdr:rowOff>32385</xdr:rowOff>
    </xdr:to>
    <xdr:sp>
      <xdr:nvSpPr>
        <xdr:cNvPr id="615" name="图片 2"/>
        <xdr:cNvSpPr>
          <a:spLocks noChangeAspect="1"/>
        </xdr:cNvSpPr>
      </xdr:nvSpPr>
      <xdr:spPr>
        <a:xfrm>
          <a:off x="2343150" y="4937760"/>
          <a:ext cx="30353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28</xdr:row>
      <xdr:rowOff>0</xdr:rowOff>
    </xdr:from>
    <xdr:to>
      <xdr:col>4</xdr:col>
      <xdr:colOff>989330</xdr:colOff>
      <xdr:row>29</xdr:row>
      <xdr:rowOff>130810</xdr:rowOff>
    </xdr:to>
    <xdr:sp>
      <xdr:nvSpPr>
        <xdr:cNvPr id="616" name="图片 1"/>
        <xdr:cNvSpPr>
          <a:spLocks noChangeAspect="1"/>
        </xdr:cNvSpPr>
      </xdr:nvSpPr>
      <xdr:spPr>
        <a:xfrm>
          <a:off x="2734945" y="5120640"/>
          <a:ext cx="30353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989330</xdr:colOff>
      <xdr:row>9</xdr:row>
      <xdr:rowOff>130810</xdr:rowOff>
    </xdr:to>
    <xdr:sp>
      <xdr:nvSpPr>
        <xdr:cNvPr id="617" name="图片 1"/>
        <xdr:cNvSpPr>
          <a:spLocks noChangeAspect="1"/>
        </xdr:cNvSpPr>
      </xdr:nvSpPr>
      <xdr:spPr>
        <a:xfrm>
          <a:off x="2734945" y="1463040"/>
          <a:ext cx="303530" cy="3136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72</xdr:row>
      <xdr:rowOff>0</xdr:rowOff>
    </xdr:from>
    <xdr:to>
      <xdr:col>4</xdr:col>
      <xdr:colOff>549910</xdr:colOff>
      <xdr:row>74</xdr:row>
      <xdr:rowOff>139700</xdr:rowOff>
    </xdr:to>
    <xdr:sp>
      <xdr:nvSpPr>
        <xdr:cNvPr id="2" name="图片 2"/>
        <xdr:cNvSpPr>
          <a:spLocks noChangeAspect="1"/>
        </xdr:cNvSpPr>
      </xdr:nvSpPr>
      <xdr:spPr>
        <a:xfrm>
          <a:off x="1516380" y="1316736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4</xdr:col>
      <xdr:colOff>548005</xdr:colOff>
      <xdr:row>75</xdr:row>
      <xdr:rowOff>119380</xdr:rowOff>
    </xdr:to>
    <xdr:sp>
      <xdr:nvSpPr>
        <xdr:cNvPr id="3" name="图片 2"/>
        <xdr:cNvSpPr>
          <a:spLocks noChangeAspect="1"/>
        </xdr:cNvSpPr>
      </xdr:nvSpPr>
      <xdr:spPr>
        <a:xfrm>
          <a:off x="1516380" y="1353312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4</xdr:col>
      <xdr:colOff>576580</xdr:colOff>
      <xdr:row>75</xdr:row>
      <xdr:rowOff>119380</xdr:rowOff>
    </xdr:to>
    <xdr:sp>
      <xdr:nvSpPr>
        <xdr:cNvPr id="4" name="图片 2"/>
        <xdr:cNvSpPr>
          <a:spLocks noChangeAspect="1"/>
        </xdr:cNvSpPr>
      </xdr:nvSpPr>
      <xdr:spPr>
        <a:xfrm>
          <a:off x="1516380" y="1353312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464820</xdr:colOff>
      <xdr:row>82</xdr:row>
      <xdr:rowOff>118110</xdr:rowOff>
    </xdr:to>
    <xdr:sp>
      <xdr:nvSpPr>
        <xdr:cNvPr id="5" name="图片 2"/>
        <xdr:cNvSpPr>
          <a:spLocks noChangeAspect="1"/>
        </xdr:cNvSpPr>
      </xdr:nvSpPr>
      <xdr:spPr>
        <a:xfrm>
          <a:off x="1516380" y="1481328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427355</xdr:colOff>
      <xdr:row>82</xdr:row>
      <xdr:rowOff>117475</xdr:rowOff>
    </xdr:to>
    <xdr:sp>
      <xdr:nvSpPr>
        <xdr:cNvPr id="6" name="图片 1"/>
        <xdr:cNvSpPr>
          <a:spLocks noChangeAspect="1"/>
        </xdr:cNvSpPr>
      </xdr:nvSpPr>
      <xdr:spPr>
        <a:xfrm>
          <a:off x="1516380" y="1481328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599440</xdr:colOff>
      <xdr:row>82</xdr:row>
      <xdr:rowOff>131445</xdr:rowOff>
    </xdr:to>
    <xdr:sp>
      <xdr:nvSpPr>
        <xdr:cNvPr id="7" name="图片 1"/>
        <xdr:cNvSpPr>
          <a:spLocks noChangeAspect="1"/>
        </xdr:cNvSpPr>
      </xdr:nvSpPr>
      <xdr:spPr>
        <a:xfrm>
          <a:off x="1516380" y="14813280"/>
          <a:ext cx="12090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427355</xdr:colOff>
      <xdr:row>82</xdr:row>
      <xdr:rowOff>117475</xdr:rowOff>
    </xdr:to>
    <xdr:sp>
      <xdr:nvSpPr>
        <xdr:cNvPr id="8" name="图片 1"/>
        <xdr:cNvSpPr>
          <a:spLocks noChangeAspect="1"/>
        </xdr:cNvSpPr>
      </xdr:nvSpPr>
      <xdr:spPr>
        <a:xfrm>
          <a:off x="1516380" y="1481328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427355</xdr:colOff>
      <xdr:row>82</xdr:row>
      <xdr:rowOff>117475</xdr:rowOff>
    </xdr:to>
    <xdr:sp>
      <xdr:nvSpPr>
        <xdr:cNvPr id="9" name="图片 1"/>
        <xdr:cNvSpPr>
          <a:spLocks noChangeAspect="1"/>
        </xdr:cNvSpPr>
      </xdr:nvSpPr>
      <xdr:spPr>
        <a:xfrm>
          <a:off x="1516380" y="1481328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427355</xdr:colOff>
      <xdr:row>82</xdr:row>
      <xdr:rowOff>117475</xdr:rowOff>
    </xdr:to>
    <xdr:sp>
      <xdr:nvSpPr>
        <xdr:cNvPr id="10" name="图片 1"/>
        <xdr:cNvSpPr>
          <a:spLocks noChangeAspect="1"/>
        </xdr:cNvSpPr>
      </xdr:nvSpPr>
      <xdr:spPr>
        <a:xfrm>
          <a:off x="1516380" y="1481328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464820</xdr:colOff>
      <xdr:row>82</xdr:row>
      <xdr:rowOff>118110</xdr:rowOff>
    </xdr:to>
    <xdr:sp>
      <xdr:nvSpPr>
        <xdr:cNvPr id="11" name="图片 2"/>
        <xdr:cNvSpPr>
          <a:spLocks noChangeAspect="1"/>
        </xdr:cNvSpPr>
      </xdr:nvSpPr>
      <xdr:spPr>
        <a:xfrm>
          <a:off x="1516380" y="1481328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464820</xdr:colOff>
      <xdr:row>82</xdr:row>
      <xdr:rowOff>119380</xdr:rowOff>
    </xdr:to>
    <xdr:sp>
      <xdr:nvSpPr>
        <xdr:cNvPr id="12" name="图片 2"/>
        <xdr:cNvSpPr>
          <a:spLocks noChangeAspect="1"/>
        </xdr:cNvSpPr>
      </xdr:nvSpPr>
      <xdr:spPr>
        <a:xfrm>
          <a:off x="1516380" y="1481328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427355</xdr:colOff>
      <xdr:row>82</xdr:row>
      <xdr:rowOff>118110</xdr:rowOff>
    </xdr:to>
    <xdr:sp>
      <xdr:nvSpPr>
        <xdr:cNvPr id="13" name="图片 1"/>
        <xdr:cNvSpPr>
          <a:spLocks noChangeAspect="1"/>
        </xdr:cNvSpPr>
      </xdr:nvSpPr>
      <xdr:spPr>
        <a:xfrm>
          <a:off x="1516380" y="1481328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599440</xdr:colOff>
      <xdr:row>82</xdr:row>
      <xdr:rowOff>129540</xdr:rowOff>
    </xdr:to>
    <xdr:sp>
      <xdr:nvSpPr>
        <xdr:cNvPr id="14" name="图片 1"/>
        <xdr:cNvSpPr>
          <a:spLocks noChangeAspect="1"/>
        </xdr:cNvSpPr>
      </xdr:nvSpPr>
      <xdr:spPr>
        <a:xfrm>
          <a:off x="1516380" y="14813280"/>
          <a:ext cx="12090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427355</xdr:colOff>
      <xdr:row>82</xdr:row>
      <xdr:rowOff>118110</xdr:rowOff>
    </xdr:to>
    <xdr:sp>
      <xdr:nvSpPr>
        <xdr:cNvPr id="15" name="图片 1"/>
        <xdr:cNvSpPr>
          <a:spLocks noChangeAspect="1"/>
        </xdr:cNvSpPr>
      </xdr:nvSpPr>
      <xdr:spPr>
        <a:xfrm>
          <a:off x="1516380" y="1481328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464820</xdr:colOff>
      <xdr:row>82</xdr:row>
      <xdr:rowOff>118110</xdr:rowOff>
    </xdr:to>
    <xdr:sp>
      <xdr:nvSpPr>
        <xdr:cNvPr id="16" name="图片 2"/>
        <xdr:cNvSpPr>
          <a:spLocks noChangeAspect="1"/>
        </xdr:cNvSpPr>
      </xdr:nvSpPr>
      <xdr:spPr>
        <a:xfrm>
          <a:off x="1516380" y="1481328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427355</xdr:colOff>
      <xdr:row>82</xdr:row>
      <xdr:rowOff>117475</xdr:rowOff>
    </xdr:to>
    <xdr:sp>
      <xdr:nvSpPr>
        <xdr:cNvPr id="17" name="图片 1"/>
        <xdr:cNvSpPr>
          <a:spLocks noChangeAspect="1"/>
        </xdr:cNvSpPr>
      </xdr:nvSpPr>
      <xdr:spPr>
        <a:xfrm>
          <a:off x="1516380" y="1481328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599440</xdr:colOff>
      <xdr:row>82</xdr:row>
      <xdr:rowOff>131445</xdr:rowOff>
    </xdr:to>
    <xdr:sp>
      <xdr:nvSpPr>
        <xdr:cNvPr id="18" name="图片 1"/>
        <xdr:cNvSpPr>
          <a:spLocks noChangeAspect="1"/>
        </xdr:cNvSpPr>
      </xdr:nvSpPr>
      <xdr:spPr>
        <a:xfrm>
          <a:off x="1516380" y="14813280"/>
          <a:ext cx="12090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427355</xdr:colOff>
      <xdr:row>82</xdr:row>
      <xdr:rowOff>117475</xdr:rowOff>
    </xdr:to>
    <xdr:sp>
      <xdr:nvSpPr>
        <xdr:cNvPr id="19" name="图片 1"/>
        <xdr:cNvSpPr>
          <a:spLocks noChangeAspect="1"/>
        </xdr:cNvSpPr>
      </xdr:nvSpPr>
      <xdr:spPr>
        <a:xfrm>
          <a:off x="1516380" y="1481328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427355</xdr:colOff>
      <xdr:row>82</xdr:row>
      <xdr:rowOff>117475</xdr:rowOff>
    </xdr:to>
    <xdr:sp>
      <xdr:nvSpPr>
        <xdr:cNvPr id="20" name="图片 1"/>
        <xdr:cNvSpPr>
          <a:spLocks noChangeAspect="1"/>
        </xdr:cNvSpPr>
      </xdr:nvSpPr>
      <xdr:spPr>
        <a:xfrm>
          <a:off x="1516380" y="1481328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427355</xdr:colOff>
      <xdr:row>82</xdr:row>
      <xdr:rowOff>117475</xdr:rowOff>
    </xdr:to>
    <xdr:sp>
      <xdr:nvSpPr>
        <xdr:cNvPr id="21" name="图片 1"/>
        <xdr:cNvSpPr>
          <a:spLocks noChangeAspect="1"/>
        </xdr:cNvSpPr>
      </xdr:nvSpPr>
      <xdr:spPr>
        <a:xfrm>
          <a:off x="1516380" y="1481328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464820</xdr:colOff>
      <xdr:row>82</xdr:row>
      <xdr:rowOff>118110</xdr:rowOff>
    </xdr:to>
    <xdr:sp>
      <xdr:nvSpPr>
        <xdr:cNvPr id="22" name="图片 2"/>
        <xdr:cNvSpPr>
          <a:spLocks noChangeAspect="1"/>
        </xdr:cNvSpPr>
      </xdr:nvSpPr>
      <xdr:spPr>
        <a:xfrm>
          <a:off x="1516380" y="1481328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427355</xdr:colOff>
      <xdr:row>82</xdr:row>
      <xdr:rowOff>118110</xdr:rowOff>
    </xdr:to>
    <xdr:sp>
      <xdr:nvSpPr>
        <xdr:cNvPr id="23" name="图片 1"/>
        <xdr:cNvSpPr>
          <a:spLocks noChangeAspect="1"/>
        </xdr:cNvSpPr>
      </xdr:nvSpPr>
      <xdr:spPr>
        <a:xfrm>
          <a:off x="1516380" y="1481328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76</xdr:row>
      <xdr:rowOff>0</xdr:rowOff>
    </xdr:from>
    <xdr:to>
      <xdr:col>3</xdr:col>
      <xdr:colOff>265430</xdr:colOff>
      <xdr:row>77</xdr:row>
      <xdr:rowOff>118110</xdr:rowOff>
    </xdr:to>
    <xdr:sp>
      <xdr:nvSpPr>
        <xdr:cNvPr id="25" name="图片 1"/>
        <xdr:cNvSpPr>
          <a:spLocks noChangeAspect="1"/>
        </xdr:cNvSpPr>
      </xdr:nvSpPr>
      <xdr:spPr>
        <a:xfrm>
          <a:off x="1516380" y="1389888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76</xdr:row>
      <xdr:rowOff>0</xdr:rowOff>
    </xdr:from>
    <xdr:to>
      <xdr:col>3</xdr:col>
      <xdr:colOff>265430</xdr:colOff>
      <xdr:row>77</xdr:row>
      <xdr:rowOff>118110</xdr:rowOff>
    </xdr:to>
    <xdr:sp>
      <xdr:nvSpPr>
        <xdr:cNvPr id="26" name="图片 1"/>
        <xdr:cNvSpPr>
          <a:spLocks noChangeAspect="1"/>
        </xdr:cNvSpPr>
      </xdr:nvSpPr>
      <xdr:spPr>
        <a:xfrm>
          <a:off x="1516380" y="1389888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76</xdr:row>
      <xdr:rowOff>0</xdr:rowOff>
    </xdr:from>
    <xdr:to>
      <xdr:col>3</xdr:col>
      <xdr:colOff>265430</xdr:colOff>
      <xdr:row>77</xdr:row>
      <xdr:rowOff>118110</xdr:rowOff>
    </xdr:to>
    <xdr:sp>
      <xdr:nvSpPr>
        <xdr:cNvPr id="27" name="图片 1"/>
        <xdr:cNvSpPr>
          <a:spLocks noChangeAspect="1"/>
        </xdr:cNvSpPr>
      </xdr:nvSpPr>
      <xdr:spPr>
        <a:xfrm>
          <a:off x="1516380" y="1389888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76</xdr:row>
      <xdr:rowOff>0</xdr:rowOff>
    </xdr:from>
    <xdr:to>
      <xdr:col>3</xdr:col>
      <xdr:colOff>265430</xdr:colOff>
      <xdr:row>77</xdr:row>
      <xdr:rowOff>118110</xdr:rowOff>
    </xdr:to>
    <xdr:sp>
      <xdr:nvSpPr>
        <xdr:cNvPr id="28" name="图片 1"/>
        <xdr:cNvSpPr>
          <a:spLocks noChangeAspect="1"/>
        </xdr:cNvSpPr>
      </xdr:nvSpPr>
      <xdr:spPr>
        <a:xfrm>
          <a:off x="1516380" y="1389888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76</xdr:row>
      <xdr:rowOff>0</xdr:rowOff>
    </xdr:from>
    <xdr:to>
      <xdr:col>3</xdr:col>
      <xdr:colOff>265430</xdr:colOff>
      <xdr:row>77</xdr:row>
      <xdr:rowOff>118110</xdr:rowOff>
    </xdr:to>
    <xdr:sp>
      <xdr:nvSpPr>
        <xdr:cNvPr id="29" name="图片 1"/>
        <xdr:cNvSpPr>
          <a:spLocks noChangeAspect="1"/>
        </xdr:cNvSpPr>
      </xdr:nvSpPr>
      <xdr:spPr>
        <a:xfrm>
          <a:off x="1516380" y="1389888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76</xdr:row>
      <xdr:rowOff>0</xdr:rowOff>
    </xdr:from>
    <xdr:to>
      <xdr:col>3</xdr:col>
      <xdr:colOff>265430</xdr:colOff>
      <xdr:row>77</xdr:row>
      <xdr:rowOff>118110</xdr:rowOff>
    </xdr:to>
    <xdr:sp>
      <xdr:nvSpPr>
        <xdr:cNvPr id="30" name="图片 1"/>
        <xdr:cNvSpPr>
          <a:spLocks noChangeAspect="1"/>
        </xdr:cNvSpPr>
      </xdr:nvSpPr>
      <xdr:spPr>
        <a:xfrm>
          <a:off x="1516380" y="1389888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76</xdr:row>
      <xdr:rowOff>0</xdr:rowOff>
    </xdr:from>
    <xdr:to>
      <xdr:col>3</xdr:col>
      <xdr:colOff>265430</xdr:colOff>
      <xdr:row>77</xdr:row>
      <xdr:rowOff>118110</xdr:rowOff>
    </xdr:to>
    <xdr:sp>
      <xdr:nvSpPr>
        <xdr:cNvPr id="31" name="图片 1"/>
        <xdr:cNvSpPr>
          <a:spLocks noChangeAspect="1"/>
        </xdr:cNvSpPr>
      </xdr:nvSpPr>
      <xdr:spPr>
        <a:xfrm>
          <a:off x="1516380" y="1389888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76</xdr:row>
      <xdr:rowOff>0</xdr:rowOff>
    </xdr:from>
    <xdr:to>
      <xdr:col>3</xdr:col>
      <xdr:colOff>265430</xdr:colOff>
      <xdr:row>77</xdr:row>
      <xdr:rowOff>118110</xdr:rowOff>
    </xdr:to>
    <xdr:sp>
      <xdr:nvSpPr>
        <xdr:cNvPr id="32" name="图片 1"/>
        <xdr:cNvSpPr>
          <a:spLocks noChangeAspect="1"/>
        </xdr:cNvSpPr>
      </xdr:nvSpPr>
      <xdr:spPr>
        <a:xfrm>
          <a:off x="1516380" y="1389888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76</xdr:row>
      <xdr:rowOff>0</xdr:rowOff>
    </xdr:from>
    <xdr:to>
      <xdr:col>3</xdr:col>
      <xdr:colOff>265430</xdr:colOff>
      <xdr:row>77</xdr:row>
      <xdr:rowOff>118110</xdr:rowOff>
    </xdr:to>
    <xdr:sp>
      <xdr:nvSpPr>
        <xdr:cNvPr id="33" name="图片 1"/>
        <xdr:cNvSpPr>
          <a:spLocks noChangeAspect="1"/>
        </xdr:cNvSpPr>
      </xdr:nvSpPr>
      <xdr:spPr>
        <a:xfrm>
          <a:off x="1516380" y="1389888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76</xdr:row>
      <xdr:rowOff>0</xdr:rowOff>
    </xdr:from>
    <xdr:to>
      <xdr:col>3</xdr:col>
      <xdr:colOff>265430</xdr:colOff>
      <xdr:row>77</xdr:row>
      <xdr:rowOff>118110</xdr:rowOff>
    </xdr:to>
    <xdr:sp>
      <xdr:nvSpPr>
        <xdr:cNvPr id="34" name="图片 1"/>
        <xdr:cNvSpPr>
          <a:spLocks noChangeAspect="1"/>
        </xdr:cNvSpPr>
      </xdr:nvSpPr>
      <xdr:spPr>
        <a:xfrm>
          <a:off x="1516380" y="1389888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76</xdr:row>
      <xdr:rowOff>0</xdr:rowOff>
    </xdr:from>
    <xdr:to>
      <xdr:col>3</xdr:col>
      <xdr:colOff>265430</xdr:colOff>
      <xdr:row>77</xdr:row>
      <xdr:rowOff>118110</xdr:rowOff>
    </xdr:to>
    <xdr:sp>
      <xdr:nvSpPr>
        <xdr:cNvPr id="35" name="图片 1"/>
        <xdr:cNvSpPr>
          <a:spLocks noChangeAspect="1"/>
        </xdr:cNvSpPr>
      </xdr:nvSpPr>
      <xdr:spPr>
        <a:xfrm>
          <a:off x="1516380" y="1389888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76</xdr:row>
      <xdr:rowOff>0</xdr:rowOff>
    </xdr:from>
    <xdr:to>
      <xdr:col>3</xdr:col>
      <xdr:colOff>265430</xdr:colOff>
      <xdr:row>77</xdr:row>
      <xdr:rowOff>118110</xdr:rowOff>
    </xdr:to>
    <xdr:sp>
      <xdr:nvSpPr>
        <xdr:cNvPr id="36" name="图片 1"/>
        <xdr:cNvSpPr>
          <a:spLocks noChangeAspect="1"/>
        </xdr:cNvSpPr>
      </xdr:nvSpPr>
      <xdr:spPr>
        <a:xfrm>
          <a:off x="1516380" y="1389888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118745</xdr:rowOff>
    </xdr:to>
    <xdr:sp>
      <xdr:nvSpPr>
        <xdr:cNvPr id="37" name="图片 2"/>
        <xdr:cNvSpPr>
          <a:spLocks noChangeAspect="1"/>
        </xdr:cNvSpPr>
      </xdr:nvSpPr>
      <xdr:spPr>
        <a:xfrm>
          <a:off x="1513205" y="1060704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118745</xdr:rowOff>
    </xdr:to>
    <xdr:sp>
      <xdr:nvSpPr>
        <xdr:cNvPr id="38" name="图片 2"/>
        <xdr:cNvSpPr>
          <a:spLocks noChangeAspect="1"/>
        </xdr:cNvSpPr>
      </xdr:nvSpPr>
      <xdr:spPr>
        <a:xfrm>
          <a:off x="1513205" y="1060704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118745</xdr:rowOff>
    </xdr:to>
    <xdr:sp>
      <xdr:nvSpPr>
        <xdr:cNvPr id="39" name="图片 2"/>
        <xdr:cNvSpPr>
          <a:spLocks noChangeAspect="1"/>
        </xdr:cNvSpPr>
      </xdr:nvSpPr>
      <xdr:spPr>
        <a:xfrm>
          <a:off x="1513205" y="1060704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118745</xdr:rowOff>
    </xdr:to>
    <xdr:sp>
      <xdr:nvSpPr>
        <xdr:cNvPr id="40" name="图片 2"/>
        <xdr:cNvSpPr>
          <a:spLocks noChangeAspect="1"/>
        </xdr:cNvSpPr>
      </xdr:nvSpPr>
      <xdr:spPr>
        <a:xfrm>
          <a:off x="1513205" y="1060704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4445</xdr:rowOff>
    </xdr:to>
    <xdr:sp>
      <xdr:nvSpPr>
        <xdr:cNvPr id="41" name="图片 2"/>
        <xdr:cNvSpPr>
          <a:spLocks noChangeAspect="1"/>
        </xdr:cNvSpPr>
      </xdr:nvSpPr>
      <xdr:spPr>
        <a:xfrm>
          <a:off x="1513205" y="10607040"/>
          <a:ext cx="30289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118745</xdr:rowOff>
    </xdr:to>
    <xdr:sp>
      <xdr:nvSpPr>
        <xdr:cNvPr id="42" name="图片 2"/>
        <xdr:cNvSpPr>
          <a:spLocks noChangeAspect="1"/>
        </xdr:cNvSpPr>
      </xdr:nvSpPr>
      <xdr:spPr>
        <a:xfrm>
          <a:off x="1513205" y="1060704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118745</xdr:rowOff>
    </xdr:to>
    <xdr:sp>
      <xdr:nvSpPr>
        <xdr:cNvPr id="43" name="图片 2"/>
        <xdr:cNvSpPr>
          <a:spLocks noChangeAspect="1"/>
        </xdr:cNvSpPr>
      </xdr:nvSpPr>
      <xdr:spPr>
        <a:xfrm>
          <a:off x="1513205" y="1060704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117475</xdr:rowOff>
    </xdr:to>
    <xdr:sp>
      <xdr:nvSpPr>
        <xdr:cNvPr id="44" name="图片 2"/>
        <xdr:cNvSpPr>
          <a:spLocks noChangeAspect="1"/>
        </xdr:cNvSpPr>
      </xdr:nvSpPr>
      <xdr:spPr>
        <a:xfrm>
          <a:off x="1513205" y="1060704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118745</xdr:rowOff>
    </xdr:to>
    <xdr:sp>
      <xdr:nvSpPr>
        <xdr:cNvPr id="45" name="图片 1"/>
        <xdr:cNvSpPr>
          <a:spLocks noChangeAspect="1"/>
        </xdr:cNvSpPr>
      </xdr:nvSpPr>
      <xdr:spPr>
        <a:xfrm>
          <a:off x="1516380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118745</xdr:rowOff>
    </xdr:to>
    <xdr:sp>
      <xdr:nvSpPr>
        <xdr:cNvPr id="46" name="图片 1"/>
        <xdr:cNvSpPr>
          <a:spLocks noChangeAspect="1"/>
        </xdr:cNvSpPr>
      </xdr:nvSpPr>
      <xdr:spPr>
        <a:xfrm>
          <a:off x="1516380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118745</xdr:rowOff>
    </xdr:to>
    <xdr:sp>
      <xdr:nvSpPr>
        <xdr:cNvPr id="47" name="图片 1"/>
        <xdr:cNvSpPr>
          <a:spLocks noChangeAspect="1"/>
        </xdr:cNvSpPr>
      </xdr:nvSpPr>
      <xdr:spPr>
        <a:xfrm>
          <a:off x="1516380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118745</xdr:rowOff>
    </xdr:to>
    <xdr:sp>
      <xdr:nvSpPr>
        <xdr:cNvPr id="48" name="图片 1"/>
        <xdr:cNvSpPr>
          <a:spLocks noChangeAspect="1"/>
        </xdr:cNvSpPr>
      </xdr:nvSpPr>
      <xdr:spPr>
        <a:xfrm>
          <a:off x="1516380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118745</xdr:rowOff>
    </xdr:to>
    <xdr:sp>
      <xdr:nvSpPr>
        <xdr:cNvPr id="49" name="图片 1"/>
        <xdr:cNvSpPr>
          <a:spLocks noChangeAspect="1"/>
        </xdr:cNvSpPr>
      </xdr:nvSpPr>
      <xdr:spPr>
        <a:xfrm>
          <a:off x="1516380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118745</xdr:rowOff>
    </xdr:to>
    <xdr:sp>
      <xdr:nvSpPr>
        <xdr:cNvPr id="50" name="图片 2"/>
        <xdr:cNvSpPr>
          <a:spLocks noChangeAspect="1"/>
        </xdr:cNvSpPr>
      </xdr:nvSpPr>
      <xdr:spPr>
        <a:xfrm>
          <a:off x="1513205" y="1060704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123190</xdr:rowOff>
    </xdr:to>
    <xdr:sp>
      <xdr:nvSpPr>
        <xdr:cNvPr id="51" name="图片 2"/>
        <xdr:cNvSpPr>
          <a:spLocks noChangeAspect="1"/>
        </xdr:cNvSpPr>
      </xdr:nvSpPr>
      <xdr:spPr>
        <a:xfrm>
          <a:off x="1513205" y="1060704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123190</xdr:rowOff>
    </xdr:to>
    <xdr:sp>
      <xdr:nvSpPr>
        <xdr:cNvPr id="52" name="图片 2"/>
        <xdr:cNvSpPr>
          <a:spLocks noChangeAspect="1"/>
        </xdr:cNvSpPr>
      </xdr:nvSpPr>
      <xdr:spPr>
        <a:xfrm>
          <a:off x="1513205" y="1060704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123190</xdr:rowOff>
    </xdr:to>
    <xdr:sp>
      <xdr:nvSpPr>
        <xdr:cNvPr id="53" name="图片 1"/>
        <xdr:cNvSpPr>
          <a:spLocks noChangeAspect="1"/>
        </xdr:cNvSpPr>
      </xdr:nvSpPr>
      <xdr:spPr>
        <a:xfrm>
          <a:off x="1516380" y="1060704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123190</xdr:rowOff>
    </xdr:to>
    <xdr:sp>
      <xdr:nvSpPr>
        <xdr:cNvPr id="54" name="图片 1"/>
        <xdr:cNvSpPr>
          <a:spLocks noChangeAspect="1"/>
        </xdr:cNvSpPr>
      </xdr:nvSpPr>
      <xdr:spPr>
        <a:xfrm>
          <a:off x="1516380" y="1060704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123190</xdr:rowOff>
    </xdr:to>
    <xdr:sp>
      <xdr:nvSpPr>
        <xdr:cNvPr id="55" name="图片 1"/>
        <xdr:cNvSpPr>
          <a:spLocks noChangeAspect="1"/>
        </xdr:cNvSpPr>
      </xdr:nvSpPr>
      <xdr:spPr>
        <a:xfrm>
          <a:off x="1516380" y="1060704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123190</xdr:rowOff>
    </xdr:to>
    <xdr:sp>
      <xdr:nvSpPr>
        <xdr:cNvPr id="56" name="图片 1"/>
        <xdr:cNvSpPr>
          <a:spLocks noChangeAspect="1"/>
        </xdr:cNvSpPr>
      </xdr:nvSpPr>
      <xdr:spPr>
        <a:xfrm>
          <a:off x="1516380" y="1060704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118745</xdr:rowOff>
    </xdr:to>
    <xdr:sp>
      <xdr:nvSpPr>
        <xdr:cNvPr id="57" name="图片 1"/>
        <xdr:cNvSpPr>
          <a:spLocks noChangeAspect="1"/>
        </xdr:cNvSpPr>
      </xdr:nvSpPr>
      <xdr:spPr>
        <a:xfrm>
          <a:off x="1516380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4445</xdr:rowOff>
    </xdr:to>
    <xdr:sp>
      <xdr:nvSpPr>
        <xdr:cNvPr id="58" name="图片 2"/>
        <xdr:cNvSpPr>
          <a:spLocks noChangeAspect="1"/>
        </xdr:cNvSpPr>
      </xdr:nvSpPr>
      <xdr:spPr>
        <a:xfrm>
          <a:off x="1513205" y="10607040"/>
          <a:ext cx="30289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118745</xdr:rowOff>
    </xdr:to>
    <xdr:sp>
      <xdr:nvSpPr>
        <xdr:cNvPr id="59" name="图片 2"/>
        <xdr:cNvSpPr>
          <a:spLocks noChangeAspect="1"/>
        </xdr:cNvSpPr>
      </xdr:nvSpPr>
      <xdr:spPr>
        <a:xfrm>
          <a:off x="1513205" y="1060704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118745</xdr:rowOff>
    </xdr:to>
    <xdr:sp>
      <xdr:nvSpPr>
        <xdr:cNvPr id="60" name="图片 2"/>
        <xdr:cNvSpPr>
          <a:spLocks noChangeAspect="1"/>
        </xdr:cNvSpPr>
      </xdr:nvSpPr>
      <xdr:spPr>
        <a:xfrm>
          <a:off x="1513205" y="1060704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118745</xdr:rowOff>
    </xdr:to>
    <xdr:sp>
      <xdr:nvSpPr>
        <xdr:cNvPr id="61" name="图片 1"/>
        <xdr:cNvSpPr>
          <a:spLocks noChangeAspect="1"/>
        </xdr:cNvSpPr>
      </xdr:nvSpPr>
      <xdr:spPr>
        <a:xfrm>
          <a:off x="1516380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118745</xdr:rowOff>
    </xdr:to>
    <xdr:sp>
      <xdr:nvSpPr>
        <xdr:cNvPr id="62" name="图片 1"/>
        <xdr:cNvSpPr>
          <a:spLocks noChangeAspect="1"/>
        </xdr:cNvSpPr>
      </xdr:nvSpPr>
      <xdr:spPr>
        <a:xfrm>
          <a:off x="1516380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118745</xdr:rowOff>
    </xdr:to>
    <xdr:sp>
      <xdr:nvSpPr>
        <xdr:cNvPr id="63" name="图片 1"/>
        <xdr:cNvSpPr>
          <a:spLocks noChangeAspect="1"/>
        </xdr:cNvSpPr>
      </xdr:nvSpPr>
      <xdr:spPr>
        <a:xfrm>
          <a:off x="1516380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118745</xdr:rowOff>
    </xdr:to>
    <xdr:sp>
      <xdr:nvSpPr>
        <xdr:cNvPr id="64" name="图片 1"/>
        <xdr:cNvSpPr>
          <a:spLocks noChangeAspect="1"/>
        </xdr:cNvSpPr>
      </xdr:nvSpPr>
      <xdr:spPr>
        <a:xfrm>
          <a:off x="1516380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118745</xdr:rowOff>
    </xdr:to>
    <xdr:sp>
      <xdr:nvSpPr>
        <xdr:cNvPr id="65" name="图片 1"/>
        <xdr:cNvSpPr>
          <a:spLocks noChangeAspect="1"/>
        </xdr:cNvSpPr>
      </xdr:nvSpPr>
      <xdr:spPr>
        <a:xfrm>
          <a:off x="1516380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121920</xdr:rowOff>
    </xdr:to>
    <xdr:sp>
      <xdr:nvSpPr>
        <xdr:cNvPr id="66" name="图片 2"/>
        <xdr:cNvSpPr>
          <a:spLocks noChangeAspect="1"/>
        </xdr:cNvSpPr>
      </xdr:nvSpPr>
      <xdr:spPr>
        <a:xfrm>
          <a:off x="1513205" y="1060704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121920</xdr:rowOff>
    </xdr:to>
    <xdr:sp>
      <xdr:nvSpPr>
        <xdr:cNvPr id="67" name="图片 2"/>
        <xdr:cNvSpPr>
          <a:spLocks noChangeAspect="1"/>
        </xdr:cNvSpPr>
      </xdr:nvSpPr>
      <xdr:spPr>
        <a:xfrm>
          <a:off x="1513205" y="1060704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121920</xdr:rowOff>
    </xdr:to>
    <xdr:sp>
      <xdr:nvSpPr>
        <xdr:cNvPr id="68" name="图片 1"/>
        <xdr:cNvSpPr>
          <a:spLocks noChangeAspect="1"/>
        </xdr:cNvSpPr>
      </xdr:nvSpPr>
      <xdr:spPr>
        <a:xfrm>
          <a:off x="1516380" y="1060704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121920</xdr:rowOff>
    </xdr:to>
    <xdr:sp>
      <xdr:nvSpPr>
        <xdr:cNvPr id="69" name="图片 1"/>
        <xdr:cNvSpPr>
          <a:spLocks noChangeAspect="1"/>
        </xdr:cNvSpPr>
      </xdr:nvSpPr>
      <xdr:spPr>
        <a:xfrm>
          <a:off x="1516380" y="1060704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121920</xdr:rowOff>
    </xdr:to>
    <xdr:sp>
      <xdr:nvSpPr>
        <xdr:cNvPr id="70" name="图片 1"/>
        <xdr:cNvSpPr>
          <a:spLocks noChangeAspect="1"/>
        </xdr:cNvSpPr>
      </xdr:nvSpPr>
      <xdr:spPr>
        <a:xfrm>
          <a:off x="1516380" y="1060704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121920</xdr:rowOff>
    </xdr:to>
    <xdr:sp>
      <xdr:nvSpPr>
        <xdr:cNvPr id="71" name="图片 1"/>
        <xdr:cNvSpPr>
          <a:spLocks noChangeAspect="1"/>
        </xdr:cNvSpPr>
      </xdr:nvSpPr>
      <xdr:spPr>
        <a:xfrm>
          <a:off x="1516380" y="1060704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265430</xdr:colOff>
      <xdr:row>59</xdr:row>
      <xdr:rowOff>118745</xdr:rowOff>
    </xdr:to>
    <xdr:sp>
      <xdr:nvSpPr>
        <xdr:cNvPr id="72" name="图片 1"/>
        <xdr:cNvSpPr>
          <a:spLocks noChangeAspect="1"/>
        </xdr:cNvSpPr>
      </xdr:nvSpPr>
      <xdr:spPr>
        <a:xfrm>
          <a:off x="1516380" y="1060704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265430</xdr:colOff>
      <xdr:row>59</xdr:row>
      <xdr:rowOff>118745</xdr:rowOff>
    </xdr:to>
    <xdr:sp>
      <xdr:nvSpPr>
        <xdr:cNvPr id="73" name="图片 1"/>
        <xdr:cNvSpPr>
          <a:spLocks noChangeAspect="1"/>
        </xdr:cNvSpPr>
      </xdr:nvSpPr>
      <xdr:spPr>
        <a:xfrm>
          <a:off x="1516380" y="1060704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265430</xdr:colOff>
      <xdr:row>59</xdr:row>
      <xdr:rowOff>118745</xdr:rowOff>
    </xdr:to>
    <xdr:sp>
      <xdr:nvSpPr>
        <xdr:cNvPr id="74" name="图片 1"/>
        <xdr:cNvSpPr>
          <a:spLocks noChangeAspect="1"/>
        </xdr:cNvSpPr>
      </xdr:nvSpPr>
      <xdr:spPr>
        <a:xfrm>
          <a:off x="1516380" y="1060704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265430</xdr:colOff>
      <xdr:row>59</xdr:row>
      <xdr:rowOff>118745</xdr:rowOff>
    </xdr:to>
    <xdr:sp>
      <xdr:nvSpPr>
        <xdr:cNvPr id="75" name="图片 1"/>
        <xdr:cNvSpPr>
          <a:spLocks noChangeAspect="1"/>
        </xdr:cNvSpPr>
      </xdr:nvSpPr>
      <xdr:spPr>
        <a:xfrm>
          <a:off x="1516380" y="1060704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300355</xdr:colOff>
      <xdr:row>59</xdr:row>
      <xdr:rowOff>118745</xdr:rowOff>
    </xdr:to>
    <xdr:sp>
      <xdr:nvSpPr>
        <xdr:cNvPr id="76" name="图片 2"/>
        <xdr:cNvSpPr>
          <a:spLocks noChangeAspect="1"/>
        </xdr:cNvSpPr>
      </xdr:nvSpPr>
      <xdr:spPr>
        <a:xfrm>
          <a:off x="1513205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300355</xdr:colOff>
      <xdr:row>59</xdr:row>
      <xdr:rowOff>118745</xdr:rowOff>
    </xdr:to>
    <xdr:sp>
      <xdr:nvSpPr>
        <xdr:cNvPr id="77" name="图片 2"/>
        <xdr:cNvSpPr>
          <a:spLocks noChangeAspect="1"/>
        </xdr:cNvSpPr>
      </xdr:nvSpPr>
      <xdr:spPr>
        <a:xfrm>
          <a:off x="1513205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300355</xdr:colOff>
      <xdr:row>59</xdr:row>
      <xdr:rowOff>118110</xdr:rowOff>
    </xdr:to>
    <xdr:sp>
      <xdr:nvSpPr>
        <xdr:cNvPr id="78" name="图片 2"/>
        <xdr:cNvSpPr>
          <a:spLocks noChangeAspect="1"/>
        </xdr:cNvSpPr>
      </xdr:nvSpPr>
      <xdr:spPr>
        <a:xfrm>
          <a:off x="1513205" y="1060704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304800</xdr:colOff>
      <xdr:row>59</xdr:row>
      <xdr:rowOff>118745</xdr:rowOff>
    </xdr:to>
    <xdr:sp>
      <xdr:nvSpPr>
        <xdr:cNvPr id="79" name="图片 1"/>
        <xdr:cNvSpPr>
          <a:spLocks noChangeAspect="1"/>
        </xdr:cNvSpPr>
      </xdr:nvSpPr>
      <xdr:spPr>
        <a:xfrm>
          <a:off x="1516380" y="1060704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304800</xdr:colOff>
      <xdr:row>59</xdr:row>
      <xdr:rowOff>118745</xdr:rowOff>
    </xdr:to>
    <xdr:sp>
      <xdr:nvSpPr>
        <xdr:cNvPr id="80" name="图片 1"/>
        <xdr:cNvSpPr>
          <a:spLocks noChangeAspect="1"/>
        </xdr:cNvSpPr>
      </xdr:nvSpPr>
      <xdr:spPr>
        <a:xfrm>
          <a:off x="1516380" y="1060704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304800</xdr:colOff>
      <xdr:row>59</xdr:row>
      <xdr:rowOff>118745</xdr:rowOff>
    </xdr:to>
    <xdr:sp>
      <xdr:nvSpPr>
        <xdr:cNvPr id="81" name="图片 1"/>
        <xdr:cNvSpPr>
          <a:spLocks noChangeAspect="1"/>
        </xdr:cNvSpPr>
      </xdr:nvSpPr>
      <xdr:spPr>
        <a:xfrm>
          <a:off x="1516380" y="1060704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304800</xdr:colOff>
      <xdr:row>59</xdr:row>
      <xdr:rowOff>118745</xdr:rowOff>
    </xdr:to>
    <xdr:sp>
      <xdr:nvSpPr>
        <xdr:cNvPr id="82" name="图片 1"/>
        <xdr:cNvSpPr>
          <a:spLocks noChangeAspect="1"/>
        </xdr:cNvSpPr>
      </xdr:nvSpPr>
      <xdr:spPr>
        <a:xfrm>
          <a:off x="1516380" y="1060704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300355</xdr:colOff>
      <xdr:row>59</xdr:row>
      <xdr:rowOff>118110</xdr:rowOff>
    </xdr:to>
    <xdr:sp>
      <xdr:nvSpPr>
        <xdr:cNvPr id="83" name="图片 2"/>
        <xdr:cNvSpPr>
          <a:spLocks noChangeAspect="1"/>
        </xdr:cNvSpPr>
      </xdr:nvSpPr>
      <xdr:spPr>
        <a:xfrm>
          <a:off x="1513205" y="1060704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265430</xdr:colOff>
      <xdr:row>59</xdr:row>
      <xdr:rowOff>118745</xdr:rowOff>
    </xdr:to>
    <xdr:sp>
      <xdr:nvSpPr>
        <xdr:cNvPr id="84" name="图片 1"/>
        <xdr:cNvSpPr>
          <a:spLocks noChangeAspect="1"/>
        </xdr:cNvSpPr>
      </xdr:nvSpPr>
      <xdr:spPr>
        <a:xfrm>
          <a:off x="1516380" y="1060704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265430</xdr:colOff>
      <xdr:row>59</xdr:row>
      <xdr:rowOff>118745</xdr:rowOff>
    </xdr:to>
    <xdr:sp>
      <xdr:nvSpPr>
        <xdr:cNvPr id="85" name="图片 1"/>
        <xdr:cNvSpPr>
          <a:spLocks noChangeAspect="1"/>
        </xdr:cNvSpPr>
      </xdr:nvSpPr>
      <xdr:spPr>
        <a:xfrm>
          <a:off x="1516380" y="1060704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265430</xdr:colOff>
      <xdr:row>59</xdr:row>
      <xdr:rowOff>118745</xdr:rowOff>
    </xdr:to>
    <xdr:sp>
      <xdr:nvSpPr>
        <xdr:cNvPr id="86" name="图片 1"/>
        <xdr:cNvSpPr>
          <a:spLocks noChangeAspect="1"/>
        </xdr:cNvSpPr>
      </xdr:nvSpPr>
      <xdr:spPr>
        <a:xfrm>
          <a:off x="1516380" y="1060704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265430</xdr:colOff>
      <xdr:row>59</xdr:row>
      <xdr:rowOff>118745</xdr:rowOff>
    </xdr:to>
    <xdr:sp>
      <xdr:nvSpPr>
        <xdr:cNvPr id="87" name="图片 1"/>
        <xdr:cNvSpPr>
          <a:spLocks noChangeAspect="1"/>
        </xdr:cNvSpPr>
      </xdr:nvSpPr>
      <xdr:spPr>
        <a:xfrm>
          <a:off x="1516380" y="1060704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300355</xdr:colOff>
      <xdr:row>59</xdr:row>
      <xdr:rowOff>123190</xdr:rowOff>
    </xdr:to>
    <xdr:sp>
      <xdr:nvSpPr>
        <xdr:cNvPr id="88" name="图片 2"/>
        <xdr:cNvSpPr>
          <a:spLocks noChangeAspect="1"/>
        </xdr:cNvSpPr>
      </xdr:nvSpPr>
      <xdr:spPr>
        <a:xfrm>
          <a:off x="1513205" y="1060704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300355</xdr:colOff>
      <xdr:row>59</xdr:row>
      <xdr:rowOff>123190</xdr:rowOff>
    </xdr:to>
    <xdr:sp>
      <xdr:nvSpPr>
        <xdr:cNvPr id="89" name="图片 2"/>
        <xdr:cNvSpPr>
          <a:spLocks noChangeAspect="1"/>
        </xdr:cNvSpPr>
      </xdr:nvSpPr>
      <xdr:spPr>
        <a:xfrm>
          <a:off x="1513205" y="1060704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304800</xdr:colOff>
      <xdr:row>59</xdr:row>
      <xdr:rowOff>123190</xdr:rowOff>
    </xdr:to>
    <xdr:sp>
      <xdr:nvSpPr>
        <xdr:cNvPr id="90" name="图片 1"/>
        <xdr:cNvSpPr>
          <a:spLocks noChangeAspect="1"/>
        </xdr:cNvSpPr>
      </xdr:nvSpPr>
      <xdr:spPr>
        <a:xfrm>
          <a:off x="1516380" y="1060704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304800</xdr:colOff>
      <xdr:row>59</xdr:row>
      <xdr:rowOff>123190</xdr:rowOff>
    </xdr:to>
    <xdr:sp>
      <xdr:nvSpPr>
        <xdr:cNvPr id="91" name="图片 1"/>
        <xdr:cNvSpPr>
          <a:spLocks noChangeAspect="1"/>
        </xdr:cNvSpPr>
      </xdr:nvSpPr>
      <xdr:spPr>
        <a:xfrm>
          <a:off x="1516380" y="1060704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304800</xdr:colOff>
      <xdr:row>59</xdr:row>
      <xdr:rowOff>123190</xdr:rowOff>
    </xdr:to>
    <xdr:sp>
      <xdr:nvSpPr>
        <xdr:cNvPr id="92" name="图片 1"/>
        <xdr:cNvSpPr>
          <a:spLocks noChangeAspect="1"/>
        </xdr:cNvSpPr>
      </xdr:nvSpPr>
      <xdr:spPr>
        <a:xfrm>
          <a:off x="1516380" y="1060704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304800</xdr:colOff>
      <xdr:row>59</xdr:row>
      <xdr:rowOff>123190</xdr:rowOff>
    </xdr:to>
    <xdr:sp>
      <xdr:nvSpPr>
        <xdr:cNvPr id="93" name="图片 1"/>
        <xdr:cNvSpPr>
          <a:spLocks noChangeAspect="1"/>
        </xdr:cNvSpPr>
      </xdr:nvSpPr>
      <xdr:spPr>
        <a:xfrm>
          <a:off x="1516380" y="1060704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304800</xdr:colOff>
      <xdr:row>59</xdr:row>
      <xdr:rowOff>117475</xdr:rowOff>
    </xdr:to>
    <xdr:sp>
      <xdr:nvSpPr>
        <xdr:cNvPr id="94" name="图片 1"/>
        <xdr:cNvSpPr>
          <a:spLocks noChangeAspect="1"/>
        </xdr:cNvSpPr>
      </xdr:nvSpPr>
      <xdr:spPr>
        <a:xfrm>
          <a:off x="1516380" y="1060704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300355</xdr:colOff>
      <xdr:row>60</xdr:row>
      <xdr:rowOff>9525</xdr:rowOff>
    </xdr:to>
    <xdr:sp>
      <xdr:nvSpPr>
        <xdr:cNvPr id="95" name="图片 2"/>
        <xdr:cNvSpPr>
          <a:spLocks noChangeAspect="1"/>
        </xdr:cNvSpPr>
      </xdr:nvSpPr>
      <xdr:spPr>
        <a:xfrm>
          <a:off x="1513205" y="1060704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118745</xdr:rowOff>
    </xdr:to>
    <xdr:sp>
      <xdr:nvSpPr>
        <xdr:cNvPr id="96" name="图片 2"/>
        <xdr:cNvSpPr>
          <a:spLocks noChangeAspect="1"/>
        </xdr:cNvSpPr>
      </xdr:nvSpPr>
      <xdr:spPr>
        <a:xfrm>
          <a:off x="1513205" y="1060704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118745</xdr:rowOff>
    </xdr:to>
    <xdr:sp>
      <xdr:nvSpPr>
        <xdr:cNvPr id="97" name="图片 2"/>
        <xdr:cNvSpPr>
          <a:spLocks noChangeAspect="1"/>
        </xdr:cNvSpPr>
      </xdr:nvSpPr>
      <xdr:spPr>
        <a:xfrm>
          <a:off x="1513205" y="1060704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118745</xdr:rowOff>
    </xdr:to>
    <xdr:sp>
      <xdr:nvSpPr>
        <xdr:cNvPr id="98" name="图片 2"/>
        <xdr:cNvSpPr>
          <a:spLocks noChangeAspect="1"/>
        </xdr:cNvSpPr>
      </xdr:nvSpPr>
      <xdr:spPr>
        <a:xfrm>
          <a:off x="1513205" y="1060704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118745</xdr:rowOff>
    </xdr:to>
    <xdr:sp>
      <xdr:nvSpPr>
        <xdr:cNvPr id="99" name="图片 2"/>
        <xdr:cNvSpPr>
          <a:spLocks noChangeAspect="1"/>
        </xdr:cNvSpPr>
      </xdr:nvSpPr>
      <xdr:spPr>
        <a:xfrm>
          <a:off x="1513205" y="1060704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4445</xdr:rowOff>
    </xdr:to>
    <xdr:sp>
      <xdr:nvSpPr>
        <xdr:cNvPr id="100" name="图片 2"/>
        <xdr:cNvSpPr>
          <a:spLocks noChangeAspect="1"/>
        </xdr:cNvSpPr>
      </xdr:nvSpPr>
      <xdr:spPr>
        <a:xfrm>
          <a:off x="1513205" y="10607040"/>
          <a:ext cx="30289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118745</xdr:rowOff>
    </xdr:to>
    <xdr:sp>
      <xdr:nvSpPr>
        <xdr:cNvPr id="101" name="图片 2"/>
        <xdr:cNvSpPr>
          <a:spLocks noChangeAspect="1"/>
        </xdr:cNvSpPr>
      </xdr:nvSpPr>
      <xdr:spPr>
        <a:xfrm>
          <a:off x="1513205" y="1060704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118745</xdr:rowOff>
    </xdr:to>
    <xdr:sp>
      <xdr:nvSpPr>
        <xdr:cNvPr id="102" name="图片 2"/>
        <xdr:cNvSpPr>
          <a:spLocks noChangeAspect="1"/>
        </xdr:cNvSpPr>
      </xdr:nvSpPr>
      <xdr:spPr>
        <a:xfrm>
          <a:off x="1513205" y="1060704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117475</xdr:rowOff>
    </xdr:to>
    <xdr:sp>
      <xdr:nvSpPr>
        <xdr:cNvPr id="103" name="图片 2"/>
        <xdr:cNvSpPr>
          <a:spLocks noChangeAspect="1"/>
        </xdr:cNvSpPr>
      </xdr:nvSpPr>
      <xdr:spPr>
        <a:xfrm>
          <a:off x="1513205" y="1060704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118745</xdr:rowOff>
    </xdr:to>
    <xdr:sp>
      <xdr:nvSpPr>
        <xdr:cNvPr id="104" name="图片 1"/>
        <xdr:cNvSpPr>
          <a:spLocks noChangeAspect="1"/>
        </xdr:cNvSpPr>
      </xdr:nvSpPr>
      <xdr:spPr>
        <a:xfrm>
          <a:off x="1516380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118745</xdr:rowOff>
    </xdr:to>
    <xdr:sp>
      <xdr:nvSpPr>
        <xdr:cNvPr id="105" name="图片 1"/>
        <xdr:cNvSpPr>
          <a:spLocks noChangeAspect="1"/>
        </xdr:cNvSpPr>
      </xdr:nvSpPr>
      <xdr:spPr>
        <a:xfrm>
          <a:off x="1516380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118745</xdr:rowOff>
    </xdr:to>
    <xdr:sp>
      <xdr:nvSpPr>
        <xdr:cNvPr id="106" name="图片 1"/>
        <xdr:cNvSpPr>
          <a:spLocks noChangeAspect="1"/>
        </xdr:cNvSpPr>
      </xdr:nvSpPr>
      <xdr:spPr>
        <a:xfrm>
          <a:off x="1516380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118745</xdr:rowOff>
    </xdr:to>
    <xdr:sp>
      <xdr:nvSpPr>
        <xdr:cNvPr id="107" name="图片 1"/>
        <xdr:cNvSpPr>
          <a:spLocks noChangeAspect="1"/>
        </xdr:cNvSpPr>
      </xdr:nvSpPr>
      <xdr:spPr>
        <a:xfrm>
          <a:off x="1516380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118745</xdr:rowOff>
    </xdr:to>
    <xdr:sp>
      <xdr:nvSpPr>
        <xdr:cNvPr id="108" name="图片 1"/>
        <xdr:cNvSpPr>
          <a:spLocks noChangeAspect="1"/>
        </xdr:cNvSpPr>
      </xdr:nvSpPr>
      <xdr:spPr>
        <a:xfrm>
          <a:off x="1516380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118745</xdr:rowOff>
    </xdr:to>
    <xdr:sp>
      <xdr:nvSpPr>
        <xdr:cNvPr id="109" name="图片 2"/>
        <xdr:cNvSpPr>
          <a:spLocks noChangeAspect="1"/>
        </xdr:cNvSpPr>
      </xdr:nvSpPr>
      <xdr:spPr>
        <a:xfrm>
          <a:off x="1513205" y="1060704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123190</xdr:rowOff>
    </xdr:to>
    <xdr:sp>
      <xdr:nvSpPr>
        <xdr:cNvPr id="110" name="图片 2"/>
        <xdr:cNvSpPr>
          <a:spLocks noChangeAspect="1"/>
        </xdr:cNvSpPr>
      </xdr:nvSpPr>
      <xdr:spPr>
        <a:xfrm>
          <a:off x="1513205" y="1060704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123190</xdr:rowOff>
    </xdr:to>
    <xdr:sp>
      <xdr:nvSpPr>
        <xdr:cNvPr id="111" name="图片 2"/>
        <xdr:cNvSpPr>
          <a:spLocks noChangeAspect="1"/>
        </xdr:cNvSpPr>
      </xdr:nvSpPr>
      <xdr:spPr>
        <a:xfrm>
          <a:off x="1513205" y="1060704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123190</xdr:rowOff>
    </xdr:to>
    <xdr:sp>
      <xdr:nvSpPr>
        <xdr:cNvPr id="112" name="图片 1"/>
        <xdr:cNvSpPr>
          <a:spLocks noChangeAspect="1"/>
        </xdr:cNvSpPr>
      </xdr:nvSpPr>
      <xdr:spPr>
        <a:xfrm>
          <a:off x="1516380" y="1060704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123190</xdr:rowOff>
    </xdr:to>
    <xdr:sp>
      <xdr:nvSpPr>
        <xdr:cNvPr id="113" name="图片 1"/>
        <xdr:cNvSpPr>
          <a:spLocks noChangeAspect="1"/>
        </xdr:cNvSpPr>
      </xdr:nvSpPr>
      <xdr:spPr>
        <a:xfrm>
          <a:off x="1516380" y="1060704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123190</xdr:rowOff>
    </xdr:to>
    <xdr:sp>
      <xdr:nvSpPr>
        <xdr:cNvPr id="114" name="图片 1"/>
        <xdr:cNvSpPr>
          <a:spLocks noChangeAspect="1"/>
        </xdr:cNvSpPr>
      </xdr:nvSpPr>
      <xdr:spPr>
        <a:xfrm>
          <a:off x="1516380" y="1060704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123190</xdr:rowOff>
    </xdr:to>
    <xdr:sp>
      <xdr:nvSpPr>
        <xdr:cNvPr id="115" name="图片 1"/>
        <xdr:cNvSpPr>
          <a:spLocks noChangeAspect="1"/>
        </xdr:cNvSpPr>
      </xdr:nvSpPr>
      <xdr:spPr>
        <a:xfrm>
          <a:off x="1516380" y="1060704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118745</xdr:rowOff>
    </xdr:to>
    <xdr:sp>
      <xdr:nvSpPr>
        <xdr:cNvPr id="116" name="图片 1"/>
        <xdr:cNvSpPr>
          <a:spLocks noChangeAspect="1"/>
        </xdr:cNvSpPr>
      </xdr:nvSpPr>
      <xdr:spPr>
        <a:xfrm>
          <a:off x="1516380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4445</xdr:rowOff>
    </xdr:to>
    <xdr:sp>
      <xdr:nvSpPr>
        <xdr:cNvPr id="117" name="图片 2"/>
        <xdr:cNvSpPr>
          <a:spLocks noChangeAspect="1"/>
        </xdr:cNvSpPr>
      </xdr:nvSpPr>
      <xdr:spPr>
        <a:xfrm>
          <a:off x="1513205" y="10607040"/>
          <a:ext cx="30289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118745</xdr:rowOff>
    </xdr:to>
    <xdr:sp>
      <xdr:nvSpPr>
        <xdr:cNvPr id="118" name="图片 2"/>
        <xdr:cNvSpPr>
          <a:spLocks noChangeAspect="1"/>
        </xdr:cNvSpPr>
      </xdr:nvSpPr>
      <xdr:spPr>
        <a:xfrm>
          <a:off x="1513205" y="1060704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118745</xdr:rowOff>
    </xdr:to>
    <xdr:sp>
      <xdr:nvSpPr>
        <xdr:cNvPr id="119" name="图片 2"/>
        <xdr:cNvSpPr>
          <a:spLocks noChangeAspect="1"/>
        </xdr:cNvSpPr>
      </xdr:nvSpPr>
      <xdr:spPr>
        <a:xfrm>
          <a:off x="1513205" y="1060704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118745</xdr:rowOff>
    </xdr:to>
    <xdr:sp>
      <xdr:nvSpPr>
        <xdr:cNvPr id="120" name="图片 1"/>
        <xdr:cNvSpPr>
          <a:spLocks noChangeAspect="1"/>
        </xdr:cNvSpPr>
      </xdr:nvSpPr>
      <xdr:spPr>
        <a:xfrm>
          <a:off x="1516380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118745</xdr:rowOff>
    </xdr:to>
    <xdr:sp>
      <xdr:nvSpPr>
        <xdr:cNvPr id="121" name="图片 1"/>
        <xdr:cNvSpPr>
          <a:spLocks noChangeAspect="1"/>
        </xdr:cNvSpPr>
      </xdr:nvSpPr>
      <xdr:spPr>
        <a:xfrm>
          <a:off x="1516380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118745</xdr:rowOff>
    </xdr:to>
    <xdr:sp>
      <xdr:nvSpPr>
        <xdr:cNvPr id="122" name="图片 1"/>
        <xdr:cNvSpPr>
          <a:spLocks noChangeAspect="1"/>
        </xdr:cNvSpPr>
      </xdr:nvSpPr>
      <xdr:spPr>
        <a:xfrm>
          <a:off x="1516380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118745</xdr:rowOff>
    </xdr:to>
    <xdr:sp>
      <xdr:nvSpPr>
        <xdr:cNvPr id="123" name="图片 1"/>
        <xdr:cNvSpPr>
          <a:spLocks noChangeAspect="1"/>
        </xdr:cNvSpPr>
      </xdr:nvSpPr>
      <xdr:spPr>
        <a:xfrm>
          <a:off x="1516380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118745</xdr:rowOff>
    </xdr:to>
    <xdr:sp>
      <xdr:nvSpPr>
        <xdr:cNvPr id="124" name="图片 1"/>
        <xdr:cNvSpPr>
          <a:spLocks noChangeAspect="1"/>
        </xdr:cNvSpPr>
      </xdr:nvSpPr>
      <xdr:spPr>
        <a:xfrm>
          <a:off x="1516380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121920</xdr:rowOff>
    </xdr:to>
    <xdr:sp>
      <xdr:nvSpPr>
        <xdr:cNvPr id="125" name="图片 2"/>
        <xdr:cNvSpPr>
          <a:spLocks noChangeAspect="1"/>
        </xdr:cNvSpPr>
      </xdr:nvSpPr>
      <xdr:spPr>
        <a:xfrm>
          <a:off x="1513205" y="1060704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299720</xdr:colOff>
      <xdr:row>59</xdr:row>
      <xdr:rowOff>121920</xdr:rowOff>
    </xdr:to>
    <xdr:sp>
      <xdr:nvSpPr>
        <xdr:cNvPr id="126" name="图片 2"/>
        <xdr:cNvSpPr>
          <a:spLocks noChangeAspect="1"/>
        </xdr:cNvSpPr>
      </xdr:nvSpPr>
      <xdr:spPr>
        <a:xfrm>
          <a:off x="1513205" y="1060704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121920</xdr:rowOff>
    </xdr:to>
    <xdr:sp>
      <xdr:nvSpPr>
        <xdr:cNvPr id="127" name="图片 1"/>
        <xdr:cNvSpPr>
          <a:spLocks noChangeAspect="1"/>
        </xdr:cNvSpPr>
      </xdr:nvSpPr>
      <xdr:spPr>
        <a:xfrm>
          <a:off x="1516380" y="1060704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121920</xdr:rowOff>
    </xdr:to>
    <xdr:sp>
      <xdr:nvSpPr>
        <xdr:cNvPr id="128" name="图片 1"/>
        <xdr:cNvSpPr>
          <a:spLocks noChangeAspect="1"/>
        </xdr:cNvSpPr>
      </xdr:nvSpPr>
      <xdr:spPr>
        <a:xfrm>
          <a:off x="1516380" y="1060704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121920</xdr:rowOff>
    </xdr:to>
    <xdr:sp>
      <xdr:nvSpPr>
        <xdr:cNvPr id="129" name="图片 1"/>
        <xdr:cNvSpPr>
          <a:spLocks noChangeAspect="1"/>
        </xdr:cNvSpPr>
      </xdr:nvSpPr>
      <xdr:spPr>
        <a:xfrm>
          <a:off x="1516380" y="1060704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303530</xdr:colOff>
      <xdr:row>59</xdr:row>
      <xdr:rowOff>121920</xdr:rowOff>
    </xdr:to>
    <xdr:sp>
      <xdr:nvSpPr>
        <xdr:cNvPr id="130" name="图片 1"/>
        <xdr:cNvSpPr>
          <a:spLocks noChangeAspect="1"/>
        </xdr:cNvSpPr>
      </xdr:nvSpPr>
      <xdr:spPr>
        <a:xfrm>
          <a:off x="1516380" y="1060704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265430</xdr:colOff>
      <xdr:row>59</xdr:row>
      <xdr:rowOff>118745</xdr:rowOff>
    </xdr:to>
    <xdr:sp>
      <xdr:nvSpPr>
        <xdr:cNvPr id="131" name="图片 1"/>
        <xdr:cNvSpPr>
          <a:spLocks noChangeAspect="1"/>
        </xdr:cNvSpPr>
      </xdr:nvSpPr>
      <xdr:spPr>
        <a:xfrm>
          <a:off x="1516380" y="1060704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265430</xdr:colOff>
      <xdr:row>59</xdr:row>
      <xdr:rowOff>118745</xdr:rowOff>
    </xdr:to>
    <xdr:sp>
      <xdr:nvSpPr>
        <xdr:cNvPr id="132" name="图片 1"/>
        <xdr:cNvSpPr>
          <a:spLocks noChangeAspect="1"/>
        </xdr:cNvSpPr>
      </xdr:nvSpPr>
      <xdr:spPr>
        <a:xfrm>
          <a:off x="1516380" y="1060704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265430</xdr:colOff>
      <xdr:row>59</xdr:row>
      <xdr:rowOff>118745</xdr:rowOff>
    </xdr:to>
    <xdr:sp>
      <xdr:nvSpPr>
        <xdr:cNvPr id="133" name="图片 1"/>
        <xdr:cNvSpPr>
          <a:spLocks noChangeAspect="1"/>
        </xdr:cNvSpPr>
      </xdr:nvSpPr>
      <xdr:spPr>
        <a:xfrm>
          <a:off x="1516380" y="1060704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265430</xdr:colOff>
      <xdr:row>59</xdr:row>
      <xdr:rowOff>118745</xdr:rowOff>
    </xdr:to>
    <xdr:sp>
      <xdr:nvSpPr>
        <xdr:cNvPr id="134" name="图片 1"/>
        <xdr:cNvSpPr>
          <a:spLocks noChangeAspect="1"/>
        </xdr:cNvSpPr>
      </xdr:nvSpPr>
      <xdr:spPr>
        <a:xfrm>
          <a:off x="1516380" y="1060704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300355</xdr:colOff>
      <xdr:row>59</xdr:row>
      <xdr:rowOff>118745</xdr:rowOff>
    </xdr:to>
    <xdr:sp>
      <xdr:nvSpPr>
        <xdr:cNvPr id="135" name="图片 2"/>
        <xdr:cNvSpPr>
          <a:spLocks noChangeAspect="1"/>
        </xdr:cNvSpPr>
      </xdr:nvSpPr>
      <xdr:spPr>
        <a:xfrm>
          <a:off x="1513205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300355</xdr:colOff>
      <xdr:row>59</xdr:row>
      <xdr:rowOff>118745</xdr:rowOff>
    </xdr:to>
    <xdr:sp>
      <xdr:nvSpPr>
        <xdr:cNvPr id="136" name="图片 2"/>
        <xdr:cNvSpPr>
          <a:spLocks noChangeAspect="1"/>
        </xdr:cNvSpPr>
      </xdr:nvSpPr>
      <xdr:spPr>
        <a:xfrm>
          <a:off x="1513205" y="1060704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300355</xdr:colOff>
      <xdr:row>59</xdr:row>
      <xdr:rowOff>118110</xdr:rowOff>
    </xdr:to>
    <xdr:sp>
      <xdr:nvSpPr>
        <xdr:cNvPr id="137" name="图片 2"/>
        <xdr:cNvSpPr>
          <a:spLocks noChangeAspect="1"/>
        </xdr:cNvSpPr>
      </xdr:nvSpPr>
      <xdr:spPr>
        <a:xfrm>
          <a:off x="1513205" y="1060704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304800</xdr:colOff>
      <xdr:row>59</xdr:row>
      <xdr:rowOff>118745</xdr:rowOff>
    </xdr:to>
    <xdr:sp>
      <xdr:nvSpPr>
        <xdr:cNvPr id="138" name="图片 1"/>
        <xdr:cNvSpPr>
          <a:spLocks noChangeAspect="1"/>
        </xdr:cNvSpPr>
      </xdr:nvSpPr>
      <xdr:spPr>
        <a:xfrm>
          <a:off x="1516380" y="1060704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304800</xdr:colOff>
      <xdr:row>59</xdr:row>
      <xdr:rowOff>118745</xdr:rowOff>
    </xdr:to>
    <xdr:sp>
      <xdr:nvSpPr>
        <xdr:cNvPr id="139" name="图片 1"/>
        <xdr:cNvSpPr>
          <a:spLocks noChangeAspect="1"/>
        </xdr:cNvSpPr>
      </xdr:nvSpPr>
      <xdr:spPr>
        <a:xfrm>
          <a:off x="1516380" y="1060704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304800</xdr:colOff>
      <xdr:row>59</xdr:row>
      <xdr:rowOff>118745</xdr:rowOff>
    </xdr:to>
    <xdr:sp>
      <xdr:nvSpPr>
        <xdr:cNvPr id="140" name="图片 1"/>
        <xdr:cNvSpPr>
          <a:spLocks noChangeAspect="1"/>
        </xdr:cNvSpPr>
      </xdr:nvSpPr>
      <xdr:spPr>
        <a:xfrm>
          <a:off x="1516380" y="1060704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304800</xdr:colOff>
      <xdr:row>59</xdr:row>
      <xdr:rowOff>118745</xdr:rowOff>
    </xdr:to>
    <xdr:sp>
      <xdr:nvSpPr>
        <xdr:cNvPr id="141" name="图片 1"/>
        <xdr:cNvSpPr>
          <a:spLocks noChangeAspect="1"/>
        </xdr:cNvSpPr>
      </xdr:nvSpPr>
      <xdr:spPr>
        <a:xfrm>
          <a:off x="1516380" y="1060704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300355</xdr:colOff>
      <xdr:row>59</xdr:row>
      <xdr:rowOff>118110</xdr:rowOff>
    </xdr:to>
    <xdr:sp>
      <xdr:nvSpPr>
        <xdr:cNvPr id="142" name="图片 2"/>
        <xdr:cNvSpPr>
          <a:spLocks noChangeAspect="1"/>
        </xdr:cNvSpPr>
      </xdr:nvSpPr>
      <xdr:spPr>
        <a:xfrm>
          <a:off x="1513205" y="1060704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265430</xdr:colOff>
      <xdr:row>59</xdr:row>
      <xdr:rowOff>118745</xdr:rowOff>
    </xdr:to>
    <xdr:sp>
      <xdr:nvSpPr>
        <xdr:cNvPr id="143" name="图片 1"/>
        <xdr:cNvSpPr>
          <a:spLocks noChangeAspect="1"/>
        </xdr:cNvSpPr>
      </xdr:nvSpPr>
      <xdr:spPr>
        <a:xfrm>
          <a:off x="1516380" y="1060704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265430</xdr:colOff>
      <xdr:row>59</xdr:row>
      <xdr:rowOff>118745</xdr:rowOff>
    </xdr:to>
    <xdr:sp>
      <xdr:nvSpPr>
        <xdr:cNvPr id="144" name="图片 1"/>
        <xdr:cNvSpPr>
          <a:spLocks noChangeAspect="1"/>
        </xdr:cNvSpPr>
      </xdr:nvSpPr>
      <xdr:spPr>
        <a:xfrm>
          <a:off x="1516380" y="1060704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265430</xdr:colOff>
      <xdr:row>59</xdr:row>
      <xdr:rowOff>118745</xdr:rowOff>
    </xdr:to>
    <xdr:sp>
      <xdr:nvSpPr>
        <xdr:cNvPr id="145" name="图片 1"/>
        <xdr:cNvSpPr>
          <a:spLocks noChangeAspect="1"/>
        </xdr:cNvSpPr>
      </xdr:nvSpPr>
      <xdr:spPr>
        <a:xfrm>
          <a:off x="1516380" y="1060704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265430</xdr:colOff>
      <xdr:row>59</xdr:row>
      <xdr:rowOff>118745</xdr:rowOff>
    </xdr:to>
    <xdr:sp>
      <xdr:nvSpPr>
        <xdr:cNvPr id="146" name="图片 1"/>
        <xdr:cNvSpPr>
          <a:spLocks noChangeAspect="1"/>
        </xdr:cNvSpPr>
      </xdr:nvSpPr>
      <xdr:spPr>
        <a:xfrm>
          <a:off x="1516380" y="1060704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300355</xdr:colOff>
      <xdr:row>59</xdr:row>
      <xdr:rowOff>123190</xdr:rowOff>
    </xdr:to>
    <xdr:sp>
      <xdr:nvSpPr>
        <xdr:cNvPr id="147" name="图片 2"/>
        <xdr:cNvSpPr>
          <a:spLocks noChangeAspect="1"/>
        </xdr:cNvSpPr>
      </xdr:nvSpPr>
      <xdr:spPr>
        <a:xfrm>
          <a:off x="1513205" y="1060704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300355</xdr:colOff>
      <xdr:row>59</xdr:row>
      <xdr:rowOff>123190</xdr:rowOff>
    </xdr:to>
    <xdr:sp>
      <xdr:nvSpPr>
        <xdr:cNvPr id="148" name="图片 2"/>
        <xdr:cNvSpPr>
          <a:spLocks noChangeAspect="1"/>
        </xdr:cNvSpPr>
      </xdr:nvSpPr>
      <xdr:spPr>
        <a:xfrm>
          <a:off x="1513205" y="1060704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304800</xdr:colOff>
      <xdr:row>59</xdr:row>
      <xdr:rowOff>123190</xdr:rowOff>
    </xdr:to>
    <xdr:sp>
      <xdr:nvSpPr>
        <xdr:cNvPr id="149" name="图片 1"/>
        <xdr:cNvSpPr>
          <a:spLocks noChangeAspect="1"/>
        </xdr:cNvSpPr>
      </xdr:nvSpPr>
      <xdr:spPr>
        <a:xfrm>
          <a:off x="1516380" y="1060704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304800</xdr:colOff>
      <xdr:row>59</xdr:row>
      <xdr:rowOff>123190</xdr:rowOff>
    </xdr:to>
    <xdr:sp>
      <xdr:nvSpPr>
        <xdr:cNvPr id="150" name="图片 1"/>
        <xdr:cNvSpPr>
          <a:spLocks noChangeAspect="1"/>
        </xdr:cNvSpPr>
      </xdr:nvSpPr>
      <xdr:spPr>
        <a:xfrm>
          <a:off x="1516380" y="1060704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58</xdr:row>
      <xdr:rowOff>0</xdr:rowOff>
    </xdr:from>
    <xdr:to>
      <xdr:col>3</xdr:col>
      <xdr:colOff>304800</xdr:colOff>
      <xdr:row>59</xdr:row>
      <xdr:rowOff>123190</xdr:rowOff>
    </xdr:to>
    <xdr:sp>
      <xdr:nvSpPr>
        <xdr:cNvPr id="151" name="图片 1"/>
        <xdr:cNvSpPr>
          <a:spLocks noChangeAspect="1"/>
        </xdr:cNvSpPr>
      </xdr:nvSpPr>
      <xdr:spPr>
        <a:xfrm>
          <a:off x="1516380" y="1060704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58</xdr:row>
      <xdr:rowOff>0</xdr:rowOff>
    </xdr:from>
    <xdr:to>
      <xdr:col>3</xdr:col>
      <xdr:colOff>300355</xdr:colOff>
      <xdr:row>60</xdr:row>
      <xdr:rowOff>9525</xdr:rowOff>
    </xdr:to>
    <xdr:sp>
      <xdr:nvSpPr>
        <xdr:cNvPr id="152" name="图片 2"/>
        <xdr:cNvSpPr>
          <a:spLocks noChangeAspect="1"/>
        </xdr:cNvSpPr>
      </xdr:nvSpPr>
      <xdr:spPr>
        <a:xfrm>
          <a:off x="1513205" y="1060704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118745</xdr:rowOff>
    </xdr:to>
    <xdr:sp>
      <xdr:nvSpPr>
        <xdr:cNvPr id="153" name="图片 2"/>
        <xdr:cNvSpPr>
          <a:spLocks noChangeAspect="1"/>
        </xdr:cNvSpPr>
      </xdr:nvSpPr>
      <xdr:spPr>
        <a:xfrm>
          <a:off x="1513205" y="1298448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118745</xdr:rowOff>
    </xdr:to>
    <xdr:sp>
      <xdr:nvSpPr>
        <xdr:cNvPr id="154" name="图片 2"/>
        <xdr:cNvSpPr>
          <a:spLocks noChangeAspect="1"/>
        </xdr:cNvSpPr>
      </xdr:nvSpPr>
      <xdr:spPr>
        <a:xfrm>
          <a:off x="1513205" y="1298448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118745</xdr:rowOff>
    </xdr:to>
    <xdr:sp>
      <xdr:nvSpPr>
        <xdr:cNvPr id="155" name="图片 2"/>
        <xdr:cNvSpPr>
          <a:spLocks noChangeAspect="1"/>
        </xdr:cNvSpPr>
      </xdr:nvSpPr>
      <xdr:spPr>
        <a:xfrm>
          <a:off x="1513205" y="1298448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118745</xdr:rowOff>
    </xdr:to>
    <xdr:sp>
      <xdr:nvSpPr>
        <xdr:cNvPr id="156" name="图片 2"/>
        <xdr:cNvSpPr>
          <a:spLocks noChangeAspect="1"/>
        </xdr:cNvSpPr>
      </xdr:nvSpPr>
      <xdr:spPr>
        <a:xfrm>
          <a:off x="1513205" y="1298448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118745</xdr:rowOff>
    </xdr:to>
    <xdr:sp>
      <xdr:nvSpPr>
        <xdr:cNvPr id="157" name="图片 2"/>
        <xdr:cNvSpPr>
          <a:spLocks noChangeAspect="1"/>
        </xdr:cNvSpPr>
      </xdr:nvSpPr>
      <xdr:spPr>
        <a:xfrm>
          <a:off x="1513205" y="1298448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118745</xdr:rowOff>
    </xdr:to>
    <xdr:sp>
      <xdr:nvSpPr>
        <xdr:cNvPr id="158" name="图片 2"/>
        <xdr:cNvSpPr>
          <a:spLocks noChangeAspect="1"/>
        </xdr:cNvSpPr>
      </xdr:nvSpPr>
      <xdr:spPr>
        <a:xfrm>
          <a:off x="1513205" y="1298448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117475</xdr:rowOff>
    </xdr:to>
    <xdr:sp>
      <xdr:nvSpPr>
        <xdr:cNvPr id="159" name="图片 2"/>
        <xdr:cNvSpPr>
          <a:spLocks noChangeAspect="1"/>
        </xdr:cNvSpPr>
      </xdr:nvSpPr>
      <xdr:spPr>
        <a:xfrm>
          <a:off x="1513205" y="1298448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118745</xdr:rowOff>
    </xdr:to>
    <xdr:sp>
      <xdr:nvSpPr>
        <xdr:cNvPr id="160" name="图片 1"/>
        <xdr:cNvSpPr>
          <a:spLocks noChangeAspect="1"/>
        </xdr:cNvSpPr>
      </xdr:nvSpPr>
      <xdr:spPr>
        <a:xfrm>
          <a:off x="1516380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118745</xdr:rowOff>
    </xdr:to>
    <xdr:sp>
      <xdr:nvSpPr>
        <xdr:cNvPr id="161" name="图片 1"/>
        <xdr:cNvSpPr>
          <a:spLocks noChangeAspect="1"/>
        </xdr:cNvSpPr>
      </xdr:nvSpPr>
      <xdr:spPr>
        <a:xfrm>
          <a:off x="1516380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118745</xdr:rowOff>
    </xdr:to>
    <xdr:sp>
      <xdr:nvSpPr>
        <xdr:cNvPr id="162" name="图片 1"/>
        <xdr:cNvSpPr>
          <a:spLocks noChangeAspect="1"/>
        </xdr:cNvSpPr>
      </xdr:nvSpPr>
      <xdr:spPr>
        <a:xfrm>
          <a:off x="1516380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118745</xdr:rowOff>
    </xdr:to>
    <xdr:sp>
      <xdr:nvSpPr>
        <xdr:cNvPr id="163" name="图片 1"/>
        <xdr:cNvSpPr>
          <a:spLocks noChangeAspect="1"/>
        </xdr:cNvSpPr>
      </xdr:nvSpPr>
      <xdr:spPr>
        <a:xfrm>
          <a:off x="1516380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118745</xdr:rowOff>
    </xdr:to>
    <xdr:sp>
      <xdr:nvSpPr>
        <xdr:cNvPr id="164" name="图片 1"/>
        <xdr:cNvSpPr>
          <a:spLocks noChangeAspect="1"/>
        </xdr:cNvSpPr>
      </xdr:nvSpPr>
      <xdr:spPr>
        <a:xfrm>
          <a:off x="1516380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118745</xdr:rowOff>
    </xdr:to>
    <xdr:sp>
      <xdr:nvSpPr>
        <xdr:cNvPr id="165" name="图片 2"/>
        <xdr:cNvSpPr>
          <a:spLocks noChangeAspect="1"/>
        </xdr:cNvSpPr>
      </xdr:nvSpPr>
      <xdr:spPr>
        <a:xfrm>
          <a:off x="1513205" y="1298448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123190</xdr:rowOff>
    </xdr:to>
    <xdr:sp>
      <xdr:nvSpPr>
        <xdr:cNvPr id="166" name="图片 2"/>
        <xdr:cNvSpPr>
          <a:spLocks noChangeAspect="1"/>
        </xdr:cNvSpPr>
      </xdr:nvSpPr>
      <xdr:spPr>
        <a:xfrm>
          <a:off x="1513205" y="1298448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123190</xdr:rowOff>
    </xdr:to>
    <xdr:sp>
      <xdr:nvSpPr>
        <xdr:cNvPr id="167" name="图片 2"/>
        <xdr:cNvSpPr>
          <a:spLocks noChangeAspect="1"/>
        </xdr:cNvSpPr>
      </xdr:nvSpPr>
      <xdr:spPr>
        <a:xfrm>
          <a:off x="1513205" y="1298448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123190</xdr:rowOff>
    </xdr:to>
    <xdr:sp>
      <xdr:nvSpPr>
        <xdr:cNvPr id="168" name="图片 1"/>
        <xdr:cNvSpPr>
          <a:spLocks noChangeAspect="1"/>
        </xdr:cNvSpPr>
      </xdr:nvSpPr>
      <xdr:spPr>
        <a:xfrm>
          <a:off x="1516380" y="1298448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123190</xdr:rowOff>
    </xdr:to>
    <xdr:sp>
      <xdr:nvSpPr>
        <xdr:cNvPr id="169" name="图片 1"/>
        <xdr:cNvSpPr>
          <a:spLocks noChangeAspect="1"/>
        </xdr:cNvSpPr>
      </xdr:nvSpPr>
      <xdr:spPr>
        <a:xfrm>
          <a:off x="1516380" y="1298448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123190</xdr:rowOff>
    </xdr:to>
    <xdr:sp>
      <xdr:nvSpPr>
        <xdr:cNvPr id="170" name="图片 1"/>
        <xdr:cNvSpPr>
          <a:spLocks noChangeAspect="1"/>
        </xdr:cNvSpPr>
      </xdr:nvSpPr>
      <xdr:spPr>
        <a:xfrm>
          <a:off x="1516380" y="1298448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123190</xdr:rowOff>
    </xdr:to>
    <xdr:sp>
      <xdr:nvSpPr>
        <xdr:cNvPr id="171" name="图片 1"/>
        <xdr:cNvSpPr>
          <a:spLocks noChangeAspect="1"/>
        </xdr:cNvSpPr>
      </xdr:nvSpPr>
      <xdr:spPr>
        <a:xfrm>
          <a:off x="1516380" y="1298448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118745</xdr:rowOff>
    </xdr:to>
    <xdr:sp>
      <xdr:nvSpPr>
        <xdr:cNvPr id="172" name="图片 1"/>
        <xdr:cNvSpPr>
          <a:spLocks noChangeAspect="1"/>
        </xdr:cNvSpPr>
      </xdr:nvSpPr>
      <xdr:spPr>
        <a:xfrm>
          <a:off x="1516380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118745</xdr:rowOff>
    </xdr:to>
    <xdr:sp>
      <xdr:nvSpPr>
        <xdr:cNvPr id="173" name="图片 2"/>
        <xdr:cNvSpPr>
          <a:spLocks noChangeAspect="1"/>
        </xdr:cNvSpPr>
      </xdr:nvSpPr>
      <xdr:spPr>
        <a:xfrm>
          <a:off x="1513205" y="1298448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118745</xdr:rowOff>
    </xdr:to>
    <xdr:sp>
      <xdr:nvSpPr>
        <xdr:cNvPr id="174" name="图片 2"/>
        <xdr:cNvSpPr>
          <a:spLocks noChangeAspect="1"/>
        </xdr:cNvSpPr>
      </xdr:nvSpPr>
      <xdr:spPr>
        <a:xfrm>
          <a:off x="1513205" y="1298448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118745</xdr:rowOff>
    </xdr:to>
    <xdr:sp>
      <xdr:nvSpPr>
        <xdr:cNvPr id="175" name="图片 1"/>
        <xdr:cNvSpPr>
          <a:spLocks noChangeAspect="1"/>
        </xdr:cNvSpPr>
      </xdr:nvSpPr>
      <xdr:spPr>
        <a:xfrm>
          <a:off x="1516380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118745</xdr:rowOff>
    </xdr:to>
    <xdr:sp>
      <xdr:nvSpPr>
        <xdr:cNvPr id="176" name="图片 1"/>
        <xdr:cNvSpPr>
          <a:spLocks noChangeAspect="1"/>
        </xdr:cNvSpPr>
      </xdr:nvSpPr>
      <xdr:spPr>
        <a:xfrm>
          <a:off x="1516380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118745</xdr:rowOff>
    </xdr:to>
    <xdr:sp>
      <xdr:nvSpPr>
        <xdr:cNvPr id="177" name="图片 1"/>
        <xdr:cNvSpPr>
          <a:spLocks noChangeAspect="1"/>
        </xdr:cNvSpPr>
      </xdr:nvSpPr>
      <xdr:spPr>
        <a:xfrm>
          <a:off x="1516380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118745</xdr:rowOff>
    </xdr:to>
    <xdr:sp>
      <xdr:nvSpPr>
        <xdr:cNvPr id="178" name="图片 1"/>
        <xdr:cNvSpPr>
          <a:spLocks noChangeAspect="1"/>
        </xdr:cNvSpPr>
      </xdr:nvSpPr>
      <xdr:spPr>
        <a:xfrm>
          <a:off x="1516380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118745</xdr:rowOff>
    </xdr:to>
    <xdr:sp>
      <xdr:nvSpPr>
        <xdr:cNvPr id="179" name="图片 1"/>
        <xdr:cNvSpPr>
          <a:spLocks noChangeAspect="1"/>
        </xdr:cNvSpPr>
      </xdr:nvSpPr>
      <xdr:spPr>
        <a:xfrm>
          <a:off x="1516380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121920</xdr:rowOff>
    </xdr:to>
    <xdr:sp>
      <xdr:nvSpPr>
        <xdr:cNvPr id="180" name="图片 2"/>
        <xdr:cNvSpPr>
          <a:spLocks noChangeAspect="1"/>
        </xdr:cNvSpPr>
      </xdr:nvSpPr>
      <xdr:spPr>
        <a:xfrm>
          <a:off x="1513205" y="1298448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121920</xdr:rowOff>
    </xdr:to>
    <xdr:sp>
      <xdr:nvSpPr>
        <xdr:cNvPr id="181" name="图片 2"/>
        <xdr:cNvSpPr>
          <a:spLocks noChangeAspect="1"/>
        </xdr:cNvSpPr>
      </xdr:nvSpPr>
      <xdr:spPr>
        <a:xfrm>
          <a:off x="1513205" y="1298448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121920</xdr:rowOff>
    </xdr:to>
    <xdr:sp>
      <xdr:nvSpPr>
        <xdr:cNvPr id="182" name="图片 1"/>
        <xdr:cNvSpPr>
          <a:spLocks noChangeAspect="1"/>
        </xdr:cNvSpPr>
      </xdr:nvSpPr>
      <xdr:spPr>
        <a:xfrm>
          <a:off x="1516380" y="1298448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121920</xdr:rowOff>
    </xdr:to>
    <xdr:sp>
      <xdr:nvSpPr>
        <xdr:cNvPr id="183" name="图片 1"/>
        <xdr:cNvSpPr>
          <a:spLocks noChangeAspect="1"/>
        </xdr:cNvSpPr>
      </xdr:nvSpPr>
      <xdr:spPr>
        <a:xfrm>
          <a:off x="1516380" y="1298448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121920</xdr:rowOff>
    </xdr:to>
    <xdr:sp>
      <xdr:nvSpPr>
        <xdr:cNvPr id="184" name="图片 1"/>
        <xdr:cNvSpPr>
          <a:spLocks noChangeAspect="1"/>
        </xdr:cNvSpPr>
      </xdr:nvSpPr>
      <xdr:spPr>
        <a:xfrm>
          <a:off x="1516380" y="1298448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121920</xdr:rowOff>
    </xdr:to>
    <xdr:sp>
      <xdr:nvSpPr>
        <xdr:cNvPr id="185" name="图片 1"/>
        <xdr:cNvSpPr>
          <a:spLocks noChangeAspect="1"/>
        </xdr:cNvSpPr>
      </xdr:nvSpPr>
      <xdr:spPr>
        <a:xfrm>
          <a:off x="1516380" y="1298448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265430</xdr:colOff>
      <xdr:row>72</xdr:row>
      <xdr:rowOff>118745</xdr:rowOff>
    </xdr:to>
    <xdr:sp>
      <xdr:nvSpPr>
        <xdr:cNvPr id="186" name="图片 1"/>
        <xdr:cNvSpPr>
          <a:spLocks noChangeAspect="1"/>
        </xdr:cNvSpPr>
      </xdr:nvSpPr>
      <xdr:spPr>
        <a:xfrm>
          <a:off x="1516380" y="1298448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265430</xdr:colOff>
      <xdr:row>72</xdr:row>
      <xdr:rowOff>118745</xdr:rowOff>
    </xdr:to>
    <xdr:sp>
      <xdr:nvSpPr>
        <xdr:cNvPr id="187" name="图片 1"/>
        <xdr:cNvSpPr>
          <a:spLocks noChangeAspect="1"/>
        </xdr:cNvSpPr>
      </xdr:nvSpPr>
      <xdr:spPr>
        <a:xfrm>
          <a:off x="1516380" y="1298448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265430</xdr:colOff>
      <xdr:row>72</xdr:row>
      <xdr:rowOff>118745</xdr:rowOff>
    </xdr:to>
    <xdr:sp>
      <xdr:nvSpPr>
        <xdr:cNvPr id="188" name="图片 1"/>
        <xdr:cNvSpPr>
          <a:spLocks noChangeAspect="1"/>
        </xdr:cNvSpPr>
      </xdr:nvSpPr>
      <xdr:spPr>
        <a:xfrm>
          <a:off x="1516380" y="1298448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265430</xdr:colOff>
      <xdr:row>72</xdr:row>
      <xdr:rowOff>118745</xdr:rowOff>
    </xdr:to>
    <xdr:sp>
      <xdr:nvSpPr>
        <xdr:cNvPr id="189" name="图片 1"/>
        <xdr:cNvSpPr>
          <a:spLocks noChangeAspect="1"/>
        </xdr:cNvSpPr>
      </xdr:nvSpPr>
      <xdr:spPr>
        <a:xfrm>
          <a:off x="1516380" y="1298448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300355</xdr:colOff>
      <xdr:row>72</xdr:row>
      <xdr:rowOff>118745</xdr:rowOff>
    </xdr:to>
    <xdr:sp>
      <xdr:nvSpPr>
        <xdr:cNvPr id="190" name="图片 2"/>
        <xdr:cNvSpPr>
          <a:spLocks noChangeAspect="1"/>
        </xdr:cNvSpPr>
      </xdr:nvSpPr>
      <xdr:spPr>
        <a:xfrm>
          <a:off x="1513205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300355</xdr:colOff>
      <xdr:row>72</xdr:row>
      <xdr:rowOff>118745</xdr:rowOff>
    </xdr:to>
    <xdr:sp>
      <xdr:nvSpPr>
        <xdr:cNvPr id="191" name="图片 2"/>
        <xdr:cNvSpPr>
          <a:spLocks noChangeAspect="1"/>
        </xdr:cNvSpPr>
      </xdr:nvSpPr>
      <xdr:spPr>
        <a:xfrm>
          <a:off x="1513205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300355</xdr:colOff>
      <xdr:row>72</xdr:row>
      <xdr:rowOff>118110</xdr:rowOff>
    </xdr:to>
    <xdr:sp>
      <xdr:nvSpPr>
        <xdr:cNvPr id="192" name="图片 2"/>
        <xdr:cNvSpPr>
          <a:spLocks noChangeAspect="1"/>
        </xdr:cNvSpPr>
      </xdr:nvSpPr>
      <xdr:spPr>
        <a:xfrm>
          <a:off x="1513205" y="1298448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304800</xdr:colOff>
      <xdr:row>72</xdr:row>
      <xdr:rowOff>118745</xdr:rowOff>
    </xdr:to>
    <xdr:sp>
      <xdr:nvSpPr>
        <xdr:cNvPr id="193" name="图片 1"/>
        <xdr:cNvSpPr>
          <a:spLocks noChangeAspect="1"/>
        </xdr:cNvSpPr>
      </xdr:nvSpPr>
      <xdr:spPr>
        <a:xfrm>
          <a:off x="1516380" y="1298448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304800</xdr:colOff>
      <xdr:row>72</xdr:row>
      <xdr:rowOff>118745</xdr:rowOff>
    </xdr:to>
    <xdr:sp>
      <xdr:nvSpPr>
        <xdr:cNvPr id="194" name="图片 1"/>
        <xdr:cNvSpPr>
          <a:spLocks noChangeAspect="1"/>
        </xdr:cNvSpPr>
      </xdr:nvSpPr>
      <xdr:spPr>
        <a:xfrm>
          <a:off x="1516380" y="1298448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304800</xdr:colOff>
      <xdr:row>72</xdr:row>
      <xdr:rowOff>118745</xdr:rowOff>
    </xdr:to>
    <xdr:sp>
      <xdr:nvSpPr>
        <xdr:cNvPr id="195" name="图片 1"/>
        <xdr:cNvSpPr>
          <a:spLocks noChangeAspect="1"/>
        </xdr:cNvSpPr>
      </xdr:nvSpPr>
      <xdr:spPr>
        <a:xfrm>
          <a:off x="1516380" y="1298448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304800</xdr:colOff>
      <xdr:row>72</xdr:row>
      <xdr:rowOff>118745</xdr:rowOff>
    </xdr:to>
    <xdr:sp>
      <xdr:nvSpPr>
        <xdr:cNvPr id="196" name="图片 1"/>
        <xdr:cNvSpPr>
          <a:spLocks noChangeAspect="1"/>
        </xdr:cNvSpPr>
      </xdr:nvSpPr>
      <xdr:spPr>
        <a:xfrm>
          <a:off x="1516380" y="1298448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300355</xdr:colOff>
      <xdr:row>72</xdr:row>
      <xdr:rowOff>118110</xdr:rowOff>
    </xdr:to>
    <xdr:sp>
      <xdr:nvSpPr>
        <xdr:cNvPr id="197" name="图片 2"/>
        <xdr:cNvSpPr>
          <a:spLocks noChangeAspect="1"/>
        </xdr:cNvSpPr>
      </xdr:nvSpPr>
      <xdr:spPr>
        <a:xfrm>
          <a:off x="1513205" y="1298448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265430</xdr:colOff>
      <xdr:row>72</xdr:row>
      <xdr:rowOff>118745</xdr:rowOff>
    </xdr:to>
    <xdr:sp>
      <xdr:nvSpPr>
        <xdr:cNvPr id="198" name="图片 1"/>
        <xdr:cNvSpPr>
          <a:spLocks noChangeAspect="1"/>
        </xdr:cNvSpPr>
      </xdr:nvSpPr>
      <xdr:spPr>
        <a:xfrm>
          <a:off x="1516380" y="1298448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265430</xdr:colOff>
      <xdr:row>72</xdr:row>
      <xdr:rowOff>118745</xdr:rowOff>
    </xdr:to>
    <xdr:sp>
      <xdr:nvSpPr>
        <xdr:cNvPr id="199" name="图片 1"/>
        <xdr:cNvSpPr>
          <a:spLocks noChangeAspect="1"/>
        </xdr:cNvSpPr>
      </xdr:nvSpPr>
      <xdr:spPr>
        <a:xfrm>
          <a:off x="1516380" y="1298448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265430</xdr:colOff>
      <xdr:row>72</xdr:row>
      <xdr:rowOff>118745</xdr:rowOff>
    </xdr:to>
    <xdr:sp>
      <xdr:nvSpPr>
        <xdr:cNvPr id="200" name="图片 1"/>
        <xdr:cNvSpPr>
          <a:spLocks noChangeAspect="1"/>
        </xdr:cNvSpPr>
      </xdr:nvSpPr>
      <xdr:spPr>
        <a:xfrm>
          <a:off x="1516380" y="1298448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265430</xdr:colOff>
      <xdr:row>72</xdr:row>
      <xdr:rowOff>118745</xdr:rowOff>
    </xdr:to>
    <xdr:sp>
      <xdr:nvSpPr>
        <xdr:cNvPr id="201" name="图片 1"/>
        <xdr:cNvSpPr>
          <a:spLocks noChangeAspect="1"/>
        </xdr:cNvSpPr>
      </xdr:nvSpPr>
      <xdr:spPr>
        <a:xfrm>
          <a:off x="1516380" y="1298448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300355</xdr:colOff>
      <xdr:row>72</xdr:row>
      <xdr:rowOff>123190</xdr:rowOff>
    </xdr:to>
    <xdr:sp>
      <xdr:nvSpPr>
        <xdr:cNvPr id="202" name="图片 2"/>
        <xdr:cNvSpPr>
          <a:spLocks noChangeAspect="1"/>
        </xdr:cNvSpPr>
      </xdr:nvSpPr>
      <xdr:spPr>
        <a:xfrm>
          <a:off x="1513205" y="1298448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300355</xdr:colOff>
      <xdr:row>72</xdr:row>
      <xdr:rowOff>123190</xdr:rowOff>
    </xdr:to>
    <xdr:sp>
      <xdr:nvSpPr>
        <xdr:cNvPr id="203" name="图片 2"/>
        <xdr:cNvSpPr>
          <a:spLocks noChangeAspect="1"/>
        </xdr:cNvSpPr>
      </xdr:nvSpPr>
      <xdr:spPr>
        <a:xfrm>
          <a:off x="1513205" y="1298448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304800</xdr:colOff>
      <xdr:row>72</xdr:row>
      <xdr:rowOff>123190</xdr:rowOff>
    </xdr:to>
    <xdr:sp>
      <xdr:nvSpPr>
        <xdr:cNvPr id="204" name="图片 1"/>
        <xdr:cNvSpPr>
          <a:spLocks noChangeAspect="1"/>
        </xdr:cNvSpPr>
      </xdr:nvSpPr>
      <xdr:spPr>
        <a:xfrm>
          <a:off x="1516380" y="1298448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304800</xdr:colOff>
      <xdr:row>72</xdr:row>
      <xdr:rowOff>123190</xdr:rowOff>
    </xdr:to>
    <xdr:sp>
      <xdr:nvSpPr>
        <xdr:cNvPr id="205" name="图片 1"/>
        <xdr:cNvSpPr>
          <a:spLocks noChangeAspect="1"/>
        </xdr:cNvSpPr>
      </xdr:nvSpPr>
      <xdr:spPr>
        <a:xfrm>
          <a:off x="1516380" y="1298448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304800</xdr:colOff>
      <xdr:row>72</xdr:row>
      <xdr:rowOff>123190</xdr:rowOff>
    </xdr:to>
    <xdr:sp>
      <xdr:nvSpPr>
        <xdr:cNvPr id="206" name="图片 1"/>
        <xdr:cNvSpPr>
          <a:spLocks noChangeAspect="1"/>
        </xdr:cNvSpPr>
      </xdr:nvSpPr>
      <xdr:spPr>
        <a:xfrm>
          <a:off x="1516380" y="1298448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304800</xdr:colOff>
      <xdr:row>72</xdr:row>
      <xdr:rowOff>123190</xdr:rowOff>
    </xdr:to>
    <xdr:sp>
      <xdr:nvSpPr>
        <xdr:cNvPr id="207" name="图片 1"/>
        <xdr:cNvSpPr>
          <a:spLocks noChangeAspect="1"/>
        </xdr:cNvSpPr>
      </xdr:nvSpPr>
      <xdr:spPr>
        <a:xfrm>
          <a:off x="1516380" y="1298448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304800</xdr:colOff>
      <xdr:row>72</xdr:row>
      <xdr:rowOff>117475</xdr:rowOff>
    </xdr:to>
    <xdr:sp>
      <xdr:nvSpPr>
        <xdr:cNvPr id="208" name="图片 1"/>
        <xdr:cNvSpPr>
          <a:spLocks noChangeAspect="1"/>
        </xdr:cNvSpPr>
      </xdr:nvSpPr>
      <xdr:spPr>
        <a:xfrm>
          <a:off x="1516380" y="1298448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300355</xdr:colOff>
      <xdr:row>73</xdr:row>
      <xdr:rowOff>9525</xdr:rowOff>
    </xdr:to>
    <xdr:sp>
      <xdr:nvSpPr>
        <xdr:cNvPr id="209" name="图片 2"/>
        <xdr:cNvSpPr>
          <a:spLocks noChangeAspect="1"/>
        </xdr:cNvSpPr>
      </xdr:nvSpPr>
      <xdr:spPr>
        <a:xfrm>
          <a:off x="1513205" y="1298448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118745</xdr:rowOff>
    </xdr:to>
    <xdr:sp>
      <xdr:nvSpPr>
        <xdr:cNvPr id="210" name="图片 2"/>
        <xdr:cNvSpPr>
          <a:spLocks noChangeAspect="1"/>
        </xdr:cNvSpPr>
      </xdr:nvSpPr>
      <xdr:spPr>
        <a:xfrm>
          <a:off x="1513205" y="1298448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118745</xdr:rowOff>
    </xdr:to>
    <xdr:sp>
      <xdr:nvSpPr>
        <xdr:cNvPr id="211" name="图片 2"/>
        <xdr:cNvSpPr>
          <a:spLocks noChangeAspect="1"/>
        </xdr:cNvSpPr>
      </xdr:nvSpPr>
      <xdr:spPr>
        <a:xfrm>
          <a:off x="1513205" y="1298448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118745</xdr:rowOff>
    </xdr:to>
    <xdr:sp>
      <xdr:nvSpPr>
        <xdr:cNvPr id="212" name="图片 2"/>
        <xdr:cNvSpPr>
          <a:spLocks noChangeAspect="1"/>
        </xdr:cNvSpPr>
      </xdr:nvSpPr>
      <xdr:spPr>
        <a:xfrm>
          <a:off x="1513205" y="1298448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118745</xdr:rowOff>
    </xdr:to>
    <xdr:sp>
      <xdr:nvSpPr>
        <xdr:cNvPr id="213" name="图片 2"/>
        <xdr:cNvSpPr>
          <a:spLocks noChangeAspect="1"/>
        </xdr:cNvSpPr>
      </xdr:nvSpPr>
      <xdr:spPr>
        <a:xfrm>
          <a:off x="1513205" y="1298448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118745</xdr:rowOff>
    </xdr:to>
    <xdr:sp>
      <xdr:nvSpPr>
        <xdr:cNvPr id="214" name="图片 2"/>
        <xdr:cNvSpPr>
          <a:spLocks noChangeAspect="1"/>
        </xdr:cNvSpPr>
      </xdr:nvSpPr>
      <xdr:spPr>
        <a:xfrm>
          <a:off x="1513205" y="1298448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118745</xdr:rowOff>
    </xdr:to>
    <xdr:sp>
      <xdr:nvSpPr>
        <xdr:cNvPr id="215" name="图片 2"/>
        <xdr:cNvSpPr>
          <a:spLocks noChangeAspect="1"/>
        </xdr:cNvSpPr>
      </xdr:nvSpPr>
      <xdr:spPr>
        <a:xfrm>
          <a:off x="1513205" y="1298448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117475</xdr:rowOff>
    </xdr:to>
    <xdr:sp>
      <xdr:nvSpPr>
        <xdr:cNvPr id="216" name="图片 2"/>
        <xdr:cNvSpPr>
          <a:spLocks noChangeAspect="1"/>
        </xdr:cNvSpPr>
      </xdr:nvSpPr>
      <xdr:spPr>
        <a:xfrm>
          <a:off x="1513205" y="1298448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118745</xdr:rowOff>
    </xdr:to>
    <xdr:sp>
      <xdr:nvSpPr>
        <xdr:cNvPr id="217" name="图片 1"/>
        <xdr:cNvSpPr>
          <a:spLocks noChangeAspect="1"/>
        </xdr:cNvSpPr>
      </xdr:nvSpPr>
      <xdr:spPr>
        <a:xfrm>
          <a:off x="1516380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118745</xdr:rowOff>
    </xdr:to>
    <xdr:sp>
      <xdr:nvSpPr>
        <xdr:cNvPr id="218" name="图片 1"/>
        <xdr:cNvSpPr>
          <a:spLocks noChangeAspect="1"/>
        </xdr:cNvSpPr>
      </xdr:nvSpPr>
      <xdr:spPr>
        <a:xfrm>
          <a:off x="1516380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118745</xdr:rowOff>
    </xdr:to>
    <xdr:sp>
      <xdr:nvSpPr>
        <xdr:cNvPr id="219" name="图片 1"/>
        <xdr:cNvSpPr>
          <a:spLocks noChangeAspect="1"/>
        </xdr:cNvSpPr>
      </xdr:nvSpPr>
      <xdr:spPr>
        <a:xfrm>
          <a:off x="1516380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118745</xdr:rowOff>
    </xdr:to>
    <xdr:sp>
      <xdr:nvSpPr>
        <xdr:cNvPr id="220" name="图片 1"/>
        <xdr:cNvSpPr>
          <a:spLocks noChangeAspect="1"/>
        </xdr:cNvSpPr>
      </xdr:nvSpPr>
      <xdr:spPr>
        <a:xfrm>
          <a:off x="1516380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118745</xdr:rowOff>
    </xdr:to>
    <xdr:sp>
      <xdr:nvSpPr>
        <xdr:cNvPr id="221" name="图片 1"/>
        <xdr:cNvSpPr>
          <a:spLocks noChangeAspect="1"/>
        </xdr:cNvSpPr>
      </xdr:nvSpPr>
      <xdr:spPr>
        <a:xfrm>
          <a:off x="1516380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118745</xdr:rowOff>
    </xdr:to>
    <xdr:sp>
      <xdr:nvSpPr>
        <xdr:cNvPr id="222" name="图片 2"/>
        <xdr:cNvSpPr>
          <a:spLocks noChangeAspect="1"/>
        </xdr:cNvSpPr>
      </xdr:nvSpPr>
      <xdr:spPr>
        <a:xfrm>
          <a:off x="1513205" y="1298448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123190</xdr:rowOff>
    </xdr:to>
    <xdr:sp>
      <xdr:nvSpPr>
        <xdr:cNvPr id="223" name="图片 2"/>
        <xdr:cNvSpPr>
          <a:spLocks noChangeAspect="1"/>
        </xdr:cNvSpPr>
      </xdr:nvSpPr>
      <xdr:spPr>
        <a:xfrm>
          <a:off x="1513205" y="1298448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123190</xdr:rowOff>
    </xdr:to>
    <xdr:sp>
      <xdr:nvSpPr>
        <xdr:cNvPr id="224" name="图片 2"/>
        <xdr:cNvSpPr>
          <a:spLocks noChangeAspect="1"/>
        </xdr:cNvSpPr>
      </xdr:nvSpPr>
      <xdr:spPr>
        <a:xfrm>
          <a:off x="1513205" y="1298448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123190</xdr:rowOff>
    </xdr:to>
    <xdr:sp>
      <xdr:nvSpPr>
        <xdr:cNvPr id="225" name="图片 1"/>
        <xdr:cNvSpPr>
          <a:spLocks noChangeAspect="1"/>
        </xdr:cNvSpPr>
      </xdr:nvSpPr>
      <xdr:spPr>
        <a:xfrm>
          <a:off x="1516380" y="1298448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123190</xdr:rowOff>
    </xdr:to>
    <xdr:sp>
      <xdr:nvSpPr>
        <xdr:cNvPr id="226" name="图片 1"/>
        <xdr:cNvSpPr>
          <a:spLocks noChangeAspect="1"/>
        </xdr:cNvSpPr>
      </xdr:nvSpPr>
      <xdr:spPr>
        <a:xfrm>
          <a:off x="1516380" y="1298448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123190</xdr:rowOff>
    </xdr:to>
    <xdr:sp>
      <xdr:nvSpPr>
        <xdr:cNvPr id="227" name="图片 1"/>
        <xdr:cNvSpPr>
          <a:spLocks noChangeAspect="1"/>
        </xdr:cNvSpPr>
      </xdr:nvSpPr>
      <xdr:spPr>
        <a:xfrm>
          <a:off x="1516380" y="1298448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123190</xdr:rowOff>
    </xdr:to>
    <xdr:sp>
      <xdr:nvSpPr>
        <xdr:cNvPr id="228" name="图片 1"/>
        <xdr:cNvSpPr>
          <a:spLocks noChangeAspect="1"/>
        </xdr:cNvSpPr>
      </xdr:nvSpPr>
      <xdr:spPr>
        <a:xfrm>
          <a:off x="1516380" y="1298448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118745</xdr:rowOff>
    </xdr:to>
    <xdr:sp>
      <xdr:nvSpPr>
        <xdr:cNvPr id="229" name="图片 1"/>
        <xdr:cNvSpPr>
          <a:spLocks noChangeAspect="1"/>
        </xdr:cNvSpPr>
      </xdr:nvSpPr>
      <xdr:spPr>
        <a:xfrm>
          <a:off x="1516380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118745</xdr:rowOff>
    </xdr:to>
    <xdr:sp>
      <xdr:nvSpPr>
        <xdr:cNvPr id="230" name="图片 2"/>
        <xdr:cNvSpPr>
          <a:spLocks noChangeAspect="1"/>
        </xdr:cNvSpPr>
      </xdr:nvSpPr>
      <xdr:spPr>
        <a:xfrm>
          <a:off x="1513205" y="1298448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118745</xdr:rowOff>
    </xdr:to>
    <xdr:sp>
      <xdr:nvSpPr>
        <xdr:cNvPr id="231" name="图片 2"/>
        <xdr:cNvSpPr>
          <a:spLocks noChangeAspect="1"/>
        </xdr:cNvSpPr>
      </xdr:nvSpPr>
      <xdr:spPr>
        <a:xfrm>
          <a:off x="1513205" y="1298448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118745</xdr:rowOff>
    </xdr:to>
    <xdr:sp>
      <xdr:nvSpPr>
        <xdr:cNvPr id="232" name="图片 1"/>
        <xdr:cNvSpPr>
          <a:spLocks noChangeAspect="1"/>
        </xdr:cNvSpPr>
      </xdr:nvSpPr>
      <xdr:spPr>
        <a:xfrm>
          <a:off x="1516380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118745</xdr:rowOff>
    </xdr:to>
    <xdr:sp>
      <xdr:nvSpPr>
        <xdr:cNvPr id="233" name="图片 1"/>
        <xdr:cNvSpPr>
          <a:spLocks noChangeAspect="1"/>
        </xdr:cNvSpPr>
      </xdr:nvSpPr>
      <xdr:spPr>
        <a:xfrm>
          <a:off x="1516380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118745</xdr:rowOff>
    </xdr:to>
    <xdr:sp>
      <xdr:nvSpPr>
        <xdr:cNvPr id="234" name="图片 1"/>
        <xdr:cNvSpPr>
          <a:spLocks noChangeAspect="1"/>
        </xdr:cNvSpPr>
      </xdr:nvSpPr>
      <xdr:spPr>
        <a:xfrm>
          <a:off x="1516380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118745</xdr:rowOff>
    </xdr:to>
    <xdr:sp>
      <xdr:nvSpPr>
        <xdr:cNvPr id="235" name="图片 1"/>
        <xdr:cNvSpPr>
          <a:spLocks noChangeAspect="1"/>
        </xdr:cNvSpPr>
      </xdr:nvSpPr>
      <xdr:spPr>
        <a:xfrm>
          <a:off x="1516380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118745</xdr:rowOff>
    </xdr:to>
    <xdr:sp>
      <xdr:nvSpPr>
        <xdr:cNvPr id="236" name="图片 1"/>
        <xdr:cNvSpPr>
          <a:spLocks noChangeAspect="1"/>
        </xdr:cNvSpPr>
      </xdr:nvSpPr>
      <xdr:spPr>
        <a:xfrm>
          <a:off x="1516380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121920</xdr:rowOff>
    </xdr:to>
    <xdr:sp>
      <xdr:nvSpPr>
        <xdr:cNvPr id="237" name="图片 2"/>
        <xdr:cNvSpPr>
          <a:spLocks noChangeAspect="1"/>
        </xdr:cNvSpPr>
      </xdr:nvSpPr>
      <xdr:spPr>
        <a:xfrm>
          <a:off x="1513205" y="1298448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299720</xdr:colOff>
      <xdr:row>72</xdr:row>
      <xdr:rowOff>121920</xdr:rowOff>
    </xdr:to>
    <xdr:sp>
      <xdr:nvSpPr>
        <xdr:cNvPr id="238" name="图片 2"/>
        <xdr:cNvSpPr>
          <a:spLocks noChangeAspect="1"/>
        </xdr:cNvSpPr>
      </xdr:nvSpPr>
      <xdr:spPr>
        <a:xfrm>
          <a:off x="1513205" y="1298448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121920</xdr:rowOff>
    </xdr:to>
    <xdr:sp>
      <xdr:nvSpPr>
        <xdr:cNvPr id="239" name="图片 1"/>
        <xdr:cNvSpPr>
          <a:spLocks noChangeAspect="1"/>
        </xdr:cNvSpPr>
      </xdr:nvSpPr>
      <xdr:spPr>
        <a:xfrm>
          <a:off x="1516380" y="1298448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121920</xdr:rowOff>
    </xdr:to>
    <xdr:sp>
      <xdr:nvSpPr>
        <xdr:cNvPr id="240" name="图片 1"/>
        <xdr:cNvSpPr>
          <a:spLocks noChangeAspect="1"/>
        </xdr:cNvSpPr>
      </xdr:nvSpPr>
      <xdr:spPr>
        <a:xfrm>
          <a:off x="1516380" y="1298448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121920</xdr:rowOff>
    </xdr:to>
    <xdr:sp>
      <xdr:nvSpPr>
        <xdr:cNvPr id="241" name="图片 1"/>
        <xdr:cNvSpPr>
          <a:spLocks noChangeAspect="1"/>
        </xdr:cNvSpPr>
      </xdr:nvSpPr>
      <xdr:spPr>
        <a:xfrm>
          <a:off x="1516380" y="1298448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303530</xdr:colOff>
      <xdr:row>72</xdr:row>
      <xdr:rowOff>121920</xdr:rowOff>
    </xdr:to>
    <xdr:sp>
      <xdr:nvSpPr>
        <xdr:cNvPr id="242" name="图片 1"/>
        <xdr:cNvSpPr>
          <a:spLocks noChangeAspect="1"/>
        </xdr:cNvSpPr>
      </xdr:nvSpPr>
      <xdr:spPr>
        <a:xfrm>
          <a:off x="1516380" y="1298448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265430</xdr:colOff>
      <xdr:row>72</xdr:row>
      <xdr:rowOff>118745</xdr:rowOff>
    </xdr:to>
    <xdr:sp>
      <xdr:nvSpPr>
        <xdr:cNvPr id="243" name="图片 1"/>
        <xdr:cNvSpPr>
          <a:spLocks noChangeAspect="1"/>
        </xdr:cNvSpPr>
      </xdr:nvSpPr>
      <xdr:spPr>
        <a:xfrm>
          <a:off x="1516380" y="1298448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265430</xdr:colOff>
      <xdr:row>72</xdr:row>
      <xdr:rowOff>118745</xdr:rowOff>
    </xdr:to>
    <xdr:sp>
      <xdr:nvSpPr>
        <xdr:cNvPr id="244" name="图片 1"/>
        <xdr:cNvSpPr>
          <a:spLocks noChangeAspect="1"/>
        </xdr:cNvSpPr>
      </xdr:nvSpPr>
      <xdr:spPr>
        <a:xfrm>
          <a:off x="1516380" y="1298448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265430</xdr:colOff>
      <xdr:row>72</xdr:row>
      <xdr:rowOff>118745</xdr:rowOff>
    </xdr:to>
    <xdr:sp>
      <xdr:nvSpPr>
        <xdr:cNvPr id="245" name="图片 1"/>
        <xdr:cNvSpPr>
          <a:spLocks noChangeAspect="1"/>
        </xdr:cNvSpPr>
      </xdr:nvSpPr>
      <xdr:spPr>
        <a:xfrm>
          <a:off x="1516380" y="1298448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265430</xdr:colOff>
      <xdr:row>72</xdr:row>
      <xdr:rowOff>118745</xdr:rowOff>
    </xdr:to>
    <xdr:sp>
      <xdr:nvSpPr>
        <xdr:cNvPr id="246" name="图片 1"/>
        <xdr:cNvSpPr>
          <a:spLocks noChangeAspect="1"/>
        </xdr:cNvSpPr>
      </xdr:nvSpPr>
      <xdr:spPr>
        <a:xfrm>
          <a:off x="1516380" y="1298448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300355</xdr:colOff>
      <xdr:row>72</xdr:row>
      <xdr:rowOff>118745</xdr:rowOff>
    </xdr:to>
    <xdr:sp>
      <xdr:nvSpPr>
        <xdr:cNvPr id="247" name="图片 2"/>
        <xdr:cNvSpPr>
          <a:spLocks noChangeAspect="1"/>
        </xdr:cNvSpPr>
      </xdr:nvSpPr>
      <xdr:spPr>
        <a:xfrm>
          <a:off x="1513205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300355</xdr:colOff>
      <xdr:row>72</xdr:row>
      <xdr:rowOff>118745</xdr:rowOff>
    </xdr:to>
    <xdr:sp>
      <xdr:nvSpPr>
        <xdr:cNvPr id="248" name="图片 2"/>
        <xdr:cNvSpPr>
          <a:spLocks noChangeAspect="1"/>
        </xdr:cNvSpPr>
      </xdr:nvSpPr>
      <xdr:spPr>
        <a:xfrm>
          <a:off x="1513205" y="1298448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300355</xdr:colOff>
      <xdr:row>72</xdr:row>
      <xdr:rowOff>118110</xdr:rowOff>
    </xdr:to>
    <xdr:sp>
      <xdr:nvSpPr>
        <xdr:cNvPr id="249" name="图片 2"/>
        <xdr:cNvSpPr>
          <a:spLocks noChangeAspect="1"/>
        </xdr:cNvSpPr>
      </xdr:nvSpPr>
      <xdr:spPr>
        <a:xfrm>
          <a:off x="1513205" y="1298448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304800</xdr:colOff>
      <xdr:row>72</xdr:row>
      <xdr:rowOff>118745</xdr:rowOff>
    </xdr:to>
    <xdr:sp>
      <xdr:nvSpPr>
        <xdr:cNvPr id="250" name="图片 1"/>
        <xdr:cNvSpPr>
          <a:spLocks noChangeAspect="1"/>
        </xdr:cNvSpPr>
      </xdr:nvSpPr>
      <xdr:spPr>
        <a:xfrm>
          <a:off x="1516380" y="1298448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304800</xdr:colOff>
      <xdr:row>72</xdr:row>
      <xdr:rowOff>118745</xdr:rowOff>
    </xdr:to>
    <xdr:sp>
      <xdr:nvSpPr>
        <xdr:cNvPr id="251" name="图片 1"/>
        <xdr:cNvSpPr>
          <a:spLocks noChangeAspect="1"/>
        </xdr:cNvSpPr>
      </xdr:nvSpPr>
      <xdr:spPr>
        <a:xfrm>
          <a:off x="1516380" y="1298448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304800</xdr:colOff>
      <xdr:row>72</xdr:row>
      <xdr:rowOff>118745</xdr:rowOff>
    </xdr:to>
    <xdr:sp>
      <xdr:nvSpPr>
        <xdr:cNvPr id="252" name="图片 1"/>
        <xdr:cNvSpPr>
          <a:spLocks noChangeAspect="1"/>
        </xdr:cNvSpPr>
      </xdr:nvSpPr>
      <xdr:spPr>
        <a:xfrm>
          <a:off x="1516380" y="1298448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304800</xdr:colOff>
      <xdr:row>72</xdr:row>
      <xdr:rowOff>118745</xdr:rowOff>
    </xdr:to>
    <xdr:sp>
      <xdr:nvSpPr>
        <xdr:cNvPr id="253" name="图片 1"/>
        <xdr:cNvSpPr>
          <a:spLocks noChangeAspect="1"/>
        </xdr:cNvSpPr>
      </xdr:nvSpPr>
      <xdr:spPr>
        <a:xfrm>
          <a:off x="1516380" y="1298448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71</xdr:row>
      <xdr:rowOff>0</xdr:rowOff>
    </xdr:from>
    <xdr:to>
      <xdr:col>3</xdr:col>
      <xdr:colOff>300355</xdr:colOff>
      <xdr:row>72</xdr:row>
      <xdr:rowOff>118110</xdr:rowOff>
    </xdr:to>
    <xdr:sp>
      <xdr:nvSpPr>
        <xdr:cNvPr id="254" name="图片 2"/>
        <xdr:cNvSpPr>
          <a:spLocks noChangeAspect="1"/>
        </xdr:cNvSpPr>
      </xdr:nvSpPr>
      <xdr:spPr>
        <a:xfrm>
          <a:off x="1513205" y="1298448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265430</xdr:colOff>
      <xdr:row>72</xdr:row>
      <xdr:rowOff>118745</xdr:rowOff>
    </xdr:to>
    <xdr:sp>
      <xdr:nvSpPr>
        <xdr:cNvPr id="255" name="图片 1"/>
        <xdr:cNvSpPr>
          <a:spLocks noChangeAspect="1"/>
        </xdr:cNvSpPr>
      </xdr:nvSpPr>
      <xdr:spPr>
        <a:xfrm>
          <a:off x="1516380" y="1298448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265430</xdr:colOff>
      <xdr:row>72</xdr:row>
      <xdr:rowOff>118745</xdr:rowOff>
    </xdr:to>
    <xdr:sp>
      <xdr:nvSpPr>
        <xdr:cNvPr id="256" name="图片 1"/>
        <xdr:cNvSpPr>
          <a:spLocks noChangeAspect="1"/>
        </xdr:cNvSpPr>
      </xdr:nvSpPr>
      <xdr:spPr>
        <a:xfrm>
          <a:off x="1516380" y="1298448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265430</xdr:colOff>
      <xdr:row>72</xdr:row>
      <xdr:rowOff>118745</xdr:rowOff>
    </xdr:to>
    <xdr:sp>
      <xdr:nvSpPr>
        <xdr:cNvPr id="257" name="图片 1"/>
        <xdr:cNvSpPr>
          <a:spLocks noChangeAspect="1"/>
        </xdr:cNvSpPr>
      </xdr:nvSpPr>
      <xdr:spPr>
        <a:xfrm>
          <a:off x="1516380" y="1298448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304800</xdr:colOff>
      <xdr:row>72</xdr:row>
      <xdr:rowOff>123190</xdr:rowOff>
    </xdr:to>
    <xdr:sp>
      <xdr:nvSpPr>
        <xdr:cNvPr id="258" name="图片 1"/>
        <xdr:cNvSpPr>
          <a:spLocks noChangeAspect="1"/>
        </xdr:cNvSpPr>
      </xdr:nvSpPr>
      <xdr:spPr>
        <a:xfrm>
          <a:off x="1516380" y="1298448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304800</xdr:colOff>
      <xdr:row>72</xdr:row>
      <xdr:rowOff>123190</xdr:rowOff>
    </xdr:to>
    <xdr:sp>
      <xdr:nvSpPr>
        <xdr:cNvPr id="259" name="图片 1"/>
        <xdr:cNvSpPr>
          <a:spLocks noChangeAspect="1"/>
        </xdr:cNvSpPr>
      </xdr:nvSpPr>
      <xdr:spPr>
        <a:xfrm>
          <a:off x="1516380" y="1298448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71</xdr:row>
      <xdr:rowOff>0</xdr:rowOff>
    </xdr:from>
    <xdr:to>
      <xdr:col>3</xdr:col>
      <xdr:colOff>304800</xdr:colOff>
      <xdr:row>72</xdr:row>
      <xdr:rowOff>123190</xdr:rowOff>
    </xdr:to>
    <xdr:sp>
      <xdr:nvSpPr>
        <xdr:cNvPr id="260" name="图片 1"/>
        <xdr:cNvSpPr>
          <a:spLocks noChangeAspect="1"/>
        </xdr:cNvSpPr>
      </xdr:nvSpPr>
      <xdr:spPr>
        <a:xfrm>
          <a:off x="1516380" y="1298448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83</xdr:row>
      <xdr:rowOff>0</xdr:rowOff>
    </xdr:from>
    <xdr:to>
      <xdr:col>4</xdr:col>
      <xdr:colOff>1158875</xdr:colOff>
      <xdr:row>85</xdr:row>
      <xdr:rowOff>155575</xdr:rowOff>
    </xdr:to>
    <xdr:sp>
      <xdr:nvSpPr>
        <xdr:cNvPr id="2" name="图片 2"/>
        <xdr:cNvSpPr>
          <a:spLocks noChangeAspect="1"/>
        </xdr:cNvSpPr>
      </xdr:nvSpPr>
      <xdr:spPr>
        <a:xfrm>
          <a:off x="2343150" y="15179040"/>
          <a:ext cx="115887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1156970</xdr:colOff>
      <xdr:row>84</xdr:row>
      <xdr:rowOff>127000</xdr:rowOff>
    </xdr:to>
    <xdr:sp>
      <xdr:nvSpPr>
        <xdr:cNvPr id="3" name="图片 2"/>
        <xdr:cNvSpPr>
          <a:spLocks noChangeAspect="1"/>
        </xdr:cNvSpPr>
      </xdr:nvSpPr>
      <xdr:spPr>
        <a:xfrm>
          <a:off x="2343150" y="15179040"/>
          <a:ext cx="115697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1186815</xdr:colOff>
      <xdr:row>84</xdr:row>
      <xdr:rowOff>127000</xdr:rowOff>
    </xdr:to>
    <xdr:sp>
      <xdr:nvSpPr>
        <xdr:cNvPr id="4" name="图片 2"/>
        <xdr:cNvSpPr>
          <a:spLocks noChangeAspect="1"/>
        </xdr:cNvSpPr>
      </xdr:nvSpPr>
      <xdr:spPr>
        <a:xfrm>
          <a:off x="2343150" y="15179040"/>
          <a:ext cx="1186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1075055</xdr:colOff>
      <xdr:row>85</xdr:row>
      <xdr:rowOff>301625</xdr:rowOff>
    </xdr:to>
    <xdr:sp>
      <xdr:nvSpPr>
        <xdr:cNvPr id="5" name="图片 2"/>
        <xdr:cNvSpPr>
          <a:spLocks noChangeAspect="1"/>
        </xdr:cNvSpPr>
      </xdr:nvSpPr>
      <xdr:spPr>
        <a:xfrm>
          <a:off x="2343150" y="15544800"/>
          <a:ext cx="10750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1036320</xdr:colOff>
      <xdr:row>85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2343150" y="15544800"/>
          <a:ext cx="10363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1231265</xdr:colOff>
      <xdr:row>85</xdr:row>
      <xdr:rowOff>313690</xdr:rowOff>
    </xdr:to>
    <xdr:sp>
      <xdr:nvSpPr>
        <xdr:cNvPr id="7" name="图片 1"/>
        <xdr:cNvSpPr>
          <a:spLocks noChangeAspect="1"/>
        </xdr:cNvSpPr>
      </xdr:nvSpPr>
      <xdr:spPr>
        <a:xfrm>
          <a:off x="2343150" y="15544800"/>
          <a:ext cx="12312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1036320</xdr:colOff>
      <xdr:row>85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2343150" y="15544800"/>
          <a:ext cx="10363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1036320</xdr:colOff>
      <xdr:row>85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2343150" y="15544800"/>
          <a:ext cx="10363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1036320</xdr:colOff>
      <xdr:row>85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2343150" y="15544800"/>
          <a:ext cx="10363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1075055</xdr:colOff>
      <xdr:row>85</xdr:row>
      <xdr:rowOff>301625</xdr:rowOff>
    </xdr:to>
    <xdr:sp>
      <xdr:nvSpPr>
        <xdr:cNvPr id="11" name="图片 2"/>
        <xdr:cNvSpPr>
          <a:spLocks noChangeAspect="1"/>
        </xdr:cNvSpPr>
      </xdr:nvSpPr>
      <xdr:spPr>
        <a:xfrm>
          <a:off x="2343150" y="15544800"/>
          <a:ext cx="10750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1075055</xdr:colOff>
      <xdr:row>85</xdr:row>
      <xdr:rowOff>302895</xdr:rowOff>
    </xdr:to>
    <xdr:sp>
      <xdr:nvSpPr>
        <xdr:cNvPr id="12" name="图片 2"/>
        <xdr:cNvSpPr>
          <a:spLocks noChangeAspect="1"/>
        </xdr:cNvSpPr>
      </xdr:nvSpPr>
      <xdr:spPr>
        <a:xfrm>
          <a:off x="2343150" y="15544800"/>
          <a:ext cx="1075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1036320</xdr:colOff>
      <xdr:row>85</xdr:row>
      <xdr:rowOff>301625</xdr:rowOff>
    </xdr:to>
    <xdr:sp>
      <xdr:nvSpPr>
        <xdr:cNvPr id="13" name="图片 1"/>
        <xdr:cNvSpPr>
          <a:spLocks noChangeAspect="1"/>
        </xdr:cNvSpPr>
      </xdr:nvSpPr>
      <xdr:spPr>
        <a:xfrm>
          <a:off x="2343150" y="15544800"/>
          <a:ext cx="10363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1231265</xdr:colOff>
      <xdr:row>85</xdr:row>
      <xdr:rowOff>312420</xdr:rowOff>
    </xdr:to>
    <xdr:sp>
      <xdr:nvSpPr>
        <xdr:cNvPr id="14" name="图片 1"/>
        <xdr:cNvSpPr>
          <a:spLocks noChangeAspect="1"/>
        </xdr:cNvSpPr>
      </xdr:nvSpPr>
      <xdr:spPr>
        <a:xfrm>
          <a:off x="2343150" y="15544800"/>
          <a:ext cx="12312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1036320</xdr:colOff>
      <xdr:row>85</xdr:row>
      <xdr:rowOff>301625</xdr:rowOff>
    </xdr:to>
    <xdr:sp>
      <xdr:nvSpPr>
        <xdr:cNvPr id="15" name="图片 1"/>
        <xdr:cNvSpPr>
          <a:spLocks noChangeAspect="1"/>
        </xdr:cNvSpPr>
      </xdr:nvSpPr>
      <xdr:spPr>
        <a:xfrm>
          <a:off x="2343150" y="15544800"/>
          <a:ext cx="10363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1075055</xdr:colOff>
      <xdr:row>85</xdr:row>
      <xdr:rowOff>301625</xdr:rowOff>
    </xdr:to>
    <xdr:sp>
      <xdr:nvSpPr>
        <xdr:cNvPr id="16" name="图片 2"/>
        <xdr:cNvSpPr>
          <a:spLocks noChangeAspect="1"/>
        </xdr:cNvSpPr>
      </xdr:nvSpPr>
      <xdr:spPr>
        <a:xfrm>
          <a:off x="2343150" y="15544800"/>
          <a:ext cx="10750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1036320</xdr:colOff>
      <xdr:row>85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2343150" y="15544800"/>
          <a:ext cx="10363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1231265</xdr:colOff>
      <xdr:row>85</xdr:row>
      <xdr:rowOff>313690</xdr:rowOff>
    </xdr:to>
    <xdr:sp>
      <xdr:nvSpPr>
        <xdr:cNvPr id="18" name="图片 1"/>
        <xdr:cNvSpPr>
          <a:spLocks noChangeAspect="1"/>
        </xdr:cNvSpPr>
      </xdr:nvSpPr>
      <xdr:spPr>
        <a:xfrm>
          <a:off x="2343150" y="15544800"/>
          <a:ext cx="12312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1036320</xdr:colOff>
      <xdr:row>85</xdr:row>
      <xdr:rowOff>300355</xdr:rowOff>
    </xdr:to>
    <xdr:sp>
      <xdr:nvSpPr>
        <xdr:cNvPr id="19" name="图片 1"/>
        <xdr:cNvSpPr>
          <a:spLocks noChangeAspect="1"/>
        </xdr:cNvSpPr>
      </xdr:nvSpPr>
      <xdr:spPr>
        <a:xfrm>
          <a:off x="2343150" y="15544800"/>
          <a:ext cx="10363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1036320</xdr:colOff>
      <xdr:row>85</xdr:row>
      <xdr:rowOff>300355</xdr:rowOff>
    </xdr:to>
    <xdr:sp>
      <xdr:nvSpPr>
        <xdr:cNvPr id="20" name="图片 1"/>
        <xdr:cNvSpPr>
          <a:spLocks noChangeAspect="1"/>
        </xdr:cNvSpPr>
      </xdr:nvSpPr>
      <xdr:spPr>
        <a:xfrm>
          <a:off x="2343150" y="15544800"/>
          <a:ext cx="10363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1036320</xdr:colOff>
      <xdr:row>85</xdr:row>
      <xdr:rowOff>300355</xdr:rowOff>
    </xdr:to>
    <xdr:sp>
      <xdr:nvSpPr>
        <xdr:cNvPr id="21" name="图片 1"/>
        <xdr:cNvSpPr>
          <a:spLocks noChangeAspect="1"/>
        </xdr:cNvSpPr>
      </xdr:nvSpPr>
      <xdr:spPr>
        <a:xfrm>
          <a:off x="2343150" y="15544800"/>
          <a:ext cx="10363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1075055</xdr:colOff>
      <xdr:row>85</xdr:row>
      <xdr:rowOff>301625</xdr:rowOff>
    </xdr:to>
    <xdr:sp>
      <xdr:nvSpPr>
        <xdr:cNvPr id="22" name="图片 2"/>
        <xdr:cNvSpPr>
          <a:spLocks noChangeAspect="1"/>
        </xdr:cNvSpPr>
      </xdr:nvSpPr>
      <xdr:spPr>
        <a:xfrm>
          <a:off x="2343150" y="15544800"/>
          <a:ext cx="10750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1231265</xdr:colOff>
      <xdr:row>85</xdr:row>
      <xdr:rowOff>312420</xdr:rowOff>
    </xdr:to>
    <xdr:sp>
      <xdr:nvSpPr>
        <xdr:cNvPr id="23" name="图片 1"/>
        <xdr:cNvSpPr>
          <a:spLocks noChangeAspect="1"/>
        </xdr:cNvSpPr>
      </xdr:nvSpPr>
      <xdr:spPr>
        <a:xfrm>
          <a:off x="2343150" y="15544800"/>
          <a:ext cx="12312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83</xdr:row>
      <xdr:rowOff>0</xdr:rowOff>
    </xdr:from>
    <xdr:to>
      <xdr:col>4</xdr:col>
      <xdr:colOff>950595</xdr:colOff>
      <xdr:row>84</xdr:row>
      <xdr:rowOff>125095</xdr:rowOff>
    </xdr:to>
    <xdr:sp>
      <xdr:nvSpPr>
        <xdr:cNvPr id="24" name="图片 1"/>
        <xdr:cNvSpPr>
          <a:spLocks noChangeAspect="1"/>
        </xdr:cNvSpPr>
      </xdr:nvSpPr>
      <xdr:spPr>
        <a:xfrm>
          <a:off x="3027680" y="15179040"/>
          <a:ext cx="2660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83</xdr:row>
      <xdr:rowOff>0</xdr:rowOff>
    </xdr:from>
    <xdr:to>
      <xdr:col>4</xdr:col>
      <xdr:colOff>950595</xdr:colOff>
      <xdr:row>84</xdr:row>
      <xdr:rowOff>125095</xdr:rowOff>
    </xdr:to>
    <xdr:sp>
      <xdr:nvSpPr>
        <xdr:cNvPr id="25" name="图片 1"/>
        <xdr:cNvSpPr>
          <a:spLocks noChangeAspect="1"/>
        </xdr:cNvSpPr>
      </xdr:nvSpPr>
      <xdr:spPr>
        <a:xfrm>
          <a:off x="3027680" y="15179040"/>
          <a:ext cx="2660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83</xdr:row>
      <xdr:rowOff>0</xdr:rowOff>
    </xdr:from>
    <xdr:to>
      <xdr:col>4</xdr:col>
      <xdr:colOff>950595</xdr:colOff>
      <xdr:row>84</xdr:row>
      <xdr:rowOff>125095</xdr:rowOff>
    </xdr:to>
    <xdr:sp>
      <xdr:nvSpPr>
        <xdr:cNvPr id="26" name="图片 1"/>
        <xdr:cNvSpPr>
          <a:spLocks noChangeAspect="1"/>
        </xdr:cNvSpPr>
      </xdr:nvSpPr>
      <xdr:spPr>
        <a:xfrm>
          <a:off x="3027680" y="15179040"/>
          <a:ext cx="2660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83</xdr:row>
      <xdr:rowOff>0</xdr:rowOff>
    </xdr:from>
    <xdr:to>
      <xdr:col>4</xdr:col>
      <xdr:colOff>950595</xdr:colOff>
      <xdr:row>84</xdr:row>
      <xdr:rowOff>125095</xdr:rowOff>
    </xdr:to>
    <xdr:sp>
      <xdr:nvSpPr>
        <xdr:cNvPr id="27" name="图片 1"/>
        <xdr:cNvSpPr>
          <a:spLocks noChangeAspect="1"/>
        </xdr:cNvSpPr>
      </xdr:nvSpPr>
      <xdr:spPr>
        <a:xfrm>
          <a:off x="3027680" y="15179040"/>
          <a:ext cx="2660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83</xdr:row>
      <xdr:rowOff>0</xdr:rowOff>
    </xdr:from>
    <xdr:to>
      <xdr:col>4</xdr:col>
      <xdr:colOff>950595</xdr:colOff>
      <xdr:row>84</xdr:row>
      <xdr:rowOff>125095</xdr:rowOff>
    </xdr:to>
    <xdr:sp>
      <xdr:nvSpPr>
        <xdr:cNvPr id="28" name="图片 1"/>
        <xdr:cNvSpPr>
          <a:spLocks noChangeAspect="1"/>
        </xdr:cNvSpPr>
      </xdr:nvSpPr>
      <xdr:spPr>
        <a:xfrm>
          <a:off x="3027680" y="15179040"/>
          <a:ext cx="2660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83</xdr:row>
      <xdr:rowOff>0</xdr:rowOff>
    </xdr:from>
    <xdr:to>
      <xdr:col>4</xdr:col>
      <xdr:colOff>950595</xdr:colOff>
      <xdr:row>84</xdr:row>
      <xdr:rowOff>125095</xdr:rowOff>
    </xdr:to>
    <xdr:sp>
      <xdr:nvSpPr>
        <xdr:cNvPr id="29" name="图片 1"/>
        <xdr:cNvSpPr>
          <a:spLocks noChangeAspect="1"/>
        </xdr:cNvSpPr>
      </xdr:nvSpPr>
      <xdr:spPr>
        <a:xfrm>
          <a:off x="3027680" y="15179040"/>
          <a:ext cx="2660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83</xdr:row>
      <xdr:rowOff>0</xdr:rowOff>
    </xdr:from>
    <xdr:to>
      <xdr:col>4</xdr:col>
      <xdr:colOff>950595</xdr:colOff>
      <xdr:row>84</xdr:row>
      <xdr:rowOff>125095</xdr:rowOff>
    </xdr:to>
    <xdr:sp>
      <xdr:nvSpPr>
        <xdr:cNvPr id="30" name="图片 1"/>
        <xdr:cNvSpPr>
          <a:spLocks noChangeAspect="1"/>
        </xdr:cNvSpPr>
      </xdr:nvSpPr>
      <xdr:spPr>
        <a:xfrm>
          <a:off x="3027680" y="15179040"/>
          <a:ext cx="2660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83</xdr:row>
      <xdr:rowOff>0</xdr:rowOff>
    </xdr:from>
    <xdr:to>
      <xdr:col>4</xdr:col>
      <xdr:colOff>950595</xdr:colOff>
      <xdr:row>84</xdr:row>
      <xdr:rowOff>125095</xdr:rowOff>
    </xdr:to>
    <xdr:sp>
      <xdr:nvSpPr>
        <xdr:cNvPr id="31" name="图片 1"/>
        <xdr:cNvSpPr>
          <a:spLocks noChangeAspect="1"/>
        </xdr:cNvSpPr>
      </xdr:nvSpPr>
      <xdr:spPr>
        <a:xfrm>
          <a:off x="3027680" y="15179040"/>
          <a:ext cx="2660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83</xdr:row>
      <xdr:rowOff>0</xdr:rowOff>
    </xdr:from>
    <xdr:to>
      <xdr:col>4</xdr:col>
      <xdr:colOff>950595</xdr:colOff>
      <xdr:row>84</xdr:row>
      <xdr:rowOff>125095</xdr:rowOff>
    </xdr:to>
    <xdr:sp>
      <xdr:nvSpPr>
        <xdr:cNvPr id="32" name="图片 1"/>
        <xdr:cNvSpPr>
          <a:spLocks noChangeAspect="1"/>
        </xdr:cNvSpPr>
      </xdr:nvSpPr>
      <xdr:spPr>
        <a:xfrm>
          <a:off x="3027680" y="15179040"/>
          <a:ext cx="2660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83</xdr:row>
      <xdr:rowOff>0</xdr:rowOff>
    </xdr:from>
    <xdr:to>
      <xdr:col>4</xdr:col>
      <xdr:colOff>950595</xdr:colOff>
      <xdr:row>84</xdr:row>
      <xdr:rowOff>125095</xdr:rowOff>
    </xdr:to>
    <xdr:sp>
      <xdr:nvSpPr>
        <xdr:cNvPr id="33" name="图片 1"/>
        <xdr:cNvSpPr>
          <a:spLocks noChangeAspect="1"/>
        </xdr:cNvSpPr>
      </xdr:nvSpPr>
      <xdr:spPr>
        <a:xfrm>
          <a:off x="3027680" y="15179040"/>
          <a:ext cx="2660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83</xdr:row>
      <xdr:rowOff>0</xdr:rowOff>
    </xdr:from>
    <xdr:to>
      <xdr:col>4</xdr:col>
      <xdr:colOff>950595</xdr:colOff>
      <xdr:row>84</xdr:row>
      <xdr:rowOff>125095</xdr:rowOff>
    </xdr:to>
    <xdr:sp>
      <xdr:nvSpPr>
        <xdr:cNvPr id="34" name="图片 1"/>
        <xdr:cNvSpPr>
          <a:spLocks noChangeAspect="1"/>
        </xdr:cNvSpPr>
      </xdr:nvSpPr>
      <xdr:spPr>
        <a:xfrm>
          <a:off x="3027680" y="15179040"/>
          <a:ext cx="2660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83</xdr:row>
      <xdr:rowOff>0</xdr:rowOff>
    </xdr:from>
    <xdr:to>
      <xdr:col>4</xdr:col>
      <xdr:colOff>950595</xdr:colOff>
      <xdr:row>84</xdr:row>
      <xdr:rowOff>125095</xdr:rowOff>
    </xdr:to>
    <xdr:sp>
      <xdr:nvSpPr>
        <xdr:cNvPr id="35" name="图片 1"/>
        <xdr:cNvSpPr>
          <a:spLocks noChangeAspect="1"/>
        </xdr:cNvSpPr>
      </xdr:nvSpPr>
      <xdr:spPr>
        <a:xfrm>
          <a:off x="3027680" y="15179040"/>
          <a:ext cx="2660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36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37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38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39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4445</xdr:rowOff>
    </xdr:to>
    <xdr:sp>
      <xdr:nvSpPr>
        <xdr:cNvPr id="40" name="图片 2"/>
        <xdr:cNvSpPr>
          <a:spLocks noChangeAspect="1"/>
        </xdr:cNvSpPr>
      </xdr:nvSpPr>
      <xdr:spPr>
        <a:xfrm>
          <a:off x="2637155" y="12252960"/>
          <a:ext cx="30289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41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42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125095</xdr:rowOff>
    </xdr:to>
    <xdr:sp>
      <xdr:nvSpPr>
        <xdr:cNvPr id="43" name="图片 2"/>
        <xdr:cNvSpPr>
          <a:spLocks noChangeAspect="1"/>
        </xdr:cNvSpPr>
      </xdr:nvSpPr>
      <xdr:spPr>
        <a:xfrm>
          <a:off x="2637155" y="12252960"/>
          <a:ext cx="30289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44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130810</xdr:rowOff>
    </xdr:to>
    <xdr:sp>
      <xdr:nvSpPr>
        <xdr:cNvPr id="45" name="图片 2"/>
        <xdr:cNvSpPr>
          <a:spLocks noChangeAspect="1"/>
        </xdr:cNvSpPr>
      </xdr:nvSpPr>
      <xdr:spPr>
        <a:xfrm>
          <a:off x="2637155" y="1225296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130810</xdr:rowOff>
    </xdr:to>
    <xdr:sp>
      <xdr:nvSpPr>
        <xdr:cNvPr id="46" name="图片 2"/>
        <xdr:cNvSpPr>
          <a:spLocks noChangeAspect="1"/>
        </xdr:cNvSpPr>
      </xdr:nvSpPr>
      <xdr:spPr>
        <a:xfrm>
          <a:off x="2637155" y="1225296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4445</xdr:rowOff>
    </xdr:to>
    <xdr:sp>
      <xdr:nvSpPr>
        <xdr:cNvPr id="47" name="图片 2"/>
        <xdr:cNvSpPr>
          <a:spLocks noChangeAspect="1"/>
        </xdr:cNvSpPr>
      </xdr:nvSpPr>
      <xdr:spPr>
        <a:xfrm>
          <a:off x="2637155" y="12252960"/>
          <a:ext cx="30289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48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49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129540</xdr:rowOff>
    </xdr:to>
    <xdr:sp>
      <xdr:nvSpPr>
        <xdr:cNvPr id="50" name="图片 2"/>
        <xdr:cNvSpPr>
          <a:spLocks noChangeAspect="1"/>
        </xdr:cNvSpPr>
      </xdr:nvSpPr>
      <xdr:spPr>
        <a:xfrm>
          <a:off x="2637155" y="1225296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129540</xdr:rowOff>
    </xdr:to>
    <xdr:sp>
      <xdr:nvSpPr>
        <xdr:cNvPr id="51" name="图片 2"/>
        <xdr:cNvSpPr>
          <a:spLocks noChangeAspect="1"/>
        </xdr:cNvSpPr>
      </xdr:nvSpPr>
      <xdr:spPr>
        <a:xfrm>
          <a:off x="2637155" y="1225296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52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53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125095</xdr:rowOff>
    </xdr:to>
    <xdr:sp>
      <xdr:nvSpPr>
        <xdr:cNvPr id="54" name="图片 2"/>
        <xdr:cNvSpPr>
          <a:spLocks noChangeAspect="1"/>
        </xdr:cNvSpPr>
      </xdr:nvSpPr>
      <xdr:spPr>
        <a:xfrm>
          <a:off x="2637155" y="12252960"/>
          <a:ext cx="30289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125095</xdr:rowOff>
    </xdr:to>
    <xdr:sp>
      <xdr:nvSpPr>
        <xdr:cNvPr id="55" name="图片 2"/>
        <xdr:cNvSpPr>
          <a:spLocks noChangeAspect="1"/>
        </xdr:cNvSpPr>
      </xdr:nvSpPr>
      <xdr:spPr>
        <a:xfrm>
          <a:off x="2637155" y="12252960"/>
          <a:ext cx="30289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130810</xdr:rowOff>
    </xdr:to>
    <xdr:sp>
      <xdr:nvSpPr>
        <xdr:cNvPr id="56" name="图片 2"/>
        <xdr:cNvSpPr>
          <a:spLocks noChangeAspect="1"/>
        </xdr:cNvSpPr>
      </xdr:nvSpPr>
      <xdr:spPr>
        <a:xfrm>
          <a:off x="2637155" y="1225296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130810</xdr:rowOff>
    </xdr:to>
    <xdr:sp>
      <xdr:nvSpPr>
        <xdr:cNvPr id="57" name="图片 2"/>
        <xdr:cNvSpPr>
          <a:spLocks noChangeAspect="1"/>
        </xdr:cNvSpPr>
      </xdr:nvSpPr>
      <xdr:spPr>
        <a:xfrm>
          <a:off x="2637155" y="1225296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69</xdr:row>
      <xdr:rowOff>17145</xdr:rowOff>
    </xdr:to>
    <xdr:sp>
      <xdr:nvSpPr>
        <xdr:cNvPr id="58" name="图片 2"/>
        <xdr:cNvSpPr>
          <a:spLocks noChangeAspect="1"/>
        </xdr:cNvSpPr>
      </xdr:nvSpPr>
      <xdr:spPr>
        <a:xfrm>
          <a:off x="2637155" y="12252960"/>
          <a:ext cx="30289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59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60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61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62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4445</xdr:rowOff>
    </xdr:to>
    <xdr:sp>
      <xdr:nvSpPr>
        <xdr:cNvPr id="63" name="图片 2"/>
        <xdr:cNvSpPr>
          <a:spLocks noChangeAspect="1"/>
        </xdr:cNvSpPr>
      </xdr:nvSpPr>
      <xdr:spPr>
        <a:xfrm>
          <a:off x="2637155" y="12252960"/>
          <a:ext cx="30289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64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65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125095</xdr:rowOff>
    </xdr:to>
    <xdr:sp>
      <xdr:nvSpPr>
        <xdr:cNvPr id="66" name="图片 2"/>
        <xdr:cNvSpPr>
          <a:spLocks noChangeAspect="1"/>
        </xdr:cNvSpPr>
      </xdr:nvSpPr>
      <xdr:spPr>
        <a:xfrm>
          <a:off x="2637155" y="12252960"/>
          <a:ext cx="30289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67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130810</xdr:rowOff>
    </xdr:to>
    <xdr:sp>
      <xdr:nvSpPr>
        <xdr:cNvPr id="68" name="图片 2"/>
        <xdr:cNvSpPr>
          <a:spLocks noChangeAspect="1"/>
        </xdr:cNvSpPr>
      </xdr:nvSpPr>
      <xdr:spPr>
        <a:xfrm>
          <a:off x="2637155" y="1225296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130810</xdr:rowOff>
    </xdr:to>
    <xdr:sp>
      <xdr:nvSpPr>
        <xdr:cNvPr id="69" name="图片 2"/>
        <xdr:cNvSpPr>
          <a:spLocks noChangeAspect="1"/>
        </xdr:cNvSpPr>
      </xdr:nvSpPr>
      <xdr:spPr>
        <a:xfrm>
          <a:off x="2637155" y="1225296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4445</xdr:rowOff>
    </xdr:to>
    <xdr:sp>
      <xdr:nvSpPr>
        <xdr:cNvPr id="70" name="图片 2"/>
        <xdr:cNvSpPr>
          <a:spLocks noChangeAspect="1"/>
        </xdr:cNvSpPr>
      </xdr:nvSpPr>
      <xdr:spPr>
        <a:xfrm>
          <a:off x="2637155" y="12252960"/>
          <a:ext cx="30289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71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72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129540</xdr:rowOff>
    </xdr:to>
    <xdr:sp>
      <xdr:nvSpPr>
        <xdr:cNvPr id="73" name="图片 2"/>
        <xdr:cNvSpPr>
          <a:spLocks noChangeAspect="1"/>
        </xdr:cNvSpPr>
      </xdr:nvSpPr>
      <xdr:spPr>
        <a:xfrm>
          <a:off x="2637155" y="1225296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129540</xdr:rowOff>
    </xdr:to>
    <xdr:sp>
      <xdr:nvSpPr>
        <xdr:cNvPr id="74" name="图片 2"/>
        <xdr:cNvSpPr>
          <a:spLocks noChangeAspect="1"/>
        </xdr:cNvSpPr>
      </xdr:nvSpPr>
      <xdr:spPr>
        <a:xfrm>
          <a:off x="2637155" y="1225296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75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76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125095</xdr:rowOff>
    </xdr:to>
    <xdr:sp>
      <xdr:nvSpPr>
        <xdr:cNvPr id="77" name="图片 2"/>
        <xdr:cNvSpPr>
          <a:spLocks noChangeAspect="1"/>
        </xdr:cNvSpPr>
      </xdr:nvSpPr>
      <xdr:spPr>
        <a:xfrm>
          <a:off x="2637155" y="12252960"/>
          <a:ext cx="30289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125095</xdr:rowOff>
    </xdr:to>
    <xdr:sp>
      <xdr:nvSpPr>
        <xdr:cNvPr id="78" name="图片 2"/>
        <xdr:cNvSpPr>
          <a:spLocks noChangeAspect="1"/>
        </xdr:cNvSpPr>
      </xdr:nvSpPr>
      <xdr:spPr>
        <a:xfrm>
          <a:off x="2637155" y="12252960"/>
          <a:ext cx="30289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130810</xdr:rowOff>
    </xdr:to>
    <xdr:sp>
      <xdr:nvSpPr>
        <xdr:cNvPr id="79" name="图片 2"/>
        <xdr:cNvSpPr>
          <a:spLocks noChangeAspect="1"/>
        </xdr:cNvSpPr>
      </xdr:nvSpPr>
      <xdr:spPr>
        <a:xfrm>
          <a:off x="2637155" y="1225296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130810</xdr:rowOff>
    </xdr:to>
    <xdr:sp>
      <xdr:nvSpPr>
        <xdr:cNvPr id="80" name="图片 2"/>
        <xdr:cNvSpPr>
          <a:spLocks noChangeAspect="1"/>
        </xdr:cNvSpPr>
      </xdr:nvSpPr>
      <xdr:spPr>
        <a:xfrm>
          <a:off x="2637155" y="1225296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69</xdr:row>
      <xdr:rowOff>17145</xdr:rowOff>
    </xdr:to>
    <xdr:sp>
      <xdr:nvSpPr>
        <xdr:cNvPr id="81" name="图片 2"/>
        <xdr:cNvSpPr>
          <a:spLocks noChangeAspect="1"/>
        </xdr:cNvSpPr>
      </xdr:nvSpPr>
      <xdr:spPr>
        <a:xfrm>
          <a:off x="2637155" y="12252960"/>
          <a:ext cx="30289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82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83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84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85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86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87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125095</xdr:rowOff>
    </xdr:to>
    <xdr:sp>
      <xdr:nvSpPr>
        <xdr:cNvPr id="88" name="图片 2"/>
        <xdr:cNvSpPr>
          <a:spLocks noChangeAspect="1"/>
        </xdr:cNvSpPr>
      </xdr:nvSpPr>
      <xdr:spPr>
        <a:xfrm>
          <a:off x="2637155" y="12618720"/>
          <a:ext cx="30289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89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130810</xdr:rowOff>
    </xdr:to>
    <xdr:sp>
      <xdr:nvSpPr>
        <xdr:cNvPr id="90" name="图片 2"/>
        <xdr:cNvSpPr>
          <a:spLocks noChangeAspect="1"/>
        </xdr:cNvSpPr>
      </xdr:nvSpPr>
      <xdr:spPr>
        <a:xfrm>
          <a:off x="2637155" y="1261872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130810</xdr:rowOff>
    </xdr:to>
    <xdr:sp>
      <xdr:nvSpPr>
        <xdr:cNvPr id="91" name="图片 2"/>
        <xdr:cNvSpPr>
          <a:spLocks noChangeAspect="1"/>
        </xdr:cNvSpPr>
      </xdr:nvSpPr>
      <xdr:spPr>
        <a:xfrm>
          <a:off x="2637155" y="1261872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92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93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129540</xdr:rowOff>
    </xdr:to>
    <xdr:sp>
      <xdr:nvSpPr>
        <xdr:cNvPr id="94" name="图片 2"/>
        <xdr:cNvSpPr>
          <a:spLocks noChangeAspect="1"/>
        </xdr:cNvSpPr>
      </xdr:nvSpPr>
      <xdr:spPr>
        <a:xfrm>
          <a:off x="2637155" y="1261872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129540</xdr:rowOff>
    </xdr:to>
    <xdr:sp>
      <xdr:nvSpPr>
        <xdr:cNvPr id="95" name="图片 2"/>
        <xdr:cNvSpPr>
          <a:spLocks noChangeAspect="1"/>
        </xdr:cNvSpPr>
      </xdr:nvSpPr>
      <xdr:spPr>
        <a:xfrm>
          <a:off x="2637155" y="1261872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96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97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125095</xdr:rowOff>
    </xdr:to>
    <xdr:sp>
      <xdr:nvSpPr>
        <xdr:cNvPr id="98" name="图片 2"/>
        <xdr:cNvSpPr>
          <a:spLocks noChangeAspect="1"/>
        </xdr:cNvSpPr>
      </xdr:nvSpPr>
      <xdr:spPr>
        <a:xfrm>
          <a:off x="2637155" y="12618720"/>
          <a:ext cx="30289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125095</xdr:rowOff>
    </xdr:to>
    <xdr:sp>
      <xdr:nvSpPr>
        <xdr:cNvPr id="99" name="图片 2"/>
        <xdr:cNvSpPr>
          <a:spLocks noChangeAspect="1"/>
        </xdr:cNvSpPr>
      </xdr:nvSpPr>
      <xdr:spPr>
        <a:xfrm>
          <a:off x="2637155" y="12618720"/>
          <a:ext cx="30289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130810</xdr:rowOff>
    </xdr:to>
    <xdr:sp>
      <xdr:nvSpPr>
        <xdr:cNvPr id="100" name="图片 2"/>
        <xdr:cNvSpPr>
          <a:spLocks noChangeAspect="1"/>
        </xdr:cNvSpPr>
      </xdr:nvSpPr>
      <xdr:spPr>
        <a:xfrm>
          <a:off x="2637155" y="1261872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130810</xdr:rowOff>
    </xdr:to>
    <xdr:sp>
      <xdr:nvSpPr>
        <xdr:cNvPr id="101" name="图片 2"/>
        <xdr:cNvSpPr>
          <a:spLocks noChangeAspect="1"/>
        </xdr:cNvSpPr>
      </xdr:nvSpPr>
      <xdr:spPr>
        <a:xfrm>
          <a:off x="2637155" y="1261872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71</xdr:row>
      <xdr:rowOff>17145</xdr:rowOff>
    </xdr:to>
    <xdr:sp>
      <xdr:nvSpPr>
        <xdr:cNvPr id="102" name="图片 2"/>
        <xdr:cNvSpPr>
          <a:spLocks noChangeAspect="1"/>
        </xdr:cNvSpPr>
      </xdr:nvSpPr>
      <xdr:spPr>
        <a:xfrm>
          <a:off x="2637155" y="12618720"/>
          <a:ext cx="30289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103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104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105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106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107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108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125095</xdr:rowOff>
    </xdr:to>
    <xdr:sp>
      <xdr:nvSpPr>
        <xdr:cNvPr id="109" name="图片 2"/>
        <xdr:cNvSpPr>
          <a:spLocks noChangeAspect="1"/>
        </xdr:cNvSpPr>
      </xdr:nvSpPr>
      <xdr:spPr>
        <a:xfrm>
          <a:off x="2637155" y="12618720"/>
          <a:ext cx="30289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110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130810</xdr:rowOff>
    </xdr:to>
    <xdr:sp>
      <xdr:nvSpPr>
        <xdr:cNvPr id="111" name="图片 2"/>
        <xdr:cNvSpPr>
          <a:spLocks noChangeAspect="1"/>
        </xdr:cNvSpPr>
      </xdr:nvSpPr>
      <xdr:spPr>
        <a:xfrm>
          <a:off x="2637155" y="1261872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130810</xdr:rowOff>
    </xdr:to>
    <xdr:sp>
      <xdr:nvSpPr>
        <xdr:cNvPr id="112" name="图片 2"/>
        <xdr:cNvSpPr>
          <a:spLocks noChangeAspect="1"/>
        </xdr:cNvSpPr>
      </xdr:nvSpPr>
      <xdr:spPr>
        <a:xfrm>
          <a:off x="2637155" y="1261872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113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114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129540</xdr:rowOff>
    </xdr:to>
    <xdr:sp>
      <xdr:nvSpPr>
        <xdr:cNvPr id="115" name="图片 2"/>
        <xdr:cNvSpPr>
          <a:spLocks noChangeAspect="1"/>
        </xdr:cNvSpPr>
      </xdr:nvSpPr>
      <xdr:spPr>
        <a:xfrm>
          <a:off x="2637155" y="1261872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129540</xdr:rowOff>
    </xdr:to>
    <xdr:sp>
      <xdr:nvSpPr>
        <xdr:cNvPr id="116" name="图片 2"/>
        <xdr:cNvSpPr>
          <a:spLocks noChangeAspect="1"/>
        </xdr:cNvSpPr>
      </xdr:nvSpPr>
      <xdr:spPr>
        <a:xfrm>
          <a:off x="2637155" y="1261872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117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118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125095</xdr:rowOff>
    </xdr:to>
    <xdr:sp>
      <xdr:nvSpPr>
        <xdr:cNvPr id="119" name="图片 2"/>
        <xdr:cNvSpPr>
          <a:spLocks noChangeAspect="1"/>
        </xdr:cNvSpPr>
      </xdr:nvSpPr>
      <xdr:spPr>
        <a:xfrm>
          <a:off x="2637155" y="12618720"/>
          <a:ext cx="30289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125095</xdr:rowOff>
    </xdr:to>
    <xdr:sp>
      <xdr:nvSpPr>
        <xdr:cNvPr id="120" name="图片 2"/>
        <xdr:cNvSpPr>
          <a:spLocks noChangeAspect="1"/>
        </xdr:cNvSpPr>
      </xdr:nvSpPr>
      <xdr:spPr>
        <a:xfrm>
          <a:off x="2637155" y="12618720"/>
          <a:ext cx="30289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1156970</xdr:colOff>
      <xdr:row>84</xdr:row>
      <xdr:rowOff>127000</xdr:rowOff>
    </xdr:to>
    <xdr:sp>
      <xdr:nvSpPr>
        <xdr:cNvPr id="122" name="图片 2"/>
        <xdr:cNvSpPr>
          <a:spLocks noChangeAspect="1"/>
        </xdr:cNvSpPr>
      </xdr:nvSpPr>
      <xdr:spPr>
        <a:xfrm>
          <a:off x="2343150" y="15179040"/>
          <a:ext cx="115697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1186815</xdr:colOff>
      <xdr:row>84</xdr:row>
      <xdr:rowOff>127000</xdr:rowOff>
    </xdr:to>
    <xdr:sp>
      <xdr:nvSpPr>
        <xdr:cNvPr id="123" name="图片 2"/>
        <xdr:cNvSpPr>
          <a:spLocks noChangeAspect="1"/>
        </xdr:cNvSpPr>
      </xdr:nvSpPr>
      <xdr:spPr>
        <a:xfrm>
          <a:off x="2343150" y="15179040"/>
          <a:ext cx="1186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1075055</xdr:colOff>
      <xdr:row>85</xdr:row>
      <xdr:rowOff>301625</xdr:rowOff>
    </xdr:to>
    <xdr:sp>
      <xdr:nvSpPr>
        <xdr:cNvPr id="124" name="图片 2"/>
        <xdr:cNvSpPr>
          <a:spLocks noChangeAspect="1"/>
        </xdr:cNvSpPr>
      </xdr:nvSpPr>
      <xdr:spPr>
        <a:xfrm>
          <a:off x="2343150" y="15544800"/>
          <a:ext cx="10750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1036320</xdr:colOff>
      <xdr:row>85</xdr:row>
      <xdr:rowOff>300355</xdr:rowOff>
    </xdr:to>
    <xdr:sp>
      <xdr:nvSpPr>
        <xdr:cNvPr id="125" name="图片 1"/>
        <xdr:cNvSpPr>
          <a:spLocks noChangeAspect="1"/>
        </xdr:cNvSpPr>
      </xdr:nvSpPr>
      <xdr:spPr>
        <a:xfrm>
          <a:off x="2343150" y="15544800"/>
          <a:ext cx="10363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1231265</xdr:colOff>
      <xdr:row>85</xdr:row>
      <xdr:rowOff>313690</xdr:rowOff>
    </xdr:to>
    <xdr:sp>
      <xdr:nvSpPr>
        <xdr:cNvPr id="126" name="图片 1"/>
        <xdr:cNvSpPr>
          <a:spLocks noChangeAspect="1"/>
        </xdr:cNvSpPr>
      </xdr:nvSpPr>
      <xdr:spPr>
        <a:xfrm>
          <a:off x="2343150" y="15544800"/>
          <a:ext cx="12312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1036320</xdr:colOff>
      <xdr:row>85</xdr:row>
      <xdr:rowOff>300355</xdr:rowOff>
    </xdr:to>
    <xdr:sp>
      <xdr:nvSpPr>
        <xdr:cNvPr id="127" name="图片 1"/>
        <xdr:cNvSpPr>
          <a:spLocks noChangeAspect="1"/>
        </xdr:cNvSpPr>
      </xdr:nvSpPr>
      <xdr:spPr>
        <a:xfrm>
          <a:off x="2343150" y="15544800"/>
          <a:ext cx="10363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1036320</xdr:colOff>
      <xdr:row>85</xdr:row>
      <xdr:rowOff>300355</xdr:rowOff>
    </xdr:to>
    <xdr:sp>
      <xdr:nvSpPr>
        <xdr:cNvPr id="128" name="图片 1"/>
        <xdr:cNvSpPr>
          <a:spLocks noChangeAspect="1"/>
        </xdr:cNvSpPr>
      </xdr:nvSpPr>
      <xdr:spPr>
        <a:xfrm>
          <a:off x="2343150" y="15544800"/>
          <a:ext cx="10363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1036320</xdr:colOff>
      <xdr:row>85</xdr:row>
      <xdr:rowOff>300355</xdr:rowOff>
    </xdr:to>
    <xdr:sp>
      <xdr:nvSpPr>
        <xdr:cNvPr id="129" name="图片 1"/>
        <xdr:cNvSpPr>
          <a:spLocks noChangeAspect="1"/>
        </xdr:cNvSpPr>
      </xdr:nvSpPr>
      <xdr:spPr>
        <a:xfrm>
          <a:off x="2343150" y="15544800"/>
          <a:ext cx="10363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1075055</xdr:colOff>
      <xdr:row>85</xdr:row>
      <xdr:rowOff>301625</xdr:rowOff>
    </xdr:to>
    <xdr:sp>
      <xdr:nvSpPr>
        <xdr:cNvPr id="130" name="图片 2"/>
        <xdr:cNvSpPr>
          <a:spLocks noChangeAspect="1"/>
        </xdr:cNvSpPr>
      </xdr:nvSpPr>
      <xdr:spPr>
        <a:xfrm>
          <a:off x="2343150" y="15544800"/>
          <a:ext cx="10750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1075055</xdr:colOff>
      <xdr:row>85</xdr:row>
      <xdr:rowOff>302895</xdr:rowOff>
    </xdr:to>
    <xdr:sp>
      <xdr:nvSpPr>
        <xdr:cNvPr id="131" name="图片 2"/>
        <xdr:cNvSpPr>
          <a:spLocks noChangeAspect="1"/>
        </xdr:cNvSpPr>
      </xdr:nvSpPr>
      <xdr:spPr>
        <a:xfrm>
          <a:off x="2343150" y="15544800"/>
          <a:ext cx="1075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1036320</xdr:colOff>
      <xdr:row>85</xdr:row>
      <xdr:rowOff>301625</xdr:rowOff>
    </xdr:to>
    <xdr:sp>
      <xdr:nvSpPr>
        <xdr:cNvPr id="132" name="图片 1"/>
        <xdr:cNvSpPr>
          <a:spLocks noChangeAspect="1"/>
        </xdr:cNvSpPr>
      </xdr:nvSpPr>
      <xdr:spPr>
        <a:xfrm>
          <a:off x="2343150" y="15544800"/>
          <a:ext cx="10363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1231265</xdr:colOff>
      <xdr:row>85</xdr:row>
      <xdr:rowOff>312420</xdr:rowOff>
    </xdr:to>
    <xdr:sp>
      <xdr:nvSpPr>
        <xdr:cNvPr id="133" name="图片 1"/>
        <xdr:cNvSpPr>
          <a:spLocks noChangeAspect="1"/>
        </xdr:cNvSpPr>
      </xdr:nvSpPr>
      <xdr:spPr>
        <a:xfrm>
          <a:off x="2343150" y="15544800"/>
          <a:ext cx="12312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1036320</xdr:colOff>
      <xdr:row>85</xdr:row>
      <xdr:rowOff>301625</xdr:rowOff>
    </xdr:to>
    <xdr:sp>
      <xdr:nvSpPr>
        <xdr:cNvPr id="134" name="图片 1"/>
        <xdr:cNvSpPr>
          <a:spLocks noChangeAspect="1"/>
        </xdr:cNvSpPr>
      </xdr:nvSpPr>
      <xdr:spPr>
        <a:xfrm>
          <a:off x="2343150" y="15544800"/>
          <a:ext cx="10363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1075055</xdr:colOff>
      <xdr:row>85</xdr:row>
      <xdr:rowOff>301625</xdr:rowOff>
    </xdr:to>
    <xdr:sp>
      <xdr:nvSpPr>
        <xdr:cNvPr id="135" name="图片 2"/>
        <xdr:cNvSpPr>
          <a:spLocks noChangeAspect="1"/>
        </xdr:cNvSpPr>
      </xdr:nvSpPr>
      <xdr:spPr>
        <a:xfrm>
          <a:off x="2343150" y="15544800"/>
          <a:ext cx="10750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1036320</xdr:colOff>
      <xdr:row>85</xdr:row>
      <xdr:rowOff>300355</xdr:rowOff>
    </xdr:to>
    <xdr:sp>
      <xdr:nvSpPr>
        <xdr:cNvPr id="136" name="图片 1"/>
        <xdr:cNvSpPr>
          <a:spLocks noChangeAspect="1"/>
        </xdr:cNvSpPr>
      </xdr:nvSpPr>
      <xdr:spPr>
        <a:xfrm>
          <a:off x="2343150" y="15544800"/>
          <a:ext cx="10363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1231265</xdr:colOff>
      <xdr:row>85</xdr:row>
      <xdr:rowOff>313690</xdr:rowOff>
    </xdr:to>
    <xdr:sp>
      <xdr:nvSpPr>
        <xdr:cNvPr id="137" name="图片 1"/>
        <xdr:cNvSpPr>
          <a:spLocks noChangeAspect="1"/>
        </xdr:cNvSpPr>
      </xdr:nvSpPr>
      <xdr:spPr>
        <a:xfrm>
          <a:off x="2343150" y="15544800"/>
          <a:ext cx="12312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1036320</xdr:colOff>
      <xdr:row>85</xdr:row>
      <xdr:rowOff>300355</xdr:rowOff>
    </xdr:to>
    <xdr:sp>
      <xdr:nvSpPr>
        <xdr:cNvPr id="138" name="图片 1"/>
        <xdr:cNvSpPr>
          <a:spLocks noChangeAspect="1"/>
        </xdr:cNvSpPr>
      </xdr:nvSpPr>
      <xdr:spPr>
        <a:xfrm>
          <a:off x="2343150" y="15544800"/>
          <a:ext cx="10363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1036320</xdr:colOff>
      <xdr:row>85</xdr:row>
      <xdr:rowOff>300355</xdr:rowOff>
    </xdr:to>
    <xdr:sp>
      <xdr:nvSpPr>
        <xdr:cNvPr id="139" name="图片 1"/>
        <xdr:cNvSpPr>
          <a:spLocks noChangeAspect="1"/>
        </xdr:cNvSpPr>
      </xdr:nvSpPr>
      <xdr:spPr>
        <a:xfrm>
          <a:off x="2343150" y="15544800"/>
          <a:ext cx="10363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1036320</xdr:colOff>
      <xdr:row>85</xdr:row>
      <xdr:rowOff>300355</xdr:rowOff>
    </xdr:to>
    <xdr:sp>
      <xdr:nvSpPr>
        <xdr:cNvPr id="140" name="图片 1"/>
        <xdr:cNvSpPr>
          <a:spLocks noChangeAspect="1"/>
        </xdr:cNvSpPr>
      </xdr:nvSpPr>
      <xdr:spPr>
        <a:xfrm>
          <a:off x="2343150" y="15544800"/>
          <a:ext cx="10363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1075055</xdr:colOff>
      <xdr:row>85</xdr:row>
      <xdr:rowOff>301625</xdr:rowOff>
    </xdr:to>
    <xdr:sp>
      <xdr:nvSpPr>
        <xdr:cNvPr id="141" name="图片 2"/>
        <xdr:cNvSpPr>
          <a:spLocks noChangeAspect="1"/>
        </xdr:cNvSpPr>
      </xdr:nvSpPr>
      <xdr:spPr>
        <a:xfrm>
          <a:off x="2343150" y="15544800"/>
          <a:ext cx="10750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1231265</xdr:colOff>
      <xdr:row>85</xdr:row>
      <xdr:rowOff>312420</xdr:rowOff>
    </xdr:to>
    <xdr:sp>
      <xdr:nvSpPr>
        <xdr:cNvPr id="142" name="图片 1"/>
        <xdr:cNvSpPr>
          <a:spLocks noChangeAspect="1"/>
        </xdr:cNvSpPr>
      </xdr:nvSpPr>
      <xdr:spPr>
        <a:xfrm>
          <a:off x="2343150" y="15544800"/>
          <a:ext cx="12312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83</xdr:row>
      <xdr:rowOff>0</xdr:rowOff>
    </xdr:from>
    <xdr:to>
      <xdr:col>4</xdr:col>
      <xdr:colOff>950595</xdr:colOff>
      <xdr:row>84</xdr:row>
      <xdr:rowOff>125095</xdr:rowOff>
    </xdr:to>
    <xdr:sp>
      <xdr:nvSpPr>
        <xdr:cNvPr id="143" name="图片 1"/>
        <xdr:cNvSpPr>
          <a:spLocks noChangeAspect="1"/>
        </xdr:cNvSpPr>
      </xdr:nvSpPr>
      <xdr:spPr>
        <a:xfrm>
          <a:off x="3027680" y="15179040"/>
          <a:ext cx="2660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83</xdr:row>
      <xdr:rowOff>0</xdr:rowOff>
    </xdr:from>
    <xdr:to>
      <xdr:col>4</xdr:col>
      <xdr:colOff>950595</xdr:colOff>
      <xdr:row>84</xdr:row>
      <xdr:rowOff>125095</xdr:rowOff>
    </xdr:to>
    <xdr:sp>
      <xdr:nvSpPr>
        <xdr:cNvPr id="144" name="图片 1"/>
        <xdr:cNvSpPr>
          <a:spLocks noChangeAspect="1"/>
        </xdr:cNvSpPr>
      </xdr:nvSpPr>
      <xdr:spPr>
        <a:xfrm>
          <a:off x="3027680" y="15179040"/>
          <a:ext cx="2660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83</xdr:row>
      <xdr:rowOff>0</xdr:rowOff>
    </xdr:from>
    <xdr:to>
      <xdr:col>4</xdr:col>
      <xdr:colOff>950595</xdr:colOff>
      <xdr:row>84</xdr:row>
      <xdr:rowOff>125095</xdr:rowOff>
    </xdr:to>
    <xdr:sp>
      <xdr:nvSpPr>
        <xdr:cNvPr id="145" name="图片 1"/>
        <xdr:cNvSpPr>
          <a:spLocks noChangeAspect="1"/>
        </xdr:cNvSpPr>
      </xdr:nvSpPr>
      <xdr:spPr>
        <a:xfrm>
          <a:off x="3027680" y="15179040"/>
          <a:ext cx="2660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83</xdr:row>
      <xdr:rowOff>0</xdr:rowOff>
    </xdr:from>
    <xdr:to>
      <xdr:col>4</xdr:col>
      <xdr:colOff>950595</xdr:colOff>
      <xdr:row>84</xdr:row>
      <xdr:rowOff>125095</xdr:rowOff>
    </xdr:to>
    <xdr:sp>
      <xdr:nvSpPr>
        <xdr:cNvPr id="146" name="图片 1"/>
        <xdr:cNvSpPr>
          <a:spLocks noChangeAspect="1"/>
        </xdr:cNvSpPr>
      </xdr:nvSpPr>
      <xdr:spPr>
        <a:xfrm>
          <a:off x="3027680" y="15179040"/>
          <a:ext cx="2660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83</xdr:row>
      <xdr:rowOff>0</xdr:rowOff>
    </xdr:from>
    <xdr:to>
      <xdr:col>4</xdr:col>
      <xdr:colOff>950595</xdr:colOff>
      <xdr:row>84</xdr:row>
      <xdr:rowOff>125095</xdr:rowOff>
    </xdr:to>
    <xdr:sp>
      <xdr:nvSpPr>
        <xdr:cNvPr id="147" name="图片 1"/>
        <xdr:cNvSpPr>
          <a:spLocks noChangeAspect="1"/>
        </xdr:cNvSpPr>
      </xdr:nvSpPr>
      <xdr:spPr>
        <a:xfrm>
          <a:off x="3027680" y="15179040"/>
          <a:ext cx="2660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83</xdr:row>
      <xdr:rowOff>0</xdr:rowOff>
    </xdr:from>
    <xdr:to>
      <xdr:col>4</xdr:col>
      <xdr:colOff>950595</xdr:colOff>
      <xdr:row>84</xdr:row>
      <xdr:rowOff>125095</xdr:rowOff>
    </xdr:to>
    <xdr:sp>
      <xdr:nvSpPr>
        <xdr:cNvPr id="148" name="图片 1"/>
        <xdr:cNvSpPr>
          <a:spLocks noChangeAspect="1"/>
        </xdr:cNvSpPr>
      </xdr:nvSpPr>
      <xdr:spPr>
        <a:xfrm>
          <a:off x="3027680" y="15179040"/>
          <a:ext cx="2660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83</xdr:row>
      <xdr:rowOff>0</xdr:rowOff>
    </xdr:from>
    <xdr:to>
      <xdr:col>4</xdr:col>
      <xdr:colOff>950595</xdr:colOff>
      <xdr:row>84</xdr:row>
      <xdr:rowOff>125095</xdr:rowOff>
    </xdr:to>
    <xdr:sp>
      <xdr:nvSpPr>
        <xdr:cNvPr id="149" name="图片 1"/>
        <xdr:cNvSpPr>
          <a:spLocks noChangeAspect="1"/>
        </xdr:cNvSpPr>
      </xdr:nvSpPr>
      <xdr:spPr>
        <a:xfrm>
          <a:off x="3027680" y="15179040"/>
          <a:ext cx="2660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83</xdr:row>
      <xdr:rowOff>0</xdr:rowOff>
    </xdr:from>
    <xdr:to>
      <xdr:col>4</xdr:col>
      <xdr:colOff>950595</xdr:colOff>
      <xdr:row>84</xdr:row>
      <xdr:rowOff>125095</xdr:rowOff>
    </xdr:to>
    <xdr:sp>
      <xdr:nvSpPr>
        <xdr:cNvPr id="150" name="图片 1"/>
        <xdr:cNvSpPr>
          <a:spLocks noChangeAspect="1"/>
        </xdr:cNvSpPr>
      </xdr:nvSpPr>
      <xdr:spPr>
        <a:xfrm>
          <a:off x="3027680" y="15179040"/>
          <a:ext cx="2660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83</xdr:row>
      <xdr:rowOff>0</xdr:rowOff>
    </xdr:from>
    <xdr:to>
      <xdr:col>4</xdr:col>
      <xdr:colOff>950595</xdr:colOff>
      <xdr:row>84</xdr:row>
      <xdr:rowOff>125095</xdr:rowOff>
    </xdr:to>
    <xdr:sp>
      <xdr:nvSpPr>
        <xdr:cNvPr id="151" name="图片 1"/>
        <xdr:cNvSpPr>
          <a:spLocks noChangeAspect="1"/>
        </xdr:cNvSpPr>
      </xdr:nvSpPr>
      <xdr:spPr>
        <a:xfrm>
          <a:off x="3027680" y="15179040"/>
          <a:ext cx="2660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83</xdr:row>
      <xdr:rowOff>0</xdr:rowOff>
    </xdr:from>
    <xdr:to>
      <xdr:col>4</xdr:col>
      <xdr:colOff>950595</xdr:colOff>
      <xdr:row>84</xdr:row>
      <xdr:rowOff>125095</xdr:rowOff>
    </xdr:to>
    <xdr:sp>
      <xdr:nvSpPr>
        <xdr:cNvPr id="152" name="图片 1"/>
        <xdr:cNvSpPr>
          <a:spLocks noChangeAspect="1"/>
        </xdr:cNvSpPr>
      </xdr:nvSpPr>
      <xdr:spPr>
        <a:xfrm>
          <a:off x="3027680" y="15179040"/>
          <a:ext cx="2660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83</xdr:row>
      <xdr:rowOff>0</xdr:rowOff>
    </xdr:from>
    <xdr:to>
      <xdr:col>4</xdr:col>
      <xdr:colOff>950595</xdr:colOff>
      <xdr:row>84</xdr:row>
      <xdr:rowOff>125095</xdr:rowOff>
    </xdr:to>
    <xdr:sp>
      <xdr:nvSpPr>
        <xdr:cNvPr id="153" name="图片 1"/>
        <xdr:cNvSpPr>
          <a:spLocks noChangeAspect="1"/>
        </xdr:cNvSpPr>
      </xdr:nvSpPr>
      <xdr:spPr>
        <a:xfrm>
          <a:off x="3027680" y="15179040"/>
          <a:ext cx="2660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154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155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156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157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4445</xdr:rowOff>
    </xdr:to>
    <xdr:sp>
      <xdr:nvSpPr>
        <xdr:cNvPr id="158" name="图片 2"/>
        <xdr:cNvSpPr>
          <a:spLocks noChangeAspect="1"/>
        </xdr:cNvSpPr>
      </xdr:nvSpPr>
      <xdr:spPr>
        <a:xfrm>
          <a:off x="2637155" y="12252960"/>
          <a:ext cx="30289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159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160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125095</xdr:rowOff>
    </xdr:to>
    <xdr:sp>
      <xdr:nvSpPr>
        <xdr:cNvPr id="161" name="图片 2"/>
        <xdr:cNvSpPr>
          <a:spLocks noChangeAspect="1"/>
        </xdr:cNvSpPr>
      </xdr:nvSpPr>
      <xdr:spPr>
        <a:xfrm>
          <a:off x="2637155" y="12252960"/>
          <a:ext cx="30289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162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130810</xdr:rowOff>
    </xdr:to>
    <xdr:sp>
      <xdr:nvSpPr>
        <xdr:cNvPr id="163" name="图片 2"/>
        <xdr:cNvSpPr>
          <a:spLocks noChangeAspect="1"/>
        </xdr:cNvSpPr>
      </xdr:nvSpPr>
      <xdr:spPr>
        <a:xfrm>
          <a:off x="2637155" y="1225296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130810</xdr:rowOff>
    </xdr:to>
    <xdr:sp>
      <xdr:nvSpPr>
        <xdr:cNvPr id="164" name="图片 2"/>
        <xdr:cNvSpPr>
          <a:spLocks noChangeAspect="1"/>
        </xdr:cNvSpPr>
      </xdr:nvSpPr>
      <xdr:spPr>
        <a:xfrm>
          <a:off x="2637155" y="1225296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4445</xdr:rowOff>
    </xdr:to>
    <xdr:sp>
      <xdr:nvSpPr>
        <xdr:cNvPr id="165" name="图片 2"/>
        <xdr:cNvSpPr>
          <a:spLocks noChangeAspect="1"/>
        </xdr:cNvSpPr>
      </xdr:nvSpPr>
      <xdr:spPr>
        <a:xfrm>
          <a:off x="2637155" y="12252960"/>
          <a:ext cx="30289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166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167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129540</xdr:rowOff>
    </xdr:to>
    <xdr:sp>
      <xdr:nvSpPr>
        <xdr:cNvPr id="168" name="图片 2"/>
        <xdr:cNvSpPr>
          <a:spLocks noChangeAspect="1"/>
        </xdr:cNvSpPr>
      </xdr:nvSpPr>
      <xdr:spPr>
        <a:xfrm>
          <a:off x="2637155" y="1225296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129540</xdr:rowOff>
    </xdr:to>
    <xdr:sp>
      <xdr:nvSpPr>
        <xdr:cNvPr id="169" name="图片 2"/>
        <xdr:cNvSpPr>
          <a:spLocks noChangeAspect="1"/>
        </xdr:cNvSpPr>
      </xdr:nvSpPr>
      <xdr:spPr>
        <a:xfrm>
          <a:off x="2637155" y="1225296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170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171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125095</xdr:rowOff>
    </xdr:to>
    <xdr:sp>
      <xdr:nvSpPr>
        <xdr:cNvPr id="172" name="图片 2"/>
        <xdr:cNvSpPr>
          <a:spLocks noChangeAspect="1"/>
        </xdr:cNvSpPr>
      </xdr:nvSpPr>
      <xdr:spPr>
        <a:xfrm>
          <a:off x="2637155" y="12252960"/>
          <a:ext cx="30289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125095</xdr:rowOff>
    </xdr:to>
    <xdr:sp>
      <xdr:nvSpPr>
        <xdr:cNvPr id="173" name="图片 2"/>
        <xdr:cNvSpPr>
          <a:spLocks noChangeAspect="1"/>
        </xdr:cNvSpPr>
      </xdr:nvSpPr>
      <xdr:spPr>
        <a:xfrm>
          <a:off x="2637155" y="12252960"/>
          <a:ext cx="30289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130810</xdr:rowOff>
    </xdr:to>
    <xdr:sp>
      <xdr:nvSpPr>
        <xdr:cNvPr id="174" name="图片 2"/>
        <xdr:cNvSpPr>
          <a:spLocks noChangeAspect="1"/>
        </xdr:cNvSpPr>
      </xdr:nvSpPr>
      <xdr:spPr>
        <a:xfrm>
          <a:off x="2637155" y="1225296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130810</xdr:rowOff>
    </xdr:to>
    <xdr:sp>
      <xdr:nvSpPr>
        <xdr:cNvPr id="175" name="图片 2"/>
        <xdr:cNvSpPr>
          <a:spLocks noChangeAspect="1"/>
        </xdr:cNvSpPr>
      </xdr:nvSpPr>
      <xdr:spPr>
        <a:xfrm>
          <a:off x="2637155" y="1225296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69</xdr:row>
      <xdr:rowOff>17145</xdr:rowOff>
    </xdr:to>
    <xdr:sp>
      <xdr:nvSpPr>
        <xdr:cNvPr id="176" name="图片 2"/>
        <xdr:cNvSpPr>
          <a:spLocks noChangeAspect="1"/>
        </xdr:cNvSpPr>
      </xdr:nvSpPr>
      <xdr:spPr>
        <a:xfrm>
          <a:off x="2637155" y="12252960"/>
          <a:ext cx="30289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177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178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179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180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4445</xdr:rowOff>
    </xdr:to>
    <xdr:sp>
      <xdr:nvSpPr>
        <xdr:cNvPr id="181" name="图片 2"/>
        <xdr:cNvSpPr>
          <a:spLocks noChangeAspect="1"/>
        </xdr:cNvSpPr>
      </xdr:nvSpPr>
      <xdr:spPr>
        <a:xfrm>
          <a:off x="2637155" y="12252960"/>
          <a:ext cx="30289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182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183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125095</xdr:rowOff>
    </xdr:to>
    <xdr:sp>
      <xdr:nvSpPr>
        <xdr:cNvPr id="184" name="图片 2"/>
        <xdr:cNvSpPr>
          <a:spLocks noChangeAspect="1"/>
        </xdr:cNvSpPr>
      </xdr:nvSpPr>
      <xdr:spPr>
        <a:xfrm>
          <a:off x="2637155" y="12252960"/>
          <a:ext cx="30289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185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130810</xdr:rowOff>
    </xdr:to>
    <xdr:sp>
      <xdr:nvSpPr>
        <xdr:cNvPr id="186" name="图片 2"/>
        <xdr:cNvSpPr>
          <a:spLocks noChangeAspect="1"/>
        </xdr:cNvSpPr>
      </xdr:nvSpPr>
      <xdr:spPr>
        <a:xfrm>
          <a:off x="2637155" y="1225296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130810</xdr:rowOff>
    </xdr:to>
    <xdr:sp>
      <xdr:nvSpPr>
        <xdr:cNvPr id="187" name="图片 2"/>
        <xdr:cNvSpPr>
          <a:spLocks noChangeAspect="1"/>
        </xdr:cNvSpPr>
      </xdr:nvSpPr>
      <xdr:spPr>
        <a:xfrm>
          <a:off x="2637155" y="1225296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4445</xdr:rowOff>
    </xdr:to>
    <xdr:sp>
      <xdr:nvSpPr>
        <xdr:cNvPr id="188" name="图片 2"/>
        <xdr:cNvSpPr>
          <a:spLocks noChangeAspect="1"/>
        </xdr:cNvSpPr>
      </xdr:nvSpPr>
      <xdr:spPr>
        <a:xfrm>
          <a:off x="2637155" y="12252960"/>
          <a:ext cx="30289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189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190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129540</xdr:rowOff>
    </xdr:to>
    <xdr:sp>
      <xdr:nvSpPr>
        <xdr:cNvPr id="191" name="图片 2"/>
        <xdr:cNvSpPr>
          <a:spLocks noChangeAspect="1"/>
        </xdr:cNvSpPr>
      </xdr:nvSpPr>
      <xdr:spPr>
        <a:xfrm>
          <a:off x="2637155" y="1225296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129540</xdr:rowOff>
    </xdr:to>
    <xdr:sp>
      <xdr:nvSpPr>
        <xdr:cNvPr id="192" name="图片 2"/>
        <xdr:cNvSpPr>
          <a:spLocks noChangeAspect="1"/>
        </xdr:cNvSpPr>
      </xdr:nvSpPr>
      <xdr:spPr>
        <a:xfrm>
          <a:off x="2637155" y="1225296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193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126365</xdr:rowOff>
    </xdr:to>
    <xdr:sp>
      <xdr:nvSpPr>
        <xdr:cNvPr id="194" name="图片 2"/>
        <xdr:cNvSpPr>
          <a:spLocks noChangeAspect="1"/>
        </xdr:cNvSpPr>
      </xdr:nvSpPr>
      <xdr:spPr>
        <a:xfrm>
          <a:off x="2637155" y="1225296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125095</xdr:rowOff>
    </xdr:to>
    <xdr:sp>
      <xdr:nvSpPr>
        <xdr:cNvPr id="195" name="图片 2"/>
        <xdr:cNvSpPr>
          <a:spLocks noChangeAspect="1"/>
        </xdr:cNvSpPr>
      </xdr:nvSpPr>
      <xdr:spPr>
        <a:xfrm>
          <a:off x="2637155" y="12252960"/>
          <a:ext cx="30289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125095</xdr:rowOff>
    </xdr:to>
    <xdr:sp>
      <xdr:nvSpPr>
        <xdr:cNvPr id="196" name="图片 2"/>
        <xdr:cNvSpPr>
          <a:spLocks noChangeAspect="1"/>
        </xdr:cNvSpPr>
      </xdr:nvSpPr>
      <xdr:spPr>
        <a:xfrm>
          <a:off x="2637155" y="12252960"/>
          <a:ext cx="30289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130810</xdr:rowOff>
    </xdr:to>
    <xdr:sp>
      <xdr:nvSpPr>
        <xdr:cNvPr id="197" name="图片 2"/>
        <xdr:cNvSpPr>
          <a:spLocks noChangeAspect="1"/>
        </xdr:cNvSpPr>
      </xdr:nvSpPr>
      <xdr:spPr>
        <a:xfrm>
          <a:off x="2637155" y="1225296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68</xdr:row>
      <xdr:rowOff>130810</xdr:rowOff>
    </xdr:to>
    <xdr:sp>
      <xdr:nvSpPr>
        <xdr:cNvPr id="198" name="图片 2"/>
        <xdr:cNvSpPr>
          <a:spLocks noChangeAspect="1"/>
        </xdr:cNvSpPr>
      </xdr:nvSpPr>
      <xdr:spPr>
        <a:xfrm>
          <a:off x="2637155" y="1225296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67</xdr:row>
      <xdr:rowOff>0</xdr:rowOff>
    </xdr:from>
    <xdr:to>
      <xdr:col>4</xdr:col>
      <xdr:colOff>596900</xdr:colOff>
      <xdr:row>69</xdr:row>
      <xdr:rowOff>17145</xdr:rowOff>
    </xdr:to>
    <xdr:sp>
      <xdr:nvSpPr>
        <xdr:cNvPr id="199" name="图片 2"/>
        <xdr:cNvSpPr>
          <a:spLocks noChangeAspect="1"/>
        </xdr:cNvSpPr>
      </xdr:nvSpPr>
      <xdr:spPr>
        <a:xfrm>
          <a:off x="2637155" y="12252960"/>
          <a:ext cx="30289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200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201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202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203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204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205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125095</xdr:rowOff>
    </xdr:to>
    <xdr:sp>
      <xdr:nvSpPr>
        <xdr:cNvPr id="206" name="图片 2"/>
        <xdr:cNvSpPr>
          <a:spLocks noChangeAspect="1"/>
        </xdr:cNvSpPr>
      </xdr:nvSpPr>
      <xdr:spPr>
        <a:xfrm>
          <a:off x="2637155" y="12618720"/>
          <a:ext cx="30289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207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130810</xdr:rowOff>
    </xdr:to>
    <xdr:sp>
      <xdr:nvSpPr>
        <xdr:cNvPr id="208" name="图片 2"/>
        <xdr:cNvSpPr>
          <a:spLocks noChangeAspect="1"/>
        </xdr:cNvSpPr>
      </xdr:nvSpPr>
      <xdr:spPr>
        <a:xfrm>
          <a:off x="2637155" y="1261872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130810</xdr:rowOff>
    </xdr:to>
    <xdr:sp>
      <xdr:nvSpPr>
        <xdr:cNvPr id="209" name="图片 2"/>
        <xdr:cNvSpPr>
          <a:spLocks noChangeAspect="1"/>
        </xdr:cNvSpPr>
      </xdr:nvSpPr>
      <xdr:spPr>
        <a:xfrm>
          <a:off x="2637155" y="1261872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210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211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129540</xdr:rowOff>
    </xdr:to>
    <xdr:sp>
      <xdr:nvSpPr>
        <xdr:cNvPr id="212" name="图片 2"/>
        <xdr:cNvSpPr>
          <a:spLocks noChangeAspect="1"/>
        </xdr:cNvSpPr>
      </xdr:nvSpPr>
      <xdr:spPr>
        <a:xfrm>
          <a:off x="2637155" y="1261872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129540</xdr:rowOff>
    </xdr:to>
    <xdr:sp>
      <xdr:nvSpPr>
        <xdr:cNvPr id="213" name="图片 2"/>
        <xdr:cNvSpPr>
          <a:spLocks noChangeAspect="1"/>
        </xdr:cNvSpPr>
      </xdr:nvSpPr>
      <xdr:spPr>
        <a:xfrm>
          <a:off x="2637155" y="1261872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214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215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125095</xdr:rowOff>
    </xdr:to>
    <xdr:sp>
      <xdr:nvSpPr>
        <xdr:cNvPr id="216" name="图片 2"/>
        <xdr:cNvSpPr>
          <a:spLocks noChangeAspect="1"/>
        </xdr:cNvSpPr>
      </xdr:nvSpPr>
      <xdr:spPr>
        <a:xfrm>
          <a:off x="2637155" y="12618720"/>
          <a:ext cx="30289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125095</xdr:rowOff>
    </xdr:to>
    <xdr:sp>
      <xdr:nvSpPr>
        <xdr:cNvPr id="217" name="图片 2"/>
        <xdr:cNvSpPr>
          <a:spLocks noChangeAspect="1"/>
        </xdr:cNvSpPr>
      </xdr:nvSpPr>
      <xdr:spPr>
        <a:xfrm>
          <a:off x="2637155" y="12618720"/>
          <a:ext cx="30289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130810</xdr:rowOff>
    </xdr:to>
    <xdr:sp>
      <xdr:nvSpPr>
        <xdr:cNvPr id="218" name="图片 2"/>
        <xdr:cNvSpPr>
          <a:spLocks noChangeAspect="1"/>
        </xdr:cNvSpPr>
      </xdr:nvSpPr>
      <xdr:spPr>
        <a:xfrm>
          <a:off x="2637155" y="1261872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130810</xdr:rowOff>
    </xdr:to>
    <xdr:sp>
      <xdr:nvSpPr>
        <xdr:cNvPr id="219" name="图片 2"/>
        <xdr:cNvSpPr>
          <a:spLocks noChangeAspect="1"/>
        </xdr:cNvSpPr>
      </xdr:nvSpPr>
      <xdr:spPr>
        <a:xfrm>
          <a:off x="2637155" y="1261872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71</xdr:row>
      <xdr:rowOff>17145</xdr:rowOff>
    </xdr:to>
    <xdr:sp>
      <xdr:nvSpPr>
        <xdr:cNvPr id="220" name="图片 2"/>
        <xdr:cNvSpPr>
          <a:spLocks noChangeAspect="1"/>
        </xdr:cNvSpPr>
      </xdr:nvSpPr>
      <xdr:spPr>
        <a:xfrm>
          <a:off x="2637155" y="12618720"/>
          <a:ext cx="302895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221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222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223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224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225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226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125095</xdr:rowOff>
    </xdr:to>
    <xdr:sp>
      <xdr:nvSpPr>
        <xdr:cNvPr id="227" name="图片 2"/>
        <xdr:cNvSpPr>
          <a:spLocks noChangeAspect="1"/>
        </xdr:cNvSpPr>
      </xdr:nvSpPr>
      <xdr:spPr>
        <a:xfrm>
          <a:off x="2637155" y="12618720"/>
          <a:ext cx="30289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228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130810</xdr:rowOff>
    </xdr:to>
    <xdr:sp>
      <xdr:nvSpPr>
        <xdr:cNvPr id="229" name="图片 2"/>
        <xdr:cNvSpPr>
          <a:spLocks noChangeAspect="1"/>
        </xdr:cNvSpPr>
      </xdr:nvSpPr>
      <xdr:spPr>
        <a:xfrm>
          <a:off x="2637155" y="1261872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130810</xdr:rowOff>
    </xdr:to>
    <xdr:sp>
      <xdr:nvSpPr>
        <xdr:cNvPr id="230" name="图片 2"/>
        <xdr:cNvSpPr>
          <a:spLocks noChangeAspect="1"/>
        </xdr:cNvSpPr>
      </xdr:nvSpPr>
      <xdr:spPr>
        <a:xfrm>
          <a:off x="2637155" y="1261872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231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232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129540</xdr:rowOff>
    </xdr:to>
    <xdr:sp>
      <xdr:nvSpPr>
        <xdr:cNvPr id="233" name="图片 2"/>
        <xdr:cNvSpPr>
          <a:spLocks noChangeAspect="1"/>
        </xdr:cNvSpPr>
      </xdr:nvSpPr>
      <xdr:spPr>
        <a:xfrm>
          <a:off x="2637155" y="1261872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129540</xdr:rowOff>
    </xdr:to>
    <xdr:sp>
      <xdr:nvSpPr>
        <xdr:cNvPr id="234" name="图片 2"/>
        <xdr:cNvSpPr>
          <a:spLocks noChangeAspect="1"/>
        </xdr:cNvSpPr>
      </xdr:nvSpPr>
      <xdr:spPr>
        <a:xfrm>
          <a:off x="2637155" y="1261872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235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126365</xdr:rowOff>
    </xdr:to>
    <xdr:sp>
      <xdr:nvSpPr>
        <xdr:cNvPr id="236" name="图片 2"/>
        <xdr:cNvSpPr>
          <a:spLocks noChangeAspect="1"/>
        </xdr:cNvSpPr>
      </xdr:nvSpPr>
      <xdr:spPr>
        <a:xfrm>
          <a:off x="2637155" y="12618720"/>
          <a:ext cx="302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125095</xdr:rowOff>
    </xdr:to>
    <xdr:sp>
      <xdr:nvSpPr>
        <xdr:cNvPr id="237" name="图片 2"/>
        <xdr:cNvSpPr>
          <a:spLocks noChangeAspect="1"/>
        </xdr:cNvSpPr>
      </xdr:nvSpPr>
      <xdr:spPr>
        <a:xfrm>
          <a:off x="2637155" y="12618720"/>
          <a:ext cx="30289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69</xdr:row>
      <xdr:rowOff>0</xdr:rowOff>
    </xdr:from>
    <xdr:to>
      <xdr:col>4</xdr:col>
      <xdr:colOff>596900</xdr:colOff>
      <xdr:row>70</xdr:row>
      <xdr:rowOff>125095</xdr:rowOff>
    </xdr:to>
    <xdr:sp>
      <xdr:nvSpPr>
        <xdr:cNvPr id="238" name="图片 2"/>
        <xdr:cNvSpPr>
          <a:spLocks noChangeAspect="1"/>
        </xdr:cNvSpPr>
      </xdr:nvSpPr>
      <xdr:spPr>
        <a:xfrm>
          <a:off x="2637155" y="12618720"/>
          <a:ext cx="30289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166</xdr:row>
      <xdr:rowOff>0</xdr:rowOff>
    </xdr:from>
    <xdr:to>
      <xdr:col>2</xdr:col>
      <xdr:colOff>86360</xdr:colOff>
      <xdr:row>167</xdr:row>
      <xdr:rowOff>120015</xdr:rowOff>
    </xdr:to>
    <xdr:sp>
      <xdr:nvSpPr>
        <xdr:cNvPr id="239" name="图片 1"/>
        <xdr:cNvSpPr>
          <a:spLocks noChangeAspect="1"/>
        </xdr:cNvSpPr>
      </xdr:nvSpPr>
      <xdr:spPr>
        <a:xfrm>
          <a:off x="1171575" y="30556200"/>
          <a:ext cx="2863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304165</xdr:colOff>
      <xdr:row>179</xdr:row>
      <xdr:rowOff>150495</xdr:rowOff>
    </xdr:to>
    <xdr:sp>
      <xdr:nvSpPr>
        <xdr:cNvPr id="240" name="图片 1"/>
        <xdr:cNvSpPr>
          <a:spLocks noChangeAspect="1"/>
        </xdr:cNvSpPr>
      </xdr:nvSpPr>
      <xdr:spPr>
        <a:xfrm>
          <a:off x="685800" y="3275076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170</xdr:row>
      <xdr:rowOff>0</xdr:rowOff>
    </xdr:from>
    <xdr:to>
      <xdr:col>4</xdr:col>
      <xdr:colOff>595630</xdr:colOff>
      <xdr:row>171</xdr:row>
      <xdr:rowOff>121920</xdr:rowOff>
    </xdr:to>
    <xdr:sp>
      <xdr:nvSpPr>
        <xdr:cNvPr id="243" name="图片 2"/>
        <xdr:cNvSpPr>
          <a:spLocks noChangeAspect="1"/>
        </xdr:cNvSpPr>
      </xdr:nvSpPr>
      <xdr:spPr>
        <a:xfrm>
          <a:off x="2636520" y="3128772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170</xdr:row>
      <xdr:rowOff>0</xdr:rowOff>
    </xdr:from>
    <xdr:to>
      <xdr:col>4</xdr:col>
      <xdr:colOff>595630</xdr:colOff>
      <xdr:row>171</xdr:row>
      <xdr:rowOff>121920</xdr:rowOff>
    </xdr:to>
    <xdr:sp>
      <xdr:nvSpPr>
        <xdr:cNvPr id="244" name="图片 2"/>
        <xdr:cNvSpPr>
          <a:spLocks noChangeAspect="1"/>
        </xdr:cNvSpPr>
      </xdr:nvSpPr>
      <xdr:spPr>
        <a:xfrm>
          <a:off x="2636520" y="3128772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178</xdr:row>
      <xdr:rowOff>0</xdr:rowOff>
    </xdr:from>
    <xdr:to>
      <xdr:col>4</xdr:col>
      <xdr:colOff>595630</xdr:colOff>
      <xdr:row>179</xdr:row>
      <xdr:rowOff>118745</xdr:rowOff>
    </xdr:to>
    <xdr:sp>
      <xdr:nvSpPr>
        <xdr:cNvPr id="245" name="图片 2"/>
        <xdr:cNvSpPr>
          <a:spLocks noChangeAspect="1"/>
        </xdr:cNvSpPr>
      </xdr:nvSpPr>
      <xdr:spPr>
        <a:xfrm>
          <a:off x="2636520" y="3275076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178</xdr:row>
      <xdr:rowOff>0</xdr:rowOff>
    </xdr:from>
    <xdr:to>
      <xdr:col>4</xdr:col>
      <xdr:colOff>595630</xdr:colOff>
      <xdr:row>179</xdr:row>
      <xdr:rowOff>118745</xdr:rowOff>
    </xdr:to>
    <xdr:sp>
      <xdr:nvSpPr>
        <xdr:cNvPr id="246" name="图片 2"/>
        <xdr:cNvSpPr>
          <a:spLocks noChangeAspect="1"/>
        </xdr:cNvSpPr>
      </xdr:nvSpPr>
      <xdr:spPr>
        <a:xfrm>
          <a:off x="2636520" y="3275076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2</xdr:col>
      <xdr:colOff>549910</xdr:colOff>
      <xdr:row>18</xdr:row>
      <xdr:rowOff>132080</xdr:rowOff>
    </xdr:to>
    <xdr:sp>
      <xdr:nvSpPr>
        <xdr:cNvPr id="2" name="图片 2"/>
        <xdr:cNvSpPr>
          <a:spLocks noChangeAspect="1"/>
        </xdr:cNvSpPr>
      </xdr:nvSpPr>
      <xdr:spPr>
        <a:xfrm>
          <a:off x="609600" y="318516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281305</xdr:colOff>
      <xdr:row>17</xdr:row>
      <xdr:rowOff>115570</xdr:rowOff>
    </xdr:to>
    <xdr:sp>
      <xdr:nvSpPr>
        <xdr:cNvPr id="3" name="图片 2"/>
        <xdr:cNvSpPr>
          <a:spLocks noChangeAspect="1"/>
        </xdr:cNvSpPr>
      </xdr:nvSpPr>
      <xdr:spPr>
        <a:xfrm>
          <a:off x="903605" y="31851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281305</xdr:colOff>
      <xdr:row>17</xdr:row>
      <xdr:rowOff>115570</xdr:rowOff>
    </xdr:to>
    <xdr:sp>
      <xdr:nvSpPr>
        <xdr:cNvPr id="4" name="图片 2"/>
        <xdr:cNvSpPr>
          <a:spLocks noChangeAspect="1"/>
        </xdr:cNvSpPr>
      </xdr:nvSpPr>
      <xdr:spPr>
        <a:xfrm>
          <a:off x="903605" y="31851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474980</xdr:colOff>
      <xdr:row>17</xdr:row>
      <xdr:rowOff>115570</xdr:rowOff>
    </xdr:to>
    <xdr:sp>
      <xdr:nvSpPr>
        <xdr:cNvPr id="5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474980</xdr:colOff>
      <xdr:row>17</xdr:row>
      <xdr:rowOff>115570</xdr:rowOff>
    </xdr:to>
    <xdr:sp>
      <xdr:nvSpPr>
        <xdr:cNvPr id="6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474980</xdr:colOff>
      <xdr:row>17</xdr:row>
      <xdr:rowOff>115570</xdr:rowOff>
    </xdr:to>
    <xdr:sp>
      <xdr:nvSpPr>
        <xdr:cNvPr id="7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474980</xdr:colOff>
      <xdr:row>17</xdr:row>
      <xdr:rowOff>115570</xdr:rowOff>
    </xdr:to>
    <xdr:sp>
      <xdr:nvSpPr>
        <xdr:cNvPr id="8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281940</xdr:colOff>
      <xdr:row>17</xdr:row>
      <xdr:rowOff>115570</xdr:rowOff>
    </xdr:to>
    <xdr:sp>
      <xdr:nvSpPr>
        <xdr:cNvPr id="9" name="图片 2"/>
        <xdr:cNvSpPr>
          <a:spLocks noChangeAspect="1"/>
        </xdr:cNvSpPr>
      </xdr:nvSpPr>
      <xdr:spPr>
        <a:xfrm>
          <a:off x="903605" y="31851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281940</xdr:colOff>
      <xdr:row>17</xdr:row>
      <xdr:rowOff>115570</xdr:rowOff>
    </xdr:to>
    <xdr:sp>
      <xdr:nvSpPr>
        <xdr:cNvPr id="10" name="图片 2"/>
        <xdr:cNvSpPr>
          <a:spLocks noChangeAspect="1"/>
        </xdr:cNvSpPr>
      </xdr:nvSpPr>
      <xdr:spPr>
        <a:xfrm>
          <a:off x="903605" y="31851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476250</xdr:colOff>
      <xdr:row>17</xdr:row>
      <xdr:rowOff>115570</xdr:rowOff>
    </xdr:to>
    <xdr:sp>
      <xdr:nvSpPr>
        <xdr:cNvPr id="11" name="图片 1"/>
        <xdr:cNvSpPr>
          <a:spLocks noChangeAspect="1"/>
        </xdr:cNvSpPr>
      </xdr:nvSpPr>
      <xdr:spPr>
        <a:xfrm>
          <a:off x="1000125" y="31851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476250</xdr:colOff>
      <xdr:row>17</xdr:row>
      <xdr:rowOff>115570</xdr:rowOff>
    </xdr:to>
    <xdr:sp>
      <xdr:nvSpPr>
        <xdr:cNvPr id="12" name="图片 1"/>
        <xdr:cNvSpPr>
          <a:spLocks noChangeAspect="1"/>
        </xdr:cNvSpPr>
      </xdr:nvSpPr>
      <xdr:spPr>
        <a:xfrm>
          <a:off x="1000125" y="31851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476250</xdr:colOff>
      <xdr:row>17</xdr:row>
      <xdr:rowOff>115570</xdr:rowOff>
    </xdr:to>
    <xdr:sp>
      <xdr:nvSpPr>
        <xdr:cNvPr id="13" name="图片 1"/>
        <xdr:cNvSpPr>
          <a:spLocks noChangeAspect="1"/>
        </xdr:cNvSpPr>
      </xdr:nvSpPr>
      <xdr:spPr>
        <a:xfrm>
          <a:off x="1000125" y="31851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476250</xdr:colOff>
      <xdr:row>17</xdr:row>
      <xdr:rowOff>115570</xdr:rowOff>
    </xdr:to>
    <xdr:sp>
      <xdr:nvSpPr>
        <xdr:cNvPr id="14" name="图片 1"/>
        <xdr:cNvSpPr>
          <a:spLocks noChangeAspect="1"/>
        </xdr:cNvSpPr>
      </xdr:nvSpPr>
      <xdr:spPr>
        <a:xfrm>
          <a:off x="1000125" y="31851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281940</xdr:colOff>
      <xdr:row>18</xdr:row>
      <xdr:rowOff>1905</xdr:rowOff>
    </xdr:to>
    <xdr:sp>
      <xdr:nvSpPr>
        <xdr:cNvPr id="15" name="图片 2"/>
        <xdr:cNvSpPr>
          <a:spLocks noChangeAspect="1"/>
        </xdr:cNvSpPr>
      </xdr:nvSpPr>
      <xdr:spPr>
        <a:xfrm>
          <a:off x="903605" y="318516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281305</xdr:colOff>
      <xdr:row>17</xdr:row>
      <xdr:rowOff>115570</xdr:rowOff>
    </xdr:to>
    <xdr:sp>
      <xdr:nvSpPr>
        <xdr:cNvPr id="16" name="图片 2"/>
        <xdr:cNvSpPr>
          <a:spLocks noChangeAspect="1"/>
        </xdr:cNvSpPr>
      </xdr:nvSpPr>
      <xdr:spPr>
        <a:xfrm>
          <a:off x="903605" y="31851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281305</xdr:colOff>
      <xdr:row>17</xdr:row>
      <xdr:rowOff>115570</xdr:rowOff>
    </xdr:to>
    <xdr:sp>
      <xdr:nvSpPr>
        <xdr:cNvPr id="17" name="图片 2"/>
        <xdr:cNvSpPr>
          <a:spLocks noChangeAspect="1"/>
        </xdr:cNvSpPr>
      </xdr:nvSpPr>
      <xdr:spPr>
        <a:xfrm>
          <a:off x="903605" y="31851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474980</xdr:colOff>
      <xdr:row>17</xdr:row>
      <xdr:rowOff>115570</xdr:rowOff>
    </xdr:to>
    <xdr:sp>
      <xdr:nvSpPr>
        <xdr:cNvPr id="18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474980</xdr:colOff>
      <xdr:row>17</xdr:row>
      <xdr:rowOff>115570</xdr:rowOff>
    </xdr:to>
    <xdr:sp>
      <xdr:nvSpPr>
        <xdr:cNvPr id="19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474980</xdr:colOff>
      <xdr:row>17</xdr:row>
      <xdr:rowOff>115570</xdr:rowOff>
    </xdr:to>
    <xdr:sp>
      <xdr:nvSpPr>
        <xdr:cNvPr id="20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474980</xdr:colOff>
      <xdr:row>17</xdr:row>
      <xdr:rowOff>115570</xdr:rowOff>
    </xdr:to>
    <xdr:sp>
      <xdr:nvSpPr>
        <xdr:cNvPr id="21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549910</xdr:colOff>
      <xdr:row>18</xdr:row>
      <xdr:rowOff>132080</xdr:rowOff>
    </xdr:to>
    <xdr:sp>
      <xdr:nvSpPr>
        <xdr:cNvPr id="22" name="图片 2"/>
        <xdr:cNvSpPr>
          <a:spLocks noChangeAspect="1"/>
        </xdr:cNvSpPr>
      </xdr:nvSpPr>
      <xdr:spPr>
        <a:xfrm>
          <a:off x="609600" y="318516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281305</xdr:colOff>
      <xdr:row>17</xdr:row>
      <xdr:rowOff>115570</xdr:rowOff>
    </xdr:to>
    <xdr:sp>
      <xdr:nvSpPr>
        <xdr:cNvPr id="23" name="图片 2"/>
        <xdr:cNvSpPr>
          <a:spLocks noChangeAspect="1"/>
        </xdr:cNvSpPr>
      </xdr:nvSpPr>
      <xdr:spPr>
        <a:xfrm>
          <a:off x="903605" y="31851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281305</xdr:colOff>
      <xdr:row>17</xdr:row>
      <xdr:rowOff>115570</xdr:rowOff>
    </xdr:to>
    <xdr:sp>
      <xdr:nvSpPr>
        <xdr:cNvPr id="24" name="图片 2"/>
        <xdr:cNvSpPr>
          <a:spLocks noChangeAspect="1"/>
        </xdr:cNvSpPr>
      </xdr:nvSpPr>
      <xdr:spPr>
        <a:xfrm>
          <a:off x="903605" y="31851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474980</xdr:colOff>
      <xdr:row>17</xdr:row>
      <xdr:rowOff>115570</xdr:rowOff>
    </xdr:to>
    <xdr:sp>
      <xdr:nvSpPr>
        <xdr:cNvPr id="25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474980</xdr:colOff>
      <xdr:row>17</xdr:row>
      <xdr:rowOff>115570</xdr:rowOff>
    </xdr:to>
    <xdr:sp>
      <xdr:nvSpPr>
        <xdr:cNvPr id="26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474980</xdr:colOff>
      <xdr:row>17</xdr:row>
      <xdr:rowOff>115570</xdr:rowOff>
    </xdr:to>
    <xdr:sp>
      <xdr:nvSpPr>
        <xdr:cNvPr id="27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474980</xdr:colOff>
      <xdr:row>17</xdr:row>
      <xdr:rowOff>115570</xdr:rowOff>
    </xdr:to>
    <xdr:sp>
      <xdr:nvSpPr>
        <xdr:cNvPr id="28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281940</xdr:colOff>
      <xdr:row>17</xdr:row>
      <xdr:rowOff>115570</xdr:rowOff>
    </xdr:to>
    <xdr:sp>
      <xdr:nvSpPr>
        <xdr:cNvPr id="29" name="图片 2"/>
        <xdr:cNvSpPr>
          <a:spLocks noChangeAspect="1"/>
        </xdr:cNvSpPr>
      </xdr:nvSpPr>
      <xdr:spPr>
        <a:xfrm>
          <a:off x="903605" y="31851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281940</xdr:colOff>
      <xdr:row>17</xdr:row>
      <xdr:rowOff>115570</xdr:rowOff>
    </xdr:to>
    <xdr:sp>
      <xdr:nvSpPr>
        <xdr:cNvPr id="30" name="图片 2"/>
        <xdr:cNvSpPr>
          <a:spLocks noChangeAspect="1"/>
        </xdr:cNvSpPr>
      </xdr:nvSpPr>
      <xdr:spPr>
        <a:xfrm>
          <a:off x="903605" y="31851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476250</xdr:colOff>
      <xdr:row>17</xdr:row>
      <xdr:rowOff>115570</xdr:rowOff>
    </xdr:to>
    <xdr:sp>
      <xdr:nvSpPr>
        <xdr:cNvPr id="31" name="图片 1"/>
        <xdr:cNvSpPr>
          <a:spLocks noChangeAspect="1"/>
        </xdr:cNvSpPr>
      </xdr:nvSpPr>
      <xdr:spPr>
        <a:xfrm>
          <a:off x="1000125" y="31851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476250</xdr:colOff>
      <xdr:row>17</xdr:row>
      <xdr:rowOff>115570</xdr:rowOff>
    </xdr:to>
    <xdr:sp>
      <xdr:nvSpPr>
        <xdr:cNvPr id="32" name="图片 1"/>
        <xdr:cNvSpPr>
          <a:spLocks noChangeAspect="1"/>
        </xdr:cNvSpPr>
      </xdr:nvSpPr>
      <xdr:spPr>
        <a:xfrm>
          <a:off x="1000125" y="31851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476250</xdr:colOff>
      <xdr:row>17</xdr:row>
      <xdr:rowOff>115570</xdr:rowOff>
    </xdr:to>
    <xdr:sp>
      <xdr:nvSpPr>
        <xdr:cNvPr id="33" name="图片 1"/>
        <xdr:cNvSpPr>
          <a:spLocks noChangeAspect="1"/>
        </xdr:cNvSpPr>
      </xdr:nvSpPr>
      <xdr:spPr>
        <a:xfrm>
          <a:off x="1000125" y="31851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476250</xdr:colOff>
      <xdr:row>17</xdr:row>
      <xdr:rowOff>115570</xdr:rowOff>
    </xdr:to>
    <xdr:sp>
      <xdr:nvSpPr>
        <xdr:cNvPr id="34" name="图片 1"/>
        <xdr:cNvSpPr>
          <a:spLocks noChangeAspect="1"/>
        </xdr:cNvSpPr>
      </xdr:nvSpPr>
      <xdr:spPr>
        <a:xfrm>
          <a:off x="1000125" y="31851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281940</xdr:colOff>
      <xdr:row>18</xdr:row>
      <xdr:rowOff>1905</xdr:rowOff>
    </xdr:to>
    <xdr:sp>
      <xdr:nvSpPr>
        <xdr:cNvPr id="35" name="图片 2"/>
        <xdr:cNvSpPr>
          <a:spLocks noChangeAspect="1"/>
        </xdr:cNvSpPr>
      </xdr:nvSpPr>
      <xdr:spPr>
        <a:xfrm>
          <a:off x="903605" y="318516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281305</xdr:colOff>
      <xdr:row>17</xdr:row>
      <xdr:rowOff>115570</xdr:rowOff>
    </xdr:to>
    <xdr:sp>
      <xdr:nvSpPr>
        <xdr:cNvPr id="36" name="图片 2"/>
        <xdr:cNvSpPr>
          <a:spLocks noChangeAspect="1"/>
        </xdr:cNvSpPr>
      </xdr:nvSpPr>
      <xdr:spPr>
        <a:xfrm>
          <a:off x="903605" y="31851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281305</xdr:colOff>
      <xdr:row>17</xdr:row>
      <xdr:rowOff>115570</xdr:rowOff>
    </xdr:to>
    <xdr:sp>
      <xdr:nvSpPr>
        <xdr:cNvPr id="37" name="图片 2"/>
        <xdr:cNvSpPr>
          <a:spLocks noChangeAspect="1"/>
        </xdr:cNvSpPr>
      </xdr:nvSpPr>
      <xdr:spPr>
        <a:xfrm>
          <a:off x="903605" y="31851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474980</xdr:colOff>
      <xdr:row>17</xdr:row>
      <xdr:rowOff>115570</xdr:rowOff>
    </xdr:to>
    <xdr:sp>
      <xdr:nvSpPr>
        <xdr:cNvPr id="38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474980</xdr:colOff>
      <xdr:row>17</xdr:row>
      <xdr:rowOff>115570</xdr:rowOff>
    </xdr:to>
    <xdr:sp>
      <xdr:nvSpPr>
        <xdr:cNvPr id="39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474980</xdr:colOff>
      <xdr:row>17</xdr:row>
      <xdr:rowOff>115570</xdr:rowOff>
    </xdr:to>
    <xdr:sp>
      <xdr:nvSpPr>
        <xdr:cNvPr id="40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474980</xdr:colOff>
      <xdr:row>17</xdr:row>
      <xdr:rowOff>115570</xdr:rowOff>
    </xdr:to>
    <xdr:sp>
      <xdr:nvSpPr>
        <xdr:cNvPr id="41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2</xdr:col>
      <xdr:colOff>367030</xdr:colOff>
      <xdr:row>18</xdr:row>
      <xdr:rowOff>132080</xdr:rowOff>
    </xdr:to>
    <xdr:sp>
      <xdr:nvSpPr>
        <xdr:cNvPr id="2" name="图片 2"/>
        <xdr:cNvSpPr>
          <a:spLocks noChangeAspect="1"/>
        </xdr:cNvSpPr>
      </xdr:nvSpPr>
      <xdr:spPr>
        <a:xfrm>
          <a:off x="609600" y="318516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98425</xdr:colOff>
      <xdr:row>17</xdr:row>
      <xdr:rowOff>115570</xdr:rowOff>
    </xdr:to>
    <xdr:sp>
      <xdr:nvSpPr>
        <xdr:cNvPr id="3" name="图片 2"/>
        <xdr:cNvSpPr>
          <a:spLocks noChangeAspect="1"/>
        </xdr:cNvSpPr>
      </xdr:nvSpPr>
      <xdr:spPr>
        <a:xfrm>
          <a:off x="903605" y="31851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98425</xdr:colOff>
      <xdr:row>17</xdr:row>
      <xdr:rowOff>115570</xdr:rowOff>
    </xdr:to>
    <xdr:sp>
      <xdr:nvSpPr>
        <xdr:cNvPr id="4" name="图片 2"/>
        <xdr:cNvSpPr>
          <a:spLocks noChangeAspect="1"/>
        </xdr:cNvSpPr>
      </xdr:nvSpPr>
      <xdr:spPr>
        <a:xfrm>
          <a:off x="903605" y="31851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115570</xdr:rowOff>
    </xdr:to>
    <xdr:sp>
      <xdr:nvSpPr>
        <xdr:cNvPr id="5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115570</xdr:rowOff>
    </xdr:to>
    <xdr:sp>
      <xdr:nvSpPr>
        <xdr:cNvPr id="6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115570</xdr:rowOff>
    </xdr:to>
    <xdr:sp>
      <xdr:nvSpPr>
        <xdr:cNvPr id="7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115570</xdr:rowOff>
    </xdr:to>
    <xdr:sp>
      <xdr:nvSpPr>
        <xdr:cNvPr id="8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99060</xdr:colOff>
      <xdr:row>17</xdr:row>
      <xdr:rowOff>115570</xdr:rowOff>
    </xdr:to>
    <xdr:sp>
      <xdr:nvSpPr>
        <xdr:cNvPr id="9" name="图片 2"/>
        <xdr:cNvSpPr>
          <a:spLocks noChangeAspect="1"/>
        </xdr:cNvSpPr>
      </xdr:nvSpPr>
      <xdr:spPr>
        <a:xfrm>
          <a:off x="903605" y="31851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99060</xdr:colOff>
      <xdr:row>17</xdr:row>
      <xdr:rowOff>115570</xdr:rowOff>
    </xdr:to>
    <xdr:sp>
      <xdr:nvSpPr>
        <xdr:cNvPr id="10" name="图片 2"/>
        <xdr:cNvSpPr>
          <a:spLocks noChangeAspect="1"/>
        </xdr:cNvSpPr>
      </xdr:nvSpPr>
      <xdr:spPr>
        <a:xfrm>
          <a:off x="903605" y="31851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293370</xdr:colOff>
      <xdr:row>17</xdr:row>
      <xdr:rowOff>115570</xdr:rowOff>
    </xdr:to>
    <xdr:sp>
      <xdr:nvSpPr>
        <xdr:cNvPr id="11" name="图片 1"/>
        <xdr:cNvSpPr>
          <a:spLocks noChangeAspect="1"/>
        </xdr:cNvSpPr>
      </xdr:nvSpPr>
      <xdr:spPr>
        <a:xfrm>
          <a:off x="1000125" y="31851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293370</xdr:colOff>
      <xdr:row>17</xdr:row>
      <xdr:rowOff>115570</xdr:rowOff>
    </xdr:to>
    <xdr:sp>
      <xdr:nvSpPr>
        <xdr:cNvPr id="12" name="图片 1"/>
        <xdr:cNvSpPr>
          <a:spLocks noChangeAspect="1"/>
        </xdr:cNvSpPr>
      </xdr:nvSpPr>
      <xdr:spPr>
        <a:xfrm>
          <a:off x="1000125" y="31851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293370</xdr:colOff>
      <xdr:row>17</xdr:row>
      <xdr:rowOff>115570</xdr:rowOff>
    </xdr:to>
    <xdr:sp>
      <xdr:nvSpPr>
        <xdr:cNvPr id="13" name="图片 1"/>
        <xdr:cNvSpPr>
          <a:spLocks noChangeAspect="1"/>
        </xdr:cNvSpPr>
      </xdr:nvSpPr>
      <xdr:spPr>
        <a:xfrm>
          <a:off x="1000125" y="31851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293370</xdr:colOff>
      <xdr:row>17</xdr:row>
      <xdr:rowOff>115570</xdr:rowOff>
    </xdr:to>
    <xdr:sp>
      <xdr:nvSpPr>
        <xdr:cNvPr id="14" name="图片 1"/>
        <xdr:cNvSpPr>
          <a:spLocks noChangeAspect="1"/>
        </xdr:cNvSpPr>
      </xdr:nvSpPr>
      <xdr:spPr>
        <a:xfrm>
          <a:off x="1000125" y="31851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99060</xdr:colOff>
      <xdr:row>18</xdr:row>
      <xdr:rowOff>1905</xdr:rowOff>
    </xdr:to>
    <xdr:sp>
      <xdr:nvSpPr>
        <xdr:cNvPr id="15" name="图片 2"/>
        <xdr:cNvSpPr>
          <a:spLocks noChangeAspect="1"/>
        </xdr:cNvSpPr>
      </xdr:nvSpPr>
      <xdr:spPr>
        <a:xfrm>
          <a:off x="903605" y="318516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98425</xdr:colOff>
      <xdr:row>17</xdr:row>
      <xdr:rowOff>115570</xdr:rowOff>
    </xdr:to>
    <xdr:sp>
      <xdr:nvSpPr>
        <xdr:cNvPr id="16" name="图片 2"/>
        <xdr:cNvSpPr>
          <a:spLocks noChangeAspect="1"/>
        </xdr:cNvSpPr>
      </xdr:nvSpPr>
      <xdr:spPr>
        <a:xfrm>
          <a:off x="903605" y="31851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98425</xdr:colOff>
      <xdr:row>17</xdr:row>
      <xdr:rowOff>115570</xdr:rowOff>
    </xdr:to>
    <xdr:sp>
      <xdr:nvSpPr>
        <xdr:cNvPr id="17" name="图片 2"/>
        <xdr:cNvSpPr>
          <a:spLocks noChangeAspect="1"/>
        </xdr:cNvSpPr>
      </xdr:nvSpPr>
      <xdr:spPr>
        <a:xfrm>
          <a:off x="903605" y="31851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115570</xdr:rowOff>
    </xdr:to>
    <xdr:sp>
      <xdr:nvSpPr>
        <xdr:cNvPr id="18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115570</xdr:rowOff>
    </xdr:to>
    <xdr:sp>
      <xdr:nvSpPr>
        <xdr:cNvPr id="19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115570</xdr:rowOff>
    </xdr:to>
    <xdr:sp>
      <xdr:nvSpPr>
        <xdr:cNvPr id="20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115570</xdr:rowOff>
    </xdr:to>
    <xdr:sp>
      <xdr:nvSpPr>
        <xdr:cNvPr id="21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367030</xdr:colOff>
      <xdr:row>18</xdr:row>
      <xdr:rowOff>132080</xdr:rowOff>
    </xdr:to>
    <xdr:sp>
      <xdr:nvSpPr>
        <xdr:cNvPr id="22" name="图片 2"/>
        <xdr:cNvSpPr>
          <a:spLocks noChangeAspect="1"/>
        </xdr:cNvSpPr>
      </xdr:nvSpPr>
      <xdr:spPr>
        <a:xfrm>
          <a:off x="609600" y="318516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98425</xdr:colOff>
      <xdr:row>17</xdr:row>
      <xdr:rowOff>115570</xdr:rowOff>
    </xdr:to>
    <xdr:sp>
      <xdr:nvSpPr>
        <xdr:cNvPr id="23" name="图片 2"/>
        <xdr:cNvSpPr>
          <a:spLocks noChangeAspect="1"/>
        </xdr:cNvSpPr>
      </xdr:nvSpPr>
      <xdr:spPr>
        <a:xfrm>
          <a:off x="903605" y="31851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98425</xdr:colOff>
      <xdr:row>17</xdr:row>
      <xdr:rowOff>115570</xdr:rowOff>
    </xdr:to>
    <xdr:sp>
      <xdr:nvSpPr>
        <xdr:cNvPr id="24" name="图片 2"/>
        <xdr:cNvSpPr>
          <a:spLocks noChangeAspect="1"/>
        </xdr:cNvSpPr>
      </xdr:nvSpPr>
      <xdr:spPr>
        <a:xfrm>
          <a:off x="903605" y="31851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115570</xdr:rowOff>
    </xdr:to>
    <xdr:sp>
      <xdr:nvSpPr>
        <xdr:cNvPr id="25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115570</xdr:rowOff>
    </xdr:to>
    <xdr:sp>
      <xdr:nvSpPr>
        <xdr:cNvPr id="26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115570</xdr:rowOff>
    </xdr:to>
    <xdr:sp>
      <xdr:nvSpPr>
        <xdr:cNvPr id="27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115570</xdr:rowOff>
    </xdr:to>
    <xdr:sp>
      <xdr:nvSpPr>
        <xdr:cNvPr id="28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99060</xdr:colOff>
      <xdr:row>17</xdr:row>
      <xdr:rowOff>115570</xdr:rowOff>
    </xdr:to>
    <xdr:sp>
      <xdr:nvSpPr>
        <xdr:cNvPr id="29" name="图片 2"/>
        <xdr:cNvSpPr>
          <a:spLocks noChangeAspect="1"/>
        </xdr:cNvSpPr>
      </xdr:nvSpPr>
      <xdr:spPr>
        <a:xfrm>
          <a:off x="903605" y="31851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99060</xdr:colOff>
      <xdr:row>17</xdr:row>
      <xdr:rowOff>115570</xdr:rowOff>
    </xdr:to>
    <xdr:sp>
      <xdr:nvSpPr>
        <xdr:cNvPr id="30" name="图片 2"/>
        <xdr:cNvSpPr>
          <a:spLocks noChangeAspect="1"/>
        </xdr:cNvSpPr>
      </xdr:nvSpPr>
      <xdr:spPr>
        <a:xfrm>
          <a:off x="903605" y="31851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293370</xdr:colOff>
      <xdr:row>17</xdr:row>
      <xdr:rowOff>115570</xdr:rowOff>
    </xdr:to>
    <xdr:sp>
      <xdr:nvSpPr>
        <xdr:cNvPr id="31" name="图片 1"/>
        <xdr:cNvSpPr>
          <a:spLocks noChangeAspect="1"/>
        </xdr:cNvSpPr>
      </xdr:nvSpPr>
      <xdr:spPr>
        <a:xfrm>
          <a:off x="1000125" y="31851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293370</xdr:colOff>
      <xdr:row>17</xdr:row>
      <xdr:rowOff>115570</xdr:rowOff>
    </xdr:to>
    <xdr:sp>
      <xdr:nvSpPr>
        <xdr:cNvPr id="32" name="图片 1"/>
        <xdr:cNvSpPr>
          <a:spLocks noChangeAspect="1"/>
        </xdr:cNvSpPr>
      </xdr:nvSpPr>
      <xdr:spPr>
        <a:xfrm>
          <a:off x="1000125" y="31851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293370</xdr:colOff>
      <xdr:row>17</xdr:row>
      <xdr:rowOff>115570</xdr:rowOff>
    </xdr:to>
    <xdr:sp>
      <xdr:nvSpPr>
        <xdr:cNvPr id="33" name="图片 1"/>
        <xdr:cNvSpPr>
          <a:spLocks noChangeAspect="1"/>
        </xdr:cNvSpPr>
      </xdr:nvSpPr>
      <xdr:spPr>
        <a:xfrm>
          <a:off x="1000125" y="31851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293370</xdr:colOff>
      <xdr:row>17</xdr:row>
      <xdr:rowOff>115570</xdr:rowOff>
    </xdr:to>
    <xdr:sp>
      <xdr:nvSpPr>
        <xdr:cNvPr id="34" name="图片 1"/>
        <xdr:cNvSpPr>
          <a:spLocks noChangeAspect="1"/>
        </xdr:cNvSpPr>
      </xdr:nvSpPr>
      <xdr:spPr>
        <a:xfrm>
          <a:off x="1000125" y="31851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99060</xdr:colOff>
      <xdr:row>18</xdr:row>
      <xdr:rowOff>1905</xdr:rowOff>
    </xdr:to>
    <xdr:sp>
      <xdr:nvSpPr>
        <xdr:cNvPr id="35" name="图片 2"/>
        <xdr:cNvSpPr>
          <a:spLocks noChangeAspect="1"/>
        </xdr:cNvSpPr>
      </xdr:nvSpPr>
      <xdr:spPr>
        <a:xfrm>
          <a:off x="903605" y="318516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98425</xdr:colOff>
      <xdr:row>17</xdr:row>
      <xdr:rowOff>115570</xdr:rowOff>
    </xdr:to>
    <xdr:sp>
      <xdr:nvSpPr>
        <xdr:cNvPr id="36" name="图片 2"/>
        <xdr:cNvSpPr>
          <a:spLocks noChangeAspect="1"/>
        </xdr:cNvSpPr>
      </xdr:nvSpPr>
      <xdr:spPr>
        <a:xfrm>
          <a:off x="903605" y="31851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98425</xdr:colOff>
      <xdr:row>17</xdr:row>
      <xdr:rowOff>115570</xdr:rowOff>
    </xdr:to>
    <xdr:sp>
      <xdr:nvSpPr>
        <xdr:cNvPr id="37" name="图片 2"/>
        <xdr:cNvSpPr>
          <a:spLocks noChangeAspect="1"/>
        </xdr:cNvSpPr>
      </xdr:nvSpPr>
      <xdr:spPr>
        <a:xfrm>
          <a:off x="903605" y="31851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115570</xdr:rowOff>
    </xdr:to>
    <xdr:sp>
      <xdr:nvSpPr>
        <xdr:cNvPr id="38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115570</xdr:rowOff>
    </xdr:to>
    <xdr:sp>
      <xdr:nvSpPr>
        <xdr:cNvPr id="39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115570</xdr:rowOff>
    </xdr:to>
    <xdr:sp>
      <xdr:nvSpPr>
        <xdr:cNvPr id="40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115570</xdr:rowOff>
    </xdr:to>
    <xdr:sp>
      <xdr:nvSpPr>
        <xdr:cNvPr id="41" name="图片 1"/>
        <xdr:cNvSpPr>
          <a:spLocks noChangeAspect="1"/>
        </xdr:cNvSpPr>
      </xdr:nvSpPr>
      <xdr:spPr>
        <a:xfrm>
          <a:off x="1000125" y="31851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367030</xdr:colOff>
      <xdr:row>17</xdr:row>
      <xdr:rowOff>124460</xdr:rowOff>
    </xdr:to>
    <xdr:sp>
      <xdr:nvSpPr>
        <xdr:cNvPr id="42" name="图片 2"/>
        <xdr:cNvSpPr>
          <a:spLocks noChangeAspect="1"/>
        </xdr:cNvSpPr>
      </xdr:nvSpPr>
      <xdr:spPr>
        <a:xfrm>
          <a:off x="609600" y="299466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98425</xdr:colOff>
      <xdr:row>16</xdr:row>
      <xdr:rowOff>115570</xdr:rowOff>
    </xdr:to>
    <xdr:sp>
      <xdr:nvSpPr>
        <xdr:cNvPr id="43" name="图片 2"/>
        <xdr:cNvSpPr>
          <a:spLocks noChangeAspect="1"/>
        </xdr:cNvSpPr>
      </xdr:nvSpPr>
      <xdr:spPr>
        <a:xfrm>
          <a:off x="903605" y="29946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98425</xdr:colOff>
      <xdr:row>16</xdr:row>
      <xdr:rowOff>115570</xdr:rowOff>
    </xdr:to>
    <xdr:sp>
      <xdr:nvSpPr>
        <xdr:cNvPr id="44" name="图片 2"/>
        <xdr:cNvSpPr>
          <a:spLocks noChangeAspect="1"/>
        </xdr:cNvSpPr>
      </xdr:nvSpPr>
      <xdr:spPr>
        <a:xfrm>
          <a:off x="903605" y="29946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115570</xdr:rowOff>
    </xdr:to>
    <xdr:sp>
      <xdr:nvSpPr>
        <xdr:cNvPr id="45" name="图片 1"/>
        <xdr:cNvSpPr>
          <a:spLocks noChangeAspect="1"/>
        </xdr:cNvSpPr>
      </xdr:nvSpPr>
      <xdr:spPr>
        <a:xfrm>
          <a:off x="1000125" y="29946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115570</xdr:rowOff>
    </xdr:to>
    <xdr:sp>
      <xdr:nvSpPr>
        <xdr:cNvPr id="46" name="图片 1"/>
        <xdr:cNvSpPr>
          <a:spLocks noChangeAspect="1"/>
        </xdr:cNvSpPr>
      </xdr:nvSpPr>
      <xdr:spPr>
        <a:xfrm>
          <a:off x="1000125" y="29946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115570</xdr:rowOff>
    </xdr:to>
    <xdr:sp>
      <xdr:nvSpPr>
        <xdr:cNvPr id="47" name="图片 1"/>
        <xdr:cNvSpPr>
          <a:spLocks noChangeAspect="1"/>
        </xdr:cNvSpPr>
      </xdr:nvSpPr>
      <xdr:spPr>
        <a:xfrm>
          <a:off x="1000125" y="29946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115570</xdr:rowOff>
    </xdr:to>
    <xdr:sp>
      <xdr:nvSpPr>
        <xdr:cNvPr id="48" name="图片 1"/>
        <xdr:cNvSpPr>
          <a:spLocks noChangeAspect="1"/>
        </xdr:cNvSpPr>
      </xdr:nvSpPr>
      <xdr:spPr>
        <a:xfrm>
          <a:off x="1000125" y="29946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99060</xdr:colOff>
      <xdr:row>16</xdr:row>
      <xdr:rowOff>115570</xdr:rowOff>
    </xdr:to>
    <xdr:sp>
      <xdr:nvSpPr>
        <xdr:cNvPr id="49" name="图片 2"/>
        <xdr:cNvSpPr>
          <a:spLocks noChangeAspect="1"/>
        </xdr:cNvSpPr>
      </xdr:nvSpPr>
      <xdr:spPr>
        <a:xfrm>
          <a:off x="903605" y="29946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99060</xdr:colOff>
      <xdr:row>16</xdr:row>
      <xdr:rowOff>115570</xdr:rowOff>
    </xdr:to>
    <xdr:sp>
      <xdr:nvSpPr>
        <xdr:cNvPr id="50" name="图片 2"/>
        <xdr:cNvSpPr>
          <a:spLocks noChangeAspect="1"/>
        </xdr:cNvSpPr>
      </xdr:nvSpPr>
      <xdr:spPr>
        <a:xfrm>
          <a:off x="903605" y="29946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293370</xdr:colOff>
      <xdr:row>16</xdr:row>
      <xdr:rowOff>115570</xdr:rowOff>
    </xdr:to>
    <xdr:sp>
      <xdr:nvSpPr>
        <xdr:cNvPr id="51" name="图片 1"/>
        <xdr:cNvSpPr>
          <a:spLocks noChangeAspect="1"/>
        </xdr:cNvSpPr>
      </xdr:nvSpPr>
      <xdr:spPr>
        <a:xfrm>
          <a:off x="1000125" y="29946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293370</xdr:colOff>
      <xdr:row>16</xdr:row>
      <xdr:rowOff>115570</xdr:rowOff>
    </xdr:to>
    <xdr:sp>
      <xdr:nvSpPr>
        <xdr:cNvPr id="52" name="图片 1"/>
        <xdr:cNvSpPr>
          <a:spLocks noChangeAspect="1"/>
        </xdr:cNvSpPr>
      </xdr:nvSpPr>
      <xdr:spPr>
        <a:xfrm>
          <a:off x="1000125" y="29946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293370</xdr:colOff>
      <xdr:row>16</xdr:row>
      <xdr:rowOff>115570</xdr:rowOff>
    </xdr:to>
    <xdr:sp>
      <xdr:nvSpPr>
        <xdr:cNvPr id="53" name="图片 1"/>
        <xdr:cNvSpPr>
          <a:spLocks noChangeAspect="1"/>
        </xdr:cNvSpPr>
      </xdr:nvSpPr>
      <xdr:spPr>
        <a:xfrm>
          <a:off x="1000125" y="29946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293370</xdr:colOff>
      <xdr:row>16</xdr:row>
      <xdr:rowOff>115570</xdr:rowOff>
    </xdr:to>
    <xdr:sp>
      <xdr:nvSpPr>
        <xdr:cNvPr id="54" name="图片 1"/>
        <xdr:cNvSpPr>
          <a:spLocks noChangeAspect="1"/>
        </xdr:cNvSpPr>
      </xdr:nvSpPr>
      <xdr:spPr>
        <a:xfrm>
          <a:off x="1000125" y="29946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99060</xdr:colOff>
      <xdr:row>16</xdr:row>
      <xdr:rowOff>184785</xdr:rowOff>
    </xdr:to>
    <xdr:sp>
      <xdr:nvSpPr>
        <xdr:cNvPr id="55" name="图片 2"/>
        <xdr:cNvSpPr>
          <a:spLocks noChangeAspect="1"/>
        </xdr:cNvSpPr>
      </xdr:nvSpPr>
      <xdr:spPr>
        <a:xfrm>
          <a:off x="903605" y="299466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98425</xdr:colOff>
      <xdr:row>16</xdr:row>
      <xdr:rowOff>115570</xdr:rowOff>
    </xdr:to>
    <xdr:sp>
      <xdr:nvSpPr>
        <xdr:cNvPr id="56" name="图片 2"/>
        <xdr:cNvSpPr>
          <a:spLocks noChangeAspect="1"/>
        </xdr:cNvSpPr>
      </xdr:nvSpPr>
      <xdr:spPr>
        <a:xfrm>
          <a:off x="903605" y="29946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98425</xdr:colOff>
      <xdr:row>16</xdr:row>
      <xdr:rowOff>115570</xdr:rowOff>
    </xdr:to>
    <xdr:sp>
      <xdr:nvSpPr>
        <xdr:cNvPr id="57" name="图片 2"/>
        <xdr:cNvSpPr>
          <a:spLocks noChangeAspect="1"/>
        </xdr:cNvSpPr>
      </xdr:nvSpPr>
      <xdr:spPr>
        <a:xfrm>
          <a:off x="903605" y="29946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115570</xdr:rowOff>
    </xdr:to>
    <xdr:sp>
      <xdr:nvSpPr>
        <xdr:cNvPr id="58" name="图片 1"/>
        <xdr:cNvSpPr>
          <a:spLocks noChangeAspect="1"/>
        </xdr:cNvSpPr>
      </xdr:nvSpPr>
      <xdr:spPr>
        <a:xfrm>
          <a:off x="1000125" y="29946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115570</xdr:rowOff>
    </xdr:to>
    <xdr:sp>
      <xdr:nvSpPr>
        <xdr:cNvPr id="59" name="图片 1"/>
        <xdr:cNvSpPr>
          <a:spLocks noChangeAspect="1"/>
        </xdr:cNvSpPr>
      </xdr:nvSpPr>
      <xdr:spPr>
        <a:xfrm>
          <a:off x="1000125" y="29946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115570</xdr:rowOff>
    </xdr:to>
    <xdr:sp>
      <xdr:nvSpPr>
        <xdr:cNvPr id="60" name="图片 1"/>
        <xdr:cNvSpPr>
          <a:spLocks noChangeAspect="1"/>
        </xdr:cNvSpPr>
      </xdr:nvSpPr>
      <xdr:spPr>
        <a:xfrm>
          <a:off x="1000125" y="29946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115570</xdr:rowOff>
    </xdr:to>
    <xdr:sp>
      <xdr:nvSpPr>
        <xdr:cNvPr id="61" name="图片 1"/>
        <xdr:cNvSpPr>
          <a:spLocks noChangeAspect="1"/>
        </xdr:cNvSpPr>
      </xdr:nvSpPr>
      <xdr:spPr>
        <a:xfrm>
          <a:off x="1000125" y="29946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367030</xdr:colOff>
      <xdr:row>17</xdr:row>
      <xdr:rowOff>124460</xdr:rowOff>
    </xdr:to>
    <xdr:sp>
      <xdr:nvSpPr>
        <xdr:cNvPr id="62" name="图片 2"/>
        <xdr:cNvSpPr>
          <a:spLocks noChangeAspect="1"/>
        </xdr:cNvSpPr>
      </xdr:nvSpPr>
      <xdr:spPr>
        <a:xfrm>
          <a:off x="609600" y="299466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98425</xdr:colOff>
      <xdr:row>16</xdr:row>
      <xdr:rowOff>115570</xdr:rowOff>
    </xdr:to>
    <xdr:sp>
      <xdr:nvSpPr>
        <xdr:cNvPr id="63" name="图片 2"/>
        <xdr:cNvSpPr>
          <a:spLocks noChangeAspect="1"/>
        </xdr:cNvSpPr>
      </xdr:nvSpPr>
      <xdr:spPr>
        <a:xfrm>
          <a:off x="903605" y="29946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98425</xdr:colOff>
      <xdr:row>16</xdr:row>
      <xdr:rowOff>115570</xdr:rowOff>
    </xdr:to>
    <xdr:sp>
      <xdr:nvSpPr>
        <xdr:cNvPr id="64" name="图片 2"/>
        <xdr:cNvSpPr>
          <a:spLocks noChangeAspect="1"/>
        </xdr:cNvSpPr>
      </xdr:nvSpPr>
      <xdr:spPr>
        <a:xfrm>
          <a:off x="903605" y="29946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115570</xdr:rowOff>
    </xdr:to>
    <xdr:sp>
      <xdr:nvSpPr>
        <xdr:cNvPr id="65" name="图片 1"/>
        <xdr:cNvSpPr>
          <a:spLocks noChangeAspect="1"/>
        </xdr:cNvSpPr>
      </xdr:nvSpPr>
      <xdr:spPr>
        <a:xfrm>
          <a:off x="1000125" y="29946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115570</xdr:rowOff>
    </xdr:to>
    <xdr:sp>
      <xdr:nvSpPr>
        <xdr:cNvPr id="66" name="图片 1"/>
        <xdr:cNvSpPr>
          <a:spLocks noChangeAspect="1"/>
        </xdr:cNvSpPr>
      </xdr:nvSpPr>
      <xdr:spPr>
        <a:xfrm>
          <a:off x="1000125" y="29946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115570</xdr:rowOff>
    </xdr:to>
    <xdr:sp>
      <xdr:nvSpPr>
        <xdr:cNvPr id="67" name="图片 1"/>
        <xdr:cNvSpPr>
          <a:spLocks noChangeAspect="1"/>
        </xdr:cNvSpPr>
      </xdr:nvSpPr>
      <xdr:spPr>
        <a:xfrm>
          <a:off x="1000125" y="29946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115570</xdr:rowOff>
    </xdr:to>
    <xdr:sp>
      <xdr:nvSpPr>
        <xdr:cNvPr id="68" name="图片 1"/>
        <xdr:cNvSpPr>
          <a:spLocks noChangeAspect="1"/>
        </xdr:cNvSpPr>
      </xdr:nvSpPr>
      <xdr:spPr>
        <a:xfrm>
          <a:off x="1000125" y="29946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99060</xdr:colOff>
      <xdr:row>16</xdr:row>
      <xdr:rowOff>115570</xdr:rowOff>
    </xdr:to>
    <xdr:sp>
      <xdr:nvSpPr>
        <xdr:cNvPr id="69" name="图片 2"/>
        <xdr:cNvSpPr>
          <a:spLocks noChangeAspect="1"/>
        </xdr:cNvSpPr>
      </xdr:nvSpPr>
      <xdr:spPr>
        <a:xfrm>
          <a:off x="903605" y="29946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99060</xdr:colOff>
      <xdr:row>16</xdr:row>
      <xdr:rowOff>115570</xdr:rowOff>
    </xdr:to>
    <xdr:sp>
      <xdr:nvSpPr>
        <xdr:cNvPr id="70" name="图片 2"/>
        <xdr:cNvSpPr>
          <a:spLocks noChangeAspect="1"/>
        </xdr:cNvSpPr>
      </xdr:nvSpPr>
      <xdr:spPr>
        <a:xfrm>
          <a:off x="903605" y="29946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293370</xdr:colOff>
      <xdr:row>16</xdr:row>
      <xdr:rowOff>115570</xdr:rowOff>
    </xdr:to>
    <xdr:sp>
      <xdr:nvSpPr>
        <xdr:cNvPr id="71" name="图片 1"/>
        <xdr:cNvSpPr>
          <a:spLocks noChangeAspect="1"/>
        </xdr:cNvSpPr>
      </xdr:nvSpPr>
      <xdr:spPr>
        <a:xfrm>
          <a:off x="1000125" y="29946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293370</xdr:colOff>
      <xdr:row>16</xdr:row>
      <xdr:rowOff>115570</xdr:rowOff>
    </xdr:to>
    <xdr:sp>
      <xdr:nvSpPr>
        <xdr:cNvPr id="72" name="图片 1"/>
        <xdr:cNvSpPr>
          <a:spLocks noChangeAspect="1"/>
        </xdr:cNvSpPr>
      </xdr:nvSpPr>
      <xdr:spPr>
        <a:xfrm>
          <a:off x="1000125" y="29946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293370</xdr:colOff>
      <xdr:row>16</xdr:row>
      <xdr:rowOff>115570</xdr:rowOff>
    </xdr:to>
    <xdr:sp>
      <xdr:nvSpPr>
        <xdr:cNvPr id="73" name="图片 1"/>
        <xdr:cNvSpPr>
          <a:spLocks noChangeAspect="1"/>
        </xdr:cNvSpPr>
      </xdr:nvSpPr>
      <xdr:spPr>
        <a:xfrm>
          <a:off x="1000125" y="29946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293370</xdr:colOff>
      <xdr:row>16</xdr:row>
      <xdr:rowOff>115570</xdr:rowOff>
    </xdr:to>
    <xdr:sp>
      <xdr:nvSpPr>
        <xdr:cNvPr id="74" name="图片 1"/>
        <xdr:cNvSpPr>
          <a:spLocks noChangeAspect="1"/>
        </xdr:cNvSpPr>
      </xdr:nvSpPr>
      <xdr:spPr>
        <a:xfrm>
          <a:off x="1000125" y="29946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99060</xdr:colOff>
      <xdr:row>16</xdr:row>
      <xdr:rowOff>184785</xdr:rowOff>
    </xdr:to>
    <xdr:sp>
      <xdr:nvSpPr>
        <xdr:cNvPr id="75" name="图片 2"/>
        <xdr:cNvSpPr>
          <a:spLocks noChangeAspect="1"/>
        </xdr:cNvSpPr>
      </xdr:nvSpPr>
      <xdr:spPr>
        <a:xfrm>
          <a:off x="903605" y="299466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98425</xdr:colOff>
      <xdr:row>16</xdr:row>
      <xdr:rowOff>115570</xdr:rowOff>
    </xdr:to>
    <xdr:sp>
      <xdr:nvSpPr>
        <xdr:cNvPr id="76" name="图片 2"/>
        <xdr:cNvSpPr>
          <a:spLocks noChangeAspect="1"/>
        </xdr:cNvSpPr>
      </xdr:nvSpPr>
      <xdr:spPr>
        <a:xfrm>
          <a:off x="903605" y="29946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98425</xdr:colOff>
      <xdr:row>16</xdr:row>
      <xdr:rowOff>115570</xdr:rowOff>
    </xdr:to>
    <xdr:sp>
      <xdr:nvSpPr>
        <xdr:cNvPr id="77" name="图片 2"/>
        <xdr:cNvSpPr>
          <a:spLocks noChangeAspect="1"/>
        </xdr:cNvSpPr>
      </xdr:nvSpPr>
      <xdr:spPr>
        <a:xfrm>
          <a:off x="903605" y="29946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115570</xdr:rowOff>
    </xdr:to>
    <xdr:sp>
      <xdr:nvSpPr>
        <xdr:cNvPr id="78" name="图片 1"/>
        <xdr:cNvSpPr>
          <a:spLocks noChangeAspect="1"/>
        </xdr:cNvSpPr>
      </xdr:nvSpPr>
      <xdr:spPr>
        <a:xfrm>
          <a:off x="1000125" y="29946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115570</xdr:rowOff>
    </xdr:to>
    <xdr:sp>
      <xdr:nvSpPr>
        <xdr:cNvPr id="79" name="图片 1"/>
        <xdr:cNvSpPr>
          <a:spLocks noChangeAspect="1"/>
        </xdr:cNvSpPr>
      </xdr:nvSpPr>
      <xdr:spPr>
        <a:xfrm>
          <a:off x="1000125" y="29946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115570</xdr:rowOff>
    </xdr:to>
    <xdr:sp>
      <xdr:nvSpPr>
        <xdr:cNvPr id="80" name="图片 1"/>
        <xdr:cNvSpPr>
          <a:spLocks noChangeAspect="1"/>
        </xdr:cNvSpPr>
      </xdr:nvSpPr>
      <xdr:spPr>
        <a:xfrm>
          <a:off x="1000125" y="29946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115570</xdr:rowOff>
    </xdr:to>
    <xdr:sp>
      <xdr:nvSpPr>
        <xdr:cNvPr id="81" name="图片 1"/>
        <xdr:cNvSpPr>
          <a:spLocks noChangeAspect="1"/>
        </xdr:cNvSpPr>
      </xdr:nvSpPr>
      <xdr:spPr>
        <a:xfrm>
          <a:off x="1000125" y="29946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2</xdr:col>
      <xdr:colOff>161290</xdr:colOff>
      <xdr:row>22</xdr:row>
      <xdr:rowOff>139700</xdr:rowOff>
    </xdr:to>
    <xdr:sp>
      <xdr:nvSpPr>
        <xdr:cNvPr id="2" name="图片 2"/>
        <xdr:cNvSpPr>
          <a:spLocks noChangeAspect="1"/>
        </xdr:cNvSpPr>
      </xdr:nvSpPr>
      <xdr:spPr>
        <a:xfrm>
          <a:off x="632460" y="4191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20</xdr:row>
      <xdr:rowOff>0</xdr:rowOff>
    </xdr:from>
    <xdr:to>
      <xdr:col>1</xdr:col>
      <xdr:colOff>890905</xdr:colOff>
      <xdr:row>21</xdr:row>
      <xdr:rowOff>123190</xdr:rowOff>
    </xdr:to>
    <xdr:sp>
      <xdr:nvSpPr>
        <xdr:cNvPr id="3" name="图片 2"/>
        <xdr:cNvSpPr>
          <a:spLocks noChangeAspect="1"/>
        </xdr:cNvSpPr>
      </xdr:nvSpPr>
      <xdr:spPr>
        <a:xfrm>
          <a:off x="926465" y="419100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20</xdr:row>
      <xdr:rowOff>0</xdr:rowOff>
    </xdr:from>
    <xdr:to>
      <xdr:col>1</xdr:col>
      <xdr:colOff>890905</xdr:colOff>
      <xdr:row>21</xdr:row>
      <xdr:rowOff>123190</xdr:rowOff>
    </xdr:to>
    <xdr:sp>
      <xdr:nvSpPr>
        <xdr:cNvPr id="4" name="图片 2"/>
        <xdr:cNvSpPr>
          <a:spLocks noChangeAspect="1"/>
        </xdr:cNvSpPr>
      </xdr:nvSpPr>
      <xdr:spPr>
        <a:xfrm>
          <a:off x="926465" y="419100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86360</xdr:colOff>
      <xdr:row>21</xdr:row>
      <xdr:rowOff>123190</xdr:rowOff>
    </xdr:to>
    <xdr:sp>
      <xdr:nvSpPr>
        <xdr:cNvPr id="5" name="图片 1"/>
        <xdr:cNvSpPr>
          <a:spLocks noChangeAspect="1"/>
        </xdr:cNvSpPr>
      </xdr:nvSpPr>
      <xdr:spPr>
        <a:xfrm>
          <a:off x="1022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86360</xdr:colOff>
      <xdr:row>21</xdr:row>
      <xdr:rowOff>123190</xdr:rowOff>
    </xdr:to>
    <xdr:sp>
      <xdr:nvSpPr>
        <xdr:cNvPr id="6" name="图片 1"/>
        <xdr:cNvSpPr>
          <a:spLocks noChangeAspect="1"/>
        </xdr:cNvSpPr>
      </xdr:nvSpPr>
      <xdr:spPr>
        <a:xfrm>
          <a:off x="1022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86360</xdr:colOff>
      <xdr:row>21</xdr:row>
      <xdr:rowOff>123190</xdr:rowOff>
    </xdr:to>
    <xdr:sp>
      <xdr:nvSpPr>
        <xdr:cNvPr id="7" name="图片 1"/>
        <xdr:cNvSpPr>
          <a:spLocks noChangeAspect="1"/>
        </xdr:cNvSpPr>
      </xdr:nvSpPr>
      <xdr:spPr>
        <a:xfrm>
          <a:off x="1022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86360</xdr:colOff>
      <xdr:row>21</xdr:row>
      <xdr:rowOff>123190</xdr:rowOff>
    </xdr:to>
    <xdr:sp>
      <xdr:nvSpPr>
        <xdr:cNvPr id="8" name="图片 1"/>
        <xdr:cNvSpPr>
          <a:spLocks noChangeAspect="1"/>
        </xdr:cNvSpPr>
      </xdr:nvSpPr>
      <xdr:spPr>
        <a:xfrm>
          <a:off x="1022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20</xdr:row>
      <xdr:rowOff>0</xdr:rowOff>
    </xdr:from>
    <xdr:to>
      <xdr:col>1</xdr:col>
      <xdr:colOff>891540</xdr:colOff>
      <xdr:row>21</xdr:row>
      <xdr:rowOff>123190</xdr:rowOff>
    </xdr:to>
    <xdr:sp>
      <xdr:nvSpPr>
        <xdr:cNvPr id="9" name="图片 2"/>
        <xdr:cNvSpPr>
          <a:spLocks noChangeAspect="1"/>
        </xdr:cNvSpPr>
      </xdr:nvSpPr>
      <xdr:spPr>
        <a:xfrm>
          <a:off x="926465" y="419100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20</xdr:row>
      <xdr:rowOff>0</xdr:rowOff>
    </xdr:from>
    <xdr:to>
      <xdr:col>1</xdr:col>
      <xdr:colOff>891540</xdr:colOff>
      <xdr:row>21</xdr:row>
      <xdr:rowOff>123190</xdr:rowOff>
    </xdr:to>
    <xdr:sp>
      <xdr:nvSpPr>
        <xdr:cNvPr id="10" name="图片 2"/>
        <xdr:cNvSpPr>
          <a:spLocks noChangeAspect="1"/>
        </xdr:cNvSpPr>
      </xdr:nvSpPr>
      <xdr:spPr>
        <a:xfrm>
          <a:off x="926465" y="419100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87630</xdr:colOff>
      <xdr:row>21</xdr:row>
      <xdr:rowOff>123190</xdr:rowOff>
    </xdr:to>
    <xdr:sp>
      <xdr:nvSpPr>
        <xdr:cNvPr id="11" name="图片 1"/>
        <xdr:cNvSpPr>
          <a:spLocks noChangeAspect="1"/>
        </xdr:cNvSpPr>
      </xdr:nvSpPr>
      <xdr:spPr>
        <a:xfrm>
          <a:off x="1022985" y="419100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87630</xdr:colOff>
      <xdr:row>21</xdr:row>
      <xdr:rowOff>123190</xdr:rowOff>
    </xdr:to>
    <xdr:sp>
      <xdr:nvSpPr>
        <xdr:cNvPr id="12" name="图片 1"/>
        <xdr:cNvSpPr>
          <a:spLocks noChangeAspect="1"/>
        </xdr:cNvSpPr>
      </xdr:nvSpPr>
      <xdr:spPr>
        <a:xfrm>
          <a:off x="1022985" y="419100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87630</xdr:colOff>
      <xdr:row>21</xdr:row>
      <xdr:rowOff>123190</xdr:rowOff>
    </xdr:to>
    <xdr:sp>
      <xdr:nvSpPr>
        <xdr:cNvPr id="13" name="图片 1"/>
        <xdr:cNvSpPr>
          <a:spLocks noChangeAspect="1"/>
        </xdr:cNvSpPr>
      </xdr:nvSpPr>
      <xdr:spPr>
        <a:xfrm>
          <a:off x="1022985" y="419100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87630</xdr:colOff>
      <xdr:row>21</xdr:row>
      <xdr:rowOff>123190</xdr:rowOff>
    </xdr:to>
    <xdr:sp>
      <xdr:nvSpPr>
        <xdr:cNvPr id="14" name="图片 1"/>
        <xdr:cNvSpPr>
          <a:spLocks noChangeAspect="1"/>
        </xdr:cNvSpPr>
      </xdr:nvSpPr>
      <xdr:spPr>
        <a:xfrm>
          <a:off x="1022985" y="419100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20</xdr:row>
      <xdr:rowOff>0</xdr:rowOff>
    </xdr:from>
    <xdr:to>
      <xdr:col>1</xdr:col>
      <xdr:colOff>891540</xdr:colOff>
      <xdr:row>22</xdr:row>
      <xdr:rowOff>9525</xdr:rowOff>
    </xdr:to>
    <xdr:sp>
      <xdr:nvSpPr>
        <xdr:cNvPr id="15" name="图片 2"/>
        <xdr:cNvSpPr>
          <a:spLocks noChangeAspect="1"/>
        </xdr:cNvSpPr>
      </xdr:nvSpPr>
      <xdr:spPr>
        <a:xfrm>
          <a:off x="926465" y="419100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20</xdr:row>
      <xdr:rowOff>0</xdr:rowOff>
    </xdr:from>
    <xdr:to>
      <xdr:col>1</xdr:col>
      <xdr:colOff>890905</xdr:colOff>
      <xdr:row>21</xdr:row>
      <xdr:rowOff>123190</xdr:rowOff>
    </xdr:to>
    <xdr:sp>
      <xdr:nvSpPr>
        <xdr:cNvPr id="16" name="图片 2"/>
        <xdr:cNvSpPr>
          <a:spLocks noChangeAspect="1"/>
        </xdr:cNvSpPr>
      </xdr:nvSpPr>
      <xdr:spPr>
        <a:xfrm>
          <a:off x="926465" y="419100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20</xdr:row>
      <xdr:rowOff>0</xdr:rowOff>
    </xdr:from>
    <xdr:to>
      <xdr:col>1</xdr:col>
      <xdr:colOff>890905</xdr:colOff>
      <xdr:row>21</xdr:row>
      <xdr:rowOff>123190</xdr:rowOff>
    </xdr:to>
    <xdr:sp>
      <xdr:nvSpPr>
        <xdr:cNvPr id="17" name="图片 2"/>
        <xdr:cNvSpPr>
          <a:spLocks noChangeAspect="1"/>
        </xdr:cNvSpPr>
      </xdr:nvSpPr>
      <xdr:spPr>
        <a:xfrm>
          <a:off x="926465" y="419100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86360</xdr:colOff>
      <xdr:row>21</xdr:row>
      <xdr:rowOff>123190</xdr:rowOff>
    </xdr:to>
    <xdr:sp>
      <xdr:nvSpPr>
        <xdr:cNvPr id="18" name="图片 1"/>
        <xdr:cNvSpPr>
          <a:spLocks noChangeAspect="1"/>
        </xdr:cNvSpPr>
      </xdr:nvSpPr>
      <xdr:spPr>
        <a:xfrm>
          <a:off x="1022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86360</xdr:colOff>
      <xdr:row>21</xdr:row>
      <xdr:rowOff>123190</xdr:rowOff>
    </xdr:to>
    <xdr:sp>
      <xdr:nvSpPr>
        <xdr:cNvPr id="19" name="图片 1"/>
        <xdr:cNvSpPr>
          <a:spLocks noChangeAspect="1"/>
        </xdr:cNvSpPr>
      </xdr:nvSpPr>
      <xdr:spPr>
        <a:xfrm>
          <a:off x="1022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86360</xdr:colOff>
      <xdr:row>21</xdr:row>
      <xdr:rowOff>123190</xdr:rowOff>
    </xdr:to>
    <xdr:sp>
      <xdr:nvSpPr>
        <xdr:cNvPr id="20" name="图片 1"/>
        <xdr:cNvSpPr>
          <a:spLocks noChangeAspect="1"/>
        </xdr:cNvSpPr>
      </xdr:nvSpPr>
      <xdr:spPr>
        <a:xfrm>
          <a:off x="1022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86360</xdr:colOff>
      <xdr:row>21</xdr:row>
      <xdr:rowOff>123190</xdr:rowOff>
    </xdr:to>
    <xdr:sp>
      <xdr:nvSpPr>
        <xdr:cNvPr id="21" name="图片 1"/>
        <xdr:cNvSpPr>
          <a:spLocks noChangeAspect="1"/>
        </xdr:cNvSpPr>
      </xdr:nvSpPr>
      <xdr:spPr>
        <a:xfrm>
          <a:off x="1022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161290</xdr:colOff>
      <xdr:row>22</xdr:row>
      <xdr:rowOff>139700</xdr:rowOff>
    </xdr:to>
    <xdr:sp>
      <xdr:nvSpPr>
        <xdr:cNvPr id="22" name="图片 2"/>
        <xdr:cNvSpPr>
          <a:spLocks noChangeAspect="1"/>
        </xdr:cNvSpPr>
      </xdr:nvSpPr>
      <xdr:spPr>
        <a:xfrm>
          <a:off x="632460" y="4191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20</xdr:row>
      <xdr:rowOff>0</xdr:rowOff>
    </xdr:from>
    <xdr:to>
      <xdr:col>1</xdr:col>
      <xdr:colOff>890905</xdr:colOff>
      <xdr:row>21</xdr:row>
      <xdr:rowOff>123190</xdr:rowOff>
    </xdr:to>
    <xdr:sp>
      <xdr:nvSpPr>
        <xdr:cNvPr id="23" name="图片 2"/>
        <xdr:cNvSpPr>
          <a:spLocks noChangeAspect="1"/>
        </xdr:cNvSpPr>
      </xdr:nvSpPr>
      <xdr:spPr>
        <a:xfrm>
          <a:off x="926465" y="419100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20</xdr:row>
      <xdr:rowOff>0</xdr:rowOff>
    </xdr:from>
    <xdr:to>
      <xdr:col>1</xdr:col>
      <xdr:colOff>890905</xdr:colOff>
      <xdr:row>21</xdr:row>
      <xdr:rowOff>123190</xdr:rowOff>
    </xdr:to>
    <xdr:sp>
      <xdr:nvSpPr>
        <xdr:cNvPr id="24" name="图片 2"/>
        <xdr:cNvSpPr>
          <a:spLocks noChangeAspect="1"/>
        </xdr:cNvSpPr>
      </xdr:nvSpPr>
      <xdr:spPr>
        <a:xfrm>
          <a:off x="926465" y="419100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86360</xdr:colOff>
      <xdr:row>21</xdr:row>
      <xdr:rowOff>123190</xdr:rowOff>
    </xdr:to>
    <xdr:sp>
      <xdr:nvSpPr>
        <xdr:cNvPr id="25" name="图片 1"/>
        <xdr:cNvSpPr>
          <a:spLocks noChangeAspect="1"/>
        </xdr:cNvSpPr>
      </xdr:nvSpPr>
      <xdr:spPr>
        <a:xfrm>
          <a:off x="1022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86360</xdr:colOff>
      <xdr:row>21</xdr:row>
      <xdr:rowOff>123190</xdr:rowOff>
    </xdr:to>
    <xdr:sp>
      <xdr:nvSpPr>
        <xdr:cNvPr id="26" name="图片 1"/>
        <xdr:cNvSpPr>
          <a:spLocks noChangeAspect="1"/>
        </xdr:cNvSpPr>
      </xdr:nvSpPr>
      <xdr:spPr>
        <a:xfrm>
          <a:off x="1022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86360</xdr:colOff>
      <xdr:row>21</xdr:row>
      <xdr:rowOff>123190</xdr:rowOff>
    </xdr:to>
    <xdr:sp>
      <xdr:nvSpPr>
        <xdr:cNvPr id="27" name="图片 1"/>
        <xdr:cNvSpPr>
          <a:spLocks noChangeAspect="1"/>
        </xdr:cNvSpPr>
      </xdr:nvSpPr>
      <xdr:spPr>
        <a:xfrm>
          <a:off x="1022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86360</xdr:colOff>
      <xdr:row>21</xdr:row>
      <xdr:rowOff>123190</xdr:rowOff>
    </xdr:to>
    <xdr:sp>
      <xdr:nvSpPr>
        <xdr:cNvPr id="28" name="图片 1"/>
        <xdr:cNvSpPr>
          <a:spLocks noChangeAspect="1"/>
        </xdr:cNvSpPr>
      </xdr:nvSpPr>
      <xdr:spPr>
        <a:xfrm>
          <a:off x="1022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20</xdr:row>
      <xdr:rowOff>0</xdr:rowOff>
    </xdr:from>
    <xdr:to>
      <xdr:col>1</xdr:col>
      <xdr:colOff>891540</xdr:colOff>
      <xdr:row>21</xdr:row>
      <xdr:rowOff>123190</xdr:rowOff>
    </xdr:to>
    <xdr:sp>
      <xdr:nvSpPr>
        <xdr:cNvPr id="29" name="图片 2"/>
        <xdr:cNvSpPr>
          <a:spLocks noChangeAspect="1"/>
        </xdr:cNvSpPr>
      </xdr:nvSpPr>
      <xdr:spPr>
        <a:xfrm>
          <a:off x="926465" y="419100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20</xdr:row>
      <xdr:rowOff>0</xdr:rowOff>
    </xdr:from>
    <xdr:to>
      <xdr:col>1</xdr:col>
      <xdr:colOff>891540</xdr:colOff>
      <xdr:row>21</xdr:row>
      <xdr:rowOff>123190</xdr:rowOff>
    </xdr:to>
    <xdr:sp>
      <xdr:nvSpPr>
        <xdr:cNvPr id="30" name="图片 2"/>
        <xdr:cNvSpPr>
          <a:spLocks noChangeAspect="1"/>
        </xdr:cNvSpPr>
      </xdr:nvSpPr>
      <xdr:spPr>
        <a:xfrm>
          <a:off x="926465" y="419100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87630</xdr:colOff>
      <xdr:row>21</xdr:row>
      <xdr:rowOff>123190</xdr:rowOff>
    </xdr:to>
    <xdr:sp>
      <xdr:nvSpPr>
        <xdr:cNvPr id="31" name="图片 1"/>
        <xdr:cNvSpPr>
          <a:spLocks noChangeAspect="1"/>
        </xdr:cNvSpPr>
      </xdr:nvSpPr>
      <xdr:spPr>
        <a:xfrm>
          <a:off x="1022985" y="419100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87630</xdr:colOff>
      <xdr:row>21</xdr:row>
      <xdr:rowOff>123190</xdr:rowOff>
    </xdr:to>
    <xdr:sp>
      <xdr:nvSpPr>
        <xdr:cNvPr id="32" name="图片 1"/>
        <xdr:cNvSpPr>
          <a:spLocks noChangeAspect="1"/>
        </xdr:cNvSpPr>
      </xdr:nvSpPr>
      <xdr:spPr>
        <a:xfrm>
          <a:off x="1022985" y="419100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87630</xdr:colOff>
      <xdr:row>21</xdr:row>
      <xdr:rowOff>123190</xdr:rowOff>
    </xdr:to>
    <xdr:sp>
      <xdr:nvSpPr>
        <xdr:cNvPr id="33" name="图片 1"/>
        <xdr:cNvSpPr>
          <a:spLocks noChangeAspect="1"/>
        </xdr:cNvSpPr>
      </xdr:nvSpPr>
      <xdr:spPr>
        <a:xfrm>
          <a:off x="1022985" y="419100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87630</xdr:colOff>
      <xdr:row>21</xdr:row>
      <xdr:rowOff>123190</xdr:rowOff>
    </xdr:to>
    <xdr:sp>
      <xdr:nvSpPr>
        <xdr:cNvPr id="34" name="图片 1"/>
        <xdr:cNvSpPr>
          <a:spLocks noChangeAspect="1"/>
        </xdr:cNvSpPr>
      </xdr:nvSpPr>
      <xdr:spPr>
        <a:xfrm>
          <a:off x="1022985" y="419100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20</xdr:row>
      <xdr:rowOff>0</xdr:rowOff>
    </xdr:from>
    <xdr:to>
      <xdr:col>1</xdr:col>
      <xdr:colOff>891540</xdr:colOff>
      <xdr:row>22</xdr:row>
      <xdr:rowOff>9525</xdr:rowOff>
    </xdr:to>
    <xdr:sp>
      <xdr:nvSpPr>
        <xdr:cNvPr id="35" name="图片 2"/>
        <xdr:cNvSpPr>
          <a:spLocks noChangeAspect="1"/>
        </xdr:cNvSpPr>
      </xdr:nvSpPr>
      <xdr:spPr>
        <a:xfrm>
          <a:off x="926465" y="419100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20</xdr:row>
      <xdr:rowOff>0</xdr:rowOff>
    </xdr:from>
    <xdr:to>
      <xdr:col>1</xdr:col>
      <xdr:colOff>890905</xdr:colOff>
      <xdr:row>21</xdr:row>
      <xdr:rowOff>123190</xdr:rowOff>
    </xdr:to>
    <xdr:sp>
      <xdr:nvSpPr>
        <xdr:cNvPr id="36" name="图片 2"/>
        <xdr:cNvSpPr>
          <a:spLocks noChangeAspect="1"/>
        </xdr:cNvSpPr>
      </xdr:nvSpPr>
      <xdr:spPr>
        <a:xfrm>
          <a:off x="926465" y="419100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20</xdr:row>
      <xdr:rowOff>0</xdr:rowOff>
    </xdr:from>
    <xdr:to>
      <xdr:col>1</xdr:col>
      <xdr:colOff>890905</xdr:colOff>
      <xdr:row>21</xdr:row>
      <xdr:rowOff>123190</xdr:rowOff>
    </xdr:to>
    <xdr:sp>
      <xdr:nvSpPr>
        <xdr:cNvPr id="37" name="图片 2"/>
        <xdr:cNvSpPr>
          <a:spLocks noChangeAspect="1"/>
        </xdr:cNvSpPr>
      </xdr:nvSpPr>
      <xdr:spPr>
        <a:xfrm>
          <a:off x="926465" y="419100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86360</xdr:colOff>
      <xdr:row>21</xdr:row>
      <xdr:rowOff>123190</xdr:rowOff>
    </xdr:to>
    <xdr:sp>
      <xdr:nvSpPr>
        <xdr:cNvPr id="38" name="图片 1"/>
        <xdr:cNvSpPr>
          <a:spLocks noChangeAspect="1"/>
        </xdr:cNvSpPr>
      </xdr:nvSpPr>
      <xdr:spPr>
        <a:xfrm>
          <a:off x="1022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86360</xdr:colOff>
      <xdr:row>21</xdr:row>
      <xdr:rowOff>123190</xdr:rowOff>
    </xdr:to>
    <xdr:sp>
      <xdr:nvSpPr>
        <xdr:cNvPr id="39" name="图片 1"/>
        <xdr:cNvSpPr>
          <a:spLocks noChangeAspect="1"/>
        </xdr:cNvSpPr>
      </xdr:nvSpPr>
      <xdr:spPr>
        <a:xfrm>
          <a:off x="1022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86360</xdr:colOff>
      <xdr:row>21</xdr:row>
      <xdr:rowOff>123190</xdr:rowOff>
    </xdr:to>
    <xdr:sp>
      <xdr:nvSpPr>
        <xdr:cNvPr id="40" name="图片 1"/>
        <xdr:cNvSpPr>
          <a:spLocks noChangeAspect="1"/>
        </xdr:cNvSpPr>
      </xdr:nvSpPr>
      <xdr:spPr>
        <a:xfrm>
          <a:off x="1022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86360</xdr:colOff>
      <xdr:row>21</xdr:row>
      <xdr:rowOff>123190</xdr:rowOff>
    </xdr:to>
    <xdr:sp>
      <xdr:nvSpPr>
        <xdr:cNvPr id="41" name="图片 1"/>
        <xdr:cNvSpPr>
          <a:spLocks noChangeAspect="1"/>
        </xdr:cNvSpPr>
      </xdr:nvSpPr>
      <xdr:spPr>
        <a:xfrm>
          <a:off x="1022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161290</xdr:colOff>
      <xdr:row>21</xdr:row>
      <xdr:rowOff>48260</xdr:rowOff>
    </xdr:to>
    <xdr:sp>
      <xdr:nvSpPr>
        <xdr:cNvPr id="42" name="图片 2"/>
        <xdr:cNvSpPr>
          <a:spLocks noChangeAspect="1"/>
        </xdr:cNvSpPr>
      </xdr:nvSpPr>
      <xdr:spPr>
        <a:xfrm>
          <a:off x="632460" y="391668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19</xdr:row>
      <xdr:rowOff>0</xdr:rowOff>
    </xdr:from>
    <xdr:to>
      <xdr:col>1</xdr:col>
      <xdr:colOff>890905</xdr:colOff>
      <xdr:row>20</xdr:row>
      <xdr:rowOff>31750</xdr:rowOff>
    </xdr:to>
    <xdr:sp>
      <xdr:nvSpPr>
        <xdr:cNvPr id="43" name="图片 2"/>
        <xdr:cNvSpPr>
          <a:spLocks noChangeAspect="1"/>
        </xdr:cNvSpPr>
      </xdr:nvSpPr>
      <xdr:spPr>
        <a:xfrm>
          <a:off x="92646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19</xdr:row>
      <xdr:rowOff>0</xdr:rowOff>
    </xdr:from>
    <xdr:to>
      <xdr:col>1</xdr:col>
      <xdr:colOff>890905</xdr:colOff>
      <xdr:row>20</xdr:row>
      <xdr:rowOff>31750</xdr:rowOff>
    </xdr:to>
    <xdr:sp>
      <xdr:nvSpPr>
        <xdr:cNvPr id="44" name="图片 2"/>
        <xdr:cNvSpPr>
          <a:spLocks noChangeAspect="1"/>
        </xdr:cNvSpPr>
      </xdr:nvSpPr>
      <xdr:spPr>
        <a:xfrm>
          <a:off x="92646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19</xdr:row>
      <xdr:rowOff>0</xdr:rowOff>
    </xdr:from>
    <xdr:to>
      <xdr:col>2</xdr:col>
      <xdr:colOff>86360</xdr:colOff>
      <xdr:row>20</xdr:row>
      <xdr:rowOff>31750</xdr:rowOff>
    </xdr:to>
    <xdr:sp>
      <xdr:nvSpPr>
        <xdr:cNvPr id="45" name="图片 1"/>
        <xdr:cNvSpPr>
          <a:spLocks noChangeAspect="1"/>
        </xdr:cNvSpPr>
      </xdr:nvSpPr>
      <xdr:spPr>
        <a:xfrm>
          <a:off x="1022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19</xdr:row>
      <xdr:rowOff>0</xdr:rowOff>
    </xdr:from>
    <xdr:to>
      <xdr:col>2</xdr:col>
      <xdr:colOff>86360</xdr:colOff>
      <xdr:row>20</xdr:row>
      <xdr:rowOff>31750</xdr:rowOff>
    </xdr:to>
    <xdr:sp>
      <xdr:nvSpPr>
        <xdr:cNvPr id="46" name="图片 1"/>
        <xdr:cNvSpPr>
          <a:spLocks noChangeAspect="1"/>
        </xdr:cNvSpPr>
      </xdr:nvSpPr>
      <xdr:spPr>
        <a:xfrm>
          <a:off x="1022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19</xdr:row>
      <xdr:rowOff>0</xdr:rowOff>
    </xdr:from>
    <xdr:to>
      <xdr:col>2</xdr:col>
      <xdr:colOff>86360</xdr:colOff>
      <xdr:row>20</xdr:row>
      <xdr:rowOff>31750</xdr:rowOff>
    </xdr:to>
    <xdr:sp>
      <xdr:nvSpPr>
        <xdr:cNvPr id="47" name="图片 1"/>
        <xdr:cNvSpPr>
          <a:spLocks noChangeAspect="1"/>
        </xdr:cNvSpPr>
      </xdr:nvSpPr>
      <xdr:spPr>
        <a:xfrm>
          <a:off x="1022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19</xdr:row>
      <xdr:rowOff>0</xdr:rowOff>
    </xdr:from>
    <xdr:to>
      <xdr:col>2</xdr:col>
      <xdr:colOff>86360</xdr:colOff>
      <xdr:row>20</xdr:row>
      <xdr:rowOff>31750</xdr:rowOff>
    </xdr:to>
    <xdr:sp>
      <xdr:nvSpPr>
        <xdr:cNvPr id="48" name="图片 1"/>
        <xdr:cNvSpPr>
          <a:spLocks noChangeAspect="1"/>
        </xdr:cNvSpPr>
      </xdr:nvSpPr>
      <xdr:spPr>
        <a:xfrm>
          <a:off x="1022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19</xdr:row>
      <xdr:rowOff>0</xdr:rowOff>
    </xdr:from>
    <xdr:to>
      <xdr:col>1</xdr:col>
      <xdr:colOff>891540</xdr:colOff>
      <xdr:row>20</xdr:row>
      <xdr:rowOff>31750</xdr:rowOff>
    </xdr:to>
    <xdr:sp>
      <xdr:nvSpPr>
        <xdr:cNvPr id="49" name="图片 2"/>
        <xdr:cNvSpPr>
          <a:spLocks noChangeAspect="1"/>
        </xdr:cNvSpPr>
      </xdr:nvSpPr>
      <xdr:spPr>
        <a:xfrm>
          <a:off x="926465" y="39166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19</xdr:row>
      <xdr:rowOff>0</xdr:rowOff>
    </xdr:from>
    <xdr:to>
      <xdr:col>1</xdr:col>
      <xdr:colOff>891540</xdr:colOff>
      <xdr:row>20</xdr:row>
      <xdr:rowOff>31750</xdr:rowOff>
    </xdr:to>
    <xdr:sp>
      <xdr:nvSpPr>
        <xdr:cNvPr id="50" name="图片 2"/>
        <xdr:cNvSpPr>
          <a:spLocks noChangeAspect="1"/>
        </xdr:cNvSpPr>
      </xdr:nvSpPr>
      <xdr:spPr>
        <a:xfrm>
          <a:off x="926465" y="39166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19</xdr:row>
      <xdr:rowOff>0</xdr:rowOff>
    </xdr:from>
    <xdr:to>
      <xdr:col>2</xdr:col>
      <xdr:colOff>87630</xdr:colOff>
      <xdr:row>20</xdr:row>
      <xdr:rowOff>31750</xdr:rowOff>
    </xdr:to>
    <xdr:sp>
      <xdr:nvSpPr>
        <xdr:cNvPr id="51" name="图片 1"/>
        <xdr:cNvSpPr>
          <a:spLocks noChangeAspect="1"/>
        </xdr:cNvSpPr>
      </xdr:nvSpPr>
      <xdr:spPr>
        <a:xfrm>
          <a:off x="102298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19</xdr:row>
      <xdr:rowOff>0</xdr:rowOff>
    </xdr:from>
    <xdr:to>
      <xdr:col>2</xdr:col>
      <xdr:colOff>87630</xdr:colOff>
      <xdr:row>20</xdr:row>
      <xdr:rowOff>31750</xdr:rowOff>
    </xdr:to>
    <xdr:sp>
      <xdr:nvSpPr>
        <xdr:cNvPr id="52" name="图片 1"/>
        <xdr:cNvSpPr>
          <a:spLocks noChangeAspect="1"/>
        </xdr:cNvSpPr>
      </xdr:nvSpPr>
      <xdr:spPr>
        <a:xfrm>
          <a:off x="102298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19</xdr:row>
      <xdr:rowOff>0</xdr:rowOff>
    </xdr:from>
    <xdr:to>
      <xdr:col>2</xdr:col>
      <xdr:colOff>87630</xdr:colOff>
      <xdr:row>20</xdr:row>
      <xdr:rowOff>31750</xdr:rowOff>
    </xdr:to>
    <xdr:sp>
      <xdr:nvSpPr>
        <xdr:cNvPr id="53" name="图片 1"/>
        <xdr:cNvSpPr>
          <a:spLocks noChangeAspect="1"/>
        </xdr:cNvSpPr>
      </xdr:nvSpPr>
      <xdr:spPr>
        <a:xfrm>
          <a:off x="102298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19</xdr:row>
      <xdr:rowOff>0</xdr:rowOff>
    </xdr:from>
    <xdr:to>
      <xdr:col>2</xdr:col>
      <xdr:colOff>87630</xdr:colOff>
      <xdr:row>20</xdr:row>
      <xdr:rowOff>31750</xdr:rowOff>
    </xdr:to>
    <xdr:sp>
      <xdr:nvSpPr>
        <xdr:cNvPr id="54" name="图片 1"/>
        <xdr:cNvSpPr>
          <a:spLocks noChangeAspect="1"/>
        </xdr:cNvSpPr>
      </xdr:nvSpPr>
      <xdr:spPr>
        <a:xfrm>
          <a:off x="102298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19</xdr:row>
      <xdr:rowOff>0</xdr:rowOff>
    </xdr:from>
    <xdr:to>
      <xdr:col>1</xdr:col>
      <xdr:colOff>891540</xdr:colOff>
      <xdr:row>20</xdr:row>
      <xdr:rowOff>100965</xdr:rowOff>
    </xdr:to>
    <xdr:sp>
      <xdr:nvSpPr>
        <xdr:cNvPr id="55" name="图片 2"/>
        <xdr:cNvSpPr>
          <a:spLocks noChangeAspect="1"/>
        </xdr:cNvSpPr>
      </xdr:nvSpPr>
      <xdr:spPr>
        <a:xfrm>
          <a:off x="926465" y="391668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19</xdr:row>
      <xdr:rowOff>0</xdr:rowOff>
    </xdr:from>
    <xdr:to>
      <xdr:col>1</xdr:col>
      <xdr:colOff>890905</xdr:colOff>
      <xdr:row>20</xdr:row>
      <xdr:rowOff>31750</xdr:rowOff>
    </xdr:to>
    <xdr:sp>
      <xdr:nvSpPr>
        <xdr:cNvPr id="56" name="图片 2"/>
        <xdr:cNvSpPr>
          <a:spLocks noChangeAspect="1"/>
        </xdr:cNvSpPr>
      </xdr:nvSpPr>
      <xdr:spPr>
        <a:xfrm>
          <a:off x="92646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19</xdr:row>
      <xdr:rowOff>0</xdr:rowOff>
    </xdr:from>
    <xdr:to>
      <xdr:col>1</xdr:col>
      <xdr:colOff>890905</xdr:colOff>
      <xdr:row>20</xdr:row>
      <xdr:rowOff>31750</xdr:rowOff>
    </xdr:to>
    <xdr:sp>
      <xdr:nvSpPr>
        <xdr:cNvPr id="57" name="图片 2"/>
        <xdr:cNvSpPr>
          <a:spLocks noChangeAspect="1"/>
        </xdr:cNvSpPr>
      </xdr:nvSpPr>
      <xdr:spPr>
        <a:xfrm>
          <a:off x="92646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19</xdr:row>
      <xdr:rowOff>0</xdr:rowOff>
    </xdr:from>
    <xdr:to>
      <xdr:col>2</xdr:col>
      <xdr:colOff>86360</xdr:colOff>
      <xdr:row>20</xdr:row>
      <xdr:rowOff>31750</xdr:rowOff>
    </xdr:to>
    <xdr:sp>
      <xdr:nvSpPr>
        <xdr:cNvPr id="58" name="图片 1"/>
        <xdr:cNvSpPr>
          <a:spLocks noChangeAspect="1"/>
        </xdr:cNvSpPr>
      </xdr:nvSpPr>
      <xdr:spPr>
        <a:xfrm>
          <a:off x="1022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19</xdr:row>
      <xdr:rowOff>0</xdr:rowOff>
    </xdr:from>
    <xdr:to>
      <xdr:col>2</xdr:col>
      <xdr:colOff>86360</xdr:colOff>
      <xdr:row>20</xdr:row>
      <xdr:rowOff>31750</xdr:rowOff>
    </xdr:to>
    <xdr:sp>
      <xdr:nvSpPr>
        <xdr:cNvPr id="59" name="图片 1"/>
        <xdr:cNvSpPr>
          <a:spLocks noChangeAspect="1"/>
        </xdr:cNvSpPr>
      </xdr:nvSpPr>
      <xdr:spPr>
        <a:xfrm>
          <a:off x="1022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19</xdr:row>
      <xdr:rowOff>0</xdr:rowOff>
    </xdr:from>
    <xdr:to>
      <xdr:col>2</xdr:col>
      <xdr:colOff>86360</xdr:colOff>
      <xdr:row>20</xdr:row>
      <xdr:rowOff>31750</xdr:rowOff>
    </xdr:to>
    <xdr:sp>
      <xdr:nvSpPr>
        <xdr:cNvPr id="60" name="图片 1"/>
        <xdr:cNvSpPr>
          <a:spLocks noChangeAspect="1"/>
        </xdr:cNvSpPr>
      </xdr:nvSpPr>
      <xdr:spPr>
        <a:xfrm>
          <a:off x="1022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19</xdr:row>
      <xdr:rowOff>0</xdr:rowOff>
    </xdr:from>
    <xdr:to>
      <xdr:col>2</xdr:col>
      <xdr:colOff>86360</xdr:colOff>
      <xdr:row>20</xdr:row>
      <xdr:rowOff>31750</xdr:rowOff>
    </xdr:to>
    <xdr:sp>
      <xdr:nvSpPr>
        <xdr:cNvPr id="61" name="图片 1"/>
        <xdr:cNvSpPr>
          <a:spLocks noChangeAspect="1"/>
        </xdr:cNvSpPr>
      </xdr:nvSpPr>
      <xdr:spPr>
        <a:xfrm>
          <a:off x="1022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161290</xdr:colOff>
      <xdr:row>21</xdr:row>
      <xdr:rowOff>48260</xdr:rowOff>
    </xdr:to>
    <xdr:sp>
      <xdr:nvSpPr>
        <xdr:cNvPr id="62" name="图片 2"/>
        <xdr:cNvSpPr>
          <a:spLocks noChangeAspect="1"/>
        </xdr:cNvSpPr>
      </xdr:nvSpPr>
      <xdr:spPr>
        <a:xfrm>
          <a:off x="632460" y="391668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19</xdr:row>
      <xdr:rowOff>0</xdr:rowOff>
    </xdr:from>
    <xdr:to>
      <xdr:col>1</xdr:col>
      <xdr:colOff>890905</xdr:colOff>
      <xdr:row>20</xdr:row>
      <xdr:rowOff>31750</xdr:rowOff>
    </xdr:to>
    <xdr:sp>
      <xdr:nvSpPr>
        <xdr:cNvPr id="63" name="图片 2"/>
        <xdr:cNvSpPr>
          <a:spLocks noChangeAspect="1"/>
        </xdr:cNvSpPr>
      </xdr:nvSpPr>
      <xdr:spPr>
        <a:xfrm>
          <a:off x="92646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19</xdr:row>
      <xdr:rowOff>0</xdr:rowOff>
    </xdr:from>
    <xdr:to>
      <xdr:col>1</xdr:col>
      <xdr:colOff>890905</xdr:colOff>
      <xdr:row>20</xdr:row>
      <xdr:rowOff>31750</xdr:rowOff>
    </xdr:to>
    <xdr:sp>
      <xdr:nvSpPr>
        <xdr:cNvPr id="64" name="图片 2"/>
        <xdr:cNvSpPr>
          <a:spLocks noChangeAspect="1"/>
        </xdr:cNvSpPr>
      </xdr:nvSpPr>
      <xdr:spPr>
        <a:xfrm>
          <a:off x="92646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19</xdr:row>
      <xdr:rowOff>0</xdr:rowOff>
    </xdr:from>
    <xdr:to>
      <xdr:col>2</xdr:col>
      <xdr:colOff>86360</xdr:colOff>
      <xdr:row>20</xdr:row>
      <xdr:rowOff>31750</xdr:rowOff>
    </xdr:to>
    <xdr:sp>
      <xdr:nvSpPr>
        <xdr:cNvPr id="65" name="图片 1"/>
        <xdr:cNvSpPr>
          <a:spLocks noChangeAspect="1"/>
        </xdr:cNvSpPr>
      </xdr:nvSpPr>
      <xdr:spPr>
        <a:xfrm>
          <a:off x="1022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19</xdr:row>
      <xdr:rowOff>0</xdr:rowOff>
    </xdr:from>
    <xdr:to>
      <xdr:col>2</xdr:col>
      <xdr:colOff>86360</xdr:colOff>
      <xdr:row>20</xdr:row>
      <xdr:rowOff>31750</xdr:rowOff>
    </xdr:to>
    <xdr:sp>
      <xdr:nvSpPr>
        <xdr:cNvPr id="66" name="图片 1"/>
        <xdr:cNvSpPr>
          <a:spLocks noChangeAspect="1"/>
        </xdr:cNvSpPr>
      </xdr:nvSpPr>
      <xdr:spPr>
        <a:xfrm>
          <a:off x="1022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19</xdr:row>
      <xdr:rowOff>0</xdr:rowOff>
    </xdr:from>
    <xdr:to>
      <xdr:col>2</xdr:col>
      <xdr:colOff>86360</xdr:colOff>
      <xdr:row>20</xdr:row>
      <xdr:rowOff>31750</xdr:rowOff>
    </xdr:to>
    <xdr:sp>
      <xdr:nvSpPr>
        <xdr:cNvPr id="67" name="图片 1"/>
        <xdr:cNvSpPr>
          <a:spLocks noChangeAspect="1"/>
        </xdr:cNvSpPr>
      </xdr:nvSpPr>
      <xdr:spPr>
        <a:xfrm>
          <a:off x="1022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19</xdr:row>
      <xdr:rowOff>0</xdr:rowOff>
    </xdr:from>
    <xdr:to>
      <xdr:col>2</xdr:col>
      <xdr:colOff>86360</xdr:colOff>
      <xdr:row>20</xdr:row>
      <xdr:rowOff>31750</xdr:rowOff>
    </xdr:to>
    <xdr:sp>
      <xdr:nvSpPr>
        <xdr:cNvPr id="68" name="图片 1"/>
        <xdr:cNvSpPr>
          <a:spLocks noChangeAspect="1"/>
        </xdr:cNvSpPr>
      </xdr:nvSpPr>
      <xdr:spPr>
        <a:xfrm>
          <a:off x="1022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19</xdr:row>
      <xdr:rowOff>0</xdr:rowOff>
    </xdr:from>
    <xdr:to>
      <xdr:col>1</xdr:col>
      <xdr:colOff>891540</xdr:colOff>
      <xdr:row>20</xdr:row>
      <xdr:rowOff>31750</xdr:rowOff>
    </xdr:to>
    <xdr:sp>
      <xdr:nvSpPr>
        <xdr:cNvPr id="69" name="图片 2"/>
        <xdr:cNvSpPr>
          <a:spLocks noChangeAspect="1"/>
        </xdr:cNvSpPr>
      </xdr:nvSpPr>
      <xdr:spPr>
        <a:xfrm>
          <a:off x="926465" y="39166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19</xdr:row>
      <xdr:rowOff>0</xdr:rowOff>
    </xdr:from>
    <xdr:to>
      <xdr:col>1</xdr:col>
      <xdr:colOff>891540</xdr:colOff>
      <xdr:row>20</xdr:row>
      <xdr:rowOff>31750</xdr:rowOff>
    </xdr:to>
    <xdr:sp>
      <xdr:nvSpPr>
        <xdr:cNvPr id="70" name="图片 2"/>
        <xdr:cNvSpPr>
          <a:spLocks noChangeAspect="1"/>
        </xdr:cNvSpPr>
      </xdr:nvSpPr>
      <xdr:spPr>
        <a:xfrm>
          <a:off x="926465" y="39166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19</xdr:row>
      <xdr:rowOff>0</xdr:rowOff>
    </xdr:from>
    <xdr:to>
      <xdr:col>2</xdr:col>
      <xdr:colOff>87630</xdr:colOff>
      <xdr:row>20</xdr:row>
      <xdr:rowOff>31750</xdr:rowOff>
    </xdr:to>
    <xdr:sp>
      <xdr:nvSpPr>
        <xdr:cNvPr id="71" name="图片 1"/>
        <xdr:cNvSpPr>
          <a:spLocks noChangeAspect="1"/>
        </xdr:cNvSpPr>
      </xdr:nvSpPr>
      <xdr:spPr>
        <a:xfrm>
          <a:off x="102298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19</xdr:row>
      <xdr:rowOff>0</xdr:rowOff>
    </xdr:from>
    <xdr:to>
      <xdr:col>2</xdr:col>
      <xdr:colOff>87630</xdr:colOff>
      <xdr:row>20</xdr:row>
      <xdr:rowOff>31750</xdr:rowOff>
    </xdr:to>
    <xdr:sp>
      <xdr:nvSpPr>
        <xdr:cNvPr id="72" name="图片 1"/>
        <xdr:cNvSpPr>
          <a:spLocks noChangeAspect="1"/>
        </xdr:cNvSpPr>
      </xdr:nvSpPr>
      <xdr:spPr>
        <a:xfrm>
          <a:off x="102298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19</xdr:row>
      <xdr:rowOff>0</xdr:rowOff>
    </xdr:from>
    <xdr:to>
      <xdr:col>2</xdr:col>
      <xdr:colOff>87630</xdr:colOff>
      <xdr:row>20</xdr:row>
      <xdr:rowOff>31750</xdr:rowOff>
    </xdr:to>
    <xdr:sp>
      <xdr:nvSpPr>
        <xdr:cNvPr id="73" name="图片 1"/>
        <xdr:cNvSpPr>
          <a:spLocks noChangeAspect="1"/>
        </xdr:cNvSpPr>
      </xdr:nvSpPr>
      <xdr:spPr>
        <a:xfrm>
          <a:off x="102298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19</xdr:row>
      <xdr:rowOff>0</xdr:rowOff>
    </xdr:from>
    <xdr:to>
      <xdr:col>2</xdr:col>
      <xdr:colOff>87630</xdr:colOff>
      <xdr:row>20</xdr:row>
      <xdr:rowOff>31750</xdr:rowOff>
    </xdr:to>
    <xdr:sp>
      <xdr:nvSpPr>
        <xdr:cNvPr id="74" name="图片 1"/>
        <xdr:cNvSpPr>
          <a:spLocks noChangeAspect="1"/>
        </xdr:cNvSpPr>
      </xdr:nvSpPr>
      <xdr:spPr>
        <a:xfrm>
          <a:off x="102298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19</xdr:row>
      <xdr:rowOff>0</xdr:rowOff>
    </xdr:from>
    <xdr:to>
      <xdr:col>1</xdr:col>
      <xdr:colOff>891540</xdr:colOff>
      <xdr:row>20</xdr:row>
      <xdr:rowOff>100965</xdr:rowOff>
    </xdr:to>
    <xdr:sp>
      <xdr:nvSpPr>
        <xdr:cNvPr id="75" name="图片 2"/>
        <xdr:cNvSpPr>
          <a:spLocks noChangeAspect="1"/>
        </xdr:cNvSpPr>
      </xdr:nvSpPr>
      <xdr:spPr>
        <a:xfrm>
          <a:off x="926465" y="391668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19</xdr:row>
      <xdr:rowOff>0</xdr:rowOff>
    </xdr:from>
    <xdr:to>
      <xdr:col>1</xdr:col>
      <xdr:colOff>890905</xdr:colOff>
      <xdr:row>20</xdr:row>
      <xdr:rowOff>31750</xdr:rowOff>
    </xdr:to>
    <xdr:sp>
      <xdr:nvSpPr>
        <xdr:cNvPr id="76" name="图片 2"/>
        <xdr:cNvSpPr>
          <a:spLocks noChangeAspect="1"/>
        </xdr:cNvSpPr>
      </xdr:nvSpPr>
      <xdr:spPr>
        <a:xfrm>
          <a:off x="92646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19</xdr:row>
      <xdr:rowOff>0</xdr:rowOff>
    </xdr:from>
    <xdr:to>
      <xdr:col>1</xdr:col>
      <xdr:colOff>890905</xdr:colOff>
      <xdr:row>20</xdr:row>
      <xdr:rowOff>31750</xdr:rowOff>
    </xdr:to>
    <xdr:sp>
      <xdr:nvSpPr>
        <xdr:cNvPr id="77" name="图片 2"/>
        <xdr:cNvSpPr>
          <a:spLocks noChangeAspect="1"/>
        </xdr:cNvSpPr>
      </xdr:nvSpPr>
      <xdr:spPr>
        <a:xfrm>
          <a:off x="92646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19</xdr:row>
      <xdr:rowOff>0</xdr:rowOff>
    </xdr:from>
    <xdr:to>
      <xdr:col>2</xdr:col>
      <xdr:colOff>86360</xdr:colOff>
      <xdr:row>20</xdr:row>
      <xdr:rowOff>31750</xdr:rowOff>
    </xdr:to>
    <xdr:sp>
      <xdr:nvSpPr>
        <xdr:cNvPr id="78" name="图片 1"/>
        <xdr:cNvSpPr>
          <a:spLocks noChangeAspect="1"/>
        </xdr:cNvSpPr>
      </xdr:nvSpPr>
      <xdr:spPr>
        <a:xfrm>
          <a:off x="1022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19</xdr:row>
      <xdr:rowOff>0</xdr:rowOff>
    </xdr:from>
    <xdr:to>
      <xdr:col>2</xdr:col>
      <xdr:colOff>86360</xdr:colOff>
      <xdr:row>20</xdr:row>
      <xdr:rowOff>31750</xdr:rowOff>
    </xdr:to>
    <xdr:sp>
      <xdr:nvSpPr>
        <xdr:cNvPr id="79" name="图片 1"/>
        <xdr:cNvSpPr>
          <a:spLocks noChangeAspect="1"/>
        </xdr:cNvSpPr>
      </xdr:nvSpPr>
      <xdr:spPr>
        <a:xfrm>
          <a:off x="1022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19</xdr:row>
      <xdr:rowOff>0</xdr:rowOff>
    </xdr:from>
    <xdr:to>
      <xdr:col>2</xdr:col>
      <xdr:colOff>86360</xdr:colOff>
      <xdr:row>20</xdr:row>
      <xdr:rowOff>31750</xdr:rowOff>
    </xdr:to>
    <xdr:sp>
      <xdr:nvSpPr>
        <xdr:cNvPr id="80" name="图片 1"/>
        <xdr:cNvSpPr>
          <a:spLocks noChangeAspect="1"/>
        </xdr:cNvSpPr>
      </xdr:nvSpPr>
      <xdr:spPr>
        <a:xfrm>
          <a:off x="1022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19</xdr:row>
      <xdr:rowOff>0</xdr:rowOff>
    </xdr:from>
    <xdr:to>
      <xdr:col>2</xdr:col>
      <xdr:colOff>86360</xdr:colOff>
      <xdr:row>20</xdr:row>
      <xdr:rowOff>31750</xdr:rowOff>
    </xdr:to>
    <xdr:sp>
      <xdr:nvSpPr>
        <xdr:cNvPr id="81" name="图片 1"/>
        <xdr:cNvSpPr>
          <a:spLocks noChangeAspect="1"/>
        </xdr:cNvSpPr>
      </xdr:nvSpPr>
      <xdr:spPr>
        <a:xfrm>
          <a:off x="1022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549910</xdr:colOff>
      <xdr:row>22</xdr:row>
      <xdr:rowOff>139700</xdr:rowOff>
    </xdr:to>
    <xdr:sp>
      <xdr:nvSpPr>
        <xdr:cNvPr id="82" name="图片 2"/>
        <xdr:cNvSpPr>
          <a:spLocks noChangeAspect="1"/>
        </xdr:cNvSpPr>
      </xdr:nvSpPr>
      <xdr:spPr>
        <a:xfrm>
          <a:off x="5204460" y="4191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281305</xdr:colOff>
      <xdr:row>21</xdr:row>
      <xdr:rowOff>123190</xdr:rowOff>
    </xdr:to>
    <xdr:sp>
      <xdr:nvSpPr>
        <xdr:cNvPr id="83" name="图片 2"/>
        <xdr:cNvSpPr>
          <a:spLocks noChangeAspect="1"/>
        </xdr:cNvSpPr>
      </xdr:nvSpPr>
      <xdr:spPr>
        <a:xfrm>
          <a:off x="5498465" y="419100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281305</xdr:colOff>
      <xdr:row>21</xdr:row>
      <xdr:rowOff>123190</xdr:rowOff>
    </xdr:to>
    <xdr:sp>
      <xdr:nvSpPr>
        <xdr:cNvPr id="84" name="图片 2"/>
        <xdr:cNvSpPr>
          <a:spLocks noChangeAspect="1"/>
        </xdr:cNvSpPr>
      </xdr:nvSpPr>
      <xdr:spPr>
        <a:xfrm>
          <a:off x="5498465" y="419100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474980</xdr:colOff>
      <xdr:row>21</xdr:row>
      <xdr:rowOff>123190</xdr:rowOff>
    </xdr:to>
    <xdr:sp>
      <xdr:nvSpPr>
        <xdr:cNvPr id="85" name="图片 1"/>
        <xdr:cNvSpPr>
          <a:spLocks noChangeAspect="1"/>
        </xdr:cNvSpPr>
      </xdr:nvSpPr>
      <xdr:spPr>
        <a:xfrm>
          <a:off x="5594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474980</xdr:colOff>
      <xdr:row>21</xdr:row>
      <xdr:rowOff>123190</xdr:rowOff>
    </xdr:to>
    <xdr:sp>
      <xdr:nvSpPr>
        <xdr:cNvPr id="86" name="图片 1"/>
        <xdr:cNvSpPr>
          <a:spLocks noChangeAspect="1"/>
        </xdr:cNvSpPr>
      </xdr:nvSpPr>
      <xdr:spPr>
        <a:xfrm>
          <a:off x="5594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474980</xdr:colOff>
      <xdr:row>21</xdr:row>
      <xdr:rowOff>123190</xdr:rowOff>
    </xdr:to>
    <xdr:sp>
      <xdr:nvSpPr>
        <xdr:cNvPr id="87" name="图片 1"/>
        <xdr:cNvSpPr>
          <a:spLocks noChangeAspect="1"/>
        </xdr:cNvSpPr>
      </xdr:nvSpPr>
      <xdr:spPr>
        <a:xfrm>
          <a:off x="5594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474980</xdr:colOff>
      <xdr:row>21</xdr:row>
      <xdr:rowOff>123190</xdr:rowOff>
    </xdr:to>
    <xdr:sp>
      <xdr:nvSpPr>
        <xdr:cNvPr id="88" name="图片 1"/>
        <xdr:cNvSpPr>
          <a:spLocks noChangeAspect="1"/>
        </xdr:cNvSpPr>
      </xdr:nvSpPr>
      <xdr:spPr>
        <a:xfrm>
          <a:off x="5594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281940</xdr:colOff>
      <xdr:row>21</xdr:row>
      <xdr:rowOff>123190</xdr:rowOff>
    </xdr:to>
    <xdr:sp>
      <xdr:nvSpPr>
        <xdr:cNvPr id="89" name="图片 2"/>
        <xdr:cNvSpPr>
          <a:spLocks noChangeAspect="1"/>
        </xdr:cNvSpPr>
      </xdr:nvSpPr>
      <xdr:spPr>
        <a:xfrm>
          <a:off x="5498465" y="419100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281940</xdr:colOff>
      <xdr:row>21</xdr:row>
      <xdr:rowOff>123190</xdr:rowOff>
    </xdr:to>
    <xdr:sp>
      <xdr:nvSpPr>
        <xdr:cNvPr id="90" name="图片 2"/>
        <xdr:cNvSpPr>
          <a:spLocks noChangeAspect="1"/>
        </xdr:cNvSpPr>
      </xdr:nvSpPr>
      <xdr:spPr>
        <a:xfrm>
          <a:off x="5498465" y="419100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476250</xdr:colOff>
      <xdr:row>21</xdr:row>
      <xdr:rowOff>123190</xdr:rowOff>
    </xdr:to>
    <xdr:sp>
      <xdr:nvSpPr>
        <xdr:cNvPr id="91" name="图片 1"/>
        <xdr:cNvSpPr>
          <a:spLocks noChangeAspect="1"/>
        </xdr:cNvSpPr>
      </xdr:nvSpPr>
      <xdr:spPr>
        <a:xfrm>
          <a:off x="5594985" y="419100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476250</xdr:colOff>
      <xdr:row>21</xdr:row>
      <xdr:rowOff>123190</xdr:rowOff>
    </xdr:to>
    <xdr:sp>
      <xdr:nvSpPr>
        <xdr:cNvPr id="92" name="图片 1"/>
        <xdr:cNvSpPr>
          <a:spLocks noChangeAspect="1"/>
        </xdr:cNvSpPr>
      </xdr:nvSpPr>
      <xdr:spPr>
        <a:xfrm>
          <a:off x="5594985" y="419100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476250</xdr:colOff>
      <xdr:row>21</xdr:row>
      <xdr:rowOff>123190</xdr:rowOff>
    </xdr:to>
    <xdr:sp>
      <xdr:nvSpPr>
        <xdr:cNvPr id="93" name="图片 1"/>
        <xdr:cNvSpPr>
          <a:spLocks noChangeAspect="1"/>
        </xdr:cNvSpPr>
      </xdr:nvSpPr>
      <xdr:spPr>
        <a:xfrm>
          <a:off x="5594985" y="419100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476250</xdr:colOff>
      <xdr:row>21</xdr:row>
      <xdr:rowOff>123190</xdr:rowOff>
    </xdr:to>
    <xdr:sp>
      <xdr:nvSpPr>
        <xdr:cNvPr id="94" name="图片 1"/>
        <xdr:cNvSpPr>
          <a:spLocks noChangeAspect="1"/>
        </xdr:cNvSpPr>
      </xdr:nvSpPr>
      <xdr:spPr>
        <a:xfrm>
          <a:off x="5594985" y="419100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281940</xdr:colOff>
      <xdr:row>22</xdr:row>
      <xdr:rowOff>9525</xdr:rowOff>
    </xdr:to>
    <xdr:sp>
      <xdr:nvSpPr>
        <xdr:cNvPr id="95" name="图片 2"/>
        <xdr:cNvSpPr>
          <a:spLocks noChangeAspect="1"/>
        </xdr:cNvSpPr>
      </xdr:nvSpPr>
      <xdr:spPr>
        <a:xfrm>
          <a:off x="5498465" y="419100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281305</xdr:colOff>
      <xdr:row>21</xdr:row>
      <xdr:rowOff>123190</xdr:rowOff>
    </xdr:to>
    <xdr:sp>
      <xdr:nvSpPr>
        <xdr:cNvPr id="96" name="图片 2"/>
        <xdr:cNvSpPr>
          <a:spLocks noChangeAspect="1"/>
        </xdr:cNvSpPr>
      </xdr:nvSpPr>
      <xdr:spPr>
        <a:xfrm>
          <a:off x="5498465" y="419100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281305</xdr:colOff>
      <xdr:row>21</xdr:row>
      <xdr:rowOff>123190</xdr:rowOff>
    </xdr:to>
    <xdr:sp>
      <xdr:nvSpPr>
        <xdr:cNvPr id="97" name="图片 2"/>
        <xdr:cNvSpPr>
          <a:spLocks noChangeAspect="1"/>
        </xdr:cNvSpPr>
      </xdr:nvSpPr>
      <xdr:spPr>
        <a:xfrm>
          <a:off x="5498465" y="419100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474980</xdr:colOff>
      <xdr:row>21</xdr:row>
      <xdr:rowOff>123190</xdr:rowOff>
    </xdr:to>
    <xdr:sp>
      <xdr:nvSpPr>
        <xdr:cNvPr id="98" name="图片 1"/>
        <xdr:cNvSpPr>
          <a:spLocks noChangeAspect="1"/>
        </xdr:cNvSpPr>
      </xdr:nvSpPr>
      <xdr:spPr>
        <a:xfrm>
          <a:off x="5594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474980</xdr:colOff>
      <xdr:row>21</xdr:row>
      <xdr:rowOff>123190</xdr:rowOff>
    </xdr:to>
    <xdr:sp>
      <xdr:nvSpPr>
        <xdr:cNvPr id="99" name="图片 1"/>
        <xdr:cNvSpPr>
          <a:spLocks noChangeAspect="1"/>
        </xdr:cNvSpPr>
      </xdr:nvSpPr>
      <xdr:spPr>
        <a:xfrm>
          <a:off x="5594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474980</xdr:colOff>
      <xdr:row>21</xdr:row>
      <xdr:rowOff>123190</xdr:rowOff>
    </xdr:to>
    <xdr:sp>
      <xdr:nvSpPr>
        <xdr:cNvPr id="100" name="图片 1"/>
        <xdr:cNvSpPr>
          <a:spLocks noChangeAspect="1"/>
        </xdr:cNvSpPr>
      </xdr:nvSpPr>
      <xdr:spPr>
        <a:xfrm>
          <a:off x="5594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474980</xdr:colOff>
      <xdr:row>21</xdr:row>
      <xdr:rowOff>123190</xdr:rowOff>
    </xdr:to>
    <xdr:sp>
      <xdr:nvSpPr>
        <xdr:cNvPr id="101" name="图片 1"/>
        <xdr:cNvSpPr>
          <a:spLocks noChangeAspect="1"/>
        </xdr:cNvSpPr>
      </xdr:nvSpPr>
      <xdr:spPr>
        <a:xfrm>
          <a:off x="5594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549910</xdr:colOff>
      <xdr:row>22</xdr:row>
      <xdr:rowOff>139700</xdr:rowOff>
    </xdr:to>
    <xdr:sp>
      <xdr:nvSpPr>
        <xdr:cNvPr id="102" name="图片 2"/>
        <xdr:cNvSpPr>
          <a:spLocks noChangeAspect="1"/>
        </xdr:cNvSpPr>
      </xdr:nvSpPr>
      <xdr:spPr>
        <a:xfrm>
          <a:off x="5204460" y="4191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281305</xdr:colOff>
      <xdr:row>21</xdr:row>
      <xdr:rowOff>123190</xdr:rowOff>
    </xdr:to>
    <xdr:sp>
      <xdr:nvSpPr>
        <xdr:cNvPr id="103" name="图片 2"/>
        <xdr:cNvSpPr>
          <a:spLocks noChangeAspect="1"/>
        </xdr:cNvSpPr>
      </xdr:nvSpPr>
      <xdr:spPr>
        <a:xfrm>
          <a:off x="5498465" y="419100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281305</xdr:colOff>
      <xdr:row>21</xdr:row>
      <xdr:rowOff>123190</xdr:rowOff>
    </xdr:to>
    <xdr:sp>
      <xdr:nvSpPr>
        <xdr:cNvPr id="104" name="图片 2"/>
        <xdr:cNvSpPr>
          <a:spLocks noChangeAspect="1"/>
        </xdr:cNvSpPr>
      </xdr:nvSpPr>
      <xdr:spPr>
        <a:xfrm>
          <a:off x="5498465" y="419100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474980</xdr:colOff>
      <xdr:row>21</xdr:row>
      <xdr:rowOff>123190</xdr:rowOff>
    </xdr:to>
    <xdr:sp>
      <xdr:nvSpPr>
        <xdr:cNvPr id="105" name="图片 1"/>
        <xdr:cNvSpPr>
          <a:spLocks noChangeAspect="1"/>
        </xdr:cNvSpPr>
      </xdr:nvSpPr>
      <xdr:spPr>
        <a:xfrm>
          <a:off x="5594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474980</xdr:colOff>
      <xdr:row>21</xdr:row>
      <xdr:rowOff>123190</xdr:rowOff>
    </xdr:to>
    <xdr:sp>
      <xdr:nvSpPr>
        <xdr:cNvPr id="106" name="图片 1"/>
        <xdr:cNvSpPr>
          <a:spLocks noChangeAspect="1"/>
        </xdr:cNvSpPr>
      </xdr:nvSpPr>
      <xdr:spPr>
        <a:xfrm>
          <a:off x="5594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474980</xdr:colOff>
      <xdr:row>21</xdr:row>
      <xdr:rowOff>123190</xdr:rowOff>
    </xdr:to>
    <xdr:sp>
      <xdr:nvSpPr>
        <xdr:cNvPr id="107" name="图片 1"/>
        <xdr:cNvSpPr>
          <a:spLocks noChangeAspect="1"/>
        </xdr:cNvSpPr>
      </xdr:nvSpPr>
      <xdr:spPr>
        <a:xfrm>
          <a:off x="5594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474980</xdr:colOff>
      <xdr:row>21</xdr:row>
      <xdr:rowOff>123190</xdr:rowOff>
    </xdr:to>
    <xdr:sp>
      <xdr:nvSpPr>
        <xdr:cNvPr id="108" name="图片 1"/>
        <xdr:cNvSpPr>
          <a:spLocks noChangeAspect="1"/>
        </xdr:cNvSpPr>
      </xdr:nvSpPr>
      <xdr:spPr>
        <a:xfrm>
          <a:off x="5594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281940</xdr:colOff>
      <xdr:row>21</xdr:row>
      <xdr:rowOff>123190</xdr:rowOff>
    </xdr:to>
    <xdr:sp>
      <xdr:nvSpPr>
        <xdr:cNvPr id="109" name="图片 2"/>
        <xdr:cNvSpPr>
          <a:spLocks noChangeAspect="1"/>
        </xdr:cNvSpPr>
      </xdr:nvSpPr>
      <xdr:spPr>
        <a:xfrm>
          <a:off x="5498465" y="419100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281940</xdr:colOff>
      <xdr:row>21</xdr:row>
      <xdr:rowOff>123190</xdr:rowOff>
    </xdr:to>
    <xdr:sp>
      <xdr:nvSpPr>
        <xdr:cNvPr id="110" name="图片 2"/>
        <xdr:cNvSpPr>
          <a:spLocks noChangeAspect="1"/>
        </xdr:cNvSpPr>
      </xdr:nvSpPr>
      <xdr:spPr>
        <a:xfrm>
          <a:off x="5498465" y="419100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476250</xdr:colOff>
      <xdr:row>21</xdr:row>
      <xdr:rowOff>123190</xdr:rowOff>
    </xdr:to>
    <xdr:sp>
      <xdr:nvSpPr>
        <xdr:cNvPr id="111" name="图片 1"/>
        <xdr:cNvSpPr>
          <a:spLocks noChangeAspect="1"/>
        </xdr:cNvSpPr>
      </xdr:nvSpPr>
      <xdr:spPr>
        <a:xfrm>
          <a:off x="5594985" y="419100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476250</xdr:colOff>
      <xdr:row>21</xdr:row>
      <xdr:rowOff>123190</xdr:rowOff>
    </xdr:to>
    <xdr:sp>
      <xdr:nvSpPr>
        <xdr:cNvPr id="112" name="图片 1"/>
        <xdr:cNvSpPr>
          <a:spLocks noChangeAspect="1"/>
        </xdr:cNvSpPr>
      </xdr:nvSpPr>
      <xdr:spPr>
        <a:xfrm>
          <a:off x="5594985" y="419100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476250</xdr:colOff>
      <xdr:row>21</xdr:row>
      <xdr:rowOff>123190</xdr:rowOff>
    </xdr:to>
    <xdr:sp>
      <xdr:nvSpPr>
        <xdr:cNvPr id="113" name="图片 1"/>
        <xdr:cNvSpPr>
          <a:spLocks noChangeAspect="1"/>
        </xdr:cNvSpPr>
      </xdr:nvSpPr>
      <xdr:spPr>
        <a:xfrm>
          <a:off x="5594985" y="419100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476250</xdr:colOff>
      <xdr:row>21</xdr:row>
      <xdr:rowOff>123190</xdr:rowOff>
    </xdr:to>
    <xdr:sp>
      <xdr:nvSpPr>
        <xdr:cNvPr id="114" name="图片 1"/>
        <xdr:cNvSpPr>
          <a:spLocks noChangeAspect="1"/>
        </xdr:cNvSpPr>
      </xdr:nvSpPr>
      <xdr:spPr>
        <a:xfrm>
          <a:off x="5594985" y="419100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281940</xdr:colOff>
      <xdr:row>22</xdr:row>
      <xdr:rowOff>9525</xdr:rowOff>
    </xdr:to>
    <xdr:sp>
      <xdr:nvSpPr>
        <xdr:cNvPr id="115" name="图片 2"/>
        <xdr:cNvSpPr>
          <a:spLocks noChangeAspect="1"/>
        </xdr:cNvSpPr>
      </xdr:nvSpPr>
      <xdr:spPr>
        <a:xfrm>
          <a:off x="5498465" y="419100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281305</xdr:colOff>
      <xdr:row>21</xdr:row>
      <xdr:rowOff>123190</xdr:rowOff>
    </xdr:to>
    <xdr:sp>
      <xdr:nvSpPr>
        <xdr:cNvPr id="116" name="图片 2"/>
        <xdr:cNvSpPr>
          <a:spLocks noChangeAspect="1"/>
        </xdr:cNvSpPr>
      </xdr:nvSpPr>
      <xdr:spPr>
        <a:xfrm>
          <a:off x="5498465" y="419100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281305</xdr:colOff>
      <xdr:row>21</xdr:row>
      <xdr:rowOff>123190</xdr:rowOff>
    </xdr:to>
    <xdr:sp>
      <xdr:nvSpPr>
        <xdr:cNvPr id="117" name="图片 2"/>
        <xdr:cNvSpPr>
          <a:spLocks noChangeAspect="1"/>
        </xdr:cNvSpPr>
      </xdr:nvSpPr>
      <xdr:spPr>
        <a:xfrm>
          <a:off x="5498465" y="419100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474980</xdr:colOff>
      <xdr:row>21</xdr:row>
      <xdr:rowOff>123190</xdr:rowOff>
    </xdr:to>
    <xdr:sp>
      <xdr:nvSpPr>
        <xdr:cNvPr id="118" name="图片 1"/>
        <xdr:cNvSpPr>
          <a:spLocks noChangeAspect="1"/>
        </xdr:cNvSpPr>
      </xdr:nvSpPr>
      <xdr:spPr>
        <a:xfrm>
          <a:off x="5594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474980</xdr:colOff>
      <xdr:row>21</xdr:row>
      <xdr:rowOff>123190</xdr:rowOff>
    </xdr:to>
    <xdr:sp>
      <xdr:nvSpPr>
        <xdr:cNvPr id="119" name="图片 1"/>
        <xdr:cNvSpPr>
          <a:spLocks noChangeAspect="1"/>
        </xdr:cNvSpPr>
      </xdr:nvSpPr>
      <xdr:spPr>
        <a:xfrm>
          <a:off x="5594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474980</xdr:colOff>
      <xdr:row>21</xdr:row>
      <xdr:rowOff>123190</xdr:rowOff>
    </xdr:to>
    <xdr:sp>
      <xdr:nvSpPr>
        <xdr:cNvPr id="120" name="图片 1"/>
        <xdr:cNvSpPr>
          <a:spLocks noChangeAspect="1"/>
        </xdr:cNvSpPr>
      </xdr:nvSpPr>
      <xdr:spPr>
        <a:xfrm>
          <a:off x="5594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474980</xdr:colOff>
      <xdr:row>21</xdr:row>
      <xdr:rowOff>123190</xdr:rowOff>
    </xdr:to>
    <xdr:sp>
      <xdr:nvSpPr>
        <xdr:cNvPr id="121" name="图片 1"/>
        <xdr:cNvSpPr>
          <a:spLocks noChangeAspect="1"/>
        </xdr:cNvSpPr>
      </xdr:nvSpPr>
      <xdr:spPr>
        <a:xfrm>
          <a:off x="5594985" y="419100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549910</xdr:colOff>
      <xdr:row>21</xdr:row>
      <xdr:rowOff>48260</xdr:rowOff>
    </xdr:to>
    <xdr:sp>
      <xdr:nvSpPr>
        <xdr:cNvPr id="122" name="图片 2"/>
        <xdr:cNvSpPr>
          <a:spLocks noChangeAspect="1"/>
        </xdr:cNvSpPr>
      </xdr:nvSpPr>
      <xdr:spPr>
        <a:xfrm>
          <a:off x="5204460" y="391668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19</xdr:row>
      <xdr:rowOff>0</xdr:rowOff>
    </xdr:from>
    <xdr:to>
      <xdr:col>9</xdr:col>
      <xdr:colOff>281305</xdr:colOff>
      <xdr:row>20</xdr:row>
      <xdr:rowOff>31750</xdr:rowOff>
    </xdr:to>
    <xdr:sp>
      <xdr:nvSpPr>
        <xdr:cNvPr id="123" name="图片 2"/>
        <xdr:cNvSpPr>
          <a:spLocks noChangeAspect="1"/>
        </xdr:cNvSpPr>
      </xdr:nvSpPr>
      <xdr:spPr>
        <a:xfrm>
          <a:off x="549846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19</xdr:row>
      <xdr:rowOff>0</xdr:rowOff>
    </xdr:from>
    <xdr:to>
      <xdr:col>9</xdr:col>
      <xdr:colOff>281305</xdr:colOff>
      <xdr:row>20</xdr:row>
      <xdr:rowOff>31750</xdr:rowOff>
    </xdr:to>
    <xdr:sp>
      <xdr:nvSpPr>
        <xdr:cNvPr id="124" name="图片 2"/>
        <xdr:cNvSpPr>
          <a:spLocks noChangeAspect="1"/>
        </xdr:cNvSpPr>
      </xdr:nvSpPr>
      <xdr:spPr>
        <a:xfrm>
          <a:off x="549846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19</xdr:row>
      <xdr:rowOff>0</xdr:rowOff>
    </xdr:from>
    <xdr:to>
      <xdr:col>9</xdr:col>
      <xdr:colOff>474980</xdr:colOff>
      <xdr:row>20</xdr:row>
      <xdr:rowOff>31750</xdr:rowOff>
    </xdr:to>
    <xdr:sp>
      <xdr:nvSpPr>
        <xdr:cNvPr id="125" name="图片 1"/>
        <xdr:cNvSpPr>
          <a:spLocks noChangeAspect="1"/>
        </xdr:cNvSpPr>
      </xdr:nvSpPr>
      <xdr:spPr>
        <a:xfrm>
          <a:off x="5594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19</xdr:row>
      <xdr:rowOff>0</xdr:rowOff>
    </xdr:from>
    <xdr:to>
      <xdr:col>9</xdr:col>
      <xdr:colOff>474980</xdr:colOff>
      <xdr:row>20</xdr:row>
      <xdr:rowOff>31750</xdr:rowOff>
    </xdr:to>
    <xdr:sp>
      <xdr:nvSpPr>
        <xdr:cNvPr id="126" name="图片 1"/>
        <xdr:cNvSpPr>
          <a:spLocks noChangeAspect="1"/>
        </xdr:cNvSpPr>
      </xdr:nvSpPr>
      <xdr:spPr>
        <a:xfrm>
          <a:off x="5594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19</xdr:row>
      <xdr:rowOff>0</xdr:rowOff>
    </xdr:from>
    <xdr:to>
      <xdr:col>9</xdr:col>
      <xdr:colOff>474980</xdr:colOff>
      <xdr:row>20</xdr:row>
      <xdr:rowOff>31750</xdr:rowOff>
    </xdr:to>
    <xdr:sp>
      <xdr:nvSpPr>
        <xdr:cNvPr id="127" name="图片 1"/>
        <xdr:cNvSpPr>
          <a:spLocks noChangeAspect="1"/>
        </xdr:cNvSpPr>
      </xdr:nvSpPr>
      <xdr:spPr>
        <a:xfrm>
          <a:off x="5594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19</xdr:row>
      <xdr:rowOff>0</xdr:rowOff>
    </xdr:from>
    <xdr:to>
      <xdr:col>9</xdr:col>
      <xdr:colOff>474980</xdr:colOff>
      <xdr:row>20</xdr:row>
      <xdr:rowOff>31750</xdr:rowOff>
    </xdr:to>
    <xdr:sp>
      <xdr:nvSpPr>
        <xdr:cNvPr id="128" name="图片 1"/>
        <xdr:cNvSpPr>
          <a:spLocks noChangeAspect="1"/>
        </xdr:cNvSpPr>
      </xdr:nvSpPr>
      <xdr:spPr>
        <a:xfrm>
          <a:off x="5594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19</xdr:row>
      <xdr:rowOff>0</xdr:rowOff>
    </xdr:from>
    <xdr:to>
      <xdr:col>9</xdr:col>
      <xdr:colOff>281940</xdr:colOff>
      <xdr:row>20</xdr:row>
      <xdr:rowOff>31750</xdr:rowOff>
    </xdr:to>
    <xdr:sp>
      <xdr:nvSpPr>
        <xdr:cNvPr id="129" name="图片 2"/>
        <xdr:cNvSpPr>
          <a:spLocks noChangeAspect="1"/>
        </xdr:cNvSpPr>
      </xdr:nvSpPr>
      <xdr:spPr>
        <a:xfrm>
          <a:off x="5498465" y="39166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19</xdr:row>
      <xdr:rowOff>0</xdr:rowOff>
    </xdr:from>
    <xdr:to>
      <xdr:col>9</xdr:col>
      <xdr:colOff>281940</xdr:colOff>
      <xdr:row>20</xdr:row>
      <xdr:rowOff>31750</xdr:rowOff>
    </xdr:to>
    <xdr:sp>
      <xdr:nvSpPr>
        <xdr:cNvPr id="130" name="图片 2"/>
        <xdr:cNvSpPr>
          <a:spLocks noChangeAspect="1"/>
        </xdr:cNvSpPr>
      </xdr:nvSpPr>
      <xdr:spPr>
        <a:xfrm>
          <a:off x="5498465" y="39166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19</xdr:row>
      <xdr:rowOff>0</xdr:rowOff>
    </xdr:from>
    <xdr:to>
      <xdr:col>9</xdr:col>
      <xdr:colOff>476250</xdr:colOff>
      <xdr:row>20</xdr:row>
      <xdr:rowOff>31750</xdr:rowOff>
    </xdr:to>
    <xdr:sp>
      <xdr:nvSpPr>
        <xdr:cNvPr id="131" name="图片 1"/>
        <xdr:cNvSpPr>
          <a:spLocks noChangeAspect="1"/>
        </xdr:cNvSpPr>
      </xdr:nvSpPr>
      <xdr:spPr>
        <a:xfrm>
          <a:off x="559498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19</xdr:row>
      <xdr:rowOff>0</xdr:rowOff>
    </xdr:from>
    <xdr:to>
      <xdr:col>9</xdr:col>
      <xdr:colOff>476250</xdr:colOff>
      <xdr:row>20</xdr:row>
      <xdr:rowOff>31750</xdr:rowOff>
    </xdr:to>
    <xdr:sp>
      <xdr:nvSpPr>
        <xdr:cNvPr id="132" name="图片 1"/>
        <xdr:cNvSpPr>
          <a:spLocks noChangeAspect="1"/>
        </xdr:cNvSpPr>
      </xdr:nvSpPr>
      <xdr:spPr>
        <a:xfrm>
          <a:off x="559498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19</xdr:row>
      <xdr:rowOff>0</xdr:rowOff>
    </xdr:from>
    <xdr:to>
      <xdr:col>9</xdr:col>
      <xdr:colOff>476250</xdr:colOff>
      <xdr:row>20</xdr:row>
      <xdr:rowOff>31750</xdr:rowOff>
    </xdr:to>
    <xdr:sp>
      <xdr:nvSpPr>
        <xdr:cNvPr id="133" name="图片 1"/>
        <xdr:cNvSpPr>
          <a:spLocks noChangeAspect="1"/>
        </xdr:cNvSpPr>
      </xdr:nvSpPr>
      <xdr:spPr>
        <a:xfrm>
          <a:off x="559498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19</xdr:row>
      <xdr:rowOff>0</xdr:rowOff>
    </xdr:from>
    <xdr:to>
      <xdr:col>9</xdr:col>
      <xdr:colOff>476250</xdr:colOff>
      <xdr:row>20</xdr:row>
      <xdr:rowOff>31750</xdr:rowOff>
    </xdr:to>
    <xdr:sp>
      <xdr:nvSpPr>
        <xdr:cNvPr id="134" name="图片 1"/>
        <xdr:cNvSpPr>
          <a:spLocks noChangeAspect="1"/>
        </xdr:cNvSpPr>
      </xdr:nvSpPr>
      <xdr:spPr>
        <a:xfrm>
          <a:off x="559498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19</xdr:row>
      <xdr:rowOff>0</xdr:rowOff>
    </xdr:from>
    <xdr:to>
      <xdr:col>9</xdr:col>
      <xdr:colOff>281940</xdr:colOff>
      <xdr:row>20</xdr:row>
      <xdr:rowOff>100965</xdr:rowOff>
    </xdr:to>
    <xdr:sp>
      <xdr:nvSpPr>
        <xdr:cNvPr id="135" name="图片 2"/>
        <xdr:cNvSpPr>
          <a:spLocks noChangeAspect="1"/>
        </xdr:cNvSpPr>
      </xdr:nvSpPr>
      <xdr:spPr>
        <a:xfrm>
          <a:off x="5498465" y="391668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19</xdr:row>
      <xdr:rowOff>0</xdr:rowOff>
    </xdr:from>
    <xdr:to>
      <xdr:col>9</xdr:col>
      <xdr:colOff>281305</xdr:colOff>
      <xdr:row>20</xdr:row>
      <xdr:rowOff>31750</xdr:rowOff>
    </xdr:to>
    <xdr:sp>
      <xdr:nvSpPr>
        <xdr:cNvPr id="136" name="图片 2"/>
        <xdr:cNvSpPr>
          <a:spLocks noChangeAspect="1"/>
        </xdr:cNvSpPr>
      </xdr:nvSpPr>
      <xdr:spPr>
        <a:xfrm>
          <a:off x="549846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19</xdr:row>
      <xdr:rowOff>0</xdr:rowOff>
    </xdr:from>
    <xdr:to>
      <xdr:col>9</xdr:col>
      <xdr:colOff>281305</xdr:colOff>
      <xdr:row>20</xdr:row>
      <xdr:rowOff>31750</xdr:rowOff>
    </xdr:to>
    <xdr:sp>
      <xdr:nvSpPr>
        <xdr:cNvPr id="137" name="图片 2"/>
        <xdr:cNvSpPr>
          <a:spLocks noChangeAspect="1"/>
        </xdr:cNvSpPr>
      </xdr:nvSpPr>
      <xdr:spPr>
        <a:xfrm>
          <a:off x="549846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19</xdr:row>
      <xdr:rowOff>0</xdr:rowOff>
    </xdr:from>
    <xdr:to>
      <xdr:col>9</xdr:col>
      <xdr:colOff>474980</xdr:colOff>
      <xdr:row>20</xdr:row>
      <xdr:rowOff>31750</xdr:rowOff>
    </xdr:to>
    <xdr:sp>
      <xdr:nvSpPr>
        <xdr:cNvPr id="138" name="图片 1"/>
        <xdr:cNvSpPr>
          <a:spLocks noChangeAspect="1"/>
        </xdr:cNvSpPr>
      </xdr:nvSpPr>
      <xdr:spPr>
        <a:xfrm>
          <a:off x="5594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19</xdr:row>
      <xdr:rowOff>0</xdr:rowOff>
    </xdr:from>
    <xdr:to>
      <xdr:col>9</xdr:col>
      <xdr:colOff>474980</xdr:colOff>
      <xdr:row>20</xdr:row>
      <xdr:rowOff>31750</xdr:rowOff>
    </xdr:to>
    <xdr:sp>
      <xdr:nvSpPr>
        <xdr:cNvPr id="139" name="图片 1"/>
        <xdr:cNvSpPr>
          <a:spLocks noChangeAspect="1"/>
        </xdr:cNvSpPr>
      </xdr:nvSpPr>
      <xdr:spPr>
        <a:xfrm>
          <a:off x="5594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19</xdr:row>
      <xdr:rowOff>0</xdr:rowOff>
    </xdr:from>
    <xdr:to>
      <xdr:col>9</xdr:col>
      <xdr:colOff>474980</xdr:colOff>
      <xdr:row>20</xdr:row>
      <xdr:rowOff>31750</xdr:rowOff>
    </xdr:to>
    <xdr:sp>
      <xdr:nvSpPr>
        <xdr:cNvPr id="140" name="图片 1"/>
        <xdr:cNvSpPr>
          <a:spLocks noChangeAspect="1"/>
        </xdr:cNvSpPr>
      </xdr:nvSpPr>
      <xdr:spPr>
        <a:xfrm>
          <a:off x="5594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19</xdr:row>
      <xdr:rowOff>0</xdr:rowOff>
    </xdr:from>
    <xdr:to>
      <xdr:col>9</xdr:col>
      <xdr:colOff>474980</xdr:colOff>
      <xdr:row>20</xdr:row>
      <xdr:rowOff>31750</xdr:rowOff>
    </xdr:to>
    <xdr:sp>
      <xdr:nvSpPr>
        <xdr:cNvPr id="141" name="图片 1"/>
        <xdr:cNvSpPr>
          <a:spLocks noChangeAspect="1"/>
        </xdr:cNvSpPr>
      </xdr:nvSpPr>
      <xdr:spPr>
        <a:xfrm>
          <a:off x="5594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549910</xdr:colOff>
      <xdr:row>21</xdr:row>
      <xdr:rowOff>48260</xdr:rowOff>
    </xdr:to>
    <xdr:sp>
      <xdr:nvSpPr>
        <xdr:cNvPr id="142" name="图片 2"/>
        <xdr:cNvSpPr>
          <a:spLocks noChangeAspect="1"/>
        </xdr:cNvSpPr>
      </xdr:nvSpPr>
      <xdr:spPr>
        <a:xfrm>
          <a:off x="5204460" y="391668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19</xdr:row>
      <xdr:rowOff>0</xdr:rowOff>
    </xdr:from>
    <xdr:to>
      <xdr:col>9</xdr:col>
      <xdr:colOff>281305</xdr:colOff>
      <xdr:row>20</xdr:row>
      <xdr:rowOff>31750</xdr:rowOff>
    </xdr:to>
    <xdr:sp>
      <xdr:nvSpPr>
        <xdr:cNvPr id="143" name="图片 2"/>
        <xdr:cNvSpPr>
          <a:spLocks noChangeAspect="1"/>
        </xdr:cNvSpPr>
      </xdr:nvSpPr>
      <xdr:spPr>
        <a:xfrm>
          <a:off x="549846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19</xdr:row>
      <xdr:rowOff>0</xdr:rowOff>
    </xdr:from>
    <xdr:to>
      <xdr:col>9</xdr:col>
      <xdr:colOff>281305</xdr:colOff>
      <xdr:row>20</xdr:row>
      <xdr:rowOff>31750</xdr:rowOff>
    </xdr:to>
    <xdr:sp>
      <xdr:nvSpPr>
        <xdr:cNvPr id="144" name="图片 2"/>
        <xdr:cNvSpPr>
          <a:spLocks noChangeAspect="1"/>
        </xdr:cNvSpPr>
      </xdr:nvSpPr>
      <xdr:spPr>
        <a:xfrm>
          <a:off x="549846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19</xdr:row>
      <xdr:rowOff>0</xdr:rowOff>
    </xdr:from>
    <xdr:to>
      <xdr:col>9</xdr:col>
      <xdr:colOff>474980</xdr:colOff>
      <xdr:row>20</xdr:row>
      <xdr:rowOff>31750</xdr:rowOff>
    </xdr:to>
    <xdr:sp>
      <xdr:nvSpPr>
        <xdr:cNvPr id="145" name="图片 1"/>
        <xdr:cNvSpPr>
          <a:spLocks noChangeAspect="1"/>
        </xdr:cNvSpPr>
      </xdr:nvSpPr>
      <xdr:spPr>
        <a:xfrm>
          <a:off x="5594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19</xdr:row>
      <xdr:rowOff>0</xdr:rowOff>
    </xdr:from>
    <xdr:to>
      <xdr:col>9</xdr:col>
      <xdr:colOff>474980</xdr:colOff>
      <xdr:row>20</xdr:row>
      <xdr:rowOff>31750</xdr:rowOff>
    </xdr:to>
    <xdr:sp>
      <xdr:nvSpPr>
        <xdr:cNvPr id="146" name="图片 1"/>
        <xdr:cNvSpPr>
          <a:spLocks noChangeAspect="1"/>
        </xdr:cNvSpPr>
      </xdr:nvSpPr>
      <xdr:spPr>
        <a:xfrm>
          <a:off x="5594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19</xdr:row>
      <xdr:rowOff>0</xdr:rowOff>
    </xdr:from>
    <xdr:to>
      <xdr:col>9</xdr:col>
      <xdr:colOff>474980</xdr:colOff>
      <xdr:row>20</xdr:row>
      <xdr:rowOff>31750</xdr:rowOff>
    </xdr:to>
    <xdr:sp>
      <xdr:nvSpPr>
        <xdr:cNvPr id="147" name="图片 1"/>
        <xdr:cNvSpPr>
          <a:spLocks noChangeAspect="1"/>
        </xdr:cNvSpPr>
      </xdr:nvSpPr>
      <xdr:spPr>
        <a:xfrm>
          <a:off x="5594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19</xdr:row>
      <xdr:rowOff>0</xdr:rowOff>
    </xdr:from>
    <xdr:to>
      <xdr:col>9</xdr:col>
      <xdr:colOff>474980</xdr:colOff>
      <xdr:row>20</xdr:row>
      <xdr:rowOff>31750</xdr:rowOff>
    </xdr:to>
    <xdr:sp>
      <xdr:nvSpPr>
        <xdr:cNvPr id="148" name="图片 1"/>
        <xdr:cNvSpPr>
          <a:spLocks noChangeAspect="1"/>
        </xdr:cNvSpPr>
      </xdr:nvSpPr>
      <xdr:spPr>
        <a:xfrm>
          <a:off x="5594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19</xdr:row>
      <xdr:rowOff>0</xdr:rowOff>
    </xdr:from>
    <xdr:to>
      <xdr:col>9</xdr:col>
      <xdr:colOff>281940</xdr:colOff>
      <xdr:row>20</xdr:row>
      <xdr:rowOff>31750</xdr:rowOff>
    </xdr:to>
    <xdr:sp>
      <xdr:nvSpPr>
        <xdr:cNvPr id="149" name="图片 2"/>
        <xdr:cNvSpPr>
          <a:spLocks noChangeAspect="1"/>
        </xdr:cNvSpPr>
      </xdr:nvSpPr>
      <xdr:spPr>
        <a:xfrm>
          <a:off x="5498465" y="39166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19</xdr:row>
      <xdr:rowOff>0</xdr:rowOff>
    </xdr:from>
    <xdr:to>
      <xdr:col>9</xdr:col>
      <xdr:colOff>281940</xdr:colOff>
      <xdr:row>20</xdr:row>
      <xdr:rowOff>31750</xdr:rowOff>
    </xdr:to>
    <xdr:sp>
      <xdr:nvSpPr>
        <xdr:cNvPr id="150" name="图片 2"/>
        <xdr:cNvSpPr>
          <a:spLocks noChangeAspect="1"/>
        </xdr:cNvSpPr>
      </xdr:nvSpPr>
      <xdr:spPr>
        <a:xfrm>
          <a:off x="5498465" y="39166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19</xdr:row>
      <xdr:rowOff>0</xdr:rowOff>
    </xdr:from>
    <xdr:to>
      <xdr:col>9</xdr:col>
      <xdr:colOff>476250</xdr:colOff>
      <xdr:row>20</xdr:row>
      <xdr:rowOff>31750</xdr:rowOff>
    </xdr:to>
    <xdr:sp>
      <xdr:nvSpPr>
        <xdr:cNvPr id="151" name="图片 1"/>
        <xdr:cNvSpPr>
          <a:spLocks noChangeAspect="1"/>
        </xdr:cNvSpPr>
      </xdr:nvSpPr>
      <xdr:spPr>
        <a:xfrm>
          <a:off x="559498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19</xdr:row>
      <xdr:rowOff>0</xdr:rowOff>
    </xdr:from>
    <xdr:to>
      <xdr:col>9</xdr:col>
      <xdr:colOff>476250</xdr:colOff>
      <xdr:row>20</xdr:row>
      <xdr:rowOff>31750</xdr:rowOff>
    </xdr:to>
    <xdr:sp>
      <xdr:nvSpPr>
        <xdr:cNvPr id="152" name="图片 1"/>
        <xdr:cNvSpPr>
          <a:spLocks noChangeAspect="1"/>
        </xdr:cNvSpPr>
      </xdr:nvSpPr>
      <xdr:spPr>
        <a:xfrm>
          <a:off x="559498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19</xdr:row>
      <xdr:rowOff>0</xdr:rowOff>
    </xdr:from>
    <xdr:to>
      <xdr:col>9</xdr:col>
      <xdr:colOff>476250</xdr:colOff>
      <xdr:row>20</xdr:row>
      <xdr:rowOff>31750</xdr:rowOff>
    </xdr:to>
    <xdr:sp>
      <xdr:nvSpPr>
        <xdr:cNvPr id="153" name="图片 1"/>
        <xdr:cNvSpPr>
          <a:spLocks noChangeAspect="1"/>
        </xdr:cNvSpPr>
      </xdr:nvSpPr>
      <xdr:spPr>
        <a:xfrm>
          <a:off x="559498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19</xdr:row>
      <xdr:rowOff>0</xdr:rowOff>
    </xdr:from>
    <xdr:to>
      <xdr:col>9</xdr:col>
      <xdr:colOff>476250</xdr:colOff>
      <xdr:row>20</xdr:row>
      <xdr:rowOff>31750</xdr:rowOff>
    </xdr:to>
    <xdr:sp>
      <xdr:nvSpPr>
        <xdr:cNvPr id="154" name="图片 1"/>
        <xdr:cNvSpPr>
          <a:spLocks noChangeAspect="1"/>
        </xdr:cNvSpPr>
      </xdr:nvSpPr>
      <xdr:spPr>
        <a:xfrm>
          <a:off x="559498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19</xdr:row>
      <xdr:rowOff>0</xdr:rowOff>
    </xdr:from>
    <xdr:to>
      <xdr:col>9</xdr:col>
      <xdr:colOff>281940</xdr:colOff>
      <xdr:row>20</xdr:row>
      <xdr:rowOff>100965</xdr:rowOff>
    </xdr:to>
    <xdr:sp>
      <xdr:nvSpPr>
        <xdr:cNvPr id="155" name="图片 2"/>
        <xdr:cNvSpPr>
          <a:spLocks noChangeAspect="1"/>
        </xdr:cNvSpPr>
      </xdr:nvSpPr>
      <xdr:spPr>
        <a:xfrm>
          <a:off x="5498465" y="391668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19</xdr:row>
      <xdr:rowOff>0</xdr:rowOff>
    </xdr:from>
    <xdr:to>
      <xdr:col>9</xdr:col>
      <xdr:colOff>281305</xdr:colOff>
      <xdr:row>20</xdr:row>
      <xdr:rowOff>31750</xdr:rowOff>
    </xdr:to>
    <xdr:sp>
      <xdr:nvSpPr>
        <xdr:cNvPr id="156" name="图片 2"/>
        <xdr:cNvSpPr>
          <a:spLocks noChangeAspect="1"/>
        </xdr:cNvSpPr>
      </xdr:nvSpPr>
      <xdr:spPr>
        <a:xfrm>
          <a:off x="549846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19</xdr:row>
      <xdr:rowOff>0</xdr:rowOff>
    </xdr:from>
    <xdr:to>
      <xdr:col>9</xdr:col>
      <xdr:colOff>281305</xdr:colOff>
      <xdr:row>20</xdr:row>
      <xdr:rowOff>31750</xdr:rowOff>
    </xdr:to>
    <xdr:sp>
      <xdr:nvSpPr>
        <xdr:cNvPr id="157" name="图片 2"/>
        <xdr:cNvSpPr>
          <a:spLocks noChangeAspect="1"/>
        </xdr:cNvSpPr>
      </xdr:nvSpPr>
      <xdr:spPr>
        <a:xfrm>
          <a:off x="549846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19</xdr:row>
      <xdr:rowOff>0</xdr:rowOff>
    </xdr:from>
    <xdr:to>
      <xdr:col>9</xdr:col>
      <xdr:colOff>474980</xdr:colOff>
      <xdr:row>20</xdr:row>
      <xdr:rowOff>31750</xdr:rowOff>
    </xdr:to>
    <xdr:sp>
      <xdr:nvSpPr>
        <xdr:cNvPr id="158" name="图片 1"/>
        <xdr:cNvSpPr>
          <a:spLocks noChangeAspect="1"/>
        </xdr:cNvSpPr>
      </xdr:nvSpPr>
      <xdr:spPr>
        <a:xfrm>
          <a:off x="5594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19</xdr:row>
      <xdr:rowOff>0</xdr:rowOff>
    </xdr:from>
    <xdr:to>
      <xdr:col>9</xdr:col>
      <xdr:colOff>474980</xdr:colOff>
      <xdr:row>20</xdr:row>
      <xdr:rowOff>31750</xdr:rowOff>
    </xdr:to>
    <xdr:sp>
      <xdr:nvSpPr>
        <xdr:cNvPr id="159" name="图片 1"/>
        <xdr:cNvSpPr>
          <a:spLocks noChangeAspect="1"/>
        </xdr:cNvSpPr>
      </xdr:nvSpPr>
      <xdr:spPr>
        <a:xfrm>
          <a:off x="5594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19</xdr:row>
      <xdr:rowOff>0</xdr:rowOff>
    </xdr:from>
    <xdr:to>
      <xdr:col>9</xdr:col>
      <xdr:colOff>474980</xdr:colOff>
      <xdr:row>20</xdr:row>
      <xdr:rowOff>31750</xdr:rowOff>
    </xdr:to>
    <xdr:sp>
      <xdr:nvSpPr>
        <xdr:cNvPr id="160" name="图片 1"/>
        <xdr:cNvSpPr>
          <a:spLocks noChangeAspect="1"/>
        </xdr:cNvSpPr>
      </xdr:nvSpPr>
      <xdr:spPr>
        <a:xfrm>
          <a:off x="5594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19</xdr:row>
      <xdr:rowOff>0</xdr:rowOff>
    </xdr:from>
    <xdr:to>
      <xdr:col>9</xdr:col>
      <xdr:colOff>474980</xdr:colOff>
      <xdr:row>20</xdr:row>
      <xdr:rowOff>31750</xdr:rowOff>
    </xdr:to>
    <xdr:sp>
      <xdr:nvSpPr>
        <xdr:cNvPr id="161" name="图片 1"/>
        <xdr:cNvSpPr>
          <a:spLocks noChangeAspect="1"/>
        </xdr:cNvSpPr>
      </xdr:nvSpPr>
      <xdr:spPr>
        <a:xfrm>
          <a:off x="55949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161290</xdr:colOff>
      <xdr:row>32</xdr:row>
      <xdr:rowOff>132080</xdr:rowOff>
    </xdr:to>
    <xdr:sp>
      <xdr:nvSpPr>
        <xdr:cNvPr id="162" name="图片 2"/>
        <xdr:cNvSpPr>
          <a:spLocks noChangeAspect="1"/>
        </xdr:cNvSpPr>
      </xdr:nvSpPr>
      <xdr:spPr>
        <a:xfrm>
          <a:off x="632460" y="605028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30</xdr:row>
      <xdr:rowOff>0</xdr:rowOff>
    </xdr:from>
    <xdr:to>
      <xdr:col>1</xdr:col>
      <xdr:colOff>890905</xdr:colOff>
      <xdr:row>31</xdr:row>
      <xdr:rowOff>115570</xdr:rowOff>
    </xdr:to>
    <xdr:sp>
      <xdr:nvSpPr>
        <xdr:cNvPr id="163" name="图片 2"/>
        <xdr:cNvSpPr>
          <a:spLocks noChangeAspect="1"/>
        </xdr:cNvSpPr>
      </xdr:nvSpPr>
      <xdr:spPr>
        <a:xfrm>
          <a:off x="926465" y="60502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30</xdr:row>
      <xdr:rowOff>0</xdr:rowOff>
    </xdr:from>
    <xdr:to>
      <xdr:col>1</xdr:col>
      <xdr:colOff>890905</xdr:colOff>
      <xdr:row>31</xdr:row>
      <xdr:rowOff>115570</xdr:rowOff>
    </xdr:to>
    <xdr:sp>
      <xdr:nvSpPr>
        <xdr:cNvPr id="164" name="图片 2"/>
        <xdr:cNvSpPr>
          <a:spLocks noChangeAspect="1"/>
        </xdr:cNvSpPr>
      </xdr:nvSpPr>
      <xdr:spPr>
        <a:xfrm>
          <a:off x="926465" y="60502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30</xdr:row>
      <xdr:rowOff>0</xdr:rowOff>
    </xdr:from>
    <xdr:to>
      <xdr:col>2</xdr:col>
      <xdr:colOff>86360</xdr:colOff>
      <xdr:row>31</xdr:row>
      <xdr:rowOff>115570</xdr:rowOff>
    </xdr:to>
    <xdr:sp>
      <xdr:nvSpPr>
        <xdr:cNvPr id="165" name="图片 1"/>
        <xdr:cNvSpPr>
          <a:spLocks noChangeAspect="1"/>
        </xdr:cNvSpPr>
      </xdr:nvSpPr>
      <xdr:spPr>
        <a:xfrm>
          <a:off x="1022985" y="60502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30</xdr:row>
      <xdr:rowOff>0</xdr:rowOff>
    </xdr:from>
    <xdr:to>
      <xdr:col>2</xdr:col>
      <xdr:colOff>86360</xdr:colOff>
      <xdr:row>31</xdr:row>
      <xdr:rowOff>115570</xdr:rowOff>
    </xdr:to>
    <xdr:sp>
      <xdr:nvSpPr>
        <xdr:cNvPr id="166" name="图片 1"/>
        <xdr:cNvSpPr>
          <a:spLocks noChangeAspect="1"/>
        </xdr:cNvSpPr>
      </xdr:nvSpPr>
      <xdr:spPr>
        <a:xfrm>
          <a:off x="1022985" y="60502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30</xdr:row>
      <xdr:rowOff>0</xdr:rowOff>
    </xdr:from>
    <xdr:to>
      <xdr:col>2</xdr:col>
      <xdr:colOff>86360</xdr:colOff>
      <xdr:row>31</xdr:row>
      <xdr:rowOff>115570</xdr:rowOff>
    </xdr:to>
    <xdr:sp>
      <xdr:nvSpPr>
        <xdr:cNvPr id="167" name="图片 1"/>
        <xdr:cNvSpPr>
          <a:spLocks noChangeAspect="1"/>
        </xdr:cNvSpPr>
      </xdr:nvSpPr>
      <xdr:spPr>
        <a:xfrm>
          <a:off x="1022985" y="60502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30</xdr:row>
      <xdr:rowOff>0</xdr:rowOff>
    </xdr:from>
    <xdr:to>
      <xdr:col>2</xdr:col>
      <xdr:colOff>86360</xdr:colOff>
      <xdr:row>31</xdr:row>
      <xdr:rowOff>115570</xdr:rowOff>
    </xdr:to>
    <xdr:sp>
      <xdr:nvSpPr>
        <xdr:cNvPr id="168" name="图片 1"/>
        <xdr:cNvSpPr>
          <a:spLocks noChangeAspect="1"/>
        </xdr:cNvSpPr>
      </xdr:nvSpPr>
      <xdr:spPr>
        <a:xfrm>
          <a:off x="1022985" y="60502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30</xdr:row>
      <xdr:rowOff>0</xdr:rowOff>
    </xdr:from>
    <xdr:to>
      <xdr:col>1</xdr:col>
      <xdr:colOff>891540</xdr:colOff>
      <xdr:row>31</xdr:row>
      <xdr:rowOff>115570</xdr:rowOff>
    </xdr:to>
    <xdr:sp>
      <xdr:nvSpPr>
        <xdr:cNvPr id="169" name="图片 2"/>
        <xdr:cNvSpPr>
          <a:spLocks noChangeAspect="1"/>
        </xdr:cNvSpPr>
      </xdr:nvSpPr>
      <xdr:spPr>
        <a:xfrm>
          <a:off x="926465" y="60502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30</xdr:row>
      <xdr:rowOff>0</xdr:rowOff>
    </xdr:from>
    <xdr:to>
      <xdr:col>1</xdr:col>
      <xdr:colOff>891540</xdr:colOff>
      <xdr:row>31</xdr:row>
      <xdr:rowOff>115570</xdr:rowOff>
    </xdr:to>
    <xdr:sp>
      <xdr:nvSpPr>
        <xdr:cNvPr id="170" name="图片 2"/>
        <xdr:cNvSpPr>
          <a:spLocks noChangeAspect="1"/>
        </xdr:cNvSpPr>
      </xdr:nvSpPr>
      <xdr:spPr>
        <a:xfrm>
          <a:off x="926465" y="60502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30</xdr:row>
      <xdr:rowOff>0</xdr:rowOff>
    </xdr:from>
    <xdr:to>
      <xdr:col>2</xdr:col>
      <xdr:colOff>87630</xdr:colOff>
      <xdr:row>31</xdr:row>
      <xdr:rowOff>115570</xdr:rowOff>
    </xdr:to>
    <xdr:sp>
      <xdr:nvSpPr>
        <xdr:cNvPr id="171" name="图片 1"/>
        <xdr:cNvSpPr>
          <a:spLocks noChangeAspect="1"/>
        </xdr:cNvSpPr>
      </xdr:nvSpPr>
      <xdr:spPr>
        <a:xfrm>
          <a:off x="1022985" y="60502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30</xdr:row>
      <xdr:rowOff>0</xdr:rowOff>
    </xdr:from>
    <xdr:to>
      <xdr:col>2</xdr:col>
      <xdr:colOff>87630</xdr:colOff>
      <xdr:row>31</xdr:row>
      <xdr:rowOff>115570</xdr:rowOff>
    </xdr:to>
    <xdr:sp>
      <xdr:nvSpPr>
        <xdr:cNvPr id="172" name="图片 1"/>
        <xdr:cNvSpPr>
          <a:spLocks noChangeAspect="1"/>
        </xdr:cNvSpPr>
      </xdr:nvSpPr>
      <xdr:spPr>
        <a:xfrm>
          <a:off x="1022985" y="60502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30</xdr:row>
      <xdr:rowOff>0</xdr:rowOff>
    </xdr:from>
    <xdr:to>
      <xdr:col>2</xdr:col>
      <xdr:colOff>87630</xdr:colOff>
      <xdr:row>31</xdr:row>
      <xdr:rowOff>115570</xdr:rowOff>
    </xdr:to>
    <xdr:sp>
      <xdr:nvSpPr>
        <xdr:cNvPr id="173" name="图片 1"/>
        <xdr:cNvSpPr>
          <a:spLocks noChangeAspect="1"/>
        </xdr:cNvSpPr>
      </xdr:nvSpPr>
      <xdr:spPr>
        <a:xfrm>
          <a:off x="1022985" y="60502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30</xdr:row>
      <xdr:rowOff>0</xdr:rowOff>
    </xdr:from>
    <xdr:to>
      <xdr:col>2</xdr:col>
      <xdr:colOff>87630</xdr:colOff>
      <xdr:row>31</xdr:row>
      <xdr:rowOff>115570</xdr:rowOff>
    </xdr:to>
    <xdr:sp>
      <xdr:nvSpPr>
        <xdr:cNvPr id="174" name="图片 1"/>
        <xdr:cNvSpPr>
          <a:spLocks noChangeAspect="1"/>
        </xdr:cNvSpPr>
      </xdr:nvSpPr>
      <xdr:spPr>
        <a:xfrm>
          <a:off x="1022985" y="60502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30</xdr:row>
      <xdr:rowOff>0</xdr:rowOff>
    </xdr:from>
    <xdr:to>
      <xdr:col>1</xdr:col>
      <xdr:colOff>891540</xdr:colOff>
      <xdr:row>32</xdr:row>
      <xdr:rowOff>1905</xdr:rowOff>
    </xdr:to>
    <xdr:sp>
      <xdr:nvSpPr>
        <xdr:cNvPr id="175" name="图片 2"/>
        <xdr:cNvSpPr>
          <a:spLocks noChangeAspect="1"/>
        </xdr:cNvSpPr>
      </xdr:nvSpPr>
      <xdr:spPr>
        <a:xfrm>
          <a:off x="926465" y="605028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30</xdr:row>
      <xdr:rowOff>0</xdr:rowOff>
    </xdr:from>
    <xdr:to>
      <xdr:col>1</xdr:col>
      <xdr:colOff>890905</xdr:colOff>
      <xdr:row>31</xdr:row>
      <xdr:rowOff>115570</xdr:rowOff>
    </xdr:to>
    <xdr:sp>
      <xdr:nvSpPr>
        <xdr:cNvPr id="176" name="图片 2"/>
        <xdr:cNvSpPr>
          <a:spLocks noChangeAspect="1"/>
        </xdr:cNvSpPr>
      </xdr:nvSpPr>
      <xdr:spPr>
        <a:xfrm>
          <a:off x="926465" y="60502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30</xdr:row>
      <xdr:rowOff>0</xdr:rowOff>
    </xdr:from>
    <xdr:to>
      <xdr:col>1</xdr:col>
      <xdr:colOff>890905</xdr:colOff>
      <xdr:row>31</xdr:row>
      <xdr:rowOff>115570</xdr:rowOff>
    </xdr:to>
    <xdr:sp>
      <xdr:nvSpPr>
        <xdr:cNvPr id="177" name="图片 2"/>
        <xdr:cNvSpPr>
          <a:spLocks noChangeAspect="1"/>
        </xdr:cNvSpPr>
      </xdr:nvSpPr>
      <xdr:spPr>
        <a:xfrm>
          <a:off x="926465" y="60502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30</xdr:row>
      <xdr:rowOff>0</xdr:rowOff>
    </xdr:from>
    <xdr:to>
      <xdr:col>2</xdr:col>
      <xdr:colOff>86360</xdr:colOff>
      <xdr:row>31</xdr:row>
      <xdr:rowOff>115570</xdr:rowOff>
    </xdr:to>
    <xdr:sp>
      <xdr:nvSpPr>
        <xdr:cNvPr id="178" name="图片 1"/>
        <xdr:cNvSpPr>
          <a:spLocks noChangeAspect="1"/>
        </xdr:cNvSpPr>
      </xdr:nvSpPr>
      <xdr:spPr>
        <a:xfrm>
          <a:off x="1022985" y="60502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30</xdr:row>
      <xdr:rowOff>0</xdr:rowOff>
    </xdr:from>
    <xdr:to>
      <xdr:col>2</xdr:col>
      <xdr:colOff>86360</xdr:colOff>
      <xdr:row>31</xdr:row>
      <xdr:rowOff>115570</xdr:rowOff>
    </xdr:to>
    <xdr:sp>
      <xdr:nvSpPr>
        <xdr:cNvPr id="179" name="图片 1"/>
        <xdr:cNvSpPr>
          <a:spLocks noChangeAspect="1"/>
        </xdr:cNvSpPr>
      </xdr:nvSpPr>
      <xdr:spPr>
        <a:xfrm>
          <a:off x="1022985" y="60502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30</xdr:row>
      <xdr:rowOff>0</xdr:rowOff>
    </xdr:from>
    <xdr:to>
      <xdr:col>2</xdr:col>
      <xdr:colOff>86360</xdr:colOff>
      <xdr:row>31</xdr:row>
      <xdr:rowOff>115570</xdr:rowOff>
    </xdr:to>
    <xdr:sp>
      <xdr:nvSpPr>
        <xdr:cNvPr id="180" name="图片 1"/>
        <xdr:cNvSpPr>
          <a:spLocks noChangeAspect="1"/>
        </xdr:cNvSpPr>
      </xdr:nvSpPr>
      <xdr:spPr>
        <a:xfrm>
          <a:off x="1022985" y="60502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30</xdr:row>
      <xdr:rowOff>0</xdr:rowOff>
    </xdr:from>
    <xdr:to>
      <xdr:col>2</xdr:col>
      <xdr:colOff>86360</xdr:colOff>
      <xdr:row>31</xdr:row>
      <xdr:rowOff>115570</xdr:rowOff>
    </xdr:to>
    <xdr:sp>
      <xdr:nvSpPr>
        <xdr:cNvPr id="181" name="图片 1"/>
        <xdr:cNvSpPr>
          <a:spLocks noChangeAspect="1"/>
        </xdr:cNvSpPr>
      </xdr:nvSpPr>
      <xdr:spPr>
        <a:xfrm>
          <a:off x="1022985" y="60502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161290</xdr:colOff>
      <xdr:row>32</xdr:row>
      <xdr:rowOff>132080</xdr:rowOff>
    </xdr:to>
    <xdr:sp>
      <xdr:nvSpPr>
        <xdr:cNvPr id="182" name="图片 2"/>
        <xdr:cNvSpPr>
          <a:spLocks noChangeAspect="1"/>
        </xdr:cNvSpPr>
      </xdr:nvSpPr>
      <xdr:spPr>
        <a:xfrm>
          <a:off x="632460" y="605028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30</xdr:row>
      <xdr:rowOff>0</xdr:rowOff>
    </xdr:from>
    <xdr:to>
      <xdr:col>1</xdr:col>
      <xdr:colOff>890905</xdr:colOff>
      <xdr:row>31</xdr:row>
      <xdr:rowOff>115570</xdr:rowOff>
    </xdr:to>
    <xdr:sp>
      <xdr:nvSpPr>
        <xdr:cNvPr id="183" name="图片 2"/>
        <xdr:cNvSpPr>
          <a:spLocks noChangeAspect="1"/>
        </xdr:cNvSpPr>
      </xdr:nvSpPr>
      <xdr:spPr>
        <a:xfrm>
          <a:off x="926465" y="60502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30</xdr:row>
      <xdr:rowOff>0</xdr:rowOff>
    </xdr:from>
    <xdr:to>
      <xdr:col>1</xdr:col>
      <xdr:colOff>890905</xdr:colOff>
      <xdr:row>31</xdr:row>
      <xdr:rowOff>115570</xdr:rowOff>
    </xdr:to>
    <xdr:sp>
      <xdr:nvSpPr>
        <xdr:cNvPr id="184" name="图片 2"/>
        <xdr:cNvSpPr>
          <a:spLocks noChangeAspect="1"/>
        </xdr:cNvSpPr>
      </xdr:nvSpPr>
      <xdr:spPr>
        <a:xfrm>
          <a:off x="926465" y="60502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30</xdr:row>
      <xdr:rowOff>0</xdr:rowOff>
    </xdr:from>
    <xdr:to>
      <xdr:col>2</xdr:col>
      <xdr:colOff>86360</xdr:colOff>
      <xdr:row>31</xdr:row>
      <xdr:rowOff>115570</xdr:rowOff>
    </xdr:to>
    <xdr:sp>
      <xdr:nvSpPr>
        <xdr:cNvPr id="185" name="图片 1"/>
        <xdr:cNvSpPr>
          <a:spLocks noChangeAspect="1"/>
        </xdr:cNvSpPr>
      </xdr:nvSpPr>
      <xdr:spPr>
        <a:xfrm>
          <a:off x="1022985" y="60502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30</xdr:row>
      <xdr:rowOff>0</xdr:rowOff>
    </xdr:from>
    <xdr:to>
      <xdr:col>2</xdr:col>
      <xdr:colOff>86360</xdr:colOff>
      <xdr:row>31</xdr:row>
      <xdr:rowOff>115570</xdr:rowOff>
    </xdr:to>
    <xdr:sp>
      <xdr:nvSpPr>
        <xdr:cNvPr id="186" name="图片 1"/>
        <xdr:cNvSpPr>
          <a:spLocks noChangeAspect="1"/>
        </xdr:cNvSpPr>
      </xdr:nvSpPr>
      <xdr:spPr>
        <a:xfrm>
          <a:off x="1022985" y="60502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30</xdr:row>
      <xdr:rowOff>0</xdr:rowOff>
    </xdr:from>
    <xdr:to>
      <xdr:col>2</xdr:col>
      <xdr:colOff>86360</xdr:colOff>
      <xdr:row>31</xdr:row>
      <xdr:rowOff>115570</xdr:rowOff>
    </xdr:to>
    <xdr:sp>
      <xdr:nvSpPr>
        <xdr:cNvPr id="187" name="图片 1"/>
        <xdr:cNvSpPr>
          <a:spLocks noChangeAspect="1"/>
        </xdr:cNvSpPr>
      </xdr:nvSpPr>
      <xdr:spPr>
        <a:xfrm>
          <a:off x="1022985" y="60502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30</xdr:row>
      <xdr:rowOff>0</xdr:rowOff>
    </xdr:from>
    <xdr:to>
      <xdr:col>2</xdr:col>
      <xdr:colOff>86360</xdr:colOff>
      <xdr:row>31</xdr:row>
      <xdr:rowOff>115570</xdr:rowOff>
    </xdr:to>
    <xdr:sp>
      <xdr:nvSpPr>
        <xdr:cNvPr id="188" name="图片 1"/>
        <xdr:cNvSpPr>
          <a:spLocks noChangeAspect="1"/>
        </xdr:cNvSpPr>
      </xdr:nvSpPr>
      <xdr:spPr>
        <a:xfrm>
          <a:off x="1022985" y="60502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30</xdr:row>
      <xdr:rowOff>0</xdr:rowOff>
    </xdr:from>
    <xdr:to>
      <xdr:col>1</xdr:col>
      <xdr:colOff>891540</xdr:colOff>
      <xdr:row>31</xdr:row>
      <xdr:rowOff>115570</xdr:rowOff>
    </xdr:to>
    <xdr:sp>
      <xdr:nvSpPr>
        <xdr:cNvPr id="189" name="图片 2"/>
        <xdr:cNvSpPr>
          <a:spLocks noChangeAspect="1"/>
        </xdr:cNvSpPr>
      </xdr:nvSpPr>
      <xdr:spPr>
        <a:xfrm>
          <a:off x="926465" y="60502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30</xdr:row>
      <xdr:rowOff>0</xdr:rowOff>
    </xdr:from>
    <xdr:to>
      <xdr:col>1</xdr:col>
      <xdr:colOff>891540</xdr:colOff>
      <xdr:row>31</xdr:row>
      <xdr:rowOff>115570</xdr:rowOff>
    </xdr:to>
    <xdr:sp>
      <xdr:nvSpPr>
        <xdr:cNvPr id="190" name="图片 2"/>
        <xdr:cNvSpPr>
          <a:spLocks noChangeAspect="1"/>
        </xdr:cNvSpPr>
      </xdr:nvSpPr>
      <xdr:spPr>
        <a:xfrm>
          <a:off x="926465" y="60502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30</xdr:row>
      <xdr:rowOff>0</xdr:rowOff>
    </xdr:from>
    <xdr:to>
      <xdr:col>2</xdr:col>
      <xdr:colOff>87630</xdr:colOff>
      <xdr:row>31</xdr:row>
      <xdr:rowOff>115570</xdr:rowOff>
    </xdr:to>
    <xdr:sp>
      <xdr:nvSpPr>
        <xdr:cNvPr id="191" name="图片 1"/>
        <xdr:cNvSpPr>
          <a:spLocks noChangeAspect="1"/>
        </xdr:cNvSpPr>
      </xdr:nvSpPr>
      <xdr:spPr>
        <a:xfrm>
          <a:off x="1022985" y="60502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30</xdr:row>
      <xdr:rowOff>0</xdr:rowOff>
    </xdr:from>
    <xdr:to>
      <xdr:col>2</xdr:col>
      <xdr:colOff>87630</xdr:colOff>
      <xdr:row>31</xdr:row>
      <xdr:rowOff>115570</xdr:rowOff>
    </xdr:to>
    <xdr:sp>
      <xdr:nvSpPr>
        <xdr:cNvPr id="192" name="图片 1"/>
        <xdr:cNvSpPr>
          <a:spLocks noChangeAspect="1"/>
        </xdr:cNvSpPr>
      </xdr:nvSpPr>
      <xdr:spPr>
        <a:xfrm>
          <a:off x="1022985" y="60502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30</xdr:row>
      <xdr:rowOff>0</xdr:rowOff>
    </xdr:from>
    <xdr:to>
      <xdr:col>2</xdr:col>
      <xdr:colOff>87630</xdr:colOff>
      <xdr:row>31</xdr:row>
      <xdr:rowOff>115570</xdr:rowOff>
    </xdr:to>
    <xdr:sp>
      <xdr:nvSpPr>
        <xdr:cNvPr id="193" name="图片 1"/>
        <xdr:cNvSpPr>
          <a:spLocks noChangeAspect="1"/>
        </xdr:cNvSpPr>
      </xdr:nvSpPr>
      <xdr:spPr>
        <a:xfrm>
          <a:off x="1022985" y="60502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30</xdr:row>
      <xdr:rowOff>0</xdr:rowOff>
    </xdr:from>
    <xdr:to>
      <xdr:col>2</xdr:col>
      <xdr:colOff>87630</xdr:colOff>
      <xdr:row>31</xdr:row>
      <xdr:rowOff>115570</xdr:rowOff>
    </xdr:to>
    <xdr:sp>
      <xdr:nvSpPr>
        <xdr:cNvPr id="194" name="图片 1"/>
        <xdr:cNvSpPr>
          <a:spLocks noChangeAspect="1"/>
        </xdr:cNvSpPr>
      </xdr:nvSpPr>
      <xdr:spPr>
        <a:xfrm>
          <a:off x="1022985" y="60502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30</xdr:row>
      <xdr:rowOff>0</xdr:rowOff>
    </xdr:from>
    <xdr:to>
      <xdr:col>1</xdr:col>
      <xdr:colOff>891540</xdr:colOff>
      <xdr:row>32</xdr:row>
      <xdr:rowOff>1905</xdr:rowOff>
    </xdr:to>
    <xdr:sp>
      <xdr:nvSpPr>
        <xdr:cNvPr id="195" name="图片 2"/>
        <xdr:cNvSpPr>
          <a:spLocks noChangeAspect="1"/>
        </xdr:cNvSpPr>
      </xdr:nvSpPr>
      <xdr:spPr>
        <a:xfrm>
          <a:off x="926465" y="605028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30</xdr:row>
      <xdr:rowOff>0</xdr:rowOff>
    </xdr:from>
    <xdr:to>
      <xdr:col>1</xdr:col>
      <xdr:colOff>890905</xdr:colOff>
      <xdr:row>31</xdr:row>
      <xdr:rowOff>115570</xdr:rowOff>
    </xdr:to>
    <xdr:sp>
      <xdr:nvSpPr>
        <xdr:cNvPr id="196" name="图片 2"/>
        <xdr:cNvSpPr>
          <a:spLocks noChangeAspect="1"/>
        </xdr:cNvSpPr>
      </xdr:nvSpPr>
      <xdr:spPr>
        <a:xfrm>
          <a:off x="926465" y="60502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30</xdr:row>
      <xdr:rowOff>0</xdr:rowOff>
    </xdr:from>
    <xdr:to>
      <xdr:col>1</xdr:col>
      <xdr:colOff>890905</xdr:colOff>
      <xdr:row>31</xdr:row>
      <xdr:rowOff>115570</xdr:rowOff>
    </xdr:to>
    <xdr:sp>
      <xdr:nvSpPr>
        <xdr:cNvPr id="197" name="图片 2"/>
        <xdr:cNvSpPr>
          <a:spLocks noChangeAspect="1"/>
        </xdr:cNvSpPr>
      </xdr:nvSpPr>
      <xdr:spPr>
        <a:xfrm>
          <a:off x="926465" y="60502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30</xdr:row>
      <xdr:rowOff>0</xdr:rowOff>
    </xdr:from>
    <xdr:to>
      <xdr:col>2</xdr:col>
      <xdr:colOff>86360</xdr:colOff>
      <xdr:row>31</xdr:row>
      <xdr:rowOff>115570</xdr:rowOff>
    </xdr:to>
    <xdr:sp>
      <xdr:nvSpPr>
        <xdr:cNvPr id="198" name="图片 1"/>
        <xdr:cNvSpPr>
          <a:spLocks noChangeAspect="1"/>
        </xdr:cNvSpPr>
      </xdr:nvSpPr>
      <xdr:spPr>
        <a:xfrm>
          <a:off x="1022985" y="60502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30</xdr:row>
      <xdr:rowOff>0</xdr:rowOff>
    </xdr:from>
    <xdr:to>
      <xdr:col>2</xdr:col>
      <xdr:colOff>86360</xdr:colOff>
      <xdr:row>31</xdr:row>
      <xdr:rowOff>115570</xdr:rowOff>
    </xdr:to>
    <xdr:sp>
      <xdr:nvSpPr>
        <xdr:cNvPr id="199" name="图片 1"/>
        <xdr:cNvSpPr>
          <a:spLocks noChangeAspect="1"/>
        </xdr:cNvSpPr>
      </xdr:nvSpPr>
      <xdr:spPr>
        <a:xfrm>
          <a:off x="1022985" y="60502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30</xdr:row>
      <xdr:rowOff>0</xdr:rowOff>
    </xdr:from>
    <xdr:to>
      <xdr:col>2</xdr:col>
      <xdr:colOff>86360</xdr:colOff>
      <xdr:row>31</xdr:row>
      <xdr:rowOff>115570</xdr:rowOff>
    </xdr:to>
    <xdr:sp>
      <xdr:nvSpPr>
        <xdr:cNvPr id="200" name="图片 1"/>
        <xdr:cNvSpPr>
          <a:spLocks noChangeAspect="1"/>
        </xdr:cNvSpPr>
      </xdr:nvSpPr>
      <xdr:spPr>
        <a:xfrm>
          <a:off x="1022985" y="60502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30</xdr:row>
      <xdr:rowOff>0</xdr:rowOff>
    </xdr:from>
    <xdr:to>
      <xdr:col>2</xdr:col>
      <xdr:colOff>86360</xdr:colOff>
      <xdr:row>31</xdr:row>
      <xdr:rowOff>115570</xdr:rowOff>
    </xdr:to>
    <xdr:sp>
      <xdr:nvSpPr>
        <xdr:cNvPr id="201" name="图片 1"/>
        <xdr:cNvSpPr>
          <a:spLocks noChangeAspect="1"/>
        </xdr:cNvSpPr>
      </xdr:nvSpPr>
      <xdr:spPr>
        <a:xfrm>
          <a:off x="1022985" y="60502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161290</xdr:colOff>
      <xdr:row>31</xdr:row>
      <xdr:rowOff>124460</xdr:rowOff>
    </xdr:to>
    <xdr:sp>
      <xdr:nvSpPr>
        <xdr:cNvPr id="202" name="图片 2"/>
        <xdr:cNvSpPr>
          <a:spLocks noChangeAspect="1"/>
        </xdr:cNvSpPr>
      </xdr:nvSpPr>
      <xdr:spPr>
        <a:xfrm>
          <a:off x="632460" y="585978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29</xdr:row>
      <xdr:rowOff>0</xdr:rowOff>
    </xdr:from>
    <xdr:to>
      <xdr:col>1</xdr:col>
      <xdr:colOff>890905</xdr:colOff>
      <xdr:row>30</xdr:row>
      <xdr:rowOff>115570</xdr:rowOff>
    </xdr:to>
    <xdr:sp>
      <xdr:nvSpPr>
        <xdr:cNvPr id="203" name="图片 2"/>
        <xdr:cNvSpPr>
          <a:spLocks noChangeAspect="1"/>
        </xdr:cNvSpPr>
      </xdr:nvSpPr>
      <xdr:spPr>
        <a:xfrm>
          <a:off x="926465" y="58597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29</xdr:row>
      <xdr:rowOff>0</xdr:rowOff>
    </xdr:from>
    <xdr:to>
      <xdr:col>1</xdr:col>
      <xdr:colOff>890905</xdr:colOff>
      <xdr:row>30</xdr:row>
      <xdr:rowOff>115570</xdr:rowOff>
    </xdr:to>
    <xdr:sp>
      <xdr:nvSpPr>
        <xdr:cNvPr id="204" name="图片 2"/>
        <xdr:cNvSpPr>
          <a:spLocks noChangeAspect="1"/>
        </xdr:cNvSpPr>
      </xdr:nvSpPr>
      <xdr:spPr>
        <a:xfrm>
          <a:off x="926465" y="58597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2</xdr:col>
      <xdr:colOff>86360</xdr:colOff>
      <xdr:row>30</xdr:row>
      <xdr:rowOff>115570</xdr:rowOff>
    </xdr:to>
    <xdr:sp>
      <xdr:nvSpPr>
        <xdr:cNvPr id="205" name="图片 1"/>
        <xdr:cNvSpPr>
          <a:spLocks noChangeAspect="1"/>
        </xdr:cNvSpPr>
      </xdr:nvSpPr>
      <xdr:spPr>
        <a:xfrm>
          <a:off x="1022985" y="58597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2</xdr:col>
      <xdr:colOff>86360</xdr:colOff>
      <xdr:row>30</xdr:row>
      <xdr:rowOff>115570</xdr:rowOff>
    </xdr:to>
    <xdr:sp>
      <xdr:nvSpPr>
        <xdr:cNvPr id="206" name="图片 1"/>
        <xdr:cNvSpPr>
          <a:spLocks noChangeAspect="1"/>
        </xdr:cNvSpPr>
      </xdr:nvSpPr>
      <xdr:spPr>
        <a:xfrm>
          <a:off x="1022985" y="58597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2</xdr:col>
      <xdr:colOff>86360</xdr:colOff>
      <xdr:row>30</xdr:row>
      <xdr:rowOff>115570</xdr:rowOff>
    </xdr:to>
    <xdr:sp>
      <xdr:nvSpPr>
        <xdr:cNvPr id="207" name="图片 1"/>
        <xdr:cNvSpPr>
          <a:spLocks noChangeAspect="1"/>
        </xdr:cNvSpPr>
      </xdr:nvSpPr>
      <xdr:spPr>
        <a:xfrm>
          <a:off x="1022985" y="58597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2</xdr:col>
      <xdr:colOff>86360</xdr:colOff>
      <xdr:row>30</xdr:row>
      <xdr:rowOff>115570</xdr:rowOff>
    </xdr:to>
    <xdr:sp>
      <xdr:nvSpPr>
        <xdr:cNvPr id="208" name="图片 1"/>
        <xdr:cNvSpPr>
          <a:spLocks noChangeAspect="1"/>
        </xdr:cNvSpPr>
      </xdr:nvSpPr>
      <xdr:spPr>
        <a:xfrm>
          <a:off x="1022985" y="58597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29</xdr:row>
      <xdr:rowOff>0</xdr:rowOff>
    </xdr:from>
    <xdr:to>
      <xdr:col>1</xdr:col>
      <xdr:colOff>891540</xdr:colOff>
      <xdr:row>30</xdr:row>
      <xdr:rowOff>115570</xdr:rowOff>
    </xdr:to>
    <xdr:sp>
      <xdr:nvSpPr>
        <xdr:cNvPr id="209" name="图片 2"/>
        <xdr:cNvSpPr>
          <a:spLocks noChangeAspect="1"/>
        </xdr:cNvSpPr>
      </xdr:nvSpPr>
      <xdr:spPr>
        <a:xfrm>
          <a:off x="926465" y="58597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29</xdr:row>
      <xdr:rowOff>0</xdr:rowOff>
    </xdr:from>
    <xdr:to>
      <xdr:col>1</xdr:col>
      <xdr:colOff>891540</xdr:colOff>
      <xdr:row>30</xdr:row>
      <xdr:rowOff>115570</xdr:rowOff>
    </xdr:to>
    <xdr:sp>
      <xdr:nvSpPr>
        <xdr:cNvPr id="210" name="图片 2"/>
        <xdr:cNvSpPr>
          <a:spLocks noChangeAspect="1"/>
        </xdr:cNvSpPr>
      </xdr:nvSpPr>
      <xdr:spPr>
        <a:xfrm>
          <a:off x="926465" y="58597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2</xdr:col>
      <xdr:colOff>87630</xdr:colOff>
      <xdr:row>30</xdr:row>
      <xdr:rowOff>115570</xdr:rowOff>
    </xdr:to>
    <xdr:sp>
      <xdr:nvSpPr>
        <xdr:cNvPr id="211" name="图片 1"/>
        <xdr:cNvSpPr>
          <a:spLocks noChangeAspect="1"/>
        </xdr:cNvSpPr>
      </xdr:nvSpPr>
      <xdr:spPr>
        <a:xfrm>
          <a:off x="1022985" y="58597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2</xdr:col>
      <xdr:colOff>87630</xdr:colOff>
      <xdr:row>30</xdr:row>
      <xdr:rowOff>115570</xdr:rowOff>
    </xdr:to>
    <xdr:sp>
      <xdr:nvSpPr>
        <xdr:cNvPr id="212" name="图片 1"/>
        <xdr:cNvSpPr>
          <a:spLocks noChangeAspect="1"/>
        </xdr:cNvSpPr>
      </xdr:nvSpPr>
      <xdr:spPr>
        <a:xfrm>
          <a:off x="1022985" y="58597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2</xdr:col>
      <xdr:colOff>87630</xdr:colOff>
      <xdr:row>30</xdr:row>
      <xdr:rowOff>115570</xdr:rowOff>
    </xdr:to>
    <xdr:sp>
      <xdr:nvSpPr>
        <xdr:cNvPr id="213" name="图片 1"/>
        <xdr:cNvSpPr>
          <a:spLocks noChangeAspect="1"/>
        </xdr:cNvSpPr>
      </xdr:nvSpPr>
      <xdr:spPr>
        <a:xfrm>
          <a:off x="1022985" y="58597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2</xdr:col>
      <xdr:colOff>87630</xdr:colOff>
      <xdr:row>30</xdr:row>
      <xdr:rowOff>115570</xdr:rowOff>
    </xdr:to>
    <xdr:sp>
      <xdr:nvSpPr>
        <xdr:cNvPr id="214" name="图片 1"/>
        <xdr:cNvSpPr>
          <a:spLocks noChangeAspect="1"/>
        </xdr:cNvSpPr>
      </xdr:nvSpPr>
      <xdr:spPr>
        <a:xfrm>
          <a:off x="1022985" y="58597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29</xdr:row>
      <xdr:rowOff>0</xdr:rowOff>
    </xdr:from>
    <xdr:to>
      <xdr:col>1</xdr:col>
      <xdr:colOff>891540</xdr:colOff>
      <xdr:row>30</xdr:row>
      <xdr:rowOff>184785</xdr:rowOff>
    </xdr:to>
    <xdr:sp>
      <xdr:nvSpPr>
        <xdr:cNvPr id="215" name="图片 2"/>
        <xdr:cNvSpPr>
          <a:spLocks noChangeAspect="1"/>
        </xdr:cNvSpPr>
      </xdr:nvSpPr>
      <xdr:spPr>
        <a:xfrm>
          <a:off x="926465" y="585978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29</xdr:row>
      <xdr:rowOff>0</xdr:rowOff>
    </xdr:from>
    <xdr:to>
      <xdr:col>1</xdr:col>
      <xdr:colOff>890905</xdr:colOff>
      <xdr:row>30</xdr:row>
      <xdr:rowOff>115570</xdr:rowOff>
    </xdr:to>
    <xdr:sp>
      <xdr:nvSpPr>
        <xdr:cNvPr id="216" name="图片 2"/>
        <xdr:cNvSpPr>
          <a:spLocks noChangeAspect="1"/>
        </xdr:cNvSpPr>
      </xdr:nvSpPr>
      <xdr:spPr>
        <a:xfrm>
          <a:off x="926465" y="58597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29</xdr:row>
      <xdr:rowOff>0</xdr:rowOff>
    </xdr:from>
    <xdr:to>
      <xdr:col>1</xdr:col>
      <xdr:colOff>890905</xdr:colOff>
      <xdr:row>30</xdr:row>
      <xdr:rowOff>115570</xdr:rowOff>
    </xdr:to>
    <xdr:sp>
      <xdr:nvSpPr>
        <xdr:cNvPr id="217" name="图片 2"/>
        <xdr:cNvSpPr>
          <a:spLocks noChangeAspect="1"/>
        </xdr:cNvSpPr>
      </xdr:nvSpPr>
      <xdr:spPr>
        <a:xfrm>
          <a:off x="926465" y="58597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2</xdr:col>
      <xdr:colOff>86360</xdr:colOff>
      <xdr:row>30</xdr:row>
      <xdr:rowOff>115570</xdr:rowOff>
    </xdr:to>
    <xdr:sp>
      <xdr:nvSpPr>
        <xdr:cNvPr id="218" name="图片 1"/>
        <xdr:cNvSpPr>
          <a:spLocks noChangeAspect="1"/>
        </xdr:cNvSpPr>
      </xdr:nvSpPr>
      <xdr:spPr>
        <a:xfrm>
          <a:off x="1022985" y="58597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2</xdr:col>
      <xdr:colOff>86360</xdr:colOff>
      <xdr:row>30</xdr:row>
      <xdr:rowOff>115570</xdr:rowOff>
    </xdr:to>
    <xdr:sp>
      <xdr:nvSpPr>
        <xdr:cNvPr id="219" name="图片 1"/>
        <xdr:cNvSpPr>
          <a:spLocks noChangeAspect="1"/>
        </xdr:cNvSpPr>
      </xdr:nvSpPr>
      <xdr:spPr>
        <a:xfrm>
          <a:off x="1022985" y="58597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2</xdr:col>
      <xdr:colOff>86360</xdr:colOff>
      <xdr:row>30</xdr:row>
      <xdr:rowOff>115570</xdr:rowOff>
    </xdr:to>
    <xdr:sp>
      <xdr:nvSpPr>
        <xdr:cNvPr id="220" name="图片 1"/>
        <xdr:cNvSpPr>
          <a:spLocks noChangeAspect="1"/>
        </xdr:cNvSpPr>
      </xdr:nvSpPr>
      <xdr:spPr>
        <a:xfrm>
          <a:off x="1022985" y="58597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2</xdr:col>
      <xdr:colOff>86360</xdr:colOff>
      <xdr:row>30</xdr:row>
      <xdr:rowOff>115570</xdr:rowOff>
    </xdr:to>
    <xdr:sp>
      <xdr:nvSpPr>
        <xdr:cNvPr id="221" name="图片 1"/>
        <xdr:cNvSpPr>
          <a:spLocks noChangeAspect="1"/>
        </xdr:cNvSpPr>
      </xdr:nvSpPr>
      <xdr:spPr>
        <a:xfrm>
          <a:off x="1022985" y="58597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161290</xdr:colOff>
      <xdr:row>31</xdr:row>
      <xdr:rowOff>124460</xdr:rowOff>
    </xdr:to>
    <xdr:sp>
      <xdr:nvSpPr>
        <xdr:cNvPr id="222" name="图片 2"/>
        <xdr:cNvSpPr>
          <a:spLocks noChangeAspect="1"/>
        </xdr:cNvSpPr>
      </xdr:nvSpPr>
      <xdr:spPr>
        <a:xfrm>
          <a:off x="632460" y="585978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29</xdr:row>
      <xdr:rowOff>0</xdr:rowOff>
    </xdr:from>
    <xdr:to>
      <xdr:col>1</xdr:col>
      <xdr:colOff>890905</xdr:colOff>
      <xdr:row>30</xdr:row>
      <xdr:rowOff>115570</xdr:rowOff>
    </xdr:to>
    <xdr:sp>
      <xdr:nvSpPr>
        <xdr:cNvPr id="223" name="图片 2"/>
        <xdr:cNvSpPr>
          <a:spLocks noChangeAspect="1"/>
        </xdr:cNvSpPr>
      </xdr:nvSpPr>
      <xdr:spPr>
        <a:xfrm>
          <a:off x="926465" y="58597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29</xdr:row>
      <xdr:rowOff>0</xdr:rowOff>
    </xdr:from>
    <xdr:to>
      <xdr:col>1</xdr:col>
      <xdr:colOff>890905</xdr:colOff>
      <xdr:row>30</xdr:row>
      <xdr:rowOff>115570</xdr:rowOff>
    </xdr:to>
    <xdr:sp>
      <xdr:nvSpPr>
        <xdr:cNvPr id="224" name="图片 2"/>
        <xdr:cNvSpPr>
          <a:spLocks noChangeAspect="1"/>
        </xdr:cNvSpPr>
      </xdr:nvSpPr>
      <xdr:spPr>
        <a:xfrm>
          <a:off x="926465" y="58597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2</xdr:col>
      <xdr:colOff>86360</xdr:colOff>
      <xdr:row>30</xdr:row>
      <xdr:rowOff>115570</xdr:rowOff>
    </xdr:to>
    <xdr:sp>
      <xdr:nvSpPr>
        <xdr:cNvPr id="225" name="图片 1"/>
        <xdr:cNvSpPr>
          <a:spLocks noChangeAspect="1"/>
        </xdr:cNvSpPr>
      </xdr:nvSpPr>
      <xdr:spPr>
        <a:xfrm>
          <a:off x="1022985" y="58597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2</xdr:col>
      <xdr:colOff>86360</xdr:colOff>
      <xdr:row>30</xdr:row>
      <xdr:rowOff>115570</xdr:rowOff>
    </xdr:to>
    <xdr:sp>
      <xdr:nvSpPr>
        <xdr:cNvPr id="226" name="图片 1"/>
        <xdr:cNvSpPr>
          <a:spLocks noChangeAspect="1"/>
        </xdr:cNvSpPr>
      </xdr:nvSpPr>
      <xdr:spPr>
        <a:xfrm>
          <a:off x="1022985" y="58597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2</xdr:col>
      <xdr:colOff>86360</xdr:colOff>
      <xdr:row>30</xdr:row>
      <xdr:rowOff>115570</xdr:rowOff>
    </xdr:to>
    <xdr:sp>
      <xdr:nvSpPr>
        <xdr:cNvPr id="227" name="图片 1"/>
        <xdr:cNvSpPr>
          <a:spLocks noChangeAspect="1"/>
        </xdr:cNvSpPr>
      </xdr:nvSpPr>
      <xdr:spPr>
        <a:xfrm>
          <a:off x="1022985" y="58597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2</xdr:col>
      <xdr:colOff>86360</xdr:colOff>
      <xdr:row>30</xdr:row>
      <xdr:rowOff>115570</xdr:rowOff>
    </xdr:to>
    <xdr:sp>
      <xdr:nvSpPr>
        <xdr:cNvPr id="228" name="图片 1"/>
        <xdr:cNvSpPr>
          <a:spLocks noChangeAspect="1"/>
        </xdr:cNvSpPr>
      </xdr:nvSpPr>
      <xdr:spPr>
        <a:xfrm>
          <a:off x="1022985" y="58597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29</xdr:row>
      <xdr:rowOff>0</xdr:rowOff>
    </xdr:from>
    <xdr:to>
      <xdr:col>1</xdr:col>
      <xdr:colOff>891540</xdr:colOff>
      <xdr:row>30</xdr:row>
      <xdr:rowOff>115570</xdr:rowOff>
    </xdr:to>
    <xdr:sp>
      <xdr:nvSpPr>
        <xdr:cNvPr id="229" name="图片 2"/>
        <xdr:cNvSpPr>
          <a:spLocks noChangeAspect="1"/>
        </xdr:cNvSpPr>
      </xdr:nvSpPr>
      <xdr:spPr>
        <a:xfrm>
          <a:off x="926465" y="58597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29</xdr:row>
      <xdr:rowOff>0</xdr:rowOff>
    </xdr:from>
    <xdr:to>
      <xdr:col>1</xdr:col>
      <xdr:colOff>891540</xdr:colOff>
      <xdr:row>30</xdr:row>
      <xdr:rowOff>115570</xdr:rowOff>
    </xdr:to>
    <xdr:sp>
      <xdr:nvSpPr>
        <xdr:cNvPr id="230" name="图片 2"/>
        <xdr:cNvSpPr>
          <a:spLocks noChangeAspect="1"/>
        </xdr:cNvSpPr>
      </xdr:nvSpPr>
      <xdr:spPr>
        <a:xfrm>
          <a:off x="926465" y="58597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2</xdr:col>
      <xdr:colOff>87630</xdr:colOff>
      <xdr:row>30</xdr:row>
      <xdr:rowOff>115570</xdr:rowOff>
    </xdr:to>
    <xdr:sp>
      <xdr:nvSpPr>
        <xdr:cNvPr id="231" name="图片 1"/>
        <xdr:cNvSpPr>
          <a:spLocks noChangeAspect="1"/>
        </xdr:cNvSpPr>
      </xdr:nvSpPr>
      <xdr:spPr>
        <a:xfrm>
          <a:off x="1022985" y="58597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2</xdr:col>
      <xdr:colOff>87630</xdr:colOff>
      <xdr:row>30</xdr:row>
      <xdr:rowOff>115570</xdr:rowOff>
    </xdr:to>
    <xdr:sp>
      <xdr:nvSpPr>
        <xdr:cNvPr id="232" name="图片 1"/>
        <xdr:cNvSpPr>
          <a:spLocks noChangeAspect="1"/>
        </xdr:cNvSpPr>
      </xdr:nvSpPr>
      <xdr:spPr>
        <a:xfrm>
          <a:off x="1022985" y="58597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2</xdr:col>
      <xdr:colOff>87630</xdr:colOff>
      <xdr:row>30</xdr:row>
      <xdr:rowOff>115570</xdr:rowOff>
    </xdr:to>
    <xdr:sp>
      <xdr:nvSpPr>
        <xdr:cNvPr id="233" name="图片 1"/>
        <xdr:cNvSpPr>
          <a:spLocks noChangeAspect="1"/>
        </xdr:cNvSpPr>
      </xdr:nvSpPr>
      <xdr:spPr>
        <a:xfrm>
          <a:off x="1022985" y="58597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2</xdr:col>
      <xdr:colOff>87630</xdr:colOff>
      <xdr:row>30</xdr:row>
      <xdr:rowOff>115570</xdr:rowOff>
    </xdr:to>
    <xdr:sp>
      <xdr:nvSpPr>
        <xdr:cNvPr id="234" name="图片 1"/>
        <xdr:cNvSpPr>
          <a:spLocks noChangeAspect="1"/>
        </xdr:cNvSpPr>
      </xdr:nvSpPr>
      <xdr:spPr>
        <a:xfrm>
          <a:off x="1022985" y="58597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29</xdr:row>
      <xdr:rowOff>0</xdr:rowOff>
    </xdr:from>
    <xdr:to>
      <xdr:col>1</xdr:col>
      <xdr:colOff>891540</xdr:colOff>
      <xdr:row>30</xdr:row>
      <xdr:rowOff>184785</xdr:rowOff>
    </xdr:to>
    <xdr:sp>
      <xdr:nvSpPr>
        <xdr:cNvPr id="235" name="图片 2"/>
        <xdr:cNvSpPr>
          <a:spLocks noChangeAspect="1"/>
        </xdr:cNvSpPr>
      </xdr:nvSpPr>
      <xdr:spPr>
        <a:xfrm>
          <a:off x="926465" y="585978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29</xdr:row>
      <xdr:rowOff>0</xdr:rowOff>
    </xdr:from>
    <xdr:to>
      <xdr:col>1</xdr:col>
      <xdr:colOff>890905</xdr:colOff>
      <xdr:row>30</xdr:row>
      <xdr:rowOff>115570</xdr:rowOff>
    </xdr:to>
    <xdr:sp>
      <xdr:nvSpPr>
        <xdr:cNvPr id="236" name="图片 2"/>
        <xdr:cNvSpPr>
          <a:spLocks noChangeAspect="1"/>
        </xdr:cNvSpPr>
      </xdr:nvSpPr>
      <xdr:spPr>
        <a:xfrm>
          <a:off x="926465" y="58597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29</xdr:row>
      <xdr:rowOff>0</xdr:rowOff>
    </xdr:from>
    <xdr:to>
      <xdr:col>1</xdr:col>
      <xdr:colOff>890905</xdr:colOff>
      <xdr:row>30</xdr:row>
      <xdr:rowOff>115570</xdr:rowOff>
    </xdr:to>
    <xdr:sp>
      <xdr:nvSpPr>
        <xdr:cNvPr id="237" name="图片 2"/>
        <xdr:cNvSpPr>
          <a:spLocks noChangeAspect="1"/>
        </xdr:cNvSpPr>
      </xdr:nvSpPr>
      <xdr:spPr>
        <a:xfrm>
          <a:off x="926465" y="58597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2</xdr:col>
      <xdr:colOff>86360</xdr:colOff>
      <xdr:row>30</xdr:row>
      <xdr:rowOff>115570</xdr:rowOff>
    </xdr:to>
    <xdr:sp>
      <xdr:nvSpPr>
        <xdr:cNvPr id="238" name="图片 1"/>
        <xdr:cNvSpPr>
          <a:spLocks noChangeAspect="1"/>
        </xdr:cNvSpPr>
      </xdr:nvSpPr>
      <xdr:spPr>
        <a:xfrm>
          <a:off x="1022985" y="58597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2</xdr:col>
      <xdr:colOff>86360</xdr:colOff>
      <xdr:row>30</xdr:row>
      <xdr:rowOff>115570</xdr:rowOff>
    </xdr:to>
    <xdr:sp>
      <xdr:nvSpPr>
        <xdr:cNvPr id="239" name="图片 1"/>
        <xdr:cNvSpPr>
          <a:spLocks noChangeAspect="1"/>
        </xdr:cNvSpPr>
      </xdr:nvSpPr>
      <xdr:spPr>
        <a:xfrm>
          <a:off x="1022985" y="58597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2</xdr:col>
      <xdr:colOff>86360</xdr:colOff>
      <xdr:row>30</xdr:row>
      <xdr:rowOff>115570</xdr:rowOff>
    </xdr:to>
    <xdr:sp>
      <xdr:nvSpPr>
        <xdr:cNvPr id="240" name="图片 1"/>
        <xdr:cNvSpPr>
          <a:spLocks noChangeAspect="1"/>
        </xdr:cNvSpPr>
      </xdr:nvSpPr>
      <xdr:spPr>
        <a:xfrm>
          <a:off x="1022985" y="58597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2</xdr:col>
      <xdr:colOff>86360</xdr:colOff>
      <xdr:row>30</xdr:row>
      <xdr:rowOff>115570</xdr:rowOff>
    </xdr:to>
    <xdr:sp>
      <xdr:nvSpPr>
        <xdr:cNvPr id="241" name="图片 1"/>
        <xdr:cNvSpPr>
          <a:spLocks noChangeAspect="1"/>
        </xdr:cNvSpPr>
      </xdr:nvSpPr>
      <xdr:spPr>
        <a:xfrm>
          <a:off x="1022985" y="58597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2</xdr:col>
      <xdr:colOff>511810</xdr:colOff>
      <xdr:row>23</xdr:row>
      <xdr:rowOff>139700</xdr:rowOff>
    </xdr:to>
    <xdr:sp>
      <xdr:nvSpPr>
        <xdr:cNvPr id="2" name="图片 2"/>
        <xdr:cNvSpPr>
          <a:spLocks noChangeAspect="1"/>
        </xdr:cNvSpPr>
      </xdr:nvSpPr>
      <xdr:spPr>
        <a:xfrm>
          <a:off x="518160" y="409956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21</xdr:row>
      <xdr:rowOff>0</xdr:rowOff>
    </xdr:from>
    <xdr:to>
      <xdr:col>2</xdr:col>
      <xdr:colOff>243205</xdr:colOff>
      <xdr:row>22</xdr:row>
      <xdr:rowOff>123190</xdr:rowOff>
    </xdr:to>
    <xdr:sp>
      <xdr:nvSpPr>
        <xdr:cNvPr id="3" name="图片 2"/>
        <xdr:cNvSpPr>
          <a:spLocks noChangeAspect="1"/>
        </xdr:cNvSpPr>
      </xdr:nvSpPr>
      <xdr:spPr>
        <a:xfrm>
          <a:off x="812165" y="40995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21</xdr:row>
      <xdr:rowOff>0</xdr:rowOff>
    </xdr:from>
    <xdr:to>
      <xdr:col>2</xdr:col>
      <xdr:colOff>243205</xdr:colOff>
      <xdr:row>22</xdr:row>
      <xdr:rowOff>123190</xdr:rowOff>
    </xdr:to>
    <xdr:sp>
      <xdr:nvSpPr>
        <xdr:cNvPr id="4" name="图片 2"/>
        <xdr:cNvSpPr>
          <a:spLocks noChangeAspect="1"/>
        </xdr:cNvSpPr>
      </xdr:nvSpPr>
      <xdr:spPr>
        <a:xfrm>
          <a:off x="812165" y="40995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21</xdr:row>
      <xdr:rowOff>0</xdr:rowOff>
    </xdr:from>
    <xdr:to>
      <xdr:col>2</xdr:col>
      <xdr:colOff>436880</xdr:colOff>
      <xdr:row>22</xdr:row>
      <xdr:rowOff>123190</xdr:rowOff>
    </xdr:to>
    <xdr:sp>
      <xdr:nvSpPr>
        <xdr:cNvPr id="5" name="图片 1"/>
        <xdr:cNvSpPr>
          <a:spLocks noChangeAspect="1"/>
        </xdr:cNvSpPr>
      </xdr:nvSpPr>
      <xdr:spPr>
        <a:xfrm>
          <a:off x="90868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21</xdr:row>
      <xdr:rowOff>0</xdr:rowOff>
    </xdr:from>
    <xdr:to>
      <xdr:col>2</xdr:col>
      <xdr:colOff>436880</xdr:colOff>
      <xdr:row>22</xdr:row>
      <xdr:rowOff>123190</xdr:rowOff>
    </xdr:to>
    <xdr:sp>
      <xdr:nvSpPr>
        <xdr:cNvPr id="6" name="图片 1"/>
        <xdr:cNvSpPr>
          <a:spLocks noChangeAspect="1"/>
        </xdr:cNvSpPr>
      </xdr:nvSpPr>
      <xdr:spPr>
        <a:xfrm>
          <a:off x="90868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21</xdr:row>
      <xdr:rowOff>0</xdr:rowOff>
    </xdr:from>
    <xdr:to>
      <xdr:col>2</xdr:col>
      <xdr:colOff>436880</xdr:colOff>
      <xdr:row>22</xdr:row>
      <xdr:rowOff>123190</xdr:rowOff>
    </xdr:to>
    <xdr:sp>
      <xdr:nvSpPr>
        <xdr:cNvPr id="7" name="图片 1"/>
        <xdr:cNvSpPr>
          <a:spLocks noChangeAspect="1"/>
        </xdr:cNvSpPr>
      </xdr:nvSpPr>
      <xdr:spPr>
        <a:xfrm>
          <a:off x="90868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21</xdr:row>
      <xdr:rowOff>0</xdr:rowOff>
    </xdr:from>
    <xdr:to>
      <xdr:col>2</xdr:col>
      <xdr:colOff>436880</xdr:colOff>
      <xdr:row>22</xdr:row>
      <xdr:rowOff>123190</xdr:rowOff>
    </xdr:to>
    <xdr:sp>
      <xdr:nvSpPr>
        <xdr:cNvPr id="8" name="图片 1"/>
        <xdr:cNvSpPr>
          <a:spLocks noChangeAspect="1"/>
        </xdr:cNvSpPr>
      </xdr:nvSpPr>
      <xdr:spPr>
        <a:xfrm>
          <a:off x="90868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21</xdr:row>
      <xdr:rowOff>0</xdr:rowOff>
    </xdr:from>
    <xdr:to>
      <xdr:col>2</xdr:col>
      <xdr:colOff>243840</xdr:colOff>
      <xdr:row>22</xdr:row>
      <xdr:rowOff>123190</xdr:rowOff>
    </xdr:to>
    <xdr:sp>
      <xdr:nvSpPr>
        <xdr:cNvPr id="9" name="图片 2"/>
        <xdr:cNvSpPr>
          <a:spLocks noChangeAspect="1"/>
        </xdr:cNvSpPr>
      </xdr:nvSpPr>
      <xdr:spPr>
        <a:xfrm>
          <a:off x="812165" y="40995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21</xdr:row>
      <xdr:rowOff>0</xdr:rowOff>
    </xdr:from>
    <xdr:to>
      <xdr:col>2</xdr:col>
      <xdr:colOff>243840</xdr:colOff>
      <xdr:row>22</xdr:row>
      <xdr:rowOff>123190</xdr:rowOff>
    </xdr:to>
    <xdr:sp>
      <xdr:nvSpPr>
        <xdr:cNvPr id="10" name="图片 2"/>
        <xdr:cNvSpPr>
          <a:spLocks noChangeAspect="1"/>
        </xdr:cNvSpPr>
      </xdr:nvSpPr>
      <xdr:spPr>
        <a:xfrm>
          <a:off x="812165" y="40995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21</xdr:row>
      <xdr:rowOff>0</xdr:rowOff>
    </xdr:from>
    <xdr:to>
      <xdr:col>2</xdr:col>
      <xdr:colOff>438150</xdr:colOff>
      <xdr:row>22</xdr:row>
      <xdr:rowOff>123190</xdr:rowOff>
    </xdr:to>
    <xdr:sp>
      <xdr:nvSpPr>
        <xdr:cNvPr id="11" name="图片 1"/>
        <xdr:cNvSpPr>
          <a:spLocks noChangeAspect="1"/>
        </xdr:cNvSpPr>
      </xdr:nvSpPr>
      <xdr:spPr>
        <a:xfrm>
          <a:off x="908685" y="40995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21</xdr:row>
      <xdr:rowOff>0</xdr:rowOff>
    </xdr:from>
    <xdr:to>
      <xdr:col>2</xdr:col>
      <xdr:colOff>438150</xdr:colOff>
      <xdr:row>22</xdr:row>
      <xdr:rowOff>123190</xdr:rowOff>
    </xdr:to>
    <xdr:sp>
      <xdr:nvSpPr>
        <xdr:cNvPr id="12" name="图片 1"/>
        <xdr:cNvSpPr>
          <a:spLocks noChangeAspect="1"/>
        </xdr:cNvSpPr>
      </xdr:nvSpPr>
      <xdr:spPr>
        <a:xfrm>
          <a:off x="908685" y="40995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21</xdr:row>
      <xdr:rowOff>0</xdr:rowOff>
    </xdr:from>
    <xdr:to>
      <xdr:col>2</xdr:col>
      <xdr:colOff>438150</xdr:colOff>
      <xdr:row>22</xdr:row>
      <xdr:rowOff>123190</xdr:rowOff>
    </xdr:to>
    <xdr:sp>
      <xdr:nvSpPr>
        <xdr:cNvPr id="13" name="图片 1"/>
        <xdr:cNvSpPr>
          <a:spLocks noChangeAspect="1"/>
        </xdr:cNvSpPr>
      </xdr:nvSpPr>
      <xdr:spPr>
        <a:xfrm>
          <a:off x="908685" y="40995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21</xdr:row>
      <xdr:rowOff>0</xdr:rowOff>
    </xdr:from>
    <xdr:to>
      <xdr:col>2</xdr:col>
      <xdr:colOff>438150</xdr:colOff>
      <xdr:row>22</xdr:row>
      <xdr:rowOff>123190</xdr:rowOff>
    </xdr:to>
    <xdr:sp>
      <xdr:nvSpPr>
        <xdr:cNvPr id="14" name="图片 1"/>
        <xdr:cNvSpPr>
          <a:spLocks noChangeAspect="1"/>
        </xdr:cNvSpPr>
      </xdr:nvSpPr>
      <xdr:spPr>
        <a:xfrm>
          <a:off x="908685" y="40995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21</xdr:row>
      <xdr:rowOff>0</xdr:rowOff>
    </xdr:from>
    <xdr:to>
      <xdr:col>2</xdr:col>
      <xdr:colOff>243840</xdr:colOff>
      <xdr:row>23</xdr:row>
      <xdr:rowOff>9525</xdr:rowOff>
    </xdr:to>
    <xdr:sp>
      <xdr:nvSpPr>
        <xdr:cNvPr id="15" name="图片 2"/>
        <xdr:cNvSpPr>
          <a:spLocks noChangeAspect="1"/>
        </xdr:cNvSpPr>
      </xdr:nvSpPr>
      <xdr:spPr>
        <a:xfrm>
          <a:off x="812165" y="409956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21</xdr:row>
      <xdr:rowOff>0</xdr:rowOff>
    </xdr:from>
    <xdr:to>
      <xdr:col>2</xdr:col>
      <xdr:colOff>243205</xdr:colOff>
      <xdr:row>22</xdr:row>
      <xdr:rowOff>123190</xdr:rowOff>
    </xdr:to>
    <xdr:sp>
      <xdr:nvSpPr>
        <xdr:cNvPr id="16" name="图片 2"/>
        <xdr:cNvSpPr>
          <a:spLocks noChangeAspect="1"/>
        </xdr:cNvSpPr>
      </xdr:nvSpPr>
      <xdr:spPr>
        <a:xfrm>
          <a:off x="812165" y="40995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21</xdr:row>
      <xdr:rowOff>0</xdr:rowOff>
    </xdr:from>
    <xdr:to>
      <xdr:col>2</xdr:col>
      <xdr:colOff>243205</xdr:colOff>
      <xdr:row>22</xdr:row>
      <xdr:rowOff>123190</xdr:rowOff>
    </xdr:to>
    <xdr:sp>
      <xdr:nvSpPr>
        <xdr:cNvPr id="17" name="图片 2"/>
        <xdr:cNvSpPr>
          <a:spLocks noChangeAspect="1"/>
        </xdr:cNvSpPr>
      </xdr:nvSpPr>
      <xdr:spPr>
        <a:xfrm>
          <a:off x="812165" y="40995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21</xdr:row>
      <xdr:rowOff>0</xdr:rowOff>
    </xdr:from>
    <xdr:to>
      <xdr:col>2</xdr:col>
      <xdr:colOff>436880</xdr:colOff>
      <xdr:row>22</xdr:row>
      <xdr:rowOff>123190</xdr:rowOff>
    </xdr:to>
    <xdr:sp>
      <xdr:nvSpPr>
        <xdr:cNvPr id="18" name="图片 1"/>
        <xdr:cNvSpPr>
          <a:spLocks noChangeAspect="1"/>
        </xdr:cNvSpPr>
      </xdr:nvSpPr>
      <xdr:spPr>
        <a:xfrm>
          <a:off x="90868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21</xdr:row>
      <xdr:rowOff>0</xdr:rowOff>
    </xdr:from>
    <xdr:to>
      <xdr:col>2</xdr:col>
      <xdr:colOff>436880</xdr:colOff>
      <xdr:row>22</xdr:row>
      <xdr:rowOff>123190</xdr:rowOff>
    </xdr:to>
    <xdr:sp>
      <xdr:nvSpPr>
        <xdr:cNvPr id="19" name="图片 1"/>
        <xdr:cNvSpPr>
          <a:spLocks noChangeAspect="1"/>
        </xdr:cNvSpPr>
      </xdr:nvSpPr>
      <xdr:spPr>
        <a:xfrm>
          <a:off x="90868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21</xdr:row>
      <xdr:rowOff>0</xdr:rowOff>
    </xdr:from>
    <xdr:to>
      <xdr:col>2</xdr:col>
      <xdr:colOff>436880</xdr:colOff>
      <xdr:row>22</xdr:row>
      <xdr:rowOff>123190</xdr:rowOff>
    </xdr:to>
    <xdr:sp>
      <xdr:nvSpPr>
        <xdr:cNvPr id="20" name="图片 1"/>
        <xdr:cNvSpPr>
          <a:spLocks noChangeAspect="1"/>
        </xdr:cNvSpPr>
      </xdr:nvSpPr>
      <xdr:spPr>
        <a:xfrm>
          <a:off x="90868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21</xdr:row>
      <xdr:rowOff>0</xdr:rowOff>
    </xdr:from>
    <xdr:to>
      <xdr:col>2</xdr:col>
      <xdr:colOff>436880</xdr:colOff>
      <xdr:row>22</xdr:row>
      <xdr:rowOff>123190</xdr:rowOff>
    </xdr:to>
    <xdr:sp>
      <xdr:nvSpPr>
        <xdr:cNvPr id="21" name="图片 1"/>
        <xdr:cNvSpPr>
          <a:spLocks noChangeAspect="1"/>
        </xdr:cNvSpPr>
      </xdr:nvSpPr>
      <xdr:spPr>
        <a:xfrm>
          <a:off x="90868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511810</xdr:colOff>
      <xdr:row>23</xdr:row>
      <xdr:rowOff>139700</xdr:rowOff>
    </xdr:to>
    <xdr:sp>
      <xdr:nvSpPr>
        <xdr:cNvPr id="22" name="图片 2"/>
        <xdr:cNvSpPr>
          <a:spLocks noChangeAspect="1"/>
        </xdr:cNvSpPr>
      </xdr:nvSpPr>
      <xdr:spPr>
        <a:xfrm>
          <a:off x="518160" y="409956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21</xdr:row>
      <xdr:rowOff>0</xdr:rowOff>
    </xdr:from>
    <xdr:to>
      <xdr:col>2</xdr:col>
      <xdr:colOff>243205</xdr:colOff>
      <xdr:row>22</xdr:row>
      <xdr:rowOff>123190</xdr:rowOff>
    </xdr:to>
    <xdr:sp>
      <xdr:nvSpPr>
        <xdr:cNvPr id="23" name="图片 2"/>
        <xdr:cNvSpPr>
          <a:spLocks noChangeAspect="1"/>
        </xdr:cNvSpPr>
      </xdr:nvSpPr>
      <xdr:spPr>
        <a:xfrm>
          <a:off x="812165" y="40995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21</xdr:row>
      <xdr:rowOff>0</xdr:rowOff>
    </xdr:from>
    <xdr:to>
      <xdr:col>2</xdr:col>
      <xdr:colOff>243205</xdr:colOff>
      <xdr:row>22</xdr:row>
      <xdr:rowOff>123190</xdr:rowOff>
    </xdr:to>
    <xdr:sp>
      <xdr:nvSpPr>
        <xdr:cNvPr id="24" name="图片 2"/>
        <xdr:cNvSpPr>
          <a:spLocks noChangeAspect="1"/>
        </xdr:cNvSpPr>
      </xdr:nvSpPr>
      <xdr:spPr>
        <a:xfrm>
          <a:off x="812165" y="40995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21</xdr:row>
      <xdr:rowOff>0</xdr:rowOff>
    </xdr:from>
    <xdr:to>
      <xdr:col>2</xdr:col>
      <xdr:colOff>436880</xdr:colOff>
      <xdr:row>22</xdr:row>
      <xdr:rowOff>123190</xdr:rowOff>
    </xdr:to>
    <xdr:sp>
      <xdr:nvSpPr>
        <xdr:cNvPr id="25" name="图片 1"/>
        <xdr:cNvSpPr>
          <a:spLocks noChangeAspect="1"/>
        </xdr:cNvSpPr>
      </xdr:nvSpPr>
      <xdr:spPr>
        <a:xfrm>
          <a:off x="90868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21</xdr:row>
      <xdr:rowOff>0</xdr:rowOff>
    </xdr:from>
    <xdr:to>
      <xdr:col>2</xdr:col>
      <xdr:colOff>436880</xdr:colOff>
      <xdr:row>22</xdr:row>
      <xdr:rowOff>123190</xdr:rowOff>
    </xdr:to>
    <xdr:sp>
      <xdr:nvSpPr>
        <xdr:cNvPr id="26" name="图片 1"/>
        <xdr:cNvSpPr>
          <a:spLocks noChangeAspect="1"/>
        </xdr:cNvSpPr>
      </xdr:nvSpPr>
      <xdr:spPr>
        <a:xfrm>
          <a:off x="90868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21</xdr:row>
      <xdr:rowOff>0</xdr:rowOff>
    </xdr:from>
    <xdr:to>
      <xdr:col>2</xdr:col>
      <xdr:colOff>436880</xdr:colOff>
      <xdr:row>22</xdr:row>
      <xdr:rowOff>123190</xdr:rowOff>
    </xdr:to>
    <xdr:sp>
      <xdr:nvSpPr>
        <xdr:cNvPr id="27" name="图片 1"/>
        <xdr:cNvSpPr>
          <a:spLocks noChangeAspect="1"/>
        </xdr:cNvSpPr>
      </xdr:nvSpPr>
      <xdr:spPr>
        <a:xfrm>
          <a:off x="90868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21</xdr:row>
      <xdr:rowOff>0</xdr:rowOff>
    </xdr:from>
    <xdr:to>
      <xdr:col>2</xdr:col>
      <xdr:colOff>436880</xdr:colOff>
      <xdr:row>22</xdr:row>
      <xdr:rowOff>123190</xdr:rowOff>
    </xdr:to>
    <xdr:sp>
      <xdr:nvSpPr>
        <xdr:cNvPr id="28" name="图片 1"/>
        <xdr:cNvSpPr>
          <a:spLocks noChangeAspect="1"/>
        </xdr:cNvSpPr>
      </xdr:nvSpPr>
      <xdr:spPr>
        <a:xfrm>
          <a:off x="90868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21</xdr:row>
      <xdr:rowOff>0</xdr:rowOff>
    </xdr:from>
    <xdr:to>
      <xdr:col>2</xdr:col>
      <xdr:colOff>243840</xdr:colOff>
      <xdr:row>22</xdr:row>
      <xdr:rowOff>123190</xdr:rowOff>
    </xdr:to>
    <xdr:sp>
      <xdr:nvSpPr>
        <xdr:cNvPr id="29" name="图片 2"/>
        <xdr:cNvSpPr>
          <a:spLocks noChangeAspect="1"/>
        </xdr:cNvSpPr>
      </xdr:nvSpPr>
      <xdr:spPr>
        <a:xfrm>
          <a:off x="812165" y="40995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21</xdr:row>
      <xdr:rowOff>0</xdr:rowOff>
    </xdr:from>
    <xdr:to>
      <xdr:col>2</xdr:col>
      <xdr:colOff>243840</xdr:colOff>
      <xdr:row>22</xdr:row>
      <xdr:rowOff>123190</xdr:rowOff>
    </xdr:to>
    <xdr:sp>
      <xdr:nvSpPr>
        <xdr:cNvPr id="30" name="图片 2"/>
        <xdr:cNvSpPr>
          <a:spLocks noChangeAspect="1"/>
        </xdr:cNvSpPr>
      </xdr:nvSpPr>
      <xdr:spPr>
        <a:xfrm>
          <a:off x="812165" y="40995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21</xdr:row>
      <xdr:rowOff>0</xdr:rowOff>
    </xdr:from>
    <xdr:to>
      <xdr:col>2</xdr:col>
      <xdr:colOff>243840</xdr:colOff>
      <xdr:row>23</xdr:row>
      <xdr:rowOff>9525</xdr:rowOff>
    </xdr:to>
    <xdr:sp>
      <xdr:nvSpPr>
        <xdr:cNvPr id="35" name="图片 2"/>
        <xdr:cNvSpPr>
          <a:spLocks noChangeAspect="1"/>
        </xdr:cNvSpPr>
      </xdr:nvSpPr>
      <xdr:spPr>
        <a:xfrm>
          <a:off x="812165" y="409956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21</xdr:row>
      <xdr:rowOff>0</xdr:rowOff>
    </xdr:from>
    <xdr:to>
      <xdr:col>2</xdr:col>
      <xdr:colOff>243205</xdr:colOff>
      <xdr:row>22</xdr:row>
      <xdr:rowOff>123190</xdr:rowOff>
    </xdr:to>
    <xdr:sp>
      <xdr:nvSpPr>
        <xdr:cNvPr id="36" name="图片 2"/>
        <xdr:cNvSpPr>
          <a:spLocks noChangeAspect="1"/>
        </xdr:cNvSpPr>
      </xdr:nvSpPr>
      <xdr:spPr>
        <a:xfrm>
          <a:off x="812165" y="40995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511810</xdr:colOff>
      <xdr:row>22</xdr:row>
      <xdr:rowOff>139700</xdr:rowOff>
    </xdr:to>
    <xdr:sp>
      <xdr:nvSpPr>
        <xdr:cNvPr id="42" name="图片 2"/>
        <xdr:cNvSpPr>
          <a:spLocks noChangeAspect="1"/>
        </xdr:cNvSpPr>
      </xdr:nvSpPr>
      <xdr:spPr>
        <a:xfrm>
          <a:off x="518160" y="391668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20</xdr:row>
      <xdr:rowOff>0</xdr:rowOff>
    </xdr:from>
    <xdr:to>
      <xdr:col>2</xdr:col>
      <xdr:colOff>243205</xdr:colOff>
      <xdr:row>21</xdr:row>
      <xdr:rowOff>123190</xdr:rowOff>
    </xdr:to>
    <xdr:sp>
      <xdr:nvSpPr>
        <xdr:cNvPr id="43" name="图片 2"/>
        <xdr:cNvSpPr>
          <a:spLocks noChangeAspect="1"/>
        </xdr:cNvSpPr>
      </xdr:nvSpPr>
      <xdr:spPr>
        <a:xfrm>
          <a:off x="81216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20</xdr:row>
      <xdr:rowOff>0</xdr:rowOff>
    </xdr:from>
    <xdr:to>
      <xdr:col>2</xdr:col>
      <xdr:colOff>243205</xdr:colOff>
      <xdr:row>21</xdr:row>
      <xdr:rowOff>123190</xdr:rowOff>
    </xdr:to>
    <xdr:sp>
      <xdr:nvSpPr>
        <xdr:cNvPr id="44" name="图片 2"/>
        <xdr:cNvSpPr>
          <a:spLocks noChangeAspect="1"/>
        </xdr:cNvSpPr>
      </xdr:nvSpPr>
      <xdr:spPr>
        <a:xfrm>
          <a:off x="81216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436880</xdr:colOff>
      <xdr:row>21</xdr:row>
      <xdr:rowOff>123190</xdr:rowOff>
    </xdr:to>
    <xdr:sp>
      <xdr:nvSpPr>
        <xdr:cNvPr id="45" name="图片 1"/>
        <xdr:cNvSpPr>
          <a:spLocks noChangeAspect="1"/>
        </xdr:cNvSpPr>
      </xdr:nvSpPr>
      <xdr:spPr>
        <a:xfrm>
          <a:off x="9086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436880</xdr:colOff>
      <xdr:row>21</xdr:row>
      <xdr:rowOff>123190</xdr:rowOff>
    </xdr:to>
    <xdr:sp>
      <xdr:nvSpPr>
        <xdr:cNvPr id="46" name="图片 1"/>
        <xdr:cNvSpPr>
          <a:spLocks noChangeAspect="1"/>
        </xdr:cNvSpPr>
      </xdr:nvSpPr>
      <xdr:spPr>
        <a:xfrm>
          <a:off x="9086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436880</xdr:colOff>
      <xdr:row>21</xdr:row>
      <xdr:rowOff>123190</xdr:rowOff>
    </xdr:to>
    <xdr:sp>
      <xdr:nvSpPr>
        <xdr:cNvPr id="47" name="图片 1"/>
        <xdr:cNvSpPr>
          <a:spLocks noChangeAspect="1"/>
        </xdr:cNvSpPr>
      </xdr:nvSpPr>
      <xdr:spPr>
        <a:xfrm>
          <a:off x="9086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436880</xdr:colOff>
      <xdr:row>21</xdr:row>
      <xdr:rowOff>123190</xdr:rowOff>
    </xdr:to>
    <xdr:sp>
      <xdr:nvSpPr>
        <xdr:cNvPr id="48" name="图片 1"/>
        <xdr:cNvSpPr>
          <a:spLocks noChangeAspect="1"/>
        </xdr:cNvSpPr>
      </xdr:nvSpPr>
      <xdr:spPr>
        <a:xfrm>
          <a:off x="9086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20</xdr:row>
      <xdr:rowOff>0</xdr:rowOff>
    </xdr:from>
    <xdr:to>
      <xdr:col>2</xdr:col>
      <xdr:colOff>243840</xdr:colOff>
      <xdr:row>21</xdr:row>
      <xdr:rowOff>123190</xdr:rowOff>
    </xdr:to>
    <xdr:sp>
      <xdr:nvSpPr>
        <xdr:cNvPr id="49" name="图片 2"/>
        <xdr:cNvSpPr>
          <a:spLocks noChangeAspect="1"/>
        </xdr:cNvSpPr>
      </xdr:nvSpPr>
      <xdr:spPr>
        <a:xfrm>
          <a:off x="812165" y="39166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20</xdr:row>
      <xdr:rowOff>0</xdr:rowOff>
    </xdr:from>
    <xdr:to>
      <xdr:col>2</xdr:col>
      <xdr:colOff>243840</xdr:colOff>
      <xdr:row>21</xdr:row>
      <xdr:rowOff>123190</xdr:rowOff>
    </xdr:to>
    <xdr:sp>
      <xdr:nvSpPr>
        <xdr:cNvPr id="50" name="图片 2"/>
        <xdr:cNvSpPr>
          <a:spLocks noChangeAspect="1"/>
        </xdr:cNvSpPr>
      </xdr:nvSpPr>
      <xdr:spPr>
        <a:xfrm>
          <a:off x="812165" y="39166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438150</xdr:colOff>
      <xdr:row>21</xdr:row>
      <xdr:rowOff>123190</xdr:rowOff>
    </xdr:to>
    <xdr:sp>
      <xdr:nvSpPr>
        <xdr:cNvPr id="51" name="图片 1"/>
        <xdr:cNvSpPr>
          <a:spLocks noChangeAspect="1"/>
        </xdr:cNvSpPr>
      </xdr:nvSpPr>
      <xdr:spPr>
        <a:xfrm>
          <a:off x="90868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438150</xdr:colOff>
      <xdr:row>21</xdr:row>
      <xdr:rowOff>123190</xdr:rowOff>
    </xdr:to>
    <xdr:sp>
      <xdr:nvSpPr>
        <xdr:cNvPr id="52" name="图片 1"/>
        <xdr:cNvSpPr>
          <a:spLocks noChangeAspect="1"/>
        </xdr:cNvSpPr>
      </xdr:nvSpPr>
      <xdr:spPr>
        <a:xfrm>
          <a:off x="90868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438150</xdr:colOff>
      <xdr:row>21</xdr:row>
      <xdr:rowOff>123190</xdr:rowOff>
    </xdr:to>
    <xdr:sp>
      <xdr:nvSpPr>
        <xdr:cNvPr id="53" name="图片 1"/>
        <xdr:cNvSpPr>
          <a:spLocks noChangeAspect="1"/>
        </xdr:cNvSpPr>
      </xdr:nvSpPr>
      <xdr:spPr>
        <a:xfrm>
          <a:off x="90868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438150</xdr:colOff>
      <xdr:row>21</xdr:row>
      <xdr:rowOff>123190</xdr:rowOff>
    </xdr:to>
    <xdr:sp>
      <xdr:nvSpPr>
        <xdr:cNvPr id="54" name="图片 1"/>
        <xdr:cNvSpPr>
          <a:spLocks noChangeAspect="1"/>
        </xdr:cNvSpPr>
      </xdr:nvSpPr>
      <xdr:spPr>
        <a:xfrm>
          <a:off x="90868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20</xdr:row>
      <xdr:rowOff>0</xdr:rowOff>
    </xdr:from>
    <xdr:to>
      <xdr:col>2</xdr:col>
      <xdr:colOff>243205</xdr:colOff>
      <xdr:row>21</xdr:row>
      <xdr:rowOff>123190</xdr:rowOff>
    </xdr:to>
    <xdr:sp>
      <xdr:nvSpPr>
        <xdr:cNvPr id="56" name="图片 2"/>
        <xdr:cNvSpPr>
          <a:spLocks noChangeAspect="1"/>
        </xdr:cNvSpPr>
      </xdr:nvSpPr>
      <xdr:spPr>
        <a:xfrm>
          <a:off x="81216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20</xdr:row>
      <xdr:rowOff>0</xdr:rowOff>
    </xdr:from>
    <xdr:to>
      <xdr:col>2</xdr:col>
      <xdr:colOff>243205</xdr:colOff>
      <xdr:row>21</xdr:row>
      <xdr:rowOff>123190</xdr:rowOff>
    </xdr:to>
    <xdr:sp>
      <xdr:nvSpPr>
        <xdr:cNvPr id="57" name="图片 2"/>
        <xdr:cNvSpPr>
          <a:spLocks noChangeAspect="1"/>
        </xdr:cNvSpPr>
      </xdr:nvSpPr>
      <xdr:spPr>
        <a:xfrm>
          <a:off x="81216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436880</xdr:colOff>
      <xdr:row>21</xdr:row>
      <xdr:rowOff>123190</xdr:rowOff>
    </xdr:to>
    <xdr:sp>
      <xdr:nvSpPr>
        <xdr:cNvPr id="58" name="图片 1"/>
        <xdr:cNvSpPr>
          <a:spLocks noChangeAspect="1"/>
        </xdr:cNvSpPr>
      </xdr:nvSpPr>
      <xdr:spPr>
        <a:xfrm>
          <a:off x="9086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436880</xdr:colOff>
      <xdr:row>21</xdr:row>
      <xdr:rowOff>123190</xdr:rowOff>
    </xdr:to>
    <xdr:sp>
      <xdr:nvSpPr>
        <xdr:cNvPr id="59" name="图片 1"/>
        <xdr:cNvSpPr>
          <a:spLocks noChangeAspect="1"/>
        </xdr:cNvSpPr>
      </xdr:nvSpPr>
      <xdr:spPr>
        <a:xfrm>
          <a:off x="9086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436880</xdr:colOff>
      <xdr:row>21</xdr:row>
      <xdr:rowOff>123190</xdr:rowOff>
    </xdr:to>
    <xdr:sp>
      <xdr:nvSpPr>
        <xdr:cNvPr id="60" name="图片 1"/>
        <xdr:cNvSpPr>
          <a:spLocks noChangeAspect="1"/>
        </xdr:cNvSpPr>
      </xdr:nvSpPr>
      <xdr:spPr>
        <a:xfrm>
          <a:off x="9086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20</xdr:row>
      <xdr:rowOff>0</xdr:rowOff>
    </xdr:from>
    <xdr:to>
      <xdr:col>2</xdr:col>
      <xdr:colOff>436880</xdr:colOff>
      <xdr:row>21</xdr:row>
      <xdr:rowOff>123190</xdr:rowOff>
    </xdr:to>
    <xdr:sp>
      <xdr:nvSpPr>
        <xdr:cNvPr id="61" name="图片 1"/>
        <xdr:cNvSpPr>
          <a:spLocks noChangeAspect="1"/>
        </xdr:cNvSpPr>
      </xdr:nvSpPr>
      <xdr:spPr>
        <a:xfrm>
          <a:off x="90868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511810</xdr:colOff>
      <xdr:row>22</xdr:row>
      <xdr:rowOff>139700</xdr:rowOff>
    </xdr:to>
    <xdr:sp>
      <xdr:nvSpPr>
        <xdr:cNvPr id="62" name="图片 2"/>
        <xdr:cNvSpPr>
          <a:spLocks noChangeAspect="1"/>
        </xdr:cNvSpPr>
      </xdr:nvSpPr>
      <xdr:spPr>
        <a:xfrm>
          <a:off x="518160" y="391668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20</xdr:row>
      <xdr:rowOff>0</xdr:rowOff>
    </xdr:from>
    <xdr:to>
      <xdr:col>2</xdr:col>
      <xdr:colOff>243205</xdr:colOff>
      <xdr:row>21</xdr:row>
      <xdr:rowOff>123190</xdr:rowOff>
    </xdr:to>
    <xdr:sp>
      <xdr:nvSpPr>
        <xdr:cNvPr id="63" name="图片 2"/>
        <xdr:cNvSpPr>
          <a:spLocks noChangeAspect="1"/>
        </xdr:cNvSpPr>
      </xdr:nvSpPr>
      <xdr:spPr>
        <a:xfrm>
          <a:off x="81216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427990</xdr:colOff>
      <xdr:row>23</xdr:row>
      <xdr:rowOff>139700</xdr:rowOff>
    </xdr:to>
    <xdr:sp>
      <xdr:nvSpPr>
        <xdr:cNvPr id="82" name="图片 2"/>
        <xdr:cNvSpPr>
          <a:spLocks noChangeAspect="1"/>
        </xdr:cNvSpPr>
      </xdr:nvSpPr>
      <xdr:spPr>
        <a:xfrm>
          <a:off x="4678680" y="409956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159385</xdr:colOff>
      <xdr:row>22</xdr:row>
      <xdr:rowOff>123190</xdr:rowOff>
    </xdr:to>
    <xdr:sp>
      <xdr:nvSpPr>
        <xdr:cNvPr id="83" name="图片 2"/>
        <xdr:cNvSpPr>
          <a:spLocks noChangeAspect="1"/>
        </xdr:cNvSpPr>
      </xdr:nvSpPr>
      <xdr:spPr>
        <a:xfrm>
          <a:off x="4972685" y="40995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159385</xdr:colOff>
      <xdr:row>22</xdr:row>
      <xdr:rowOff>123190</xdr:rowOff>
    </xdr:to>
    <xdr:sp>
      <xdr:nvSpPr>
        <xdr:cNvPr id="84" name="图片 2"/>
        <xdr:cNvSpPr>
          <a:spLocks noChangeAspect="1"/>
        </xdr:cNvSpPr>
      </xdr:nvSpPr>
      <xdr:spPr>
        <a:xfrm>
          <a:off x="4972685" y="40995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21</xdr:row>
      <xdr:rowOff>0</xdr:rowOff>
    </xdr:from>
    <xdr:to>
      <xdr:col>9</xdr:col>
      <xdr:colOff>353060</xdr:colOff>
      <xdr:row>22</xdr:row>
      <xdr:rowOff>123190</xdr:rowOff>
    </xdr:to>
    <xdr:sp>
      <xdr:nvSpPr>
        <xdr:cNvPr id="85" name="图片 1"/>
        <xdr:cNvSpPr>
          <a:spLocks noChangeAspect="1"/>
        </xdr:cNvSpPr>
      </xdr:nvSpPr>
      <xdr:spPr>
        <a:xfrm>
          <a:off x="506920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21</xdr:row>
      <xdr:rowOff>0</xdr:rowOff>
    </xdr:from>
    <xdr:to>
      <xdr:col>9</xdr:col>
      <xdr:colOff>353060</xdr:colOff>
      <xdr:row>22</xdr:row>
      <xdr:rowOff>123190</xdr:rowOff>
    </xdr:to>
    <xdr:sp>
      <xdr:nvSpPr>
        <xdr:cNvPr id="86" name="图片 1"/>
        <xdr:cNvSpPr>
          <a:spLocks noChangeAspect="1"/>
        </xdr:cNvSpPr>
      </xdr:nvSpPr>
      <xdr:spPr>
        <a:xfrm>
          <a:off x="506920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21</xdr:row>
      <xdr:rowOff>0</xdr:rowOff>
    </xdr:from>
    <xdr:to>
      <xdr:col>9</xdr:col>
      <xdr:colOff>353060</xdr:colOff>
      <xdr:row>22</xdr:row>
      <xdr:rowOff>123190</xdr:rowOff>
    </xdr:to>
    <xdr:sp>
      <xdr:nvSpPr>
        <xdr:cNvPr id="87" name="图片 1"/>
        <xdr:cNvSpPr>
          <a:spLocks noChangeAspect="1"/>
        </xdr:cNvSpPr>
      </xdr:nvSpPr>
      <xdr:spPr>
        <a:xfrm>
          <a:off x="506920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21</xdr:row>
      <xdr:rowOff>0</xdr:rowOff>
    </xdr:from>
    <xdr:to>
      <xdr:col>9</xdr:col>
      <xdr:colOff>353060</xdr:colOff>
      <xdr:row>22</xdr:row>
      <xdr:rowOff>123190</xdr:rowOff>
    </xdr:to>
    <xdr:sp>
      <xdr:nvSpPr>
        <xdr:cNvPr id="88" name="图片 1"/>
        <xdr:cNvSpPr>
          <a:spLocks noChangeAspect="1"/>
        </xdr:cNvSpPr>
      </xdr:nvSpPr>
      <xdr:spPr>
        <a:xfrm>
          <a:off x="506920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160020</xdr:colOff>
      <xdr:row>22</xdr:row>
      <xdr:rowOff>123190</xdr:rowOff>
    </xdr:to>
    <xdr:sp>
      <xdr:nvSpPr>
        <xdr:cNvPr id="89" name="图片 2"/>
        <xdr:cNvSpPr>
          <a:spLocks noChangeAspect="1"/>
        </xdr:cNvSpPr>
      </xdr:nvSpPr>
      <xdr:spPr>
        <a:xfrm>
          <a:off x="4972685" y="40995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160020</xdr:colOff>
      <xdr:row>22</xdr:row>
      <xdr:rowOff>123190</xdr:rowOff>
    </xdr:to>
    <xdr:sp>
      <xdr:nvSpPr>
        <xdr:cNvPr id="90" name="图片 2"/>
        <xdr:cNvSpPr>
          <a:spLocks noChangeAspect="1"/>
        </xdr:cNvSpPr>
      </xdr:nvSpPr>
      <xdr:spPr>
        <a:xfrm>
          <a:off x="4972685" y="40995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21</xdr:row>
      <xdr:rowOff>0</xdr:rowOff>
    </xdr:from>
    <xdr:to>
      <xdr:col>9</xdr:col>
      <xdr:colOff>354330</xdr:colOff>
      <xdr:row>22</xdr:row>
      <xdr:rowOff>123190</xdr:rowOff>
    </xdr:to>
    <xdr:sp>
      <xdr:nvSpPr>
        <xdr:cNvPr id="91" name="图片 1"/>
        <xdr:cNvSpPr>
          <a:spLocks noChangeAspect="1"/>
        </xdr:cNvSpPr>
      </xdr:nvSpPr>
      <xdr:spPr>
        <a:xfrm>
          <a:off x="5069205" y="40995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21</xdr:row>
      <xdr:rowOff>0</xdr:rowOff>
    </xdr:from>
    <xdr:to>
      <xdr:col>9</xdr:col>
      <xdr:colOff>354330</xdr:colOff>
      <xdr:row>22</xdr:row>
      <xdr:rowOff>123190</xdr:rowOff>
    </xdr:to>
    <xdr:sp>
      <xdr:nvSpPr>
        <xdr:cNvPr id="92" name="图片 1"/>
        <xdr:cNvSpPr>
          <a:spLocks noChangeAspect="1"/>
        </xdr:cNvSpPr>
      </xdr:nvSpPr>
      <xdr:spPr>
        <a:xfrm>
          <a:off x="5069205" y="40995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21</xdr:row>
      <xdr:rowOff>0</xdr:rowOff>
    </xdr:from>
    <xdr:to>
      <xdr:col>9</xdr:col>
      <xdr:colOff>354330</xdr:colOff>
      <xdr:row>22</xdr:row>
      <xdr:rowOff>123190</xdr:rowOff>
    </xdr:to>
    <xdr:sp>
      <xdr:nvSpPr>
        <xdr:cNvPr id="93" name="图片 1"/>
        <xdr:cNvSpPr>
          <a:spLocks noChangeAspect="1"/>
        </xdr:cNvSpPr>
      </xdr:nvSpPr>
      <xdr:spPr>
        <a:xfrm>
          <a:off x="5069205" y="40995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21</xdr:row>
      <xdr:rowOff>0</xdr:rowOff>
    </xdr:from>
    <xdr:to>
      <xdr:col>9</xdr:col>
      <xdr:colOff>354330</xdr:colOff>
      <xdr:row>22</xdr:row>
      <xdr:rowOff>123190</xdr:rowOff>
    </xdr:to>
    <xdr:sp>
      <xdr:nvSpPr>
        <xdr:cNvPr id="94" name="图片 1"/>
        <xdr:cNvSpPr>
          <a:spLocks noChangeAspect="1"/>
        </xdr:cNvSpPr>
      </xdr:nvSpPr>
      <xdr:spPr>
        <a:xfrm>
          <a:off x="5069205" y="40995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160020</xdr:colOff>
      <xdr:row>23</xdr:row>
      <xdr:rowOff>9525</xdr:rowOff>
    </xdr:to>
    <xdr:sp>
      <xdr:nvSpPr>
        <xdr:cNvPr id="95" name="图片 2"/>
        <xdr:cNvSpPr>
          <a:spLocks noChangeAspect="1"/>
        </xdr:cNvSpPr>
      </xdr:nvSpPr>
      <xdr:spPr>
        <a:xfrm>
          <a:off x="4972685" y="409956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159385</xdr:colOff>
      <xdr:row>22</xdr:row>
      <xdr:rowOff>123190</xdr:rowOff>
    </xdr:to>
    <xdr:sp>
      <xdr:nvSpPr>
        <xdr:cNvPr id="96" name="图片 2"/>
        <xdr:cNvSpPr>
          <a:spLocks noChangeAspect="1"/>
        </xdr:cNvSpPr>
      </xdr:nvSpPr>
      <xdr:spPr>
        <a:xfrm>
          <a:off x="4972685" y="40995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159385</xdr:colOff>
      <xdr:row>22</xdr:row>
      <xdr:rowOff>123190</xdr:rowOff>
    </xdr:to>
    <xdr:sp>
      <xdr:nvSpPr>
        <xdr:cNvPr id="97" name="图片 2"/>
        <xdr:cNvSpPr>
          <a:spLocks noChangeAspect="1"/>
        </xdr:cNvSpPr>
      </xdr:nvSpPr>
      <xdr:spPr>
        <a:xfrm>
          <a:off x="4972685" y="40995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21</xdr:row>
      <xdr:rowOff>0</xdr:rowOff>
    </xdr:from>
    <xdr:to>
      <xdr:col>9</xdr:col>
      <xdr:colOff>353060</xdr:colOff>
      <xdr:row>22</xdr:row>
      <xdr:rowOff>123190</xdr:rowOff>
    </xdr:to>
    <xdr:sp>
      <xdr:nvSpPr>
        <xdr:cNvPr id="98" name="图片 1"/>
        <xdr:cNvSpPr>
          <a:spLocks noChangeAspect="1"/>
        </xdr:cNvSpPr>
      </xdr:nvSpPr>
      <xdr:spPr>
        <a:xfrm>
          <a:off x="506920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21</xdr:row>
      <xdr:rowOff>0</xdr:rowOff>
    </xdr:from>
    <xdr:to>
      <xdr:col>9</xdr:col>
      <xdr:colOff>353060</xdr:colOff>
      <xdr:row>22</xdr:row>
      <xdr:rowOff>123190</xdr:rowOff>
    </xdr:to>
    <xdr:sp>
      <xdr:nvSpPr>
        <xdr:cNvPr id="99" name="图片 1"/>
        <xdr:cNvSpPr>
          <a:spLocks noChangeAspect="1"/>
        </xdr:cNvSpPr>
      </xdr:nvSpPr>
      <xdr:spPr>
        <a:xfrm>
          <a:off x="506920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21</xdr:row>
      <xdr:rowOff>0</xdr:rowOff>
    </xdr:from>
    <xdr:to>
      <xdr:col>9</xdr:col>
      <xdr:colOff>353060</xdr:colOff>
      <xdr:row>22</xdr:row>
      <xdr:rowOff>123190</xdr:rowOff>
    </xdr:to>
    <xdr:sp>
      <xdr:nvSpPr>
        <xdr:cNvPr id="100" name="图片 1"/>
        <xdr:cNvSpPr>
          <a:spLocks noChangeAspect="1"/>
        </xdr:cNvSpPr>
      </xdr:nvSpPr>
      <xdr:spPr>
        <a:xfrm>
          <a:off x="506920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21</xdr:row>
      <xdr:rowOff>0</xdr:rowOff>
    </xdr:from>
    <xdr:to>
      <xdr:col>9</xdr:col>
      <xdr:colOff>353060</xdr:colOff>
      <xdr:row>22</xdr:row>
      <xdr:rowOff>123190</xdr:rowOff>
    </xdr:to>
    <xdr:sp>
      <xdr:nvSpPr>
        <xdr:cNvPr id="101" name="图片 1"/>
        <xdr:cNvSpPr>
          <a:spLocks noChangeAspect="1"/>
        </xdr:cNvSpPr>
      </xdr:nvSpPr>
      <xdr:spPr>
        <a:xfrm>
          <a:off x="506920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427990</xdr:colOff>
      <xdr:row>23</xdr:row>
      <xdr:rowOff>139700</xdr:rowOff>
    </xdr:to>
    <xdr:sp>
      <xdr:nvSpPr>
        <xdr:cNvPr id="102" name="图片 2"/>
        <xdr:cNvSpPr>
          <a:spLocks noChangeAspect="1"/>
        </xdr:cNvSpPr>
      </xdr:nvSpPr>
      <xdr:spPr>
        <a:xfrm>
          <a:off x="4678680" y="409956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159385</xdr:colOff>
      <xdr:row>22</xdr:row>
      <xdr:rowOff>123190</xdr:rowOff>
    </xdr:to>
    <xdr:sp>
      <xdr:nvSpPr>
        <xdr:cNvPr id="103" name="图片 2"/>
        <xdr:cNvSpPr>
          <a:spLocks noChangeAspect="1"/>
        </xdr:cNvSpPr>
      </xdr:nvSpPr>
      <xdr:spPr>
        <a:xfrm>
          <a:off x="4972685" y="40995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159385</xdr:colOff>
      <xdr:row>22</xdr:row>
      <xdr:rowOff>123190</xdr:rowOff>
    </xdr:to>
    <xdr:sp>
      <xdr:nvSpPr>
        <xdr:cNvPr id="104" name="图片 2"/>
        <xdr:cNvSpPr>
          <a:spLocks noChangeAspect="1"/>
        </xdr:cNvSpPr>
      </xdr:nvSpPr>
      <xdr:spPr>
        <a:xfrm>
          <a:off x="4972685" y="40995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21</xdr:row>
      <xdr:rowOff>0</xdr:rowOff>
    </xdr:from>
    <xdr:to>
      <xdr:col>9</xdr:col>
      <xdr:colOff>353060</xdr:colOff>
      <xdr:row>22</xdr:row>
      <xdr:rowOff>123190</xdr:rowOff>
    </xdr:to>
    <xdr:sp>
      <xdr:nvSpPr>
        <xdr:cNvPr id="105" name="图片 1"/>
        <xdr:cNvSpPr>
          <a:spLocks noChangeAspect="1"/>
        </xdr:cNvSpPr>
      </xdr:nvSpPr>
      <xdr:spPr>
        <a:xfrm>
          <a:off x="506920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21</xdr:row>
      <xdr:rowOff>0</xdr:rowOff>
    </xdr:from>
    <xdr:to>
      <xdr:col>9</xdr:col>
      <xdr:colOff>353060</xdr:colOff>
      <xdr:row>22</xdr:row>
      <xdr:rowOff>123190</xdr:rowOff>
    </xdr:to>
    <xdr:sp>
      <xdr:nvSpPr>
        <xdr:cNvPr id="106" name="图片 1"/>
        <xdr:cNvSpPr>
          <a:spLocks noChangeAspect="1"/>
        </xdr:cNvSpPr>
      </xdr:nvSpPr>
      <xdr:spPr>
        <a:xfrm>
          <a:off x="506920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21</xdr:row>
      <xdr:rowOff>0</xdr:rowOff>
    </xdr:from>
    <xdr:to>
      <xdr:col>9</xdr:col>
      <xdr:colOff>353060</xdr:colOff>
      <xdr:row>22</xdr:row>
      <xdr:rowOff>123190</xdr:rowOff>
    </xdr:to>
    <xdr:sp>
      <xdr:nvSpPr>
        <xdr:cNvPr id="107" name="图片 1"/>
        <xdr:cNvSpPr>
          <a:spLocks noChangeAspect="1"/>
        </xdr:cNvSpPr>
      </xdr:nvSpPr>
      <xdr:spPr>
        <a:xfrm>
          <a:off x="506920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21</xdr:row>
      <xdr:rowOff>0</xdr:rowOff>
    </xdr:from>
    <xdr:to>
      <xdr:col>9</xdr:col>
      <xdr:colOff>353060</xdr:colOff>
      <xdr:row>22</xdr:row>
      <xdr:rowOff>123190</xdr:rowOff>
    </xdr:to>
    <xdr:sp>
      <xdr:nvSpPr>
        <xdr:cNvPr id="108" name="图片 1"/>
        <xdr:cNvSpPr>
          <a:spLocks noChangeAspect="1"/>
        </xdr:cNvSpPr>
      </xdr:nvSpPr>
      <xdr:spPr>
        <a:xfrm>
          <a:off x="506920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160020</xdr:colOff>
      <xdr:row>22</xdr:row>
      <xdr:rowOff>123190</xdr:rowOff>
    </xdr:to>
    <xdr:sp>
      <xdr:nvSpPr>
        <xdr:cNvPr id="109" name="图片 2"/>
        <xdr:cNvSpPr>
          <a:spLocks noChangeAspect="1"/>
        </xdr:cNvSpPr>
      </xdr:nvSpPr>
      <xdr:spPr>
        <a:xfrm>
          <a:off x="4972685" y="40995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160020</xdr:colOff>
      <xdr:row>22</xdr:row>
      <xdr:rowOff>123190</xdr:rowOff>
    </xdr:to>
    <xdr:sp>
      <xdr:nvSpPr>
        <xdr:cNvPr id="110" name="图片 2"/>
        <xdr:cNvSpPr>
          <a:spLocks noChangeAspect="1"/>
        </xdr:cNvSpPr>
      </xdr:nvSpPr>
      <xdr:spPr>
        <a:xfrm>
          <a:off x="4972685" y="40995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21</xdr:row>
      <xdr:rowOff>0</xdr:rowOff>
    </xdr:from>
    <xdr:to>
      <xdr:col>9</xdr:col>
      <xdr:colOff>354330</xdr:colOff>
      <xdr:row>22</xdr:row>
      <xdr:rowOff>123190</xdr:rowOff>
    </xdr:to>
    <xdr:sp>
      <xdr:nvSpPr>
        <xdr:cNvPr id="111" name="图片 1"/>
        <xdr:cNvSpPr>
          <a:spLocks noChangeAspect="1"/>
        </xdr:cNvSpPr>
      </xdr:nvSpPr>
      <xdr:spPr>
        <a:xfrm>
          <a:off x="5069205" y="40995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21</xdr:row>
      <xdr:rowOff>0</xdr:rowOff>
    </xdr:from>
    <xdr:to>
      <xdr:col>9</xdr:col>
      <xdr:colOff>354330</xdr:colOff>
      <xdr:row>22</xdr:row>
      <xdr:rowOff>123190</xdr:rowOff>
    </xdr:to>
    <xdr:sp>
      <xdr:nvSpPr>
        <xdr:cNvPr id="112" name="图片 1"/>
        <xdr:cNvSpPr>
          <a:spLocks noChangeAspect="1"/>
        </xdr:cNvSpPr>
      </xdr:nvSpPr>
      <xdr:spPr>
        <a:xfrm>
          <a:off x="5069205" y="40995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21</xdr:row>
      <xdr:rowOff>0</xdr:rowOff>
    </xdr:from>
    <xdr:to>
      <xdr:col>9</xdr:col>
      <xdr:colOff>354330</xdr:colOff>
      <xdr:row>22</xdr:row>
      <xdr:rowOff>123190</xdr:rowOff>
    </xdr:to>
    <xdr:sp>
      <xdr:nvSpPr>
        <xdr:cNvPr id="113" name="图片 1"/>
        <xdr:cNvSpPr>
          <a:spLocks noChangeAspect="1"/>
        </xdr:cNvSpPr>
      </xdr:nvSpPr>
      <xdr:spPr>
        <a:xfrm>
          <a:off x="5069205" y="40995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21</xdr:row>
      <xdr:rowOff>0</xdr:rowOff>
    </xdr:from>
    <xdr:to>
      <xdr:col>9</xdr:col>
      <xdr:colOff>354330</xdr:colOff>
      <xdr:row>22</xdr:row>
      <xdr:rowOff>123190</xdr:rowOff>
    </xdr:to>
    <xdr:sp>
      <xdr:nvSpPr>
        <xdr:cNvPr id="114" name="图片 1"/>
        <xdr:cNvSpPr>
          <a:spLocks noChangeAspect="1"/>
        </xdr:cNvSpPr>
      </xdr:nvSpPr>
      <xdr:spPr>
        <a:xfrm>
          <a:off x="5069205" y="40995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160020</xdr:colOff>
      <xdr:row>23</xdr:row>
      <xdr:rowOff>9525</xdr:rowOff>
    </xdr:to>
    <xdr:sp>
      <xdr:nvSpPr>
        <xdr:cNvPr id="115" name="图片 2"/>
        <xdr:cNvSpPr>
          <a:spLocks noChangeAspect="1"/>
        </xdr:cNvSpPr>
      </xdr:nvSpPr>
      <xdr:spPr>
        <a:xfrm>
          <a:off x="4972685" y="409956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159385</xdr:colOff>
      <xdr:row>22</xdr:row>
      <xdr:rowOff>123190</xdr:rowOff>
    </xdr:to>
    <xdr:sp>
      <xdr:nvSpPr>
        <xdr:cNvPr id="116" name="图片 2"/>
        <xdr:cNvSpPr>
          <a:spLocks noChangeAspect="1"/>
        </xdr:cNvSpPr>
      </xdr:nvSpPr>
      <xdr:spPr>
        <a:xfrm>
          <a:off x="4972685" y="40995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159385</xdr:colOff>
      <xdr:row>22</xdr:row>
      <xdr:rowOff>123190</xdr:rowOff>
    </xdr:to>
    <xdr:sp>
      <xdr:nvSpPr>
        <xdr:cNvPr id="117" name="图片 2"/>
        <xdr:cNvSpPr>
          <a:spLocks noChangeAspect="1"/>
        </xdr:cNvSpPr>
      </xdr:nvSpPr>
      <xdr:spPr>
        <a:xfrm>
          <a:off x="4972685" y="40995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21</xdr:row>
      <xdr:rowOff>0</xdr:rowOff>
    </xdr:from>
    <xdr:to>
      <xdr:col>9</xdr:col>
      <xdr:colOff>353060</xdr:colOff>
      <xdr:row>22</xdr:row>
      <xdr:rowOff>123190</xdr:rowOff>
    </xdr:to>
    <xdr:sp>
      <xdr:nvSpPr>
        <xdr:cNvPr id="118" name="图片 1"/>
        <xdr:cNvSpPr>
          <a:spLocks noChangeAspect="1"/>
        </xdr:cNvSpPr>
      </xdr:nvSpPr>
      <xdr:spPr>
        <a:xfrm>
          <a:off x="506920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21</xdr:row>
      <xdr:rowOff>0</xdr:rowOff>
    </xdr:from>
    <xdr:to>
      <xdr:col>9</xdr:col>
      <xdr:colOff>353060</xdr:colOff>
      <xdr:row>22</xdr:row>
      <xdr:rowOff>123190</xdr:rowOff>
    </xdr:to>
    <xdr:sp>
      <xdr:nvSpPr>
        <xdr:cNvPr id="119" name="图片 1"/>
        <xdr:cNvSpPr>
          <a:spLocks noChangeAspect="1"/>
        </xdr:cNvSpPr>
      </xdr:nvSpPr>
      <xdr:spPr>
        <a:xfrm>
          <a:off x="506920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21</xdr:row>
      <xdr:rowOff>0</xdr:rowOff>
    </xdr:from>
    <xdr:to>
      <xdr:col>9</xdr:col>
      <xdr:colOff>353060</xdr:colOff>
      <xdr:row>22</xdr:row>
      <xdr:rowOff>123190</xdr:rowOff>
    </xdr:to>
    <xdr:sp>
      <xdr:nvSpPr>
        <xdr:cNvPr id="120" name="图片 1"/>
        <xdr:cNvSpPr>
          <a:spLocks noChangeAspect="1"/>
        </xdr:cNvSpPr>
      </xdr:nvSpPr>
      <xdr:spPr>
        <a:xfrm>
          <a:off x="506920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21</xdr:row>
      <xdr:rowOff>0</xdr:rowOff>
    </xdr:from>
    <xdr:to>
      <xdr:col>9</xdr:col>
      <xdr:colOff>353060</xdr:colOff>
      <xdr:row>22</xdr:row>
      <xdr:rowOff>123190</xdr:rowOff>
    </xdr:to>
    <xdr:sp>
      <xdr:nvSpPr>
        <xdr:cNvPr id="121" name="图片 1"/>
        <xdr:cNvSpPr>
          <a:spLocks noChangeAspect="1"/>
        </xdr:cNvSpPr>
      </xdr:nvSpPr>
      <xdr:spPr>
        <a:xfrm>
          <a:off x="5069205" y="40995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427990</xdr:colOff>
      <xdr:row>22</xdr:row>
      <xdr:rowOff>139700</xdr:rowOff>
    </xdr:to>
    <xdr:sp>
      <xdr:nvSpPr>
        <xdr:cNvPr id="122" name="图片 2"/>
        <xdr:cNvSpPr>
          <a:spLocks noChangeAspect="1"/>
        </xdr:cNvSpPr>
      </xdr:nvSpPr>
      <xdr:spPr>
        <a:xfrm>
          <a:off x="4678680" y="391668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159385</xdr:colOff>
      <xdr:row>21</xdr:row>
      <xdr:rowOff>123190</xdr:rowOff>
    </xdr:to>
    <xdr:sp>
      <xdr:nvSpPr>
        <xdr:cNvPr id="123" name="图片 2"/>
        <xdr:cNvSpPr>
          <a:spLocks noChangeAspect="1"/>
        </xdr:cNvSpPr>
      </xdr:nvSpPr>
      <xdr:spPr>
        <a:xfrm>
          <a:off x="497268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159385</xdr:colOff>
      <xdr:row>21</xdr:row>
      <xdr:rowOff>123190</xdr:rowOff>
    </xdr:to>
    <xdr:sp>
      <xdr:nvSpPr>
        <xdr:cNvPr id="124" name="图片 2"/>
        <xdr:cNvSpPr>
          <a:spLocks noChangeAspect="1"/>
        </xdr:cNvSpPr>
      </xdr:nvSpPr>
      <xdr:spPr>
        <a:xfrm>
          <a:off x="497268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353060</xdr:colOff>
      <xdr:row>21</xdr:row>
      <xdr:rowOff>123190</xdr:rowOff>
    </xdr:to>
    <xdr:sp>
      <xdr:nvSpPr>
        <xdr:cNvPr id="125" name="图片 1"/>
        <xdr:cNvSpPr>
          <a:spLocks noChangeAspect="1"/>
        </xdr:cNvSpPr>
      </xdr:nvSpPr>
      <xdr:spPr>
        <a:xfrm>
          <a:off x="506920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353060</xdr:colOff>
      <xdr:row>21</xdr:row>
      <xdr:rowOff>123190</xdr:rowOff>
    </xdr:to>
    <xdr:sp>
      <xdr:nvSpPr>
        <xdr:cNvPr id="126" name="图片 1"/>
        <xdr:cNvSpPr>
          <a:spLocks noChangeAspect="1"/>
        </xdr:cNvSpPr>
      </xdr:nvSpPr>
      <xdr:spPr>
        <a:xfrm>
          <a:off x="506920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353060</xdr:colOff>
      <xdr:row>21</xdr:row>
      <xdr:rowOff>123190</xdr:rowOff>
    </xdr:to>
    <xdr:sp>
      <xdr:nvSpPr>
        <xdr:cNvPr id="127" name="图片 1"/>
        <xdr:cNvSpPr>
          <a:spLocks noChangeAspect="1"/>
        </xdr:cNvSpPr>
      </xdr:nvSpPr>
      <xdr:spPr>
        <a:xfrm>
          <a:off x="506920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353060</xdr:colOff>
      <xdr:row>21</xdr:row>
      <xdr:rowOff>123190</xdr:rowOff>
    </xdr:to>
    <xdr:sp>
      <xdr:nvSpPr>
        <xdr:cNvPr id="128" name="图片 1"/>
        <xdr:cNvSpPr>
          <a:spLocks noChangeAspect="1"/>
        </xdr:cNvSpPr>
      </xdr:nvSpPr>
      <xdr:spPr>
        <a:xfrm>
          <a:off x="506920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160020</xdr:colOff>
      <xdr:row>21</xdr:row>
      <xdr:rowOff>123190</xdr:rowOff>
    </xdr:to>
    <xdr:sp>
      <xdr:nvSpPr>
        <xdr:cNvPr id="129" name="图片 2"/>
        <xdr:cNvSpPr>
          <a:spLocks noChangeAspect="1"/>
        </xdr:cNvSpPr>
      </xdr:nvSpPr>
      <xdr:spPr>
        <a:xfrm>
          <a:off x="4972685" y="39166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160020</xdr:colOff>
      <xdr:row>21</xdr:row>
      <xdr:rowOff>123190</xdr:rowOff>
    </xdr:to>
    <xdr:sp>
      <xdr:nvSpPr>
        <xdr:cNvPr id="130" name="图片 2"/>
        <xdr:cNvSpPr>
          <a:spLocks noChangeAspect="1"/>
        </xdr:cNvSpPr>
      </xdr:nvSpPr>
      <xdr:spPr>
        <a:xfrm>
          <a:off x="4972685" y="39166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354330</xdr:colOff>
      <xdr:row>21</xdr:row>
      <xdr:rowOff>123190</xdr:rowOff>
    </xdr:to>
    <xdr:sp>
      <xdr:nvSpPr>
        <xdr:cNvPr id="131" name="图片 1"/>
        <xdr:cNvSpPr>
          <a:spLocks noChangeAspect="1"/>
        </xdr:cNvSpPr>
      </xdr:nvSpPr>
      <xdr:spPr>
        <a:xfrm>
          <a:off x="506920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354330</xdr:colOff>
      <xdr:row>21</xdr:row>
      <xdr:rowOff>123190</xdr:rowOff>
    </xdr:to>
    <xdr:sp>
      <xdr:nvSpPr>
        <xdr:cNvPr id="132" name="图片 1"/>
        <xdr:cNvSpPr>
          <a:spLocks noChangeAspect="1"/>
        </xdr:cNvSpPr>
      </xdr:nvSpPr>
      <xdr:spPr>
        <a:xfrm>
          <a:off x="506920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354330</xdr:colOff>
      <xdr:row>21</xdr:row>
      <xdr:rowOff>123190</xdr:rowOff>
    </xdr:to>
    <xdr:sp>
      <xdr:nvSpPr>
        <xdr:cNvPr id="133" name="图片 1"/>
        <xdr:cNvSpPr>
          <a:spLocks noChangeAspect="1"/>
        </xdr:cNvSpPr>
      </xdr:nvSpPr>
      <xdr:spPr>
        <a:xfrm>
          <a:off x="506920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354330</xdr:colOff>
      <xdr:row>21</xdr:row>
      <xdr:rowOff>123190</xdr:rowOff>
    </xdr:to>
    <xdr:sp>
      <xdr:nvSpPr>
        <xdr:cNvPr id="134" name="图片 1"/>
        <xdr:cNvSpPr>
          <a:spLocks noChangeAspect="1"/>
        </xdr:cNvSpPr>
      </xdr:nvSpPr>
      <xdr:spPr>
        <a:xfrm>
          <a:off x="506920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160020</xdr:colOff>
      <xdr:row>22</xdr:row>
      <xdr:rowOff>9525</xdr:rowOff>
    </xdr:to>
    <xdr:sp>
      <xdr:nvSpPr>
        <xdr:cNvPr id="135" name="图片 2"/>
        <xdr:cNvSpPr>
          <a:spLocks noChangeAspect="1"/>
        </xdr:cNvSpPr>
      </xdr:nvSpPr>
      <xdr:spPr>
        <a:xfrm>
          <a:off x="4972685" y="391668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159385</xdr:colOff>
      <xdr:row>21</xdr:row>
      <xdr:rowOff>123190</xdr:rowOff>
    </xdr:to>
    <xdr:sp>
      <xdr:nvSpPr>
        <xdr:cNvPr id="136" name="图片 2"/>
        <xdr:cNvSpPr>
          <a:spLocks noChangeAspect="1"/>
        </xdr:cNvSpPr>
      </xdr:nvSpPr>
      <xdr:spPr>
        <a:xfrm>
          <a:off x="497268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159385</xdr:colOff>
      <xdr:row>21</xdr:row>
      <xdr:rowOff>123190</xdr:rowOff>
    </xdr:to>
    <xdr:sp>
      <xdr:nvSpPr>
        <xdr:cNvPr id="137" name="图片 2"/>
        <xdr:cNvSpPr>
          <a:spLocks noChangeAspect="1"/>
        </xdr:cNvSpPr>
      </xdr:nvSpPr>
      <xdr:spPr>
        <a:xfrm>
          <a:off x="497268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353060</xdr:colOff>
      <xdr:row>21</xdr:row>
      <xdr:rowOff>123190</xdr:rowOff>
    </xdr:to>
    <xdr:sp>
      <xdr:nvSpPr>
        <xdr:cNvPr id="138" name="图片 1"/>
        <xdr:cNvSpPr>
          <a:spLocks noChangeAspect="1"/>
        </xdr:cNvSpPr>
      </xdr:nvSpPr>
      <xdr:spPr>
        <a:xfrm>
          <a:off x="506920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353060</xdr:colOff>
      <xdr:row>21</xdr:row>
      <xdr:rowOff>123190</xdr:rowOff>
    </xdr:to>
    <xdr:sp>
      <xdr:nvSpPr>
        <xdr:cNvPr id="139" name="图片 1"/>
        <xdr:cNvSpPr>
          <a:spLocks noChangeAspect="1"/>
        </xdr:cNvSpPr>
      </xdr:nvSpPr>
      <xdr:spPr>
        <a:xfrm>
          <a:off x="506920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353060</xdr:colOff>
      <xdr:row>21</xdr:row>
      <xdr:rowOff>123190</xdr:rowOff>
    </xdr:to>
    <xdr:sp>
      <xdr:nvSpPr>
        <xdr:cNvPr id="140" name="图片 1"/>
        <xdr:cNvSpPr>
          <a:spLocks noChangeAspect="1"/>
        </xdr:cNvSpPr>
      </xdr:nvSpPr>
      <xdr:spPr>
        <a:xfrm>
          <a:off x="506920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353060</xdr:colOff>
      <xdr:row>21</xdr:row>
      <xdr:rowOff>123190</xdr:rowOff>
    </xdr:to>
    <xdr:sp>
      <xdr:nvSpPr>
        <xdr:cNvPr id="141" name="图片 1"/>
        <xdr:cNvSpPr>
          <a:spLocks noChangeAspect="1"/>
        </xdr:cNvSpPr>
      </xdr:nvSpPr>
      <xdr:spPr>
        <a:xfrm>
          <a:off x="506920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427990</xdr:colOff>
      <xdr:row>22</xdr:row>
      <xdr:rowOff>139700</xdr:rowOff>
    </xdr:to>
    <xdr:sp>
      <xdr:nvSpPr>
        <xdr:cNvPr id="142" name="图片 2"/>
        <xdr:cNvSpPr>
          <a:spLocks noChangeAspect="1"/>
        </xdr:cNvSpPr>
      </xdr:nvSpPr>
      <xdr:spPr>
        <a:xfrm>
          <a:off x="4678680" y="391668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159385</xdr:colOff>
      <xdr:row>21</xdr:row>
      <xdr:rowOff>123190</xdr:rowOff>
    </xdr:to>
    <xdr:sp>
      <xdr:nvSpPr>
        <xdr:cNvPr id="143" name="图片 2"/>
        <xdr:cNvSpPr>
          <a:spLocks noChangeAspect="1"/>
        </xdr:cNvSpPr>
      </xdr:nvSpPr>
      <xdr:spPr>
        <a:xfrm>
          <a:off x="497268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159385</xdr:colOff>
      <xdr:row>21</xdr:row>
      <xdr:rowOff>123190</xdr:rowOff>
    </xdr:to>
    <xdr:sp>
      <xdr:nvSpPr>
        <xdr:cNvPr id="144" name="图片 2"/>
        <xdr:cNvSpPr>
          <a:spLocks noChangeAspect="1"/>
        </xdr:cNvSpPr>
      </xdr:nvSpPr>
      <xdr:spPr>
        <a:xfrm>
          <a:off x="497268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353060</xdr:colOff>
      <xdr:row>21</xdr:row>
      <xdr:rowOff>123190</xdr:rowOff>
    </xdr:to>
    <xdr:sp>
      <xdr:nvSpPr>
        <xdr:cNvPr id="145" name="图片 1"/>
        <xdr:cNvSpPr>
          <a:spLocks noChangeAspect="1"/>
        </xdr:cNvSpPr>
      </xdr:nvSpPr>
      <xdr:spPr>
        <a:xfrm>
          <a:off x="506920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353060</xdr:colOff>
      <xdr:row>21</xdr:row>
      <xdr:rowOff>123190</xdr:rowOff>
    </xdr:to>
    <xdr:sp>
      <xdr:nvSpPr>
        <xdr:cNvPr id="146" name="图片 1"/>
        <xdr:cNvSpPr>
          <a:spLocks noChangeAspect="1"/>
        </xdr:cNvSpPr>
      </xdr:nvSpPr>
      <xdr:spPr>
        <a:xfrm>
          <a:off x="506920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353060</xdr:colOff>
      <xdr:row>21</xdr:row>
      <xdr:rowOff>123190</xdr:rowOff>
    </xdr:to>
    <xdr:sp>
      <xdr:nvSpPr>
        <xdr:cNvPr id="147" name="图片 1"/>
        <xdr:cNvSpPr>
          <a:spLocks noChangeAspect="1"/>
        </xdr:cNvSpPr>
      </xdr:nvSpPr>
      <xdr:spPr>
        <a:xfrm>
          <a:off x="506920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353060</xdr:colOff>
      <xdr:row>21</xdr:row>
      <xdr:rowOff>123190</xdr:rowOff>
    </xdr:to>
    <xdr:sp>
      <xdr:nvSpPr>
        <xdr:cNvPr id="148" name="图片 1"/>
        <xdr:cNvSpPr>
          <a:spLocks noChangeAspect="1"/>
        </xdr:cNvSpPr>
      </xdr:nvSpPr>
      <xdr:spPr>
        <a:xfrm>
          <a:off x="506920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160020</xdr:colOff>
      <xdr:row>21</xdr:row>
      <xdr:rowOff>123190</xdr:rowOff>
    </xdr:to>
    <xdr:sp>
      <xdr:nvSpPr>
        <xdr:cNvPr id="149" name="图片 2"/>
        <xdr:cNvSpPr>
          <a:spLocks noChangeAspect="1"/>
        </xdr:cNvSpPr>
      </xdr:nvSpPr>
      <xdr:spPr>
        <a:xfrm>
          <a:off x="4972685" y="39166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160020</xdr:colOff>
      <xdr:row>21</xdr:row>
      <xdr:rowOff>123190</xdr:rowOff>
    </xdr:to>
    <xdr:sp>
      <xdr:nvSpPr>
        <xdr:cNvPr id="150" name="图片 2"/>
        <xdr:cNvSpPr>
          <a:spLocks noChangeAspect="1"/>
        </xdr:cNvSpPr>
      </xdr:nvSpPr>
      <xdr:spPr>
        <a:xfrm>
          <a:off x="4972685" y="39166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354330</xdr:colOff>
      <xdr:row>21</xdr:row>
      <xdr:rowOff>123190</xdr:rowOff>
    </xdr:to>
    <xdr:sp>
      <xdr:nvSpPr>
        <xdr:cNvPr id="151" name="图片 1"/>
        <xdr:cNvSpPr>
          <a:spLocks noChangeAspect="1"/>
        </xdr:cNvSpPr>
      </xdr:nvSpPr>
      <xdr:spPr>
        <a:xfrm>
          <a:off x="506920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354330</xdr:colOff>
      <xdr:row>21</xdr:row>
      <xdr:rowOff>123190</xdr:rowOff>
    </xdr:to>
    <xdr:sp>
      <xdr:nvSpPr>
        <xdr:cNvPr id="152" name="图片 1"/>
        <xdr:cNvSpPr>
          <a:spLocks noChangeAspect="1"/>
        </xdr:cNvSpPr>
      </xdr:nvSpPr>
      <xdr:spPr>
        <a:xfrm>
          <a:off x="506920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354330</xdr:colOff>
      <xdr:row>21</xdr:row>
      <xdr:rowOff>123190</xdr:rowOff>
    </xdr:to>
    <xdr:sp>
      <xdr:nvSpPr>
        <xdr:cNvPr id="153" name="图片 1"/>
        <xdr:cNvSpPr>
          <a:spLocks noChangeAspect="1"/>
        </xdr:cNvSpPr>
      </xdr:nvSpPr>
      <xdr:spPr>
        <a:xfrm>
          <a:off x="506920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354330</xdr:colOff>
      <xdr:row>21</xdr:row>
      <xdr:rowOff>123190</xdr:rowOff>
    </xdr:to>
    <xdr:sp>
      <xdr:nvSpPr>
        <xdr:cNvPr id="154" name="图片 1"/>
        <xdr:cNvSpPr>
          <a:spLocks noChangeAspect="1"/>
        </xdr:cNvSpPr>
      </xdr:nvSpPr>
      <xdr:spPr>
        <a:xfrm>
          <a:off x="5069205" y="391668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160020</xdr:colOff>
      <xdr:row>22</xdr:row>
      <xdr:rowOff>9525</xdr:rowOff>
    </xdr:to>
    <xdr:sp>
      <xdr:nvSpPr>
        <xdr:cNvPr id="155" name="图片 2"/>
        <xdr:cNvSpPr>
          <a:spLocks noChangeAspect="1"/>
        </xdr:cNvSpPr>
      </xdr:nvSpPr>
      <xdr:spPr>
        <a:xfrm>
          <a:off x="4972685" y="391668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159385</xdr:colOff>
      <xdr:row>21</xdr:row>
      <xdr:rowOff>123190</xdr:rowOff>
    </xdr:to>
    <xdr:sp>
      <xdr:nvSpPr>
        <xdr:cNvPr id="156" name="图片 2"/>
        <xdr:cNvSpPr>
          <a:spLocks noChangeAspect="1"/>
        </xdr:cNvSpPr>
      </xdr:nvSpPr>
      <xdr:spPr>
        <a:xfrm>
          <a:off x="497268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159385</xdr:colOff>
      <xdr:row>21</xdr:row>
      <xdr:rowOff>123190</xdr:rowOff>
    </xdr:to>
    <xdr:sp>
      <xdr:nvSpPr>
        <xdr:cNvPr id="157" name="图片 2"/>
        <xdr:cNvSpPr>
          <a:spLocks noChangeAspect="1"/>
        </xdr:cNvSpPr>
      </xdr:nvSpPr>
      <xdr:spPr>
        <a:xfrm>
          <a:off x="497268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353060</xdr:colOff>
      <xdr:row>21</xdr:row>
      <xdr:rowOff>123190</xdr:rowOff>
    </xdr:to>
    <xdr:sp>
      <xdr:nvSpPr>
        <xdr:cNvPr id="158" name="图片 1"/>
        <xdr:cNvSpPr>
          <a:spLocks noChangeAspect="1"/>
        </xdr:cNvSpPr>
      </xdr:nvSpPr>
      <xdr:spPr>
        <a:xfrm>
          <a:off x="506920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353060</xdr:colOff>
      <xdr:row>21</xdr:row>
      <xdr:rowOff>123190</xdr:rowOff>
    </xdr:to>
    <xdr:sp>
      <xdr:nvSpPr>
        <xdr:cNvPr id="159" name="图片 1"/>
        <xdr:cNvSpPr>
          <a:spLocks noChangeAspect="1"/>
        </xdr:cNvSpPr>
      </xdr:nvSpPr>
      <xdr:spPr>
        <a:xfrm>
          <a:off x="506920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353060</xdr:colOff>
      <xdr:row>21</xdr:row>
      <xdr:rowOff>123190</xdr:rowOff>
    </xdr:to>
    <xdr:sp>
      <xdr:nvSpPr>
        <xdr:cNvPr id="160" name="图片 1"/>
        <xdr:cNvSpPr>
          <a:spLocks noChangeAspect="1"/>
        </xdr:cNvSpPr>
      </xdr:nvSpPr>
      <xdr:spPr>
        <a:xfrm>
          <a:off x="506920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20</xdr:row>
      <xdr:rowOff>0</xdr:rowOff>
    </xdr:from>
    <xdr:to>
      <xdr:col>9</xdr:col>
      <xdr:colOff>353060</xdr:colOff>
      <xdr:row>21</xdr:row>
      <xdr:rowOff>123190</xdr:rowOff>
    </xdr:to>
    <xdr:sp>
      <xdr:nvSpPr>
        <xdr:cNvPr id="161" name="图片 1"/>
        <xdr:cNvSpPr>
          <a:spLocks noChangeAspect="1"/>
        </xdr:cNvSpPr>
      </xdr:nvSpPr>
      <xdr:spPr>
        <a:xfrm>
          <a:off x="5069205" y="391668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511810</xdr:colOff>
      <xdr:row>34</xdr:row>
      <xdr:rowOff>139700</xdr:rowOff>
    </xdr:to>
    <xdr:sp>
      <xdr:nvSpPr>
        <xdr:cNvPr id="162" name="图片 2"/>
        <xdr:cNvSpPr>
          <a:spLocks noChangeAspect="1"/>
        </xdr:cNvSpPr>
      </xdr:nvSpPr>
      <xdr:spPr>
        <a:xfrm>
          <a:off x="518160" y="611124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32</xdr:row>
      <xdr:rowOff>0</xdr:rowOff>
    </xdr:from>
    <xdr:to>
      <xdr:col>2</xdr:col>
      <xdr:colOff>243205</xdr:colOff>
      <xdr:row>33</xdr:row>
      <xdr:rowOff>123190</xdr:rowOff>
    </xdr:to>
    <xdr:sp>
      <xdr:nvSpPr>
        <xdr:cNvPr id="163" name="图片 2"/>
        <xdr:cNvSpPr>
          <a:spLocks noChangeAspect="1"/>
        </xdr:cNvSpPr>
      </xdr:nvSpPr>
      <xdr:spPr>
        <a:xfrm>
          <a:off x="812165" y="611124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32</xdr:row>
      <xdr:rowOff>0</xdr:rowOff>
    </xdr:from>
    <xdr:to>
      <xdr:col>2</xdr:col>
      <xdr:colOff>243205</xdr:colOff>
      <xdr:row>33</xdr:row>
      <xdr:rowOff>123190</xdr:rowOff>
    </xdr:to>
    <xdr:sp>
      <xdr:nvSpPr>
        <xdr:cNvPr id="164" name="图片 2"/>
        <xdr:cNvSpPr>
          <a:spLocks noChangeAspect="1"/>
        </xdr:cNvSpPr>
      </xdr:nvSpPr>
      <xdr:spPr>
        <a:xfrm>
          <a:off x="812165" y="611124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32</xdr:row>
      <xdr:rowOff>0</xdr:rowOff>
    </xdr:from>
    <xdr:to>
      <xdr:col>2</xdr:col>
      <xdr:colOff>436880</xdr:colOff>
      <xdr:row>33</xdr:row>
      <xdr:rowOff>123190</xdr:rowOff>
    </xdr:to>
    <xdr:sp>
      <xdr:nvSpPr>
        <xdr:cNvPr id="165" name="图片 1"/>
        <xdr:cNvSpPr>
          <a:spLocks noChangeAspect="1"/>
        </xdr:cNvSpPr>
      </xdr:nvSpPr>
      <xdr:spPr>
        <a:xfrm>
          <a:off x="908685" y="611124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32</xdr:row>
      <xdr:rowOff>0</xdr:rowOff>
    </xdr:from>
    <xdr:to>
      <xdr:col>2</xdr:col>
      <xdr:colOff>436880</xdr:colOff>
      <xdr:row>33</xdr:row>
      <xdr:rowOff>123190</xdr:rowOff>
    </xdr:to>
    <xdr:sp>
      <xdr:nvSpPr>
        <xdr:cNvPr id="166" name="图片 1"/>
        <xdr:cNvSpPr>
          <a:spLocks noChangeAspect="1"/>
        </xdr:cNvSpPr>
      </xdr:nvSpPr>
      <xdr:spPr>
        <a:xfrm>
          <a:off x="908685" y="611124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32</xdr:row>
      <xdr:rowOff>0</xdr:rowOff>
    </xdr:from>
    <xdr:to>
      <xdr:col>2</xdr:col>
      <xdr:colOff>436880</xdr:colOff>
      <xdr:row>33</xdr:row>
      <xdr:rowOff>123190</xdr:rowOff>
    </xdr:to>
    <xdr:sp>
      <xdr:nvSpPr>
        <xdr:cNvPr id="167" name="图片 1"/>
        <xdr:cNvSpPr>
          <a:spLocks noChangeAspect="1"/>
        </xdr:cNvSpPr>
      </xdr:nvSpPr>
      <xdr:spPr>
        <a:xfrm>
          <a:off x="908685" y="611124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32</xdr:row>
      <xdr:rowOff>0</xdr:rowOff>
    </xdr:from>
    <xdr:to>
      <xdr:col>2</xdr:col>
      <xdr:colOff>436880</xdr:colOff>
      <xdr:row>33</xdr:row>
      <xdr:rowOff>123190</xdr:rowOff>
    </xdr:to>
    <xdr:sp>
      <xdr:nvSpPr>
        <xdr:cNvPr id="168" name="图片 1"/>
        <xdr:cNvSpPr>
          <a:spLocks noChangeAspect="1"/>
        </xdr:cNvSpPr>
      </xdr:nvSpPr>
      <xdr:spPr>
        <a:xfrm>
          <a:off x="908685" y="611124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32</xdr:row>
      <xdr:rowOff>0</xdr:rowOff>
    </xdr:from>
    <xdr:to>
      <xdr:col>2</xdr:col>
      <xdr:colOff>243840</xdr:colOff>
      <xdr:row>33</xdr:row>
      <xdr:rowOff>123190</xdr:rowOff>
    </xdr:to>
    <xdr:sp>
      <xdr:nvSpPr>
        <xdr:cNvPr id="169" name="图片 2"/>
        <xdr:cNvSpPr>
          <a:spLocks noChangeAspect="1"/>
        </xdr:cNvSpPr>
      </xdr:nvSpPr>
      <xdr:spPr>
        <a:xfrm>
          <a:off x="812165" y="611124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32</xdr:row>
      <xdr:rowOff>0</xdr:rowOff>
    </xdr:from>
    <xdr:to>
      <xdr:col>2</xdr:col>
      <xdr:colOff>243840</xdr:colOff>
      <xdr:row>33</xdr:row>
      <xdr:rowOff>123190</xdr:rowOff>
    </xdr:to>
    <xdr:sp>
      <xdr:nvSpPr>
        <xdr:cNvPr id="170" name="图片 2"/>
        <xdr:cNvSpPr>
          <a:spLocks noChangeAspect="1"/>
        </xdr:cNvSpPr>
      </xdr:nvSpPr>
      <xdr:spPr>
        <a:xfrm>
          <a:off x="812165" y="611124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32</xdr:row>
      <xdr:rowOff>0</xdr:rowOff>
    </xdr:from>
    <xdr:to>
      <xdr:col>2</xdr:col>
      <xdr:colOff>438150</xdr:colOff>
      <xdr:row>33</xdr:row>
      <xdr:rowOff>123190</xdr:rowOff>
    </xdr:to>
    <xdr:sp>
      <xdr:nvSpPr>
        <xdr:cNvPr id="171" name="图片 1"/>
        <xdr:cNvSpPr>
          <a:spLocks noChangeAspect="1"/>
        </xdr:cNvSpPr>
      </xdr:nvSpPr>
      <xdr:spPr>
        <a:xfrm>
          <a:off x="908685" y="611124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32</xdr:row>
      <xdr:rowOff>0</xdr:rowOff>
    </xdr:from>
    <xdr:to>
      <xdr:col>2</xdr:col>
      <xdr:colOff>438150</xdr:colOff>
      <xdr:row>33</xdr:row>
      <xdr:rowOff>123190</xdr:rowOff>
    </xdr:to>
    <xdr:sp>
      <xdr:nvSpPr>
        <xdr:cNvPr id="172" name="图片 1"/>
        <xdr:cNvSpPr>
          <a:spLocks noChangeAspect="1"/>
        </xdr:cNvSpPr>
      </xdr:nvSpPr>
      <xdr:spPr>
        <a:xfrm>
          <a:off x="908685" y="611124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32</xdr:row>
      <xdr:rowOff>0</xdr:rowOff>
    </xdr:from>
    <xdr:to>
      <xdr:col>2</xdr:col>
      <xdr:colOff>438150</xdr:colOff>
      <xdr:row>33</xdr:row>
      <xdr:rowOff>123190</xdr:rowOff>
    </xdr:to>
    <xdr:sp>
      <xdr:nvSpPr>
        <xdr:cNvPr id="173" name="图片 1"/>
        <xdr:cNvSpPr>
          <a:spLocks noChangeAspect="1"/>
        </xdr:cNvSpPr>
      </xdr:nvSpPr>
      <xdr:spPr>
        <a:xfrm>
          <a:off x="908685" y="611124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32</xdr:row>
      <xdr:rowOff>0</xdr:rowOff>
    </xdr:from>
    <xdr:to>
      <xdr:col>2</xdr:col>
      <xdr:colOff>438150</xdr:colOff>
      <xdr:row>33</xdr:row>
      <xdr:rowOff>123190</xdr:rowOff>
    </xdr:to>
    <xdr:sp>
      <xdr:nvSpPr>
        <xdr:cNvPr id="174" name="图片 1"/>
        <xdr:cNvSpPr>
          <a:spLocks noChangeAspect="1"/>
        </xdr:cNvSpPr>
      </xdr:nvSpPr>
      <xdr:spPr>
        <a:xfrm>
          <a:off x="908685" y="611124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32</xdr:row>
      <xdr:rowOff>0</xdr:rowOff>
    </xdr:from>
    <xdr:to>
      <xdr:col>2</xdr:col>
      <xdr:colOff>243840</xdr:colOff>
      <xdr:row>34</xdr:row>
      <xdr:rowOff>9525</xdr:rowOff>
    </xdr:to>
    <xdr:sp>
      <xdr:nvSpPr>
        <xdr:cNvPr id="175" name="图片 2"/>
        <xdr:cNvSpPr>
          <a:spLocks noChangeAspect="1"/>
        </xdr:cNvSpPr>
      </xdr:nvSpPr>
      <xdr:spPr>
        <a:xfrm>
          <a:off x="812165" y="611124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32</xdr:row>
      <xdr:rowOff>0</xdr:rowOff>
    </xdr:from>
    <xdr:to>
      <xdr:col>2</xdr:col>
      <xdr:colOff>243205</xdr:colOff>
      <xdr:row>33</xdr:row>
      <xdr:rowOff>123190</xdr:rowOff>
    </xdr:to>
    <xdr:sp>
      <xdr:nvSpPr>
        <xdr:cNvPr id="176" name="图片 2"/>
        <xdr:cNvSpPr>
          <a:spLocks noChangeAspect="1"/>
        </xdr:cNvSpPr>
      </xdr:nvSpPr>
      <xdr:spPr>
        <a:xfrm>
          <a:off x="812165" y="611124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32</xdr:row>
      <xdr:rowOff>0</xdr:rowOff>
    </xdr:from>
    <xdr:to>
      <xdr:col>2</xdr:col>
      <xdr:colOff>243205</xdr:colOff>
      <xdr:row>33</xdr:row>
      <xdr:rowOff>123190</xdr:rowOff>
    </xdr:to>
    <xdr:sp>
      <xdr:nvSpPr>
        <xdr:cNvPr id="177" name="图片 2"/>
        <xdr:cNvSpPr>
          <a:spLocks noChangeAspect="1"/>
        </xdr:cNvSpPr>
      </xdr:nvSpPr>
      <xdr:spPr>
        <a:xfrm>
          <a:off x="812165" y="611124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32</xdr:row>
      <xdr:rowOff>0</xdr:rowOff>
    </xdr:from>
    <xdr:to>
      <xdr:col>2</xdr:col>
      <xdr:colOff>436880</xdr:colOff>
      <xdr:row>33</xdr:row>
      <xdr:rowOff>123190</xdr:rowOff>
    </xdr:to>
    <xdr:sp>
      <xdr:nvSpPr>
        <xdr:cNvPr id="178" name="图片 1"/>
        <xdr:cNvSpPr>
          <a:spLocks noChangeAspect="1"/>
        </xdr:cNvSpPr>
      </xdr:nvSpPr>
      <xdr:spPr>
        <a:xfrm>
          <a:off x="908685" y="611124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32</xdr:row>
      <xdr:rowOff>0</xdr:rowOff>
    </xdr:from>
    <xdr:to>
      <xdr:col>2</xdr:col>
      <xdr:colOff>436880</xdr:colOff>
      <xdr:row>33</xdr:row>
      <xdr:rowOff>123190</xdr:rowOff>
    </xdr:to>
    <xdr:sp>
      <xdr:nvSpPr>
        <xdr:cNvPr id="179" name="图片 1"/>
        <xdr:cNvSpPr>
          <a:spLocks noChangeAspect="1"/>
        </xdr:cNvSpPr>
      </xdr:nvSpPr>
      <xdr:spPr>
        <a:xfrm>
          <a:off x="908685" y="611124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32</xdr:row>
      <xdr:rowOff>0</xdr:rowOff>
    </xdr:from>
    <xdr:to>
      <xdr:col>2</xdr:col>
      <xdr:colOff>436880</xdr:colOff>
      <xdr:row>33</xdr:row>
      <xdr:rowOff>123190</xdr:rowOff>
    </xdr:to>
    <xdr:sp>
      <xdr:nvSpPr>
        <xdr:cNvPr id="180" name="图片 1"/>
        <xdr:cNvSpPr>
          <a:spLocks noChangeAspect="1"/>
        </xdr:cNvSpPr>
      </xdr:nvSpPr>
      <xdr:spPr>
        <a:xfrm>
          <a:off x="908685" y="611124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32</xdr:row>
      <xdr:rowOff>0</xdr:rowOff>
    </xdr:from>
    <xdr:to>
      <xdr:col>2</xdr:col>
      <xdr:colOff>436880</xdr:colOff>
      <xdr:row>33</xdr:row>
      <xdr:rowOff>123190</xdr:rowOff>
    </xdr:to>
    <xdr:sp>
      <xdr:nvSpPr>
        <xdr:cNvPr id="181" name="图片 1"/>
        <xdr:cNvSpPr>
          <a:spLocks noChangeAspect="1"/>
        </xdr:cNvSpPr>
      </xdr:nvSpPr>
      <xdr:spPr>
        <a:xfrm>
          <a:off x="908685" y="611124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32</xdr:row>
      <xdr:rowOff>0</xdr:rowOff>
    </xdr:from>
    <xdr:to>
      <xdr:col>2</xdr:col>
      <xdr:colOff>243205</xdr:colOff>
      <xdr:row>33</xdr:row>
      <xdr:rowOff>123190</xdr:rowOff>
    </xdr:to>
    <xdr:sp>
      <xdr:nvSpPr>
        <xdr:cNvPr id="183" name="图片 2"/>
        <xdr:cNvSpPr>
          <a:spLocks noChangeAspect="1"/>
        </xdr:cNvSpPr>
      </xdr:nvSpPr>
      <xdr:spPr>
        <a:xfrm>
          <a:off x="812165" y="611124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32</xdr:row>
      <xdr:rowOff>0</xdr:rowOff>
    </xdr:from>
    <xdr:to>
      <xdr:col>2</xdr:col>
      <xdr:colOff>243205</xdr:colOff>
      <xdr:row>33</xdr:row>
      <xdr:rowOff>123190</xdr:rowOff>
    </xdr:to>
    <xdr:sp>
      <xdr:nvSpPr>
        <xdr:cNvPr id="184" name="图片 2"/>
        <xdr:cNvSpPr>
          <a:spLocks noChangeAspect="1"/>
        </xdr:cNvSpPr>
      </xdr:nvSpPr>
      <xdr:spPr>
        <a:xfrm>
          <a:off x="812165" y="611124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32</xdr:row>
      <xdr:rowOff>0</xdr:rowOff>
    </xdr:from>
    <xdr:to>
      <xdr:col>2</xdr:col>
      <xdr:colOff>436880</xdr:colOff>
      <xdr:row>33</xdr:row>
      <xdr:rowOff>123190</xdr:rowOff>
    </xdr:to>
    <xdr:sp>
      <xdr:nvSpPr>
        <xdr:cNvPr id="185" name="图片 1"/>
        <xdr:cNvSpPr>
          <a:spLocks noChangeAspect="1"/>
        </xdr:cNvSpPr>
      </xdr:nvSpPr>
      <xdr:spPr>
        <a:xfrm>
          <a:off x="908685" y="611124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32</xdr:row>
      <xdr:rowOff>0</xdr:rowOff>
    </xdr:from>
    <xdr:to>
      <xdr:col>2</xdr:col>
      <xdr:colOff>436880</xdr:colOff>
      <xdr:row>33</xdr:row>
      <xdr:rowOff>123190</xdr:rowOff>
    </xdr:to>
    <xdr:sp>
      <xdr:nvSpPr>
        <xdr:cNvPr id="186" name="图片 1"/>
        <xdr:cNvSpPr>
          <a:spLocks noChangeAspect="1"/>
        </xdr:cNvSpPr>
      </xdr:nvSpPr>
      <xdr:spPr>
        <a:xfrm>
          <a:off x="908685" y="611124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32</xdr:row>
      <xdr:rowOff>0</xdr:rowOff>
    </xdr:from>
    <xdr:to>
      <xdr:col>2</xdr:col>
      <xdr:colOff>436880</xdr:colOff>
      <xdr:row>33</xdr:row>
      <xdr:rowOff>123190</xdr:rowOff>
    </xdr:to>
    <xdr:sp>
      <xdr:nvSpPr>
        <xdr:cNvPr id="187" name="图片 1"/>
        <xdr:cNvSpPr>
          <a:spLocks noChangeAspect="1"/>
        </xdr:cNvSpPr>
      </xdr:nvSpPr>
      <xdr:spPr>
        <a:xfrm>
          <a:off x="908685" y="611124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32</xdr:row>
      <xdr:rowOff>0</xdr:rowOff>
    </xdr:from>
    <xdr:to>
      <xdr:col>2</xdr:col>
      <xdr:colOff>436880</xdr:colOff>
      <xdr:row>33</xdr:row>
      <xdr:rowOff>123190</xdr:rowOff>
    </xdr:to>
    <xdr:sp>
      <xdr:nvSpPr>
        <xdr:cNvPr id="188" name="图片 1"/>
        <xdr:cNvSpPr>
          <a:spLocks noChangeAspect="1"/>
        </xdr:cNvSpPr>
      </xdr:nvSpPr>
      <xdr:spPr>
        <a:xfrm>
          <a:off x="908685" y="611124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32</xdr:row>
      <xdr:rowOff>0</xdr:rowOff>
    </xdr:from>
    <xdr:to>
      <xdr:col>2</xdr:col>
      <xdr:colOff>243840</xdr:colOff>
      <xdr:row>33</xdr:row>
      <xdr:rowOff>123190</xdr:rowOff>
    </xdr:to>
    <xdr:sp>
      <xdr:nvSpPr>
        <xdr:cNvPr id="189" name="图片 2"/>
        <xdr:cNvSpPr>
          <a:spLocks noChangeAspect="1"/>
        </xdr:cNvSpPr>
      </xdr:nvSpPr>
      <xdr:spPr>
        <a:xfrm>
          <a:off x="812165" y="611124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32</xdr:row>
      <xdr:rowOff>0</xdr:rowOff>
    </xdr:from>
    <xdr:to>
      <xdr:col>2</xdr:col>
      <xdr:colOff>243840</xdr:colOff>
      <xdr:row>33</xdr:row>
      <xdr:rowOff>123190</xdr:rowOff>
    </xdr:to>
    <xdr:sp>
      <xdr:nvSpPr>
        <xdr:cNvPr id="190" name="图片 2"/>
        <xdr:cNvSpPr>
          <a:spLocks noChangeAspect="1"/>
        </xdr:cNvSpPr>
      </xdr:nvSpPr>
      <xdr:spPr>
        <a:xfrm>
          <a:off x="812165" y="611124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32</xdr:row>
      <xdr:rowOff>0</xdr:rowOff>
    </xdr:from>
    <xdr:to>
      <xdr:col>2</xdr:col>
      <xdr:colOff>438150</xdr:colOff>
      <xdr:row>33</xdr:row>
      <xdr:rowOff>123190</xdr:rowOff>
    </xdr:to>
    <xdr:sp>
      <xdr:nvSpPr>
        <xdr:cNvPr id="191" name="图片 1"/>
        <xdr:cNvSpPr>
          <a:spLocks noChangeAspect="1"/>
        </xdr:cNvSpPr>
      </xdr:nvSpPr>
      <xdr:spPr>
        <a:xfrm>
          <a:off x="908685" y="611124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32</xdr:row>
      <xdr:rowOff>0</xdr:rowOff>
    </xdr:from>
    <xdr:to>
      <xdr:col>2</xdr:col>
      <xdr:colOff>438150</xdr:colOff>
      <xdr:row>33</xdr:row>
      <xdr:rowOff>123190</xdr:rowOff>
    </xdr:to>
    <xdr:sp>
      <xdr:nvSpPr>
        <xdr:cNvPr id="192" name="图片 1"/>
        <xdr:cNvSpPr>
          <a:spLocks noChangeAspect="1"/>
        </xdr:cNvSpPr>
      </xdr:nvSpPr>
      <xdr:spPr>
        <a:xfrm>
          <a:off x="908685" y="611124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32</xdr:row>
      <xdr:rowOff>0</xdr:rowOff>
    </xdr:from>
    <xdr:to>
      <xdr:col>2</xdr:col>
      <xdr:colOff>438150</xdr:colOff>
      <xdr:row>33</xdr:row>
      <xdr:rowOff>123190</xdr:rowOff>
    </xdr:to>
    <xdr:sp>
      <xdr:nvSpPr>
        <xdr:cNvPr id="193" name="图片 1"/>
        <xdr:cNvSpPr>
          <a:spLocks noChangeAspect="1"/>
        </xdr:cNvSpPr>
      </xdr:nvSpPr>
      <xdr:spPr>
        <a:xfrm>
          <a:off x="908685" y="611124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32</xdr:row>
      <xdr:rowOff>0</xdr:rowOff>
    </xdr:from>
    <xdr:to>
      <xdr:col>2</xdr:col>
      <xdr:colOff>438150</xdr:colOff>
      <xdr:row>33</xdr:row>
      <xdr:rowOff>123190</xdr:rowOff>
    </xdr:to>
    <xdr:sp>
      <xdr:nvSpPr>
        <xdr:cNvPr id="194" name="图片 1"/>
        <xdr:cNvSpPr>
          <a:spLocks noChangeAspect="1"/>
        </xdr:cNvSpPr>
      </xdr:nvSpPr>
      <xdr:spPr>
        <a:xfrm>
          <a:off x="908685" y="611124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32</xdr:row>
      <xdr:rowOff>0</xdr:rowOff>
    </xdr:from>
    <xdr:to>
      <xdr:col>2</xdr:col>
      <xdr:colOff>243840</xdr:colOff>
      <xdr:row>34</xdr:row>
      <xdr:rowOff>9525</xdr:rowOff>
    </xdr:to>
    <xdr:sp>
      <xdr:nvSpPr>
        <xdr:cNvPr id="195" name="图片 2"/>
        <xdr:cNvSpPr>
          <a:spLocks noChangeAspect="1"/>
        </xdr:cNvSpPr>
      </xdr:nvSpPr>
      <xdr:spPr>
        <a:xfrm>
          <a:off x="812165" y="611124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32</xdr:row>
      <xdr:rowOff>0</xdr:rowOff>
    </xdr:from>
    <xdr:to>
      <xdr:col>2</xdr:col>
      <xdr:colOff>243205</xdr:colOff>
      <xdr:row>33</xdr:row>
      <xdr:rowOff>123190</xdr:rowOff>
    </xdr:to>
    <xdr:sp>
      <xdr:nvSpPr>
        <xdr:cNvPr id="196" name="图片 2"/>
        <xdr:cNvSpPr>
          <a:spLocks noChangeAspect="1"/>
        </xdr:cNvSpPr>
      </xdr:nvSpPr>
      <xdr:spPr>
        <a:xfrm>
          <a:off x="812165" y="611124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32</xdr:row>
      <xdr:rowOff>0</xdr:rowOff>
    </xdr:from>
    <xdr:to>
      <xdr:col>2</xdr:col>
      <xdr:colOff>243205</xdr:colOff>
      <xdr:row>33</xdr:row>
      <xdr:rowOff>123190</xdr:rowOff>
    </xdr:to>
    <xdr:sp>
      <xdr:nvSpPr>
        <xdr:cNvPr id="197" name="图片 2"/>
        <xdr:cNvSpPr>
          <a:spLocks noChangeAspect="1"/>
        </xdr:cNvSpPr>
      </xdr:nvSpPr>
      <xdr:spPr>
        <a:xfrm>
          <a:off x="812165" y="611124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32</xdr:row>
      <xdr:rowOff>0</xdr:rowOff>
    </xdr:from>
    <xdr:to>
      <xdr:col>2</xdr:col>
      <xdr:colOff>436880</xdr:colOff>
      <xdr:row>33</xdr:row>
      <xdr:rowOff>123190</xdr:rowOff>
    </xdr:to>
    <xdr:sp>
      <xdr:nvSpPr>
        <xdr:cNvPr id="198" name="图片 1"/>
        <xdr:cNvSpPr>
          <a:spLocks noChangeAspect="1"/>
        </xdr:cNvSpPr>
      </xdr:nvSpPr>
      <xdr:spPr>
        <a:xfrm>
          <a:off x="908685" y="611124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32</xdr:row>
      <xdr:rowOff>0</xdr:rowOff>
    </xdr:from>
    <xdr:to>
      <xdr:col>2</xdr:col>
      <xdr:colOff>436880</xdr:colOff>
      <xdr:row>33</xdr:row>
      <xdr:rowOff>123190</xdr:rowOff>
    </xdr:to>
    <xdr:sp>
      <xdr:nvSpPr>
        <xdr:cNvPr id="199" name="图片 1"/>
        <xdr:cNvSpPr>
          <a:spLocks noChangeAspect="1"/>
        </xdr:cNvSpPr>
      </xdr:nvSpPr>
      <xdr:spPr>
        <a:xfrm>
          <a:off x="908685" y="611124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32</xdr:row>
      <xdr:rowOff>0</xdr:rowOff>
    </xdr:from>
    <xdr:to>
      <xdr:col>2</xdr:col>
      <xdr:colOff>436880</xdr:colOff>
      <xdr:row>33</xdr:row>
      <xdr:rowOff>123190</xdr:rowOff>
    </xdr:to>
    <xdr:sp>
      <xdr:nvSpPr>
        <xdr:cNvPr id="200" name="图片 1"/>
        <xdr:cNvSpPr>
          <a:spLocks noChangeAspect="1"/>
        </xdr:cNvSpPr>
      </xdr:nvSpPr>
      <xdr:spPr>
        <a:xfrm>
          <a:off x="908685" y="611124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32</xdr:row>
      <xdr:rowOff>0</xdr:rowOff>
    </xdr:from>
    <xdr:to>
      <xdr:col>2</xdr:col>
      <xdr:colOff>436880</xdr:colOff>
      <xdr:row>33</xdr:row>
      <xdr:rowOff>123190</xdr:rowOff>
    </xdr:to>
    <xdr:sp>
      <xdr:nvSpPr>
        <xdr:cNvPr id="201" name="图片 1"/>
        <xdr:cNvSpPr>
          <a:spLocks noChangeAspect="1"/>
        </xdr:cNvSpPr>
      </xdr:nvSpPr>
      <xdr:spPr>
        <a:xfrm>
          <a:off x="908685" y="611124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31</xdr:row>
      <xdr:rowOff>0</xdr:rowOff>
    </xdr:from>
    <xdr:to>
      <xdr:col>2</xdr:col>
      <xdr:colOff>243205</xdr:colOff>
      <xdr:row>32</xdr:row>
      <xdr:rowOff>123190</xdr:rowOff>
    </xdr:to>
    <xdr:sp>
      <xdr:nvSpPr>
        <xdr:cNvPr id="203" name="图片 2"/>
        <xdr:cNvSpPr>
          <a:spLocks noChangeAspect="1"/>
        </xdr:cNvSpPr>
      </xdr:nvSpPr>
      <xdr:spPr>
        <a:xfrm>
          <a:off x="812165" y="59283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31</xdr:row>
      <xdr:rowOff>0</xdr:rowOff>
    </xdr:from>
    <xdr:to>
      <xdr:col>2</xdr:col>
      <xdr:colOff>243205</xdr:colOff>
      <xdr:row>32</xdr:row>
      <xdr:rowOff>123190</xdr:rowOff>
    </xdr:to>
    <xdr:sp>
      <xdr:nvSpPr>
        <xdr:cNvPr id="204" name="图片 2"/>
        <xdr:cNvSpPr>
          <a:spLocks noChangeAspect="1"/>
        </xdr:cNvSpPr>
      </xdr:nvSpPr>
      <xdr:spPr>
        <a:xfrm>
          <a:off x="812165" y="59283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31</xdr:row>
      <xdr:rowOff>0</xdr:rowOff>
    </xdr:from>
    <xdr:to>
      <xdr:col>2</xdr:col>
      <xdr:colOff>436880</xdr:colOff>
      <xdr:row>32</xdr:row>
      <xdr:rowOff>123190</xdr:rowOff>
    </xdr:to>
    <xdr:sp>
      <xdr:nvSpPr>
        <xdr:cNvPr id="205" name="图片 1"/>
        <xdr:cNvSpPr>
          <a:spLocks noChangeAspect="1"/>
        </xdr:cNvSpPr>
      </xdr:nvSpPr>
      <xdr:spPr>
        <a:xfrm>
          <a:off x="908685" y="59283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31</xdr:row>
      <xdr:rowOff>0</xdr:rowOff>
    </xdr:from>
    <xdr:to>
      <xdr:col>2</xdr:col>
      <xdr:colOff>436880</xdr:colOff>
      <xdr:row>32</xdr:row>
      <xdr:rowOff>123190</xdr:rowOff>
    </xdr:to>
    <xdr:sp>
      <xdr:nvSpPr>
        <xdr:cNvPr id="206" name="图片 1"/>
        <xdr:cNvSpPr>
          <a:spLocks noChangeAspect="1"/>
        </xdr:cNvSpPr>
      </xdr:nvSpPr>
      <xdr:spPr>
        <a:xfrm>
          <a:off x="908685" y="59283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31</xdr:row>
      <xdr:rowOff>0</xdr:rowOff>
    </xdr:from>
    <xdr:to>
      <xdr:col>2</xdr:col>
      <xdr:colOff>436880</xdr:colOff>
      <xdr:row>32</xdr:row>
      <xdr:rowOff>123190</xdr:rowOff>
    </xdr:to>
    <xdr:sp>
      <xdr:nvSpPr>
        <xdr:cNvPr id="207" name="图片 1"/>
        <xdr:cNvSpPr>
          <a:spLocks noChangeAspect="1"/>
        </xdr:cNvSpPr>
      </xdr:nvSpPr>
      <xdr:spPr>
        <a:xfrm>
          <a:off x="908685" y="59283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31</xdr:row>
      <xdr:rowOff>0</xdr:rowOff>
    </xdr:from>
    <xdr:to>
      <xdr:col>2</xdr:col>
      <xdr:colOff>436880</xdr:colOff>
      <xdr:row>32</xdr:row>
      <xdr:rowOff>123190</xdr:rowOff>
    </xdr:to>
    <xdr:sp>
      <xdr:nvSpPr>
        <xdr:cNvPr id="208" name="图片 1"/>
        <xdr:cNvSpPr>
          <a:spLocks noChangeAspect="1"/>
        </xdr:cNvSpPr>
      </xdr:nvSpPr>
      <xdr:spPr>
        <a:xfrm>
          <a:off x="908685" y="59283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31</xdr:row>
      <xdr:rowOff>0</xdr:rowOff>
    </xdr:from>
    <xdr:to>
      <xdr:col>2</xdr:col>
      <xdr:colOff>243840</xdr:colOff>
      <xdr:row>32</xdr:row>
      <xdr:rowOff>123190</xdr:rowOff>
    </xdr:to>
    <xdr:sp>
      <xdr:nvSpPr>
        <xdr:cNvPr id="209" name="图片 2"/>
        <xdr:cNvSpPr>
          <a:spLocks noChangeAspect="1"/>
        </xdr:cNvSpPr>
      </xdr:nvSpPr>
      <xdr:spPr>
        <a:xfrm>
          <a:off x="812165" y="59283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31</xdr:row>
      <xdr:rowOff>0</xdr:rowOff>
    </xdr:from>
    <xdr:to>
      <xdr:col>2</xdr:col>
      <xdr:colOff>243840</xdr:colOff>
      <xdr:row>32</xdr:row>
      <xdr:rowOff>123190</xdr:rowOff>
    </xdr:to>
    <xdr:sp>
      <xdr:nvSpPr>
        <xdr:cNvPr id="210" name="图片 2"/>
        <xdr:cNvSpPr>
          <a:spLocks noChangeAspect="1"/>
        </xdr:cNvSpPr>
      </xdr:nvSpPr>
      <xdr:spPr>
        <a:xfrm>
          <a:off x="812165" y="59283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31</xdr:row>
      <xdr:rowOff>0</xdr:rowOff>
    </xdr:from>
    <xdr:to>
      <xdr:col>2</xdr:col>
      <xdr:colOff>438150</xdr:colOff>
      <xdr:row>32</xdr:row>
      <xdr:rowOff>123190</xdr:rowOff>
    </xdr:to>
    <xdr:sp>
      <xdr:nvSpPr>
        <xdr:cNvPr id="211" name="图片 1"/>
        <xdr:cNvSpPr>
          <a:spLocks noChangeAspect="1"/>
        </xdr:cNvSpPr>
      </xdr:nvSpPr>
      <xdr:spPr>
        <a:xfrm>
          <a:off x="908685" y="59283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31</xdr:row>
      <xdr:rowOff>0</xdr:rowOff>
    </xdr:from>
    <xdr:to>
      <xdr:col>2</xdr:col>
      <xdr:colOff>438150</xdr:colOff>
      <xdr:row>32</xdr:row>
      <xdr:rowOff>123190</xdr:rowOff>
    </xdr:to>
    <xdr:sp>
      <xdr:nvSpPr>
        <xdr:cNvPr id="212" name="图片 1"/>
        <xdr:cNvSpPr>
          <a:spLocks noChangeAspect="1"/>
        </xdr:cNvSpPr>
      </xdr:nvSpPr>
      <xdr:spPr>
        <a:xfrm>
          <a:off x="908685" y="59283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31</xdr:row>
      <xdr:rowOff>0</xdr:rowOff>
    </xdr:from>
    <xdr:to>
      <xdr:col>2</xdr:col>
      <xdr:colOff>438150</xdr:colOff>
      <xdr:row>32</xdr:row>
      <xdr:rowOff>123190</xdr:rowOff>
    </xdr:to>
    <xdr:sp>
      <xdr:nvSpPr>
        <xdr:cNvPr id="213" name="图片 1"/>
        <xdr:cNvSpPr>
          <a:spLocks noChangeAspect="1"/>
        </xdr:cNvSpPr>
      </xdr:nvSpPr>
      <xdr:spPr>
        <a:xfrm>
          <a:off x="908685" y="59283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31</xdr:row>
      <xdr:rowOff>0</xdr:rowOff>
    </xdr:from>
    <xdr:to>
      <xdr:col>2</xdr:col>
      <xdr:colOff>438150</xdr:colOff>
      <xdr:row>32</xdr:row>
      <xdr:rowOff>123190</xdr:rowOff>
    </xdr:to>
    <xdr:sp>
      <xdr:nvSpPr>
        <xdr:cNvPr id="214" name="图片 1"/>
        <xdr:cNvSpPr>
          <a:spLocks noChangeAspect="1"/>
        </xdr:cNvSpPr>
      </xdr:nvSpPr>
      <xdr:spPr>
        <a:xfrm>
          <a:off x="908685" y="59283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31</xdr:row>
      <xdr:rowOff>0</xdr:rowOff>
    </xdr:from>
    <xdr:to>
      <xdr:col>2</xdr:col>
      <xdr:colOff>243840</xdr:colOff>
      <xdr:row>33</xdr:row>
      <xdr:rowOff>9525</xdr:rowOff>
    </xdr:to>
    <xdr:sp>
      <xdr:nvSpPr>
        <xdr:cNvPr id="215" name="图片 2"/>
        <xdr:cNvSpPr>
          <a:spLocks noChangeAspect="1"/>
        </xdr:cNvSpPr>
      </xdr:nvSpPr>
      <xdr:spPr>
        <a:xfrm>
          <a:off x="812165" y="592836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31</xdr:row>
      <xdr:rowOff>0</xdr:rowOff>
    </xdr:from>
    <xdr:to>
      <xdr:col>2</xdr:col>
      <xdr:colOff>243205</xdr:colOff>
      <xdr:row>32</xdr:row>
      <xdr:rowOff>123190</xdr:rowOff>
    </xdr:to>
    <xdr:sp>
      <xdr:nvSpPr>
        <xdr:cNvPr id="216" name="图片 2"/>
        <xdr:cNvSpPr>
          <a:spLocks noChangeAspect="1"/>
        </xdr:cNvSpPr>
      </xdr:nvSpPr>
      <xdr:spPr>
        <a:xfrm>
          <a:off x="812165" y="59283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31</xdr:row>
      <xdr:rowOff>0</xdr:rowOff>
    </xdr:from>
    <xdr:to>
      <xdr:col>2</xdr:col>
      <xdr:colOff>243205</xdr:colOff>
      <xdr:row>32</xdr:row>
      <xdr:rowOff>123190</xdr:rowOff>
    </xdr:to>
    <xdr:sp>
      <xdr:nvSpPr>
        <xdr:cNvPr id="217" name="图片 2"/>
        <xdr:cNvSpPr>
          <a:spLocks noChangeAspect="1"/>
        </xdr:cNvSpPr>
      </xdr:nvSpPr>
      <xdr:spPr>
        <a:xfrm>
          <a:off x="812165" y="59283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31</xdr:row>
      <xdr:rowOff>0</xdr:rowOff>
    </xdr:from>
    <xdr:to>
      <xdr:col>2</xdr:col>
      <xdr:colOff>436880</xdr:colOff>
      <xdr:row>32</xdr:row>
      <xdr:rowOff>123190</xdr:rowOff>
    </xdr:to>
    <xdr:sp>
      <xdr:nvSpPr>
        <xdr:cNvPr id="218" name="图片 1"/>
        <xdr:cNvSpPr>
          <a:spLocks noChangeAspect="1"/>
        </xdr:cNvSpPr>
      </xdr:nvSpPr>
      <xdr:spPr>
        <a:xfrm>
          <a:off x="908685" y="59283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31</xdr:row>
      <xdr:rowOff>0</xdr:rowOff>
    </xdr:from>
    <xdr:to>
      <xdr:col>2</xdr:col>
      <xdr:colOff>436880</xdr:colOff>
      <xdr:row>32</xdr:row>
      <xdr:rowOff>123190</xdr:rowOff>
    </xdr:to>
    <xdr:sp>
      <xdr:nvSpPr>
        <xdr:cNvPr id="219" name="图片 1"/>
        <xdr:cNvSpPr>
          <a:spLocks noChangeAspect="1"/>
        </xdr:cNvSpPr>
      </xdr:nvSpPr>
      <xdr:spPr>
        <a:xfrm>
          <a:off x="908685" y="59283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31</xdr:row>
      <xdr:rowOff>0</xdr:rowOff>
    </xdr:from>
    <xdr:to>
      <xdr:col>2</xdr:col>
      <xdr:colOff>436880</xdr:colOff>
      <xdr:row>32</xdr:row>
      <xdr:rowOff>123190</xdr:rowOff>
    </xdr:to>
    <xdr:sp>
      <xdr:nvSpPr>
        <xdr:cNvPr id="220" name="图片 1"/>
        <xdr:cNvSpPr>
          <a:spLocks noChangeAspect="1"/>
        </xdr:cNvSpPr>
      </xdr:nvSpPr>
      <xdr:spPr>
        <a:xfrm>
          <a:off x="908685" y="59283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31</xdr:row>
      <xdr:rowOff>0</xdr:rowOff>
    </xdr:from>
    <xdr:to>
      <xdr:col>2</xdr:col>
      <xdr:colOff>436880</xdr:colOff>
      <xdr:row>32</xdr:row>
      <xdr:rowOff>123190</xdr:rowOff>
    </xdr:to>
    <xdr:sp>
      <xdr:nvSpPr>
        <xdr:cNvPr id="221" name="图片 1"/>
        <xdr:cNvSpPr>
          <a:spLocks noChangeAspect="1"/>
        </xdr:cNvSpPr>
      </xdr:nvSpPr>
      <xdr:spPr>
        <a:xfrm>
          <a:off x="908685" y="59283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31</xdr:row>
      <xdr:rowOff>0</xdr:rowOff>
    </xdr:from>
    <xdr:to>
      <xdr:col>2</xdr:col>
      <xdr:colOff>243205</xdr:colOff>
      <xdr:row>32</xdr:row>
      <xdr:rowOff>123190</xdr:rowOff>
    </xdr:to>
    <xdr:sp>
      <xdr:nvSpPr>
        <xdr:cNvPr id="223" name="图片 2"/>
        <xdr:cNvSpPr>
          <a:spLocks noChangeAspect="1"/>
        </xdr:cNvSpPr>
      </xdr:nvSpPr>
      <xdr:spPr>
        <a:xfrm>
          <a:off x="812165" y="59283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31</xdr:row>
      <xdr:rowOff>0</xdr:rowOff>
    </xdr:from>
    <xdr:to>
      <xdr:col>2</xdr:col>
      <xdr:colOff>243205</xdr:colOff>
      <xdr:row>32</xdr:row>
      <xdr:rowOff>123190</xdr:rowOff>
    </xdr:to>
    <xdr:sp>
      <xdr:nvSpPr>
        <xdr:cNvPr id="224" name="图片 2"/>
        <xdr:cNvSpPr>
          <a:spLocks noChangeAspect="1"/>
        </xdr:cNvSpPr>
      </xdr:nvSpPr>
      <xdr:spPr>
        <a:xfrm>
          <a:off x="812165" y="59283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31</xdr:row>
      <xdr:rowOff>0</xdr:rowOff>
    </xdr:from>
    <xdr:to>
      <xdr:col>2</xdr:col>
      <xdr:colOff>436880</xdr:colOff>
      <xdr:row>32</xdr:row>
      <xdr:rowOff>123190</xdr:rowOff>
    </xdr:to>
    <xdr:sp>
      <xdr:nvSpPr>
        <xdr:cNvPr id="225" name="图片 1"/>
        <xdr:cNvSpPr>
          <a:spLocks noChangeAspect="1"/>
        </xdr:cNvSpPr>
      </xdr:nvSpPr>
      <xdr:spPr>
        <a:xfrm>
          <a:off x="908685" y="59283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31</xdr:row>
      <xdr:rowOff>0</xdr:rowOff>
    </xdr:from>
    <xdr:to>
      <xdr:col>2</xdr:col>
      <xdr:colOff>436880</xdr:colOff>
      <xdr:row>32</xdr:row>
      <xdr:rowOff>123190</xdr:rowOff>
    </xdr:to>
    <xdr:sp>
      <xdr:nvSpPr>
        <xdr:cNvPr id="226" name="图片 1"/>
        <xdr:cNvSpPr>
          <a:spLocks noChangeAspect="1"/>
        </xdr:cNvSpPr>
      </xdr:nvSpPr>
      <xdr:spPr>
        <a:xfrm>
          <a:off x="908685" y="59283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31</xdr:row>
      <xdr:rowOff>0</xdr:rowOff>
    </xdr:from>
    <xdr:to>
      <xdr:col>2</xdr:col>
      <xdr:colOff>436880</xdr:colOff>
      <xdr:row>32</xdr:row>
      <xdr:rowOff>123190</xdr:rowOff>
    </xdr:to>
    <xdr:sp>
      <xdr:nvSpPr>
        <xdr:cNvPr id="227" name="图片 1"/>
        <xdr:cNvSpPr>
          <a:spLocks noChangeAspect="1"/>
        </xdr:cNvSpPr>
      </xdr:nvSpPr>
      <xdr:spPr>
        <a:xfrm>
          <a:off x="908685" y="59283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31</xdr:row>
      <xdr:rowOff>0</xdr:rowOff>
    </xdr:from>
    <xdr:to>
      <xdr:col>2</xdr:col>
      <xdr:colOff>436880</xdr:colOff>
      <xdr:row>32</xdr:row>
      <xdr:rowOff>123190</xdr:rowOff>
    </xdr:to>
    <xdr:sp>
      <xdr:nvSpPr>
        <xdr:cNvPr id="228" name="图片 1"/>
        <xdr:cNvSpPr>
          <a:spLocks noChangeAspect="1"/>
        </xdr:cNvSpPr>
      </xdr:nvSpPr>
      <xdr:spPr>
        <a:xfrm>
          <a:off x="908685" y="59283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31</xdr:row>
      <xdr:rowOff>0</xdr:rowOff>
    </xdr:from>
    <xdr:to>
      <xdr:col>2</xdr:col>
      <xdr:colOff>243840</xdr:colOff>
      <xdr:row>32</xdr:row>
      <xdr:rowOff>123190</xdr:rowOff>
    </xdr:to>
    <xdr:sp>
      <xdr:nvSpPr>
        <xdr:cNvPr id="229" name="图片 2"/>
        <xdr:cNvSpPr>
          <a:spLocks noChangeAspect="1"/>
        </xdr:cNvSpPr>
      </xdr:nvSpPr>
      <xdr:spPr>
        <a:xfrm>
          <a:off x="812165" y="59283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31</xdr:row>
      <xdr:rowOff>0</xdr:rowOff>
    </xdr:from>
    <xdr:to>
      <xdr:col>2</xdr:col>
      <xdr:colOff>243840</xdr:colOff>
      <xdr:row>32</xdr:row>
      <xdr:rowOff>123190</xdr:rowOff>
    </xdr:to>
    <xdr:sp>
      <xdr:nvSpPr>
        <xdr:cNvPr id="230" name="图片 2"/>
        <xdr:cNvSpPr>
          <a:spLocks noChangeAspect="1"/>
        </xdr:cNvSpPr>
      </xdr:nvSpPr>
      <xdr:spPr>
        <a:xfrm>
          <a:off x="812165" y="59283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31</xdr:row>
      <xdr:rowOff>0</xdr:rowOff>
    </xdr:from>
    <xdr:to>
      <xdr:col>2</xdr:col>
      <xdr:colOff>438150</xdr:colOff>
      <xdr:row>32</xdr:row>
      <xdr:rowOff>123190</xdr:rowOff>
    </xdr:to>
    <xdr:sp>
      <xdr:nvSpPr>
        <xdr:cNvPr id="231" name="图片 1"/>
        <xdr:cNvSpPr>
          <a:spLocks noChangeAspect="1"/>
        </xdr:cNvSpPr>
      </xdr:nvSpPr>
      <xdr:spPr>
        <a:xfrm>
          <a:off x="908685" y="59283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31</xdr:row>
      <xdr:rowOff>0</xdr:rowOff>
    </xdr:from>
    <xdr:to>
      <xdr:col>2</xdr:col>
      <xdr:colOff>438150</xdr:colOff>
      <xdr:row>32</xdr:row>
      <xdr:rowOff>123190</xdr:rowOff>
    </xdr:to>
    <xdr:sp>
      <xdr:nvSpPr>
        <xdr:cNvPr id="232" name="图片 1"/>
        <xdr:cNvSpPr>
          <a:spLocks noChangeAspect="1"/>
        </xdr:cNvSpPr>
      </xdr:nvSpPr>
      <xdr:spPr>
        <a:xfrm>
          <a:off x="908685" y="59283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31</xdr:row>
      <xdr:rowOff>0</xdr:rowOff>
    </xdr:from>
    <xdr:to>
      <xdr:col>2</xdr:col>
      <xdr:colOff>438150</xdr:colOff>
      <xdr:row>32</xdr:row>
      <xdr:rowOff>123190</xdr:rowOff>
    </xdr:to>
    <xdr:sp>
      <xdr:nvSpPr>
        <xdr:cNvPr id="233" name="图片 1"/>
        <xdr:cNvSpPr>
          <a:spLocks noChangeAspect="1"/>
        </xdr:cNvSpPr>
      </xdr:nvSpPr>
      <xdr:spPr>
        <a:xfrm>
          <a:off x="908685" y="59283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31</xdr:row>
      <xdr:rowOff>0</xdr:rowOff>
    </xdr:from>
    <xdr:to>
      <xdr:col>2</xdr:col>
      <xdr:colOff>438150</xdr:colOff>
      <xdr:row>32</xdr:row>
      <xdr:rowOff>123190</xdr:rowOff>
    </xdr:to>
    <xdr:sp>
      <xdr:nvSpPr>
        <xdr:cNvPr id="234" name="图片 1"/>
        <xdr:cNvSpPr>
          <a:spLocks noChangeAspect="1"/>
        </xdr:cNvSpPr>
      </xdr:nvSpPr>
      <xdr:spPr>
        <a:xfrm>
          <a:off x="908685" y="5928360"/>
          <a:ext cx="6953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31</xdr:row>
      <xdr:rowOff>0</xdr:rowOff>
    </xdr:from>
    <xdr:to>
      <xdr:col>2</xdr:col>
      <xdr:colOff>243840</xdr:colOff>
      <xdr:row>33</xdr:row>
      <xdr:rowOff>9525</xdr:rowOff>
    </xdr:to>
    <xdr:sp>
      <xdr:nvSpPr>
        <xdr:cNvPr id="235" name="图片 2"/>
        <xdr:cNvSpPr>
          <a:spLocks noChangeAspect="1"/>
        </xdr:cNvSpPr>
      </xdr:nvSpPr>
      <xdr:spPr>
        <a:xfrm>
          <a:off x="812165" y="592836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31</xdr:row>
      <xdr:rowOff>0</xdr:rowOff>
    </xdr:from>
    <xdr:to>
      <xdr:col>2</xdr:col>
      <xdr:colOff>243205</xdr:colOff>
      <xdr:row>32</xdr:row>
      <xdr:rowOff>123190</xdr:rowOff>
    </xdr:to>
    <xdr:sp>
      <xdr:nvSpPr>
        <xdr:cNvPr id="236" name="图片 2"/>
        <xdr:cNvSpPr>
          <a:spLocks noChangeAspect="1"/>
        </xdr:cNvSpPr>
      </xdr:nvSpPr>
      <xdr:spPr>
        <a:xfrm>
          <a:off x="812165" y="59283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31</xdr:row>
      <xdr:rowOff>0</xdr:rowOff>
    </xdr:from>
    <xdr:to>
      <xdr:col>2</xdr:col>
      <xdr:colOff>243205</xdr:colOff>
      <xdr:row>32</xdr:row>
      <xdr:rowOff>123190</xdr:rowOff>
    </xdr:to>
    <xdr:sp>
      <xdr:nvSpPr>
        <xdr:cNvPr id="237" name="图片 2"/>
        <xdr:cNvSpPr>
          <a:spLocks noChangeAspect="1"/>
        </xdr:cNvSpPr>
      </xdr:nvSpPr>
      <xdr:spPr>
        <a:xfrm>
          <a:off x="812165" y="59283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31</xdr:row>
      <xdr:rowOff>0</xdr:rowOff>
    </xdr:from>
    <xdr:to>
      <xdr:col>2</xdr:col>
      <xdr:colOff>436880</xdr:colOff>
      <xdr:row>32</xdr:row>
      <xdr:rowOff>123190</xdr:rowOff>
    </xdr:to>
    <xdr:sp>
      <xdr:nvSpPr>
        <xdr:cNvPr id="238" name="图片 1"/>
        <xdr:cNvSpPr>
          <a:spLocks noChangeAspect="1"/>
        </xdr:cNvSpPr>
      </xdr:nvSpPr>
      <xdr:spPr>
        <a:xfrm>
          <a:off x="908685" y="59283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31</xdr:row>
      <xdr:rowOff>0</xdr:rowOff>
    </xdr:from>
    <xdr:to>
      <xdr:col>2</xdr:col>
      <xdr:colOff>436880</xdr:colOff>
      <xdr:row>32</xdr:row>
      <xdr:rowOff>123190</xdr:rowOff>
    </xdr:to>
    <xdr:sp>
      <xdr:nvSpPr>
        <xdr:cNvPr id="239" name="图片 1"/>
        <xdr:cNvSpPr>
          <a:spLocks noChangeAspect="1"/>
        </xdr:cNvSpPr>
      </xdr:nvSpPr>
      <xdr:spPr>
        <a:xfrm>
          <a:off x="908685" y="5928360"/>
          <a:ext cx="6940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159385</xdr:colOff>
      <xdr:row>22</xdr:row>
      <xdr:rowOff>123190</xdr:rowOff>
    </xdr:to>
    <xdr:sp>
      <xdr:nvSpPr>
        <xdr:cNvPr id="242" name="图片 2"/>
        <xdr:cNvSpPr>
          <a:spLocks noChangeAspect="1"/>
        </xdr:cNvSpPr>
      </xdr:nvSpPr>
      <xdr:spPr>
        <a:xfrm>
          <a:off x="4972685" y="40995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159385</xdr:colOff>
      <xdr:row>22</xdr:row>
      <xdr:rowOff>123190</xdr:rowOff>
    </xdr:to>
    <xdr:sp>
      <xdr:nvSpPr>
        <xdr:cNvPr id="243" name="图片 2"/>
        <xdr:cNvSpPr>
          <a:spLocks noChangeAspect="1"/>
        </xdr:cNvSpPr>
      </xdr:nvSpPr>
      <xdr:spPr>
        <a:xfrm>
          <a:off x="4972685" y="40995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160020</xdr:colOff>
      <xdr:row>22</xdr:row>
      <xdr:rowOff>123190</xdr:rowOff>
    </xdr:to>
    <xdr:sp>
      <xdr:nvSpPr>
        <xdr:cNvPr id="244" name="图片 2"/>
        <xdr:cNvSpPr>
          <a:spLocks noChangeAspect="1"/>
        </xdr:cNvSpPr>
      </xdr:nvSpPr>
      <xdr:spPr>
        <a:xfrm>
          <a:off x="4972685" y="40995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160020</xdr:colOff>
      <xdr:row>22</xdr:row>
      <xdr:rowOff>123190</xdr:rowOff>
    </xdr:to>
    <xdr:sp>
      <xdr:nvSpPr>
        <xdr:cNvPr id="245" name="图片 2"/>
        <xdr:cNvSpPr>
          <a:spLocks noChangeAspect="1"/>
        </xdr:cNvSpPr>
      </xdr:nvSpPr>
      <xdr:spPr>
        <a:xfrm>
          <a:off x="4972685" y="40995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160020</xdr:colOff>
      <xdr:row>23</xdr:row>
      <xdr:rowOff>9525</xdr:rowOff>
    </xdr:to>
    <xdr:sp>
      <xdr:nvSpPr>
        <xdr:cNvPr id="246" name="图片 2"/>
        <xdr:cNvSpPr>
          <a:spLocks noChangeAspect="1"/>
        </xdr:cNvSpPr>
      </xdr:nvSpPr>
      <xdr:spPr>
        <a:xfrm>
          <a:off x="4972685" y="409956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159385</xdr:colOff>
      <xdr:row>22</xdr:row>
      <xdr:rowOff>123190</xdr:rowOff>
    </xdr:to>
    <xdr:sp>
      <xdr:nvSpPr>
        <xdr:cNvPr id="247" name="图片 2"/>
        <xdr:cNvSpPr>
          <a:spLocks noChangeAspect="1"/>
        </xdr:cNvSpPr>
      </xdr:nvSpPr>
      <xdr:spPr>
        <a:xfrm>
          <a:off x="4972685" y="40995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159385</xdr:colOff>
      <xdr:row>22</xdr:row>
      <xdr:rowOff>123190</xdr:rowOff>
    </xdr:to>
    <xdr:sp>
      <xdr:nvSpPr>
        <xdr:cNvPr id="248" name="图片 2"/>
        <xdr:cNvSpPr>
          <a:spLocks noChangeAspect="1"/>
        </xdr:cNvSpPr>
      </xdr:nvSpPr>
      <xdr:spPr>
        <a:xfrm>
          <a:off x="4972685" y="40995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159385</xdr:colOff>
      <xdr:row>22</xdr:row>
      <xdr:rowOff>123190</xdr:rowOff>
    </xdr:to>
    <xdr:sp>
      <xdr:nvSpPr>
        <xdr:cNvPr id="249" name="图片 2"/>
        <xdr:cNvSpPr>
          <a:spLocks noChangeAspect="1"/>
        </xdr:cNvSpPr>
      </xdr:nvSpPr>
      <xdr:spPr>
        <a:xfrm>
          <a:off x="4972685" y="40995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159385</xdr:colOff>
      <xdr:row>22</xdr:row>
      <xdr:rowOff>123190</xdr:rowOff>
    </xdr:to>
    <xdr:sp>
      <xdr:nvSpPr>
        <xdr:cNvPr id="250" name="图片 2"/>
        <xdr:cNvSpPr>
          <a:spLocks noChangeAspect="1"/>
        </xdr:cNvSpPr>
      </xdr:nvSpPr>
      <xdr:spPr>
        <a:xfrm>
          <a:off x="4972685" y="40995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160020</xdr:colOff>
      <xdr:row>22</xdr:row>
      <xdr:rowOff>123190</xdr:rowOff>
    </xdr:to>
    <xdr:sp>
      <xdr:nvSpPr>
        <xdr:cNvPr id="251" name="图片 2"/>
        <xdr:cNvSpPr>
          <a:spLocks noChangeAspect="1"/>
        </xdr:cNvSpPr>
      </xdr:nvSpPr>
      <xdr:spPr>
        <a:xfrm>
          <a:off x="4972685" y="40995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160020</xdr:colOff>
      <xdr:row>22</xdr:row>
      <xdr:rowOff>123190</xdr:rowOff>
    </xdr:to>
    <xdr:sp>
      <xdr:nvSpPr>
        <xdr:cNvPr id="252" name="图片 2"/>
        <xdr:cNvSpPr>
          <a:spLocks noChangeAspect="1"/>
        </xdr:cNvSpPr>
      </xdr:nvSpPr>
      <xdr:spPr>
        <a:xfrm>
          <a:off x="4972685" y="409956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160020</xdr:colOff>
      <xdr:row>23</xdr:row>
      <xdr:rowOff>9525</xdr:rowOff>
    </xdr:to>
    <xdr:sp>
      <xdr:nvSpPr>
        <xdr:cNvPr id="253" name="图片 2"/>
        <xdr:cNvSpPr>
          <a:spLocks noChangeAspect="1"/>
        </xdr:cNvSpPr>
      </xdr:nvSpPr>
      <xdr:spPr>
        <a:xfrm>
          <a:off x="4972685" y="409956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159385</xdr:colOff>
      <xdr:row>22</xdr:row>
      <xdr:rowOff>123190</xdr:rowOff>
    </xdr:to>
    <xdr:sp>
      <xdr:nvSpPr>
        <xdr:cNvPr id="254" name="图片 2"/>
        <xdr:cNvSpPr>
          <a:spLocks noChangeAspect="1"/>
        </xdr:cNvSpPr>
      </xdr:nvSpPr>
      <xdr:spPr>
        <a:xfrm>
          <a:off x="4972685" y="40995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21</xdr:row>
      <xdr:rowOff>0</xdr:rowOff>
    </xdr:from>
    <xdr:to>
      <xdr:col>9</xdr:col>
      <xdr:colOff>159385</xdr:colOff>
      <xdr:row>22</xdr:row>
      <xdr:rowOff>123190</xdr:rowOff>
    </xdr:to>
    <xdr:sp>
      <xdr:nvSpPr>
        <xdr:cNvPr id="255" name="图片 2"/>
        <xdr:cNvSpPr>
          <a:spLocks noChangeAspect="1"/>
        </xdr:cNvSpPr>
      </xdr:nvSpPr>
      <xdr:spPr>
        <a:xfrm>
          <a:off x="4972685" y="409956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159385</xdr:colOff>
      <xdr:row>21</xdr:row>
      <xdr:rowOff>123190</xdr:rowOff>
    </xdr:to>
    <xdr:sp>
      <xdr:nvSpPr>
        <xdr:cNvPr id="256" name="图片 2"/>
        <xdr:cNvSpPr>
          <a:spLocks noChangeAspect="1"/>
        </xdr:cNvSpPr>
      </xdr:nvSpPr>
      <xdr:spPr>
        <a:xfrm>
          <a:off x="497268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159385</xdr:colOff>
      <xdr:row>21</xdr:row>
      <xdr:rowOff>123190</xdr:rowOff>
    </xdr:to>
    <xdr:sp>
      <xdr:nvSpPr>
        <xdr:cNvPr id="257" name="图片 2"/>
        <xdr:cNvSpPr>
          <a:spLocks noChangeAspect="1"/>
        </xdr:cNvSpPr>
      </xdr:nvSpPr>
      <xdr:spPr>
        <a:xfrm>
          <a:off x="497268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160020</xdr:colOff>
      <xdr:row>21</xdr:row>
      <xdr:rowOff>123190</xdr:rowOff>
    </xdr:to>
    <xdr:sp>
      <xdr:nvSpPr>
        <xdr:cNvPr id="258" name="图片 2"/>
        <xdr:cNvSpPr>
          <a:spLocks noChangeAspect="1"/>
        </xdr:cNvSpPr>
      </xdr:nvSpPr>
      <xdr:spPr>
        <a:xfrm>
          <a:off x="4972685" y="39166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160020</xdr:colOff>
      <xdr:row>21</xdr:row>
      <xdr:rowOff>123190</xdr:rowOff>
    </xdr:to>
    <xdr:sp>
      <xdr:nvSpPr>
        <xdr:cNvPr id="259" name="图片 2"/>
        <xdr:cNvSpPr>
          <a:spLocks noChangeAspect="1"/>
        </xdr:cNvSpPr>
      </xdr:nvSpPr>
      <xdr:spPr>
        <a:xfrm>
          <a:off x="4972685" y="39166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160020</xdr:colOff>
      <xdr:row>22</xdr:row>
      <xdr:rowOff>9525</xdr:rowOff>
    </xdr:to>
    <xdr:sp>
      <xdr:nvSpPr>
        <xdr:cNvPr id="260" name="图片 2"/>
        <xdr:cNvSpPr>
          <a:spLocks noChangeAspect="1"/>
        </xdr:cNvSpPr>
      </xdr:nvSpPr>
      <xdr:spPr>
        <a:xfrm>
          <a:off x="4972685" y="391668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159385</xdr:colOff>
      <xdr:row>21</xdr:row>
      <xdr:rowOff>123190</xdr:rowOff>
    </xdr:to>
    <xdr:sp>
      <xdr:nvSpPr>
        <xdr:cNvPr id="261" name="图片 2"/>
        <xdr:cNvSpPr>
          <a:spLocks noChangeAspect="1"/>
        </xdr:cNvSpPr>
      </xdr:nvSpPr>
      <xdr:spPr>
        <a:xfrm>
          <a:off x="497268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159385</xdr:colOff>
      <xdr:row>21</xdr:row>
      <xdr:rowOff>123190</xdr:rowOff>
    </xdr:to>
    <xdr:sp>
      <xdr:nvSpPr>
        <xdr:cNvPr id="262" name="图片 2"/>
        <xdr:cNvSpPr>
          <a:spLocks noChangeAspect="1"/>
        </xdr:cNvSpPr>
      </xdr:nvSpPr>
      <xdr:spPr>
        <a:xfrm>
          <a:off x="497268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159385</xdr:colOff>
      <xdr:row>21</xdr:row>
      <xdr:rowOff>123190</xdr:rowOff>
    </xdr:to>
    <xdr:sp>
      <xdr:nvSpPr>
        <xdr:cNvPr id="263" name="图片 2"/>
        <xdr:cNvSpPr>
          <a:spLocks noChangeAspect="1"/>
        </xdr:cNvSpPr>
      </xdr:nvSpPr>
      <xdr:spPr>
        <a:xfrm>
          <a:off x="497268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159385</xdr:colOff>
      <xdr:row>21</xdr:row>
      <xdr:rowOff>123190</xdr:rowOff>
    </xdr:to>
    <xdr:sp>
      <xdr:nvSpPr>
        <xdr:cNvPr id="264" name="图片 2"/>
        <xdr:cNvSpPr>
          <a:spLocks noChangeAspect="1"/>
        </xdr:cNvSpPr>
      </xdr:nvSpPr>
      <xdr:spPr>
        <a:xfrm>
          <a:off x="497268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160020</xdr:colOff>
      <xdr:row>21</xdr:row>
      <xdr:rowOff>123190</xdr:rowOff>
    </xdr:to>
    <xdr:sp>
      <xdr:nvSpPr>
        <xdr:cNvPr id="265" name="图片 2"/>
        <xdr:cNvSpPr>
          <a:spLocks noChangeAspect="1"/>
        </xdr:cNvSpPr>
      </xdr:nvSpPr>
      <xdr:spPr>
        <a:xfrm>
          <a:off x="4972685" y="39166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160020</xdr:colOff>
      <xdr:row>21</xdr:row>
      <xdr:rowOff>123190</xdr:rowOff>
    </xdr:to>
    <xdr:sp>
      <xdr:nvSpPr>
        <xdr:cNvPr id="266" name="图片 2"/>
        <xdr:cNvSpPr>
          <a:spLocks noChangeAspect="1"/>
        </xdr:cNvSpPr>
      </xdr:nvSpPr>
      <xdr:spPr>
        <a:xfrm>
          <a:off x="4972685" y="391668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160020</xdr:colOff>
      <xdr:row>22</xdr:row>
      <xdr:rowOff>9525</xdr:rowOff>
    </xdr:to>
    <xdr:sp>
      <xdr:nvSpPr>
        <xdr:cNvPr id="267" name="图片 2"/>
        <xdr:cNvSpPr>
          <a:spLocks noChangeAspect="1"/>
        </xdr:cNvSpPr>
      </xdr:nvSpPr>
      <xdr:spPr>
        <a:xfrm>
          <a:off x="4972685" y="391668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159385</xdr:colOff>
      <xdr:row>21</xdr:row>
      <xdr:rowOff>123190</xdr:rowOff>
    </xdr:to>
    <xdr:sp>
      <xdr:nvSpPr>
        <xdr:cNvPr id="268" name="图片 2"/>
        <xdr:cNvSpPr>
          <a:spLocks noChangeAspect="1"/>
        </xdr:cNvSpPr>
      </xdr:nvSpPr>
      <xdr:spPr>
        <a:xfrm>
          <a:off x="497268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20</xdr:row>
      <xdr:rowOff>0</xdr:rowOff>
    </xdr:from>
    <xdr:to>
      <xdr:col>9</xdr:col>
      <xdr:colOff>159385</xdr:colOff>
      <xdr:row>21</xdr:row>
      <xdr:rowOff>123190</xdr:rowOff>
    </xdr:to>
    <xdr:sp>
      <xdr:nvSpPr>
        <xdr:cNvPr id="269" name="图片 2"/>
        <xdr:cNvSpPr>
          <a:spLocks noChangeAspect="1"/>
        </xdr:cNvSpPr>
      </xdr:nvSpPr>
      <xdr:spPr>
        <a:xfrm>
          <a:off x="4972685" y="3916680"/>
          <a:ext cx="596900" cy="3060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609600</xdr:colOff>
      <xdr:row>74</xdr:row>
      <xdr:rowOff>0</xdr:rowOff>
    </xdr:from>
    <xdr:to>
      <xdr:col>18</xdr:col>
      <xdr:colOff>1321435</xdr:colOff>
      <xdr:row>76</xdr:row>
      <xdr:rowOff>51435</xdr:rowOff>
    </xdr:to>
    <xdr:sp>
      <xdr:nvSpPr>
        <xdr:cNvPr id="2" name="图片 1"/>
        <xdr:cNvSpPr>
          <a:spLocks noChangeAspect="1"/>
        </xdr:cNvSpPr>
      </xdr:nvSpPr>
      <xdr:spPr>
        <a:xfrm>
          <a:off x="12062460" y="16245840"/>
          <a:ext cx="161099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294005</xdr:colOff>
      <xdr:row>74</xdr:row>
      <xdr:rowOff>0</xdr:rowOff>
    </xdr:from>
    <xdr:to>
      <xdr:col>16</xdr:col>
      <xdr:colOff>551180</xdr:colOff>
      <xdr:row>76</xdr:row>
      <xdr:rowOff>51435</xdr:rowOff>
    </xdr:to>
    <xdr:sp>
      <xdr:nvSpPr>
        <xdr:cNvPr id="3" name="图片 2"/>
        <xdr:cNvSpPr>
          <a:spLocks noChangeAspect="1"/>
        </xdr:cNvSpPr>
      </xdr:nvSpPr>
      <xdr:spPr>
        <a:xfrm>
          <a:off x="11746865" y="1624584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609600</xdr:colOff>
      <xdr:row>74</xdr:row>
      <xdr:rowOff>0</xdr:rowOff>
    </xdr:from>
    <xdr:to>
      <xdr:col>18</xdr:col>
      <xdr:colOff>1243965</xdr:colOff>
      <xdr:row>76</xdr:row>
      <xdr:rowOff>51435</xdr:rowOff>
    </xdr:to>
    <xdr:sp>
      <xdr:nvSpPr>
        <xdr:cNvPr id="4" name="图片 1"/>
        <xdr:cNvSpPr>
          <a:spLocks noChangeAspect="1"/>
        </xdr:cNvSpPr>
      </xdr:nvSpPr>
      <xdr:spPr>
        <a:xfrm>
          <a:off x="12062460" y="16245840"/>
          <a:ext cx="1533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609600</xdr:colOff>
      <xdr:row>74</xdr:row>
      <xdr:rowOff>0</xdr:rowOff>
    </xdr:from>
    <xdr:to>
      <xdr:col>18</xdr:col>
      <xdr:colOff>1236345</xdr:colOff>
      <xdr:row>76</xdr:row>
      <xdr:rowOff>51435</xdr:rowOff>
    </xdr:to>
    <xdr:sp>
      <xdr:nvSpPr>
        <xdr:cNvPr id="5" name="图片 1"/>
        <xdr:cNvSpPr>
          <a:spLocks noChangeAspect="1"/>
        </xdr:cNvSpPr>
      </xdr:nvSpPr>
      <xdr:spPr>
        <a:xfrm>
          <a:off x="12062460" y="16245840"/>
          <a:ext cx="152590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609600</xdr:colOff>
      <xdr:row>74</xdr:row>
      <xdr:rowOff>0</xdr:rowOff>
    </xdr:from>
    <xdr:to>
      <xdr:col>18</xdr:col>
      <xdr:colOff>1236345</xdr:colOff>
      <xdr:row>76</xdr:row>
      <xdr:rowOff>51435</xdr:rowOff>
    </xdr:to>
    <xdr:sp>
      <xdr:nvSpPr>
        <xdr:cNvPr id="6" name="图片 1"/>
        <xdr:cNvSpPr>
          <a:spLocks noChangeAspect="1"/>
        </xdr:cNvSpPr>
      </xdr:nvSpPr>
      <xdr:spPr>
        <a:xfrm>
          <a:off x="12062460" y="16245840"/>
          <a:ext cx="152590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323215</xdr:colOff>
      <xdr:row>74</xdr:row>
      <xdr:rowOff>0</xdr:rowOff>
    </xdr:from>
    <xdr:to>
      <xdr:col>17</xdr:col>
      <xdr:colOff>28575</xdr:colOff>
      <xdr:row>76</xdr:row>
      <xdr:rowOff>59690</xdr:rowOff>
    </xdr:to>
    <xdr:sp>
      <xdr:nvSpPr>
        <xdr:cNvPr id="7" name="图片 1"/>
        <xdr:cNvSpPr>
          <a:spLocks noChangeAspect="1"/>
        </xdr:cNvSpPr>
      </xdr:nvSpPr>
      <xdr:spPr>
        <a:xfrm>
          <a:off x="11776075" y="16245840"/>
          <a:ext cx="31496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323215</xdr:colOff>
      <xdr:row>74</xdr:row>
      <xdr:rowOff>0</xdr:rowOff>
    </xdr:from>
    <xdr:to>
      <xdr:col>17</xdr:col>
      <xdr:colOff>28575</xdr:colOff>
      <xdr:row>76</xdr:row>
      <xdr:rowOff>59690</xdr:rowOff>
    </xdr:to>
    <xdr:sp>
      <xdr:nvSpPr>
        <xdr:cNvPr id="8" name="图片 1"/>
        <xdr:cNvSpPr>
          <a:spLocks noChangeAspect="1"/>
        </xdr:cNvSpPr>
      </xdr:nvSpPr>
      <xdr:spPr>
        <a:xfrm>
          <a:off x="11776075" y="16245840"/>
          <a:ext cx="31496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447675</xdr:colOff>
      <xdr:row>74</xdr:row>
      <xdr:rowOff>0</xdr:rowOff>
    </xdr:from>
    <xdr:to>
      <xdr:col>16</xdr:col>
      <xdr:colOff>105410</xdr:colOff>
      <xdr:row>76</xdr:row>
      <xdr:rowOff>51435</xdr:rowOff>
    </xdr:to>
    <xdr:sp>
      <xdr:nvSpPr>
        <xdr:cNvPr id="9" name="图片 1"/>
        <xdr:cNvSpPr>
          <a:spLocks noChangeAspect="1"/>
        </xdr:cNvSpPr>
      </xdr:nvSpPr>
      <xdr:spPr>
        <a:xfrm>
          <a:off x="11290935" y="1624584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276860</xdr:colOff>
      <xdr:row>74</xdr:row>
      <xdr:rowOff>0</xdr:rowOff>
    </xdr:from>
    <xdr:to>
      <xdr:col>16</xdr:col>
      <xdr:colOff>543560</xdr:colOff>
      <xdr:row>76</xdr:row>
      <xdr:rowOff>50165</xdr:rowOff>
    </xdr:to>
    <xdr:sp>
      <xdr:nvSpPr>
        <xdr:cNvPr id="10" name="图片 1"/>
        <xdr:cNvSpPr>
          <a:spLocks noChangeAspect="1"/>
        </xdr:cNvSpPr>
      </xdr:nvSpPr>
      <xdr:spPr>
        <a:xfrm>
          <a:off x="11729720" y="16245840"/>
          <a:ext cx="26670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121920</xdr:colOff>
      <xdr:row>2</xdr:row>
      <xdr:rowOff>109220</xdr:rowOff>
    </xdr:to>
    <xdr:sp>
      <xdr:nvSpPr>
        <xdr:cNvPr id="11" name="图片 2"/>
        <xdr:cNvSpPr>
          <a:spLocks noChangeAspect="1"/>
        </xdr:cNvSpPr>
      </xdr:nvSpPr>
      <xdr:spPr>
        <a:xfrm>
          <a:off x="9288780" y="0"/>
          <a:ext cx="106680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213995</xdr:colOff>
      <xdr:row>1</xdr:row>
      <xdr:rowOff>116205</xdr:rowOff>
    </xdr:to>
    <xdr:sp>
      <xdr:nvSpPr>
        <xdr:cNvPr id="12" name="图片 1"/>
        <xdr:cNvSpPr>
          <a:spLocks noChangeAspect="1"/>
        </xdr:cNvSpPr>
      </xdr:nvSpPr>
      <xdr:spPr>
        <a:xfrm>
          <a:off x="9288780" y="0"/>
          <a:ext cx="11588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213995</xdr:colOff>
      <xdr:row>1</xdr:row>
      <xdr:rowOff>114300</xdr:rowOff>
    </xdr:to>
    <xdr:sp>
      <xdr:nvSpPr>
        <xdr:cNvPr id="13" name="图片 1"/>
        <xdr:cNvSpPr>
          <a:spLocks noChangeAspect="1"/>
        </xdr:cNvSpPr>
      </xdr:nvSpPr>
      <xdr:spPr>
        <a:xfrm>
          <a:off x="9288780" y="0"/>
          <a:ext cx="11588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213995</xdr:colOff>
      <xdr:row>1</xdr:row>
      <xdr:rowOff>116205</xdr:rowOff>
    </xdr:to>
    <xdr:sp>
      <xdr:nvSpPr>
        <xdr:cNvPr id="14" name="图片 1"/>
        <xdr:cNvSpPr>
          <a:spLocks noChangeAspect="1"/>
        </xdr:cNvSpPr>
      </xdr:nvSpPr>
      <xdr:spPr>
        <a:xfrm>
          <a:off x="9288780" y="0"/>
          <a:ext cx="11588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213995</xdr:colOff>
      <xdr:row>1</xdr:row>
      <xdr:rowOff>114300</xdr:rowOff>
    </xdr:to>
    <xdr:sp>
      <xdr:nvSpPr>
        <xdr:cNvPr id="15" name="图片 1"/>
        <xdr:cNvSpPr>
          <a:spLocks noChangeAspect="1"/>
        </xdr:cNvSpPr>
      </xdr:nvSpPr>
      <xdr:spPr>
        <a:xfrm>
          <a:off x="9288780" y="0"/>
          <a:ext cx="11588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281940</xdr:colOff>
      <xdr:row>1</xdr:row>
      <xdr:rowOff>117475</xdr:rowOff>
    </xdr:to>
    <xdr:sp>
      <xdr:nvSpPr>
        <xdr:cNvPr id="16" name="图片 1"/>
        <xdr:cNvSpPr>
          <a:spLocks noChangeAspect="1"/>
        </xdr:cNvSpPr>
      </xdr:nvSpPr>
      <xdr:spPr>
        <a:xfrm>
          <a:off x="928878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281940</xdr:colOff>
      <xdr:row>1</xdr:row>
      <xdr:rowOff>114935</xdr:rowOff>
    </xdr:to>
    <xdr:sp>
      <xdr:nvSpPr>
        <xdr:cNvPr id="17" name="图片 1"/>
        <xdr:cNvSpPr>
          <a:spLocks noChangeAspect="1"/>
        </xdr:cNvSpPr>
      </xdr:nvSpPr>
      <xdr:spPr>
        <a:xfrm>
          <a:off x="928878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281940</xdr:colOff>
      <xdr:row>1</xdr:row>
      <xdr:rowOff>117475</xdr:rowOff>
    </xdr:to>
    <xdr:sp>
      <xdr:nvSpPr>
        <xdr:cNvPr id="18" name="图片 1"/>
        <xdr:cNvSpPr>
          <a:spLocks noChangeAspect="1"/>
        </xdr:cNvSpPr>
      </xdr:nvSpPr>
      <xdr:spPr>
        <a:xfrm>
          <a:off x="928878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281940</xdr:colOff>
      <xdr:row>1</xdr:row>
      <xdr:rowOff>114935</xdr:rowOff>
    </xdr:to>
    <xdr:sp>
      <xdr:nvSpPr>
        <xdr:cNvPr id="19" name="图片 1"/>
        <xdr:cNvSpPr>
          <a:spLocks noChangeAspect="1"/>
        </xdr:cNvSpPr>
      </xdr:nvSpPr>
      <xdr:spPr>
        <a:xfrm>
          <a:off x="928878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20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21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114300</xdr:rowOff>
    </xdr:to>
    <xdr:sp>
      <xdr:nvSpPr>
        <xdr:cNvPr id="22" name="图片 1"/>
        <xdr:cNvSpPr>
          <a:spLocks noChangeAspect="1"/>
        </xdr:cNvSpPr>
      </xdr:nvSpPr>
      <xdr:spPr>
        <a:xfrm>
          <a:off x="928878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302895</xdr:colOff>
      <xdr:row>1</xdr:row>
      <xdr:rowOff>107950</xdr:rowOff>
    </xdr:to>
    <xdr:sp>
      <xdr:nvSpPr>
        <xdr:cNvPr id="23" name="图片 2"/>
        <xdr:cNvSpPr>
          <a:spLocks noChangeAspect="1"/>
        </xdr:cNvSpPr>
      </xdr:nvSpPr>
      <xdr:spPr>
        <a:xfrm>
          <a:off x="928878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302895</xdr:colOff>
      <xdr:row>1</xdr:row>
      <xdr:rowOff>107950</xdr:rowOff>
    </xdr:to>
    <xdr:sp>
      <xdr:nvSpPr>
        <xdr:cNvPr id="24" name="图片 2"/>
        <xdr:cNvSpPr>
          <a:spLocks noChangeAspect="1"/>
        </xdr:cNvSpPr>
      </xdr:nvSpPr>
      <xdr:spPr>
        <a:xfrm>
          <a:off x="928878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25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26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27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28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300355</xdr:colOff>
      <xdr:row>1</xdr:row>
      <xdr:rowOff>107950</xdr:rowOff>
    </xdr:to>
    <xdr:sp>
      <xdr:nvSpPr>
        <xdr:cNvPr id="29" name="图片 2"/>
        <xdr:cNvSpPr>
          <a:spLocks noChangeAspect="1"/>
        </xdr:cNvSpPr>
      </xdr:nvSpPr>
      <xdr:spPr>
        <a:xfrm>
          <a:off x="928878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116840</xdr:rowOff>
    </xdr:to>
    <xdr:sp>
      <xdr:nvSpPr>
        <xdr:cNvPr id="30" name="图片 1"/>
        <xdr:cNvSpPr>
          <a:spLocks noChangeAspect="1"/>
        </xdr:cNvSpPr>
      </xdr:nvSpPr>
      <xdr:spPr>
        <a:xfrm>
          <a:off x="928878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115570</xdr:rowOff>
    </xdr:to>
    <xdr:sp>
      <xdr:nvSpPr>
        <xdr:cNvPr id="31" name="图片 1"/>
        <xdr:cNvSpPr>
          <a:spLocks noChangeAspect="1"/>
        </xdr:cNvSpPr>
      </xdr:nvSpPr>
      <xdr:spPr>
        <a:xfrm>
          <a:off x="928878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2" name="图片 2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3" name="图片 2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34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35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36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37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177165</xdr:rowOff>
    </xdr:to>
    <xdr:sp>
      <xdr:nvSpPr>
        <xdr:cNvPr id="38" name="图片 2"/>
        <xdr:cNvSpPr>
          <a:spLocks noChangeAspect="1"/>
        </xdr:cNvSpPr>
      </xdr:nvSpPr>
      <xdr:spPr>
        <a:xfrm>
          <a:off x="928878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113665</xdr:rowOff>
    </xdr:to>
    <xdr:sp>
      <xdr:nvSpPr>
        <xdr:cNvPr id="39" name="图片 1"/>
        <xdr:cNvSpPr>
          <a:spLocks noChangeAspect="1"/>
        </xdr:cNvSpPr>
      </xdr:nvSpPr>
      <xdr:spPr>
        <a:xfrm>
          <a:off x="928878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40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41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114300</xdr:rowOff>
    </xdr:to>
    <xdr:sp>
      <xdr:nvSpPr>
        <xdr:cNvPr id="42" name="图片 1"/>
        <xdr:cNvSpPr>
          <a:spLocks noChangeAspect="1"/>
        </xdr:cNvSpPr>
      </xdr:nvSpPr>
      <xdr:spPr>
        <a:xfrm>
          <a:off x="928878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302895</xdr:colOff>
      <xdr:row>1</xdr:row>
      <xdr:rowOff>107950</xdr:rowOff>
    </xdr:to>
    <xdr:sp>
      <xdr:nvSpPr>
        <xdr:cNvPr id="43" name="图片 2"/>
        <xdr:cNvSpPr>
          <a:spLocks noChangeAspect="1"/>
        </xdr:cNvSpPr>
      </xdr:nvSpPr>
      <xdr:spPr>
        <a:xfrm>
          <a:off x="928878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302895</xdr:colOff>
      <xdr:row>1</xdr:row>
      <xdr:rowOff>107950</xdr:rowOff>
    </xdr:to>
    <xdr:sp>
      <xdr:nvSpPr>
        <xdr:cNvPr id="44" name="图片 2"/>
        <xdr:cNvSpPr>
          <a:spLocks noChangeAspect="1"/>
        </xdr:cNvSpPr>
      </xdr:nvSpPr>
      <xdr:spPr>
        <a:xfrm>
          <a:off x="928878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45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46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47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48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300355</xdr:colOff>
      <xdr:row>1</xdr:row>
      <xdr:rowOff>107950</xdr:rowOff>
    </xdr:to>
    <xdr:sp>
      <xdr:nvSpPr>
        <xdr:cNvPr id="49" name="图片 2"/>
        <xdr:cNvSpPr>
          <a:spLocks noChangeAspect="1"/>
        </xdr:cNvSpPr>
      </xdr:nvSpPr>
      <xdr:spPr>
        <a:xfrm>
          <a:off x="928878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116840</xdr:rowOff>
    </xdr:to>
    <xdr:sp>
      <xdr:nvSpPr>
        <xdr:cNvPr id="50" name="图片 1"/>
        <xdr:cNvSpPr>
          <a:spLocks noChangeAspect="1"/>
        </xdr:cNvSpPr>
      </xdr:nvSpPr>
      <xdr:spPr>
        <a:xfrm>
          <a:off x="928878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115570</xdr:rowOff>
    </xdr:to>
    <xdr:sp>
      <xdr:nvSpPr>
        <xdr:cNvPr id="51" name="图片 1"/>
        <xdr:cNvSpPr>
          <a:spLocks noChangeAspect="1"/>
        </xdr:cNvSpPr>
      </xdr:nvSpPr>
      <xdr:spPr>
        <a:xfrm>
          <a:off x="928878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52" name="图片 2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53" name="图片 2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54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55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56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177165</xdr:rowOff>
    </xdr:to>
    <xdr:sp>
      <xdr:nvSpPr>
        <xdr:cNvPr id="57" name="图片 2"/>
        <xdr:cNvSpPr>
          <a:spLocks noChangeAspect="1"/>
        </xdr:cNvSpPr>
      </xdr:nvSpPr>
      <xdr:spPr>
        <a:xfrm>
          <a:off x="928878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113665</xdr:rowOff>
    </xdr:to>
    <xdr:sp>
      <xdr:nvSpPr>
        <xdr:cNvPr id="58" name="图片 1"/>
        <xdr:cNvSpPr>
          <a:spLocks noChangeAspect="1"/>
        </xdr:cNvSpPr>
      </xdr:nvSpPr>
      <xdr:spPr>
        <a:xfrm>
          <a:off x="928878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59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60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114300</xdr:rowOff>
    </xdr:to>
    <xdr:sp>
      <xdr:nvSpPr>
        <xdr:cNvPr id="61" name="图片 1"/>
        <xdr:cNvSpPr>
          <a:spLocks noChangeAspect="1"/>
        </xdr:cNvSpPr>
      </xdr:nvSpPr>
      <xdr:spPr>
        <a:xfrm>
          <a:off x="928878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302895</xdr:colOff>
      <xdr:row>1</xdr:row>
      <xdr:rowOff>107950</xdr:rowOff>
    </xdr:to>
    <xdr:sp>
      <xdr:nvSpPr>
        <xdr:cNvPr id="62" name="图片 2"/>
        <xdr:cNvSpPr>
          <a:spLocks noChangeAspect="1"/>
        </xdr:cNvSpPr>
      </xdr:nvSpPr>
      <xdr:spPr>
        <a:xfrm>
          <a:off x="928878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302895</xdr:colOff>
      <xdr:row>1</xdr:row>
      <xdr:rowOff>107950</xdr:rowOff>
    </xdr:to>
    <xdr:sp>
      <xdr:nvSpPr>
        <xdr:cNvPr id="63" name="图片 2"/>
        <xdr:cNvSpPr>
          <a:spLocks noChangeAspect="1"/>
        </xdr:cNvSpPr>
      </xdr:nvSpPr>
      <xdr:spPr>
        <a:xfrm>
          <a:off x="928878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64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65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66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67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300355</xdr:colOff>
      <xdr:row>1</xdr:row>
      <xdr:rowOff>107950</xdr:rowOff>
    </xdr:to>
    <xdr:sp>
      <xdr:nvSpPr>
        <xdr:cNvPr id="68" name="图片 2"/>
        <xdr:cNvSpPr>
          <a:spLocks noChangeAspect="1"/>
        </xdr:cNvSpPr>
      </xdr:nvSpPr>
      <xdr:spPr>
        <a:xfrm>
          <a:off x="928878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116840</xdr:rowOff>
    </xdr:to>
    <xdr:sp>
      <xdr:nvSpPr>
        <xdr:cNvPr id="69" name="图片 1"/>
        <xdr:cNvSpPr>
          <a:spLocks noChangeAspect="1"/>
        </xdr:cNvSpPr>
      </xdr:nvSpPr>
      <xdr:spPr>
        <a:xfrm>
          <a:off x="928878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115570</xdr:rowOff>
    </xdr:to>
    <xdr:sp>
      <xdr:nvSpPr>
        <xdr:cNvPr id="70" name="图片 1"/>
        <xdr:cNvSpPr>
          <a:spLocks noChangeAspect="1"/>
        </xdr:cNvSpPr>
      </xdr:nvSpPr>
      <xdr:spPr>
        <a:xfrm>
          <a:off x="928878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71" name="图片 2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72" name="图片 2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73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74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75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76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177165</xdr:rowOff>
    </xdr:to>
    <xdr:sp>
      <xdr:nvSpPr>
        <xdr:cNvPr id="77" name="图片 2"/>
        <xdr:cNvSpPr>
          <a:spLocks noChangeAspect="1"/>
        </xdr:cNvSpPr>
      </xdr:nvSpPr>
      <xdr:spPr>
        <a:xfrm>
          <a:off x="928878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113665</xdr:rowOff>
    </xdr:to>
    <xdr:sp>
      <xdr:nvSpPr>
        <xdr:cNvPr id="78" name="图片 1"/>
        <xdr:cNvSpPr>
          <a:spLocks noChangeAspect="1"/>
        </xdr:cNvSpPr>
      </xdr:nvSpPr>
      <xdr:spPr>
        <a:xfrm>
          <a:off x="928878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79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80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114300</xdr:rowOff>
    </xdr:to>
    <xdr:sp>
      <xdr:nvSpPr>
        <xdr:cNvPr id="81" name="图片 1"/>
        <xdr:cNvSpPr>
          <a:spLocks noChangeAspect="1"/>
        </xdr:cNvSpPr>
      </xdr:nvSpPr>
      <xdr:spPr>
        <a:xfrm>
          <a:off x="928878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302895</xdr:colOff>
      <xdr:row>1</xdr:row>
      <xdr:rowOff>107950</xdr:rowOff>
    </xdr:to>
    <xdr:sp>
      <xdr:nvSpPr>
        <xdr:cNvPr id="82" name="图片 2"/>
        <xdr:cNvSpPr>
          <a:spLocks noChangeAspect="1"/>
        </xdr:cNvSpPr>
      </xdr:nvSpPr>
      <xdr:spPr>
        <a:xfrm>
          <a:off x="928878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302895</xdr:colOff>
      <xdr:row>1</xdr:row>
      <xdr:rowOff>107950</xdr:rowOff>
    </xdr:to>
    <xdr:sp>
      <xdr:nvSpPr>
        <xdr:cNvPr id="83" name="图片 2"/>
        <xdr:cNvSpPr>
          <a:spLocks noChangeAspect="1"/>
        </xdr:cNvSpPr>
      </xdr:nvSpPr>
      <xdr:spPr>
        <a:xfrm>
          <a:off x="928878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84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85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86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87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300355</xdr:colOff>
      <xdr:row>1</xdr:row>
      <xdr:rowOff>107950</xdr:rowOff>
    </xdr:to>
    <xdr:sp>
      <xdr:nvSpPr>
        <xdr:cNvPr id="88" name="图片 2"/>
        <xdr:cNvSpPr>
          <a:spLocks noChangeAspect="1"/>
        </xdr:cNvSpPr>
      </xdr:nvSpPr>
      <xdr:spPr>
        <a:xfrm>
          <a:off x="928878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116840</xdr:rowOff>
    </xdr:to>
    <xdr:sp>
      <xdr:nvSpPr>
        <xdr:cNvPr id="89" name="图片 1"/>
        <xdr:cNvSpPr>
          <a:spLocks noChangeAspect="1"/>
        </xdr:cNvSpPr>
      </xdr:nvSpPr>
      <xdr:spPr>
        <a:xfrm>
          <a:off x="928878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115570</xdr:rowOff>
    </xdr:to>
    <xdr:sp>
      <xdr:nvSpPr>
        <xdr:cNvPr id="90" name="图片 1"/>
        <xdr:cNvSpPr>
          <a:spLocks noChangeAspect="1"/>
        </xdr:cNvSpPr>
      </xdr:nvSpPr>
      <xdr:spPr>
        <a:xfrm>
          <a:off x="928878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113665</xdr:rowOff>
    </xdr:to>
    <xdr:sp>
      <xdr:nvSpPr>
        <xdr:cNvPr id="91" name="图片 1"/>
        <xdr:cNvSpPr>
          <a:spLocks noChangeAspect="1"/>
        </xdr:cNvSpPr>
      </xdr:nvSpPr>
      <xdr:spPr>
        <a:xfrm>
          <a:off x="928878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121920</xdr:colOff>
      <xdr:row>2</xdr:row>
      <xdr:rowOff>109220</xdr:rowOff>
    </xdr:to>
    <xdr:sp>
      <xdr:nvSpPr>
        <xdr:cNvPr id="92" name="图片 2"/>
        <xdr:cNvSpPr>
          <a:spLocks noChangeAspect="1"/>
        </xdr:cNvSpPr>
      </xdr:nvSpPr>
      <xdr:spPr>
        <a:xfrm>
          <a:off x="9288780" y="0"/>
          <a:ext cx="106680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213995</xdr:colOff>
      <xdr:row>1</xdr:row>
      <xdr:rowOff>116205</xdr:rowOff>
    </xdr:to>
    <xdr:sp>
      <xdr:nvSpPr>
        <xdr:cNvPr id="93" name="图片 1"/>
        <xdr:cNvSpPr>
          <a:spLocks noChangeAspect="1"/>
        </xdr:cNvSpPr>
      </xdr:nvSpPr>
      <xdr:spPr>
        <a:xfrm>
          <a:off x="9288780" y="0"/>
          <a:ext cx="11588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213995</xdr:colOff>
      <xdr:row>1</xdr:row>
      <xdr:rowOff>114300</xdr:rowOff>
    </xdr:to>
    <xdr:sp>
      <xdr:nvSpPr>
        <xdr:cNvPr id="94" name="图片 1"/>
        <xdr:cNvSpPr>
          <a:spLocks noChangeAspect="1"/>
        </xdr:cNvSpPr>
      </xdr:nvSpPr>
      <xdr:spPr>
        <a:xfrm>
          <a:off x="9288780" y="0"/>
          <a:ext cx="11588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213995</xdr:colOff>
      <xdr:row>1</xdr:row>
      <xdr:rowOff>116205</xdr:rowOff>
    </xdr:to>
    <xdr:sp>
      <xdr:nvSpPr>
        <xdr:cNvPr id="95" name="图片 1"/>
        <xdr:cNvSpPr>
          <a:spLocks noChangeAspect="1"/>
        </xdr:cNvSpPr>
      </xdr:nvSpPr>
      <xdr:spPr>
        <a:xfrm>
          <a:off x="9288780" y="0"/>
          <a:ext cx="11588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213995</xdr:colOff>
      <xdr:row>1</xdr:row>
      <xdr:rowOff>114300</xdr:rowOff>
    </xdr:to>
    <xdr:sp>
      <xdr:nvSpPr>
        <xdr:cNvPr id="96" name="图片 1"/>
        <xdr:cNvSpPr>
          <a:spLocks noChangeAspect="1"/>
        </xdr:cNvSpPr>
      </xdr:nvSpPr>
      <xdr:spPr>
        <a:xfrm>
          <a:off x="9288780" y="0"/>
          <a:ext cx="11588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281940</xdr:colOff>
      <xdr:row>1</xdr:row>
      <xdr:rowOff>117475</xdr:rowOff>
    </xdr:to>
    <xdr:sp>
      <xdr:nvSpPr>
        <xdr:cNvPr id="97" name="图片 1"/>
        <xdr:cNvSpPr>
          <a:spLocks noChangeAspect="1"/>
        </xdr:cNvSpPr>
      </xdr:nvSpPr>
      <xdr:spPr>
        <a:xfrm>
          <a:off x="928878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281940</xdr:colOff>
      <xdr:row>1</xdr:row>
      <xdr:rowOff>114935</xdr:rowOff>
    </xdr:to>
    <xdr:sp>
      <xdr:nvSpPr>
        <xdr:cNvPr id="98" name="图片 1"/>
        <xdr:cNvSpPr>
          <a:spLocks noChangeAspect="1"/>
        </xdr:cNvSpPr>
      </xdr:nvSpPr>
      <xdr:spPr>
        <a:xfrm>
          <a:off x="928878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281940</xdr:colOff>
      <xdr:row>1</xdr:row>
      <xdr:rowOff>117475</xdr:rowOff>
    </xdr:to>
    <xdr:sp>
      <xdr:nvSpPr>
        <xdr:cNvPr id="99" name="图片 1"/>
        <xdr:cNvSpPr>
          <a:spLocks noChangeAspect="1"/>
        </xdr:cNvSpPr>
      </xdr:nvSpPr>
      <xdr:spPr>
        <a:xfrm>
          <a:off x="928878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281940</xdr:colOff>
      <xdr:row>1</xdr:row>
      <xdr:rowOff>114935</xdr:rowOff>
    </xdr:to>
    <xdr:sp>
      <xdr:nvSpPr>
        <xdr:cNvPr id="100" name="图片 1"/>
        <xdr:cNvSpPr>
          <a:spLocks noChangeAspect="1"/>
        </xdr:cNvSpPr>
      </xdr:nvSpPr>
      <xdr:spPr>
        <a:xfrm>
          <a:off x="928878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101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102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114300</xdr:rowOff>
    </xdr:to>
    <xdr:sp>
      <xdr:nvSpPr>
        <xdr:cNvPr id="103" name="图片 1"/>
        <xdr:cNvSpPr>
          <a:spLocks noChangeAspect="1"/>
        </xdr:cNvSpPr>
      </xdr:nvSpPr>
      <xdr:spPr>
        <a:xfrm>
          <a:off x="928878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302895</xdr:colOff>
      <xdr:row>1</xdr:row>
      <xdr:rowOff>107950</xdr:rowOff>
    </xdr:to>
    <xdr:sp>
      <xdr:nvSpPr>
        <xdr:cNvPr id="104" name="图片 2"/>
        <xdr:cNvSpPr>
          <a:spLocks noChangeAspect="1"/>
        </xdr:cNvSpPr>
      </xdr:nvSpPr>
      <xdr:spPr>
        <a:xfrm>
          <a:off x="928878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302895</xdr:colOff>
      <xdr:row>1</xdr:row>
      <xdr:rowOff>107950</xdr:rowOff>
    </xdr:to>
    <xdr:sp>
      <xdr:nvSpPr>
        <xdr:cNvPr id="105" name="图片 2"/>
        <xdr:cNvSpPr>
          <a:spLocks noChangeAspect="1"/>
        </xdr:cNvSpPr>
      </xdr:nvSpPr>
      <xdr:spPr>
        <a:xfrm>
          <a:off x="928878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106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107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108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109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300355</xdr:colOff>
      <xdr:row>1</xdr:row>
      <xdr:rowOff>107950</xdr:rowOff>
    </xdr:to>
    <xdr:sp>
      <xdr:nvSpPr>
        <xdr:cNvPr id="110" name="图片 2"/>
        <xdr:cNvSpPr>
          <a:spLocks noChangeAspect="1"/>
        </xdr:cNvSpPr>
      </xdr:nvSpPr>
      <xdr:spPr>
        <a:xfrm>
          <a:off x="928878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116840</xdr:rowOff>
    </xdr:to>
    <xdr:sp>
      <xdr:nvSpPr>
        <xdr:cNvPr id="111" name="图片 1"/>
        <xdr:cNvSpPr>
          <a:spLocks noChangeAspect="1"/>
        </xdr:cNvSpPr>
      </xdr:nvSpPr>
      <xdr:spPr>
        <a:xfrm>
          <a:off x="928878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115570</xdr:rowOff>
    </xdr:to>
    <xdr:sp>
      <xdr:nvSpPr>
        <xdr:cNvPr id="112" name="图片 1"/>
        <xdr:cNvSpPr>
          <a:spLocks noChangeAspect="1"/>
        </xdr:cNvSpPr>
      </xdr:nvSpPr>
      <xdr:spPr>
        <a:xfrm>
          <a:off x="928878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113" name="图片 2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114" name="图片 2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115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116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117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118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177165</xdr:rowOff>
    </xdr:to>
    <xdr:sp>
      <xdr:nvSpPr>
        <xdr:cNvPr id="119" name="图片 2"/>
        <xdr:cNvSpPr>
          <a:spLocks noChangeAspect="1"/>
        </xdr:cNvSpPr>
      </xdr:nvSpPr>
      <xdr:spPr>
        <a:xfrm>
          <a:off x="928878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113665</xdr:rowOff>
    </xdr:to>
    <xdr:sp>
      <xdr:nvSpPr>
        <xdr:cNvPr id="120" name="图片 1"/>
        <xdr:cNvSpPr>
          <a:spLocks noChangeAspect="1"/>
        </xdr:cNvSpPr>
      </xdr:nvSpPr>
      <xdr:spPr>
        <a:xfrm>
          <a:off x="928878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121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122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114300</xdr:rowOff>
    </xdr:to>
    <xdr:sp>
      <xdr:nvSpPr>
        <xdr:cNvPr id="123" name="图片 1"/>
        <xdr:cNvSpPr>
          <a:spLocks noChangeAspect="1"/>
        </xdr:cNvSpPr>
      </xdr:nvSpPr>
      <xdr:spPr>
        <a:xfrm>
          <a:off x="928878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302895</xdr:colOff>
      <xdr:row>1</xdr:row>
      <xdr:rowOff>107950</xdr:rowOff>
    </xdr:to>
    <xdr:sp>
      <xdr:nvSpPr>
        <xdr:cNvPr id="124" name="图片 2"/>
        <xdr:cNvSpPr>
          <a:spLocks noChangeAspect="1"/>
        </xdr:cNvSpPr>
      </xdr:nvSpPr>
      <xdr:spPr>
        <a:xfrm>
          <a:off x="928878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302895</xdr:colOff>
      <xdr:row>1</xdr:row>
      <xdr:rowOff>107950</xdr:rowOff>
    </xdr:to>
    <xdr:sp>
      <xdr:nvSpPr>
        <xdr:cNvPr id="125" name="图片 2"/>
        <xdr:cNvSpPr>
          <a:spLocks noChangeAspect="1"/>
        </xdr:cNvSpPr>
      </xdr:nvSpPr>
      <xdr:spPr>
        <a:xfrm>
          <a:off x="928878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126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127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128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129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300355</xdr:colOff>
      <xdr:row>1</xdr:row>
      <xdr:rowOff>107950</xdr:rowOff>
    </xdr:to>
    <xdr:sp>
      <xdr:nvSpPr>
        <xdr:cNvPr id="130" name="图片 2"/>
        <xdr:cNvSpPr>
          <a:spLocks noChangeAspect="1"/>
        </xdr:cNvSpPr>
      </xdr:nvSpPr>
      <xdr:spPr>
        <a:xfrm>
          <a:off x="928878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116840</xdr:rowOff>
    </xdr:to>
    <xdr:sp>
      <xdr:nvSpPr>
        <xdr:cNvPr id="131" name="图片 1"/>
        <xdr:cNvSpPr>
          <a:spLocks noChangeAspect="1"/>
        </xdr:cNvSpPr>
      </xdr:nvSpPr>
      <xdr:spPr>
        <a:xfrm>
          <a:off x="928878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115570</xdr:rowOff>
    </xdr:to>
    <xdr:sp>
      <xdr:nvSpPr>
        <xdr:cNvPr id="132" name="图片 1"/>
        <xdr:cNvSpPr>
          <a:spLocks noChangeAspect="1"/>
        </xdr:cNvSpPr>
      </xdr:nvSpPr>
      <xdr:spPr>
        <a:xfrm>
          <a:off x="928878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133" name="图片 2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134" name="图片 2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135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136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137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177165</xdr:rowOff>
    </xdr:to>
    <xdr:sp>
      <xdr:nvSpPr>
        <xdr:cNvPr id="138" name="图片 2"/>
        <xdr:cNvSpPr>
          <a:spLocks noChangeAspect="1"/>
        </xdr:cNvSpPr>
      </xdr:nvSpPr>
      <xdr:spPr>
        <a:xfrm>
          <a:off x="928878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139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140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114300</xdr:rowOff>
    </xdr:to>
    <xdr:sp>
      <xdr:nvSpPr>
        <xdr:cNvPr id="141" name="图片 1"/>
        <xdr:cNvSpPr>
          <a:spLocks noChangeAspect="1"/>
        </xdr:cNvSpPr>
      </xdr:nvSpPr>
      <xdr:spPr>
        <a:xfrm>
          <a:off x="928878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302895</xdr:colOff>
      <xdr:row>1</xdr:row>
      <xdr:rowOff>107950</xdr:rowOff>
    </xdr:to>
    <xdr:sp>
      <xdr:nvSpPr>
        <xdr:cNvPr id="142" name="图片 2"/>
        <xdr:cNvSpPr>
          <a:spLocks noChangeAspect="1"/>
        </xdr:cNvSpPr>
      </xdr:nvSpPr>
      <xdr:spPr>
        <a:xfrm>
          <a:off x="928878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302895</xdr:colOff>
      <xdr:row>1</xdr:row>
      <xdr:rowOff>107950</xdr:rowOff>
    </xdr:to>
    <xdr:sp>
      <xdr:nvSpPr>
        <xdr:cNvPr id="143" name="图片 2"/>
        <xdr:cNvSpPr>
          <a:spLocks noChangeAspect="1"/>
        </xdr:cNvSpPr>
      </xdr:nvSpPr>
      <xdr:spPr>
        <a:xfrm>
          <a:off x="928878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144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145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146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147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300355</xdr:colOff>
      <xdr:row>1</xdr:row>
      <xdr:rowOff>107950</xdr:rowOff>
    </xdr:to>
    <xdr:sp>
      <xdr:nvSpPr>
        <xdr:cNvPr id="148" name="图片 2"/>
        <xdr:cNvSpPr>
          <a:spLocks noChangeAspect="1"/>
        </xdr:cNvSpPr>
      </xdr:nvSpPr>
      <xdr:spPr>
        <a:xfrm>
          <a:off x="928878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116840</xdr:rowOff>
    </xdr:to>
    <xdr:sp>
      <xdr:nvSpPr>
        <xdr:cNvPr id="149" name="图片 1"/>
        <xdr:cNvSpPr>
          <a:spLocks noChangeAspect="1"/>
        </xdr:cNvSpPr>
      </xdr:nvSpPr>
      <xdr:spPr>
        <a:xfrm>
          <a:off x="928878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115570</xdr:rowOff>
    </xdr:to>
    <xdr:sp>
      <xdr:nvSpPr>
        <xdr:cNvPr id="150" name="图片 1"/>
        <xdr:cNvSpPr>
          <a:spLocks noChangeAspect="1"/>
        </xdr:cNvSpPr>
      </xdr:nvSpPr>
      <xdr:spPr>
        <a:xfrm>
          <a:off x="928878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151" name="图片 2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152" name="图片 2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153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154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155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156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177165</xdr:rowOff>
    </xdr:to>
    <xdr:sp>
      <xdr:nvSpPr>
        <xdr:cNvPr id="157" name="图片 2"/>
        <xdr:cNvSpPr>
          <a:spLocks noChangeAspect="1"/>
        </xdr:cNvSpPr>
      </xdr:nvSpPr>
      <xdr:spPr>
        <a:xfrm>
          <a:off x="928878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113665</xdr:rowOff>
    </xdr:to>
    <xdr:sp>
      <xdr:nvSpPr>
        <xdr:cNvPr id="158" name="图片 1"/>
        <xdr:cNvSpPr>
          <a:spLocks noChangeAspect="1"/>
        </xdr:cNvSpPr>
      </xdr:nvSpPr>
      <xdr:spPr>
        <a:xfrm>
          <a:off x="928878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159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160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114300</xdr:rowOff>
    </xdr:to>
    <xdr:sp>
      <xdr:nvSpPr>
        <xdr:cNvPr id="161" name="图片 1"/>
        <xdr:cNvSpPr>
          <a:spLocks noChangeAspect="1"/>
        </xdr:cNvSpPr>
      </xdr:nvSpPr>
      <xdr:spPr>
        <a:xfrm>
          <a:off x="928878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302895</xdr:colOff>
      <xdr:row>1</xdr:row>
      <xdr:rowOff>107950</xdr:rowOff>
    </xdr:to>
    <xdr:sp>
      <xdr:nvSpPr>
        <xdr:cNvPr id="162" name="图片 2"/>
        <xdr:cNvSpPr>
          <a:spLocks noChangeAspect="1"/>
        </xdr:cNvSpPr>
      </xdr:nvSpPr>
      <xdr:spPr>
        <a:xfrm>
          <a:off x="928878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302895</xdr:colOff>
      <xdr:row>1</xdr:row>
      <xdr:rowOff>107950</xdr:rowOff>
    </xdr:to>
    <xdr:sp>
      <xdr:nvSpPr>
        <xdr:cNvPr id="163" name="图片 2"/>
        <xdr:cNvSpPr>
          <a:spLocks noChangeAspect="1"/>
        </xdr:cNvSpPr>
      </xdr:nvSpPr>
      <xdr:spPr>
        <a:xfrm>
          <a:off x="928878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164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165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166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167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300355</xdr:colOff>
      <xdr:row>1</xdr:row>
      <xdr:rowOff>107950</xdr:rowOff>
    </xdr:to>
    <xdr:sp>
      <xdr:nvSpPr>
        <xdr:cNvPr id="168" name="图片 2"/>
        <xdr:cNvSpPr>
          <a:spLocks noChangeAspect="1"/>
        </xdr:cNvSpPr>
      </xdr:nvSpPr>
      <xdr:spPr>
        <a:xfrm>
          <a:off x="928878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116840</xdr:rowOff>
    </xdr:to>
    <xdr:sp>
      <xdr:nvSpPr>
        <xdr:cNvPr id="169" name="图片 1"/>
        <xdr:cNvSpPr>
          <a:spLocks noChangeAspect="1"/>
        </xdr:cNvSpPr>
      </xdr:nvSpPr>
      <xdr:spPr>
        <a:xfrm>
          <a:off x="928878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115570</xdr:rowOff>
    </xdr:to>
    <xdr:sp>
      <xdr:nvSpPr>
        <xdr:cNvPr id="170" name="图片 1"/>
        <xdr:cNvSpPr>
          <a:spLocks noChangeAspect="1"/>
        </xdr:cNvSpPr>
      </xdr:nvSpPr>
      <xdr:spPr>
        <a:xfrm>
          <a:off x="928878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113665</xdr:rowOff>
    </xdr:to>
    <xdr:sp>
      <xdr:nvSpPr>
        <xdr:cNvPr id="171" name="图片 1"/>
        <xdr:cNvSpPr>
          <a:spLocks noChangeAspect="1"/>
        </xdr:cNvSpPr>
      </xdr:nvSpPr>
      <xdr:spPr>
        <a:xfrm>
          <a:off x="928878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121920</xdr:colOff>
      <xdr:row>2</xdr:row>
      <xdr:rowOff>109220</xdr:rowOff>
    </xdr:to>
    <xdr:sp>
      <xdr:nvSpPr>
        <xdr:cNvPr id="172" name="图片 2"/>
        <xdr:cNvSpPr>
          <a:spLocks noChangeAspect="1"/>
        </xdr:cNvSpPr>
      </xdr:nvSpPr>
      <xdr:spPr>
        <a:xfrm>
          <a:off x="9288780" y="0"/>
          <a:ext cx="106680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281940</xdr:colOff>
      <xdr:row>1</xdr:row>
      <xdr:rowOff>117475</xdr:rowOff>
    </xdr:to>
    <xdr:sp>
      <xdr:nvSpPr>
        <xdr:cNvPr id="173" name="图片 1"/>
        <xdr:cNvSpPr>
          <a:spLocks noChangeAspect="1"/>
        </xdr:cNvSpPr>
      </xdr:nvSpPr>
      <xdr:spPr>
        <a:xfrm>
          <a:off x="928878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281940</xdr:colOff>
      <xdr:row>1</xdr:row>
      <xdr:rowOff>114935</xdr:rowOff>
    </xdr:to>
    <xdr:sp>
      <xdr:nvSpPr>
        <xdr:cNvPr id="174" name="图片 1"/>
        <xdr:cNvSpPr>
          <a:spLocks noChangeAspect="1"/>
        </xdr:cNvSpPr>
      </xdr:nvSpPr>
      <xdr:spPr>
        <a:xfrm>
          <a:off x="928878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281940</xdr:colOff>
      <xdr:row>1</xdr:row>
      <xdr:rowOff>117475</xdr:rowOff>
    </xdr:to>
    <xdr:sp>
      <xdr:nvSpPr>
        <xdr:cNvPr id="175" name="图片 1"/>
        <xdr:cNvSpPr>
          <a:spLocks noChangeAspect="1"/>
        </xdr:cNvSpPr>
      </xdr:nvSpPr>
      <xdr:spPr>
        <a:xfrm>
          <a:off x="928878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281940</xdr:colOff>
      <xdr:row>1</xdr:row>
      <xdr:rowOff>114935</xdr:rowOff>
    </xdr:to>
    <xdr:sp>
      <xdr:nvSpPr>
        <xdr:cNvPr id="176" name="图片 1"/>
        <xdr:cNvSpPr>
          <a:spLocks noChangeAspect="1"/>
        </xdr:cNvSpPr>
      </xdr:nvSpPr>
      <xdr:spPr>
        <a:xfrm>
          <a:off x="928878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177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178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114300</xdr:rowOff>
    </xdr:to>
    <xdr:sp>
      <xdr:nvSpPr>
        <xdr:cNvPr id="179" name="图片 1"/>
        <xdr:cNvSpPr>
          <a:spLocks noChangeAspect="1"/>
        </xdr:cNvSpPr>
      </xdr:nvSpPr>
      <xdr:spPr>
        <a:xfrm>
          <a:off x="928878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147320</xdr:colOff>
      <xdr:row>1</xdr:row>
      <xdr:rowOff>107950</xdr:rowOff>
    </xdr:to>
    <xdr:sp>
      <xdr:nvSpPr>
        <xdr:cNvPr id="180" name="图片 2"/>
        <xdr:cNvSpPr>
          <a:spLocks noChangeAspect="1"/>
        </xdr:cNvSpPr>
      </xdr:nvSpPr>
      <xdr:spPr>
        <a:xfrm>
          <a:off x="9288780" y="0"/>
          <a:ext cx="10922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147320</xdr:colOff>
      <xdr:row>1</xdr:row>
      <xdr:rowOff>107950</xdr:rowOff>
    </xdr:to>
    <xdr:sp>
      <xdr:nvSpPr>
        <xdr:cNvPr id="181" name="图片 2"/>
        <xdr:cNvSpPr>
          <a:spLocks noChangeAspect="1"/>
        </xdr:cNvSpPr>
      </xdr:nvSpPr>
      <xdr:spPr>
        <a:xfrm>
          <a:off x="9288780" y="0"/>
          <a:ext cx="10922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437515</xdr:colOff>
      <xdr:row>1</xdr:row>
      <xdr:rowOff>107950</xdr:rowOff>
    </xdr:to>
    <xdr:sp>
      <xdr:nvSpPr>
        <xdr:cNvPr id="182" name="图片 1"/>
        <xdr:cNvSpPr>
          <a:spLocks noChangeAspect="1"/>
        </xdr:cNvSpPr>
      </xdr:nvSpPr>
      <xdr:spPr>
        <a:xfrm>
          <a:off x="9288780" y="0"/>
          <a:ext cx="13823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437515</xdr:colOff>
      <xdr:row>1</xdr:row>
      <xdr:rowOff>107950</xdr:rowOff>
    </xdr:to>
    <xdr:sp>
      <xdr:nvSpPr>
        <xdr:cNvPr id="183" name="图片 1"/>
        <xdr:cNvSpPr>
          <a:spLocks noChangeAspect="1"/>
        </xdr:cNvSpPr>
      </xdr:nvSpPr>
      <xdr:spPr>
        <a:xfrm>
          <a:off x="9288780" y="0"/>
          <a:ext cx="13823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437515</xdr:colOff>
      <xdr:row>1</xdr:row>
      <xdr:rowOff>107950</xdr:rowOff>
    </xdr:to>
    <xdr:sp>
      <xdr:nvSpPr>
        <xdr:cNvPr id="184" name="图片 1"/>
        <xdr:cNvSpPr>
          <a:spLocks noChangeAspect="1"/>
        </xdr:cNvSpPr>
      </xdr:nvSpPr>
      <xdr:spPr>
        <a:xfrm>
          <a:off x="9288780" y="0"/>
          <a:ext cx="13823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437515</xdr:colOff>
      <xdr:row>1</xdr:row>
      <xdr:rowOff>107950</xdr:rowOff>
    </xdr:to>
    <xdr:sp>
      <xdr:nvSpPr>
        <xdr:cNvPr id="185" name="图片 1"/>
        <xdr:cNvSpPr>
          <a:spLocks noChangeAspect="1"/>
        </xdr:cNvSpPr>
      </xdr:nvSpPr>
      <xdr:spPr>
        <a:xfrm>
          <a:off x="9288780" y="0"/>
          <a:ext cx="13823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300355</xdr:colOff>
      <xdr:row>1</xdr:row>
      <xdr:rowOff>107950</xdr:rowOff>
    </xdr:to>
    <xdr:sp>
      <xdr:nvSpPr>
        <xdr:cNvPr id="186" name="图片 2"/>
        <xdr:cNvSpPr>
          <a:spLocks noChangeAspect="1"/>
        </xdr:cNvSpPr>
      </xdr:nvSpPr>
      <xdr:spPr>
        <a:xfrm>
          <a:off x="928878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116840</xdr:rowOff>
    </xdr:to>
    <xdr:sp>
      <xdr:nvSpPr>
        <xdr:cNvPr id="187" name="图片 1"/>
        <xdr:cNvSpPr>
          <a:spLocks noChangeAspect="1"/>
        </xdr:cNvSpPr>
      </xdr:nvSpPr>
      <xdr:spPr>
        <a:xfrm>
          <a:off x="928878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115570</xdr:rowOff>
    </xdr:to>
    <xdr:sp>
      <xdr:nvSpPr>
        <xdr:cNvPr id="188" name="图片 1"/>
        <xdr:cNvSpPr>
          <a:spLocks noChangeAspect="1"/>
        </xdr:cNvSpPr>
      </xdr:nvSpPr>
      <xdr:spPr>
        <a:xfrm>
          <a:off x="928878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147955</xdr:colOff>
      <xdr:row>1</xdr:row>
      <xdr:rowOff>107950</xdr:rowOff>
    </xdr:to>
    <xdr:sp>
      <xdr:nvSpPr>
        <xdr:cNvPr id="189" name="图片 2"/>
        <xdr:cNvSpPr>
          <a:spLocks noChangeAspect="1"/>
        </xdr:cNvSpPr>
      </xdr:nvSpPr>
      <xdr:spPr>
        <a:xfrm>
          <a:off x="9288780" y="0"/>
          <a:ext cx="10928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147955</xdr:colOff>
      <xdr:row>1</xdr:row>
      <xdr:rowOff>107950</xdr:rowOff>
    </xdr:to>
    <xdr:sp>
      <xdr:nvSpPr>
        <xdr:cNvPr id="190" name="图片 2"/>
        <xdr:cNvSpPr>
          <a:spLocks noChangeAspect="1"/>
        </xdr:cNvSpPr>
      </xdr:nvSpPr>
      <xdr:spPr>
        <a:xfrm>
          <a:off x="9288780" y="0"/>
          <a:ext cx="10928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438785</xdr:colOff>
      <xdr:row>1</xdr:row>
      <xdr:rowOff>107950</xdr:rowOff>
    </xdr:to>
    <xdr:sp>
      <xdr:nvSpPr>
        <xdr:cNvPr id="191" name="图片 1"/>
        <xdr:cNvSpPr>
          <a:spLocks noChangeAspect="1"/>
        </xdr:cNvSpPr>
      </xdr:nvSpPr>
      <xdr:spPr>
        <a:xfrm>
          <a:off x="9288780" y="0"/>
          <a:ext cx="13836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438785</xdr:colOff>
      <xdr:row>1</xdr:row>
      <xdr:rowOff>107950</xdr:rowOff>
    </xdr:to>
    <xdr:sp>
      <xdr:nvSpPr>
        <xdr:cNvPr id="192" name="图片 1"/>
        <xdr:cNvSpPr>
          <a:spLocks noChangeAspect="1"/>
        </xdr:cNvSpPr>
      </xdr:nvSpPr>
      <xdr:spPr>
        <a:xfrm>
          <a:off x="9288780" y="0"/>
          <a:ext cx="13836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438785</xdr:colOff>
      <xdr:row>1</xdr:row>
      <xdr:rowOff>107950</xdr:rowOff>
    </xdr:to>
    <xdr:sp>
      <xdr:nvSpPr>
        <xdr:cNvPr id="193" name="图片 1"/>
        <xdr:cNvSpPr>
          <a:spLocks noChangeAspect="1"/>
        </xdr:cNvSpPr>
      </xdr:nvSpPr>
      <xdr:spPr>
        <a:xfrm>
          <a:off x="9288780" y="0"/>
          <a:ext cx="13836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438785</xdr:colOff>
      <xdr:row>1</xdr:row>
      <xdr:rowOff>107950</xdr:rowOff>
    </xdr:to>
    <xdr:sp>
      <xdr:nvSpPr>
        <xdr:cNvPr id="194" name="图片 1"/>
        <xdr:cNvSpPr>
          <a:spLocks noChangeAspect="1"/>
        </xdr:cNvSpPr>
      </xdr:nvSpPr>
      <xdr:spPr>
        <a:xfrm>
          <a:off x="9288780" y="0"/>
          <a:ext cx="13836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113665</xdr:rowOff>
    </xdr:to>
    <xdr:sp>
      <xdr:nvSpPr>
        <xdr:cNvPr id="195" name="图片 1"/>
        <xdr:cNvSpPr>
          <a:spLocks noChangeAspect="1"/>
        </xdr:cNvSpPr>
      </xdr:nvSpPr>
      <xdr:spPr>
        <a:xfrm>
          <a:off x="928878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196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197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114300</xdr:rowOff>
    </xdr:to>
    <xdr:sp>
      <xdr:nvSpPr>
        <xdr:cNvPr id="198" name="图片 1"/>
        <xdr:cNvSpPr>
          <a:spLocks noChangeAspect="1"/>
        </xdr:cNvSpPr>
      </xdr:nvSpPr>
      <xdr:spPr>
        <a:xfrm>
          <a:off x="928878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147320</xdr:colOff>
      <xdr:row>1</xdr:row>
      <xdr:rowOff>107950</xdr:rowOff>
    </xdr:to>
    <xdr:sp>
      <xdr:nvSpPr>
        <xdr:cNvPr id="199" name="图片 2"/>
        <xdr:cNvSpPr>
          <a:spLocks noChangeAspect="1"/>
        </xdr:cNvSpPr>
      </xdr:nvSpPr>
      <xdr:spPr>
        <a:xfrm>
          <a:off x="9288780" y="0"/>
          <a:ext cx="10922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147320</xdr:colOff>
      <xdr:row>1</xdr:row>
      <xdr:rowOff>107950</xdr:rowOff>
    </xdr:to>
    <xdr:sp>
      <xdr:nvSpPr>
        <xdr:cNvPr id="200" name="图片 2"/>
        <xdr:cNvSpPr>
          <a:spLocks noChangeAspect="1"/>
        </xdr:cNvSpPr>
      </xdr:nvSpPr>
      <xdr:spPr>
        <a:xfrm>
          <a:off x="9288780" y="0"/>
          <a:ext cx="10922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437515</xdr:colOff>
      <xdr:row>1</xdr:row>
      <xdr:rowOff>107950</xdr:rowOff>
    </xdr:to>
    <xdr:sp>
      <xdr:nvSpPr>
        <xdr:cNvPr id="201" name="图片 1"/>
        <xdr:cNvSpPr>
          <a:spLocks noChangeAspect="1"/>
        </xdr:cNvSpPr>
      </xdr:nvSpPr>
      <xdr:spPr>
        <a:xfrm>
          <a:off x="9288780" y="0"/>
          <a:ext cx="13823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437515</xdr:colOff>
      <xdr:row>1</xdr:row>
      <xdr:rowOff>107950</xdr:rowOff>
    </xdr:to>
    <xdr:sp>
      <xdr:nvSpPr>
        <xdr:cNvPr id="202" name="图片 1"/>
        <xdr:cNvSpPr>
          <a:spLocks noChangeAspect="1"/>
        </xdr:cNvSpPr>
      </xdr:nvSpPr>
      <xdr:spPr>
        <a:xfrm>
          <a:off x="9288780" y="0"/>
          <a:ext cx="13823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437515</xdr:colOff>
      <xdr:row>1</xdr:row>
      <xdr:rowOff>107950</xdr:rowOff>
    </xdr:to>
    <xdr:sp>
      <xdr:nvSpPr>
        <xdr:cNvPr id="203" name="图片 1"/>
        <xdr:cNvSpPr>
          <a:spLocks noChangeAspect="1"/>
        </xdr:cNvSpPr>
      </xdr:nvSpPr>
      <xdr:spPr>
        <a:xfrm>
          <a:off x="9288780" y="0"/>
          <a:ext cx="13823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437515</xdr:colOff>
      <xdr:row>1</xdr:row>
      <xdr:rowOff>107950</xdr:rowOff>
    </xdr:to>
    <xdr:sp>
      <xdr:nvSpPr>
        <xdr:cNvPr id="204" name="图片 1"/>
        <xdr:cNvSpPr>
          <a:spLocks noChangeAspect="1"/>
        </xdr:cNvSpPr>
      </xdr:nvSpPr>
      <xdr:spPr>
        <a:xfrm>
          <a:off x="9288780" y="0"/>
          <a:ext cx="13823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300355</xdr:colOff>
      <xdr:row>1</xdr:row>
      <xdr:rowOff>107950</xdr:rowOff>
    </xdr:to>
    <xdr:sp>
      <xdr:nvSpPr>
        <xdr:cNvPr id="205" name="图片 2"/>
        <xdr:cNvSpPr>
          <a:spLocks noChangeAspect="1"/>
        </xdr:cNvSpPr>
      </xdr:nvSpPr>
      <xdr:spPr>
        <a:xfrm>
          <a:off x="928878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116840</xdr:rowOff>
    </xdr:to>
    <xdr:sp>
      <xdr:nvSpPr>
        <xdr:cNvPr id="206" name="图片 1"/>
        <xdr:cNvSpPr>
          <a:spLocks noChangeAspect="1"/>
        </xdr:cNvSpPr>
      </xdr:nvSpPr>
      <xdr:spPr>
        <a:xfrm>
          <a:off x="928878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115570</xdr:rowOff>
    </xdr:to>
    <xdr:sp>
      <xdr:nvSpPr>
        <xdr:cNvPr id="207" name="图片 1"/>
        <xdr:cNvSpPr>
          <a:spLocks noChangeAspect="1"/>
        </xdr:cNvSpPr>
      </xdr:nvSpPr>
      <xdr:spPr>
        <a:xfrm>
          <a:off x="928878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113665</xdr:rowOff>
    </xdr:to>
    <xdr:sp>
      <xdr:nvSpPr>
        <xdr:cNvPr id="208" name="图片 1"/>
        <xdr:cNvSpPr>
          <a:spLocks noChangeAspect="1"/>
        </xdr:cNvSpPr>
      </xdr:nvSpPr>
      <xdr:spPr>
        <a:xfrm>
          <a:off x="928878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121920</xdr:colOff>
      <xdr:row>2</xdr:row>
      <xdr:rowOff>109220</xdr:rowOff>
    </xdr:to>
    <xdr:sp>
      <xdr:nvSpPr>
        <xdr:cNvPr id="209" name="图片 2"/>
        <xdr:cNvSpPr>
          <a:spLocks noChangeAspect="1"/>
        </xdr:cNvSpPr>
      </xdr:nvSpPr>
      <xdr:spPr>
        <a:xfrm>
          <a:off x="9288780" y="0"/>
          <a:ext cx="106680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281940</xdr:colOff>
      <xdr:row>1</xdr:row>
      <xdr:rowOff>117475</xdr:rowOff>
    </xdr:to>
    <xdr:sp>
      <xdr:nvSpPr>
        <xdr:cNvPr id="210" name="图片 1"/>
        <xdr:cNvSpPr>
          <a:spLocks noChangeAspect="1"/>
        </xdr:cNvSpPr>
      </xdr:nvSpPr>
      <xdr:spPr>
        <a:xfrm>
          <a:off x="928878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281940</xdr:colOff>
      <xdr:row>1</xdr:row>
      <xdr:rowOff>114935</xdr:rowOff>
    </xdr:to>
    <xdr:sp>
      <xdr:nvSpPr>
        <xdr:cNvPr id="211" name="图片 1"/>
        <xdr:cNvSpPr>
          <a:spLocks noChangeAspect="1"/>
        </xdr:cNvSpPr>
      </xdr:nvSpPr>
      <xdr:spPr>
        <a:xfrm>
          <a:off x="928878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281940</xdr:colOff>
      <xdr:row>1</xdr:row>
      <xdr:rowOff>117475</xdr:rowOff>
    </xdr:to>
    <xdr:sp>
      <xdr:nvSpPr>
        <xdr:cNvPr id="212" name="图片 1"/>
        <xdr:cNvSpPr>
          <a:spLocks noChangeAspect="1"/>
        </xdr:cNvSpPr>
      </xdr:nvSpPr>
      <xdr:spPr>
        <a:xfrm>
          <a:off x="928878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281940</xdr:colOff>
      <xdr:row>1</xdr:row>
      <xdr:rowOff>114935</xdr:rowOff>
    </xdr:to>
    <xdr:sp>
      <xdr:nvSpPr>
        <xdr:cNvPr id="213" name="图片 1"/>
        <xdr:cNvSpPr>
          <a:spLocks noChangeAspect="1"/>
        </xdr:cNvSpPr>
      </xdr:nvSpPr>
      <xdr:spPr>
        <a:xfrm>
          <a:off x="928878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214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215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114300</xdr:rowOff>
    </xdr:to>
    <xdr:sp>
      <xdr:nvSpPr>
        <xdr:cNvPr id="216" name="图片 1"/>
        <xdr:cNvSpPr>
          <a:spLocks noChangeAspect="1"/>
        </xdr:cNvSpPr>
      </xdr:nvSpPr>
      <xdr:spPr>
        <a:xfrm>
          <a:off x="928878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147320</xdr:colOff>
      <xdr:row>1</xdr:row>
      <xdr:rowOff>107950</xdr:rowOff>
    </xdr:to>
    <xdr:sp>
      <xdr:nvSpPr>
        <xdr:cNvPr id="217" name="图片 2"/>
        <xdr:cNvSpPr>
          <a:spLocks noChangeAspect="1"/>
        </xdr:cNvSpPr>
      </xdr:nvSpPr>
      <xdr:spPr>
        <a:xfrm>
          <a:off x="9288780" y="0"/>
          <a:ext cx="10922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147320</xdr:colOff>
      <xdr:row>1</xdr:row>
      <xdr:rowOff>107950</xdr:rowOff>
    </xdr:to>
    <xdr:sp>
      <xdr:nvSpPr>
        <xdr:cNvPr id="218" name="图片 2"/>
        <xdr:cNvSpPr>
          <a:spLocks noChangeAspect="1"/>
        </xdr:cNvSpPr>
      </xdr:nvSpPr>
      <xdr:spPr>
        <a:xfrm>
          <a:off x="9288780" y="0"/>
          <a:ext cx="10922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437515</xdr:colOff>
      <xdr:row>1</xdr:row>
      <xdr:rowOff>107950</xdr:rowOff>
    </xdr:to>
    <xdr:sp>
      <xdr:nvSpPr>
        <xdr:cNvPr id="219" name="图片 1"/>
        <xdr:cNvSpPr>
          <a:spLocks noChangeAspect="1"/>
        </xdr:cNvSpPr>
      </xdr:nvSpPr>
      <xdr:spPr>
        <a:xfrm>
          <a:off x="9288780" y="0"/>
          <a:ext cx="13823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437515</xdr:colOff>
      <xdr:row>1</xdr:row>
      <xdr:rowOff>107950</xdr:rowOff>
    </xdr:to>
    <xdr:sp>
      <xdr:nvSpPr>
        <xdr:cNvPr id="220" name="图片 1"/>
        <xdr:cNvSpPr>
          <a:spLocks noChangeAspect="1"/>
        </xdr:cNvSpPr>
      </xdr:nvSpPr>
      <xdr:spPr>
        <a:xfrm>
          <a:off x="9288780" y="0"/>
          <a:ext cx="13823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437515</xdr:colOff>
      <xdr:row>1</xdr:row>
      <xdr:rowOff>107950</xdr:rowOff>
    </xdr:to>
    <xdr:sp>
      <xdr:nvSpPr>
        <xdr:cNvPr id="221" name="图片 1"/>
        <xdr:cNvSpPr>
          <a:spLocks noChangeAspect="1"/>
        </xdr:cNvSpPr>
      </xdr:nvSpPr>
      <xdr:spPr>
        <a:xfrm>
          <a:off x="9288780" y="0"/>
          <a:ext cx="13823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437515</xdr:colOff>
      <xdr:row>1</xdr:row>
      <xdr:rowOff>107950</xdr:rowOff>
    </xdr:to>
    <xdr:sp>
      <xdr:nvSpPr>
        <xdr:cNvPr id="222" name="图片 1"/>
        <xdr:cNvSpPr>
          <a:spLocks noChangeAspect="1"/>
        </xdr:cNvSpPr>
      </xdr:nvSpPr>
      <xdr:spPr>
        <a:xfrm>
          <a:off x="9288780" y="0"/>
          <a:ext cx="13823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300355</xdr:colOff>
      <xdr:row>1</xdr:row>
      <xdr:rowOff>107950</xdr:rowOff>
    </xdr:to>
    <xdr:sp>
      <xdr:nvSpPr>
        <xdr:cNvPr id="223" name="图片 2"/>
        <xdr:cNvSpPr>
          <a:spLocks noChangeAspect="1"/>
        </xdr:cNvSpPr>
      </xdr:nvSpPr>
      <xdr:spPr>
        <a:xfrm>
          <a:off x="928878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116840</xdr:rowOff>
    </xdr:to>
    <xdr:sp>
      <xdr:nvSpPr>
        <xdr:cNvPr id="224" name="图片 1"/>
        <xdr:cNvSpPr>
          <a:spLocks noChangeAspect="1"/>
        </xdr:cNvSpPr>
      </xdr:nvSpPr>
      <xdr:spPr>
        <a:xfrm>
          <a:off x="928878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115570</xdr:rowOff>
    </xdr:to>
    <xdr:sp>
      <xdr:nvSpPr>
        <xdr:cNvPr id="225" name="图片 1"/>
        <xdr:cNvSpPr>
          <a:spLocks noChangeAspect="1"/>
        </xdr:cNvSpPr>
      </xdr:nvSpPr>
      <xdr:spPr>
        <a:xfrm>
          <a:off x="928878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147955</xdr:colOff>
      <xdr:row>1</xdr:row>
      <xdr:rowOff>107950</xdr:rowOff>
    </xdr:to>
    <xdr:sp>
      <xdr:nvSpPr>
        <xdr:cNvPr id="226" name="图片 2"/>
        <xdr:cNvSpPr>
          <a:spLocks noChangeAspect="1"/>
        </xdr:cNvSpPr>
      </xdr:nvSpPr>
      <xdr:spPr>
        <a:xfrm>
          <a:off x="9288780" y="0"/>
          <a:ext cx="10928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147955</xdr:colOff>
      <xdr:row>1</xdr:row>
      <xdr:rowOff>107950</xdr:rowOff>
    </xdr:to>
    <xdr:sp>
      <xdr:nvSpPr>
        <xdr:cNvPr id="227" name="图片 2"/>
        <xdr:cNvSpPr>
          <a:spLocks noChangeAspect="1"/>
        </xdr:cNvSpPr>
      </xdr:nvSpPr>
      <xdr:spPr>
        <a:xfrm>
          <a:off x="9288780" y="0"/>
          <a:ext cx="10928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438785</xdr:colOff>
      <xdr:row>1</xdr:row>
      <xdr:rowOff>107950</xdr:rowOff>
    </xdr:to>
    <xdr:sp>
      <xdr:nvSpPr>
        <xdr:cNvPr id="228" name="图片 1"/>
        <xdr:cNvSpPr>
          <a:spLocks noChangeAspect="1"/>
        </xdr:cNvSpPr>
      </xdr:nvSpPr>
      <xdr:spPr>
        <a:xfrm>
          <a:off x="9288780" y="0"/>
          <a:ext cx="13836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438785</xdr:colOff>
      <xdr:row>1</xdr:row>
      <xdr:rowOff>107950</xdr:rowOff>
    </xdr:to>
    <xdr:sp>
      <xdr:nvSpPr>
        <xdr:cNvPr id="229" name="图片 1"/>
        <xdr:cNvSpPr>
          <a:spLocks noChangeAspect="1"/>
        </xdr:cNvSpPr>
      </xdr:nvSpPr>
      <xdr:spPr>
        <a:xfrm>
          <a:off x="9288780" y="0"/>
          <a:ext cx="13836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438785</xdr:colOff>
      <xdr:row>1</xdr:row>
      <xdr:rowOff>107950</xdr:rowOff>
    </xdr:to>
    <xdr:sp>
      <xdr:nvSpPr>
        <xdr:cNvPr id="230" name="图片 1"/>
        <xdr:cNvSpPr>
          <a:spLocks noChangeAspect="1"/>
        </xdr:cNvSpPr>
      </xdr:nvSpPr>
      <xdr:spPr>
        <a:xfrm>
          <a:off x="9288780" y="0"/>
          <a:ext cx="13836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438785</xdr:colOff>
      <xdr:row>1</xdr:row>
      <xdr:rowOff>107950</xdr:rowOff>
    </xdr:to>
    <xdr:sp>
      <xdr:nvSpPr>
        <xdr:cNvPr id="231" name="图片 1"/>
        <xdr:cNvSpPr>
          <a:spLocks noChangeAspect="1"/>
        </xdr:cNvSpPr>
      </xdr:nvSpPr>
      <xdr:spPr>
        <a:xfrm>
          <a:off x="9288780" y="0"/>
          <a:ext cx="13836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113665</xdr:rowOff>
    </xdr:to>
    <xdr:sp>
      <xdr:nvSpPr>
        <xdr:cNvPr id="232" name="图片 1"/>
        <xdr:cNvSpPr>
          <a:spLocks noChangeAspect="1"/>
        </xdr:cNvSpPr>
      </xdr:nvSpPr>
      <xdr:spPr>
        <a:xfrm>
          <a:off x="928878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233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234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114300</xdr:rowOff>
    </xdr:to>
    <xdr:sp>
      <xdr:nvSpPr>
        <xdr:cNvPr id="235" name="图片 1"/>
        <xdr:cNvSpPr>
          <a:spLocks noChangeAspect="1"/>
        </xdr:cNvSpPr>
      </xdr:nvSpPr>
      <xdr:spPr>
        <a:xfrm>
          <a:off x="928878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147320</xdr:colOff>
      <xdr:row>1</xdr:row>
      <xdr:rowOff>107950</xdr:rowOff>
    </xdr:to>
    <xdr:sp>
      <xdr:nvSpPr>
        <xdr:cNvPr id="236" name="图片 2"/>
        <xdr:cNvSpPr>
          <a:spLocks noChangeAspect="1"/>
        </xdr:cNvSpPr>
      </xdr:nvSpPr>
      <xdr:spPr>
        <a:xfrm>
          <a:off x="9288780" y="0"/>
          <a:ext cx="10922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147320</xdr:colOff>
      <xdr:row>1</xdr:row>
      <xdr:rowOff>107950</xdr:rowOff>
    </xdr:to>
    <xdr:sp>
      <xdr:nvSpPr>
        <xdr:cNvPr id="237" name="图片 2"/>
        <xdr:cNvSpPr>
          <a:spLocks noChangeAspect="1"/>
        </xdr:cNvSpPr>
      </xdr:nvSpPr>
      <xdr:spPr>
        <a:xfrm>
          <a:off x="9288780" y="0"/>
          <a:ext cx="10922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437515</xdr:colOff>
      <xdr:row>1</xdr:row>
      <xdr:rowOff>107950</xdr:rowOff>
    </xdr:to>
    <xdr:sp>
      <xdr:nvSpPr>
        <xdr:cNvPr id="238" name="图片 1"/>
        <xdr:cNvSpPr>
          <a:spLocks noChangeAspect="1"/>
        </xdr:cNvSpPr>
      </xdr:nvSpPr>
      <xdr:spPr>
        <a:xfrm>
          <a:off x="9288780" y="0"/>
          <a:ext cx="13823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437515</xdr:colOff>
      <xdr:row>1</xdr:row>
      <xdr:rowOff>107950</xdr:rowOff>
    </xdr:to>
    <xdr:sp>
      <xdr:nvSpPr>
        <xdr:cNvPr id="239" name="图片 1"/>
        <xdr:cNvSpPr>
          <a:spLocks noChangeAspect="1"/>
        </xdr:cNvSpPr>
      </xdr:nvSpPr>
      <xdr:spPr>
        <a:xfrm>
          <a:off x="9288780" y="0"/>
          <a:ext cx="13823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437515</xdr:colOff>
      <xdr:row>1</xdr:row>
      <xdr:rowOff>107950</xdr:rowOff>
    </xdr:to>
    <xdr:sp>
      <xdr:nvSpPr>
        <xdr:cNvPr id="240" name="图片 1"/>
        <xdr:cNvSpPr>
          <a:spLocks noChangeAspect="1"/>
        </xdr:cNvSpPr>
      </xdr:nvSpPr>
      <xdr:spPr>
        <a:xfrm>
          <a:off x="9288780" y="0"/>
          <a:ext cx="13823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437515</xdr:colOff>
      <xdr:row>1</xdr:row>
      <xdr:rowOff>107950</xdr:rowOff>
    </xdr:to>
    <xdr:sp>
      <xdr:nvSpPr>
        <xdr:cNvPr id="241" name="图片 1"/>
        <xdr:cNvSpPr>
          <a:spLocks noChangeAspect="1"/>
        </xdr:cNvSpPr>
      </xdr:nvSpPr>
      <xdr:spPr>
        <a:xfrm>
          <a:off x="9288780" y="0"/>
          <a:ext cx="13823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300355</xdr:colOff>
      <xdr:row>1</xdr:row>
      <xdr:rowOff>107950</xdr:rowOff>
    </xdr:to>
    <xdr:sp>
      <xdr:nvSpPr>
        <xdr:cNvPr id="242" name="图片 2"/>
        <xdr:cNvSpPr>
          <a:spLocks noChangeAspect="1"/>
        </xdr:cNvSpPr>
      </xdr:nvSpPr>
      <xdr:spPr>
        <a:xfrm>
          <a:off x="928878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116840</xdr:rowOff>
    </xdr:to>
    <xdr:sp>
      <xdr:nvSpPr>
        <xdr:cNvPr id="243" name="图片 1"/>
        <xdr:cNvSpPr>
          <a:spLocks noChangeAspect="1"/>
        </xdr:cNvSpPr>
      </xdr:nvSpPr>
      <xdr:spPr>
        <a:xfrm>
          <a:off x="928878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115570</xdr:rowOff>
    </xdr:to>
    <xdr:sp>
      <xdr:nvSpPr>
        <xdr:cNvPr id="244" name="图片 1"/>
        <xdr:cNvSpPr>
          <a:spLocks noChangeAspect="1"/>
        </xdr:cNvSpPr>
      </xdr:nvSpPr>
      <xdr:spPr>
        <a:xfrm>
          <a:off x="928878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113665</xdr:rowOff>
    </xdr:to>
    <xdr:sp>
      <xdr:nvSpPr>
        <xdr:cNvPr id="245" name="图片 1"/>
        <xdr:cNvSpPr>
          <a:spLocks noChangeAspect="1"/>
        </xdr:cNvSpPr>
      </xdr:nvSpPr>
      <xdr:spPr>
        <a:xfrm>
          <a:off x="928878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121920</xdr:colOff>
      <xdr:row>2</xdr:row>
      <xdr:rowOff>109220</xdr:rowOff>
    </xdr:to>
    <xdr:sp>
      <xdr:nvSpPr>
        <xdr:cNvPr id="246" name="图片 2"/>
        <xdr:cNvSpPr>
          <a:spLocks noChangeAspect="1"/>
        </xdr:cNvSpPr>
      </xdr:nvSpPr>
      <xdr:spPr>
        <a:xfrm>
          <a:off x="9288780" y="0"/>
          <a:ext cx="106680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281940</xdr:colOff>
      <xdr:row>1</xdr:row>
      <xdr:rowOff>117475</xdr:rowOff>
    </xdr:to>
    <xdr:sp>
      <xdr:nvSpPr>
        <xdr:cNvPr id="247" name="图片 1"/>
        <xdr:cNvSpPr>
          <a:spLocks noChangeAspect="1"/>
        </xdr:cNvSpPr>
      </xdr:nvSpPr>
      <xdr:spPr>
        <a:xfrm>
          <a:off x="928878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281940</xdr:colOff>
      <xdr:row>1</xdr:row>
      <xdr:rowOff>114935</xdr:rowOff>
    </xdr:to>
    <xdr:sp>
      <xdr:nvSpPr>
        <xdr:cNvPr id="248" name="图片 1"/>
        <xdr:cNvSpPr>
          <a:spLocks noChangeAspect="1"/>
        </xdr:cNvSpPr>
      </xdr:nvSpPr>
      <xdr:spPr>
        <a:xfrm>
          <a:off x="928878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281940</xdr:colOff>
      <xdr:row>1</xdr:row>
      <xdr:rowOff>117475</xdr:rowOff>
    </xdr:to>
    <xdr:sp>
      <xdr:nvSpPr>
        <xdr:cNvPr id="249" name="图片 1"/>
        <xdr:cNvSpPr>
          <a:spLocks noChangeAspect="1"/>
        </xdr:cNvSpPr>
      </xdr:nvSpPr>
      <xdr:spPr>
        <a:xfrm>
          <a:off x="928878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281940</xdr:colOff>
      <xdr:row>1</xdr:row>
      <xdr:rowOff>114935</xdr:rowOff>
    </xdr:to>
    <xdr:sp>
      <xdr:nvSpPr>
        <xdr:cNvPr id="250" name="图片 1"/>
        <xdr:cNvSpPr>
          <a:spLocks noChangeAspect="1"/>
        </xdr:cNvSpPr>
      </xdr:nvSpPr>
      <xdr:spPr>
        <a:xfrm>
          <a:off x="928878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251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252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114300</xdr:rowOff>
    </xdr:to>
    <xdr:sp>
      <xdr:nvSpPr>
        <xdr:cNvPr id="253" name="图片 1"/>
        <xdr:cNvSpPr>
          <a:spLocks noChangeAspect="1"/>
        </xdr:cNvSpPr>
      </xdr:nvSpPr>
      <xdr:spPr>
        <a:xfrm>
          <a:off x="928878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441325</xdr:colOff>
      <xdr:row>1</xdr:row>
      <xdr:rowOff>107950</xdr:rowOff>
    </xdr:to>
    <xdr:sp>
      <xdr:nvSpPr>
        <xdr:cNvPr id="254" name="图片 2"/>
        <xdr:cNvSpPr>
          <a:spLocks noChangeAspect="1"/>
        </xdr:cNvSpPr>
      </xdr:nvSpPr>
      <xdr:spPr>
        <a:xfrm>
          <a:off x="9288780" y="0"/>
          <a:ext cx="13862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441325</xdr:colOff>
      <xdr:row>1</xdr:row>
      <xdr:rowOff>107950</xdr:rowOff>
    </xdr:to>
    <xdr:sp>
      <xdr:nvSpPr>
        <xdr:cNvPr id="255" name="图片 2"/>
        <xdr:cNvSpPr>
          <a:spLocks noChangeAspect="1"/>
        </xdr:cNvSpPr>
      </xdr:nvSpPr>
      <xdr:spPr>
        <a:xfrm>
          <a:off x="9288780" y="0"/>
          <a:ext cx="13862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218440</xdr:colOff>
      <xdr:row>1</xdr:row>
      <xdr:rowOff>107950</xdr:rowOff>
    </xdr:to>
    <xdr:sp>
      <xdr:nvSpPr>
        <xdr:cNvPr id="256" name="图片 1"/>
        <xdr:cNvSpPr>
          <a:spLocks noChangeAspect="1"/>
        </xdr:cNvSpPr>
      </xdr:nvSpPr>
      <xdr:spPr>
        <a:xfrm>
          <a:off x="9288780" y="0"/>
          <a:ext cx="177292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218440</xdr:colOff>
      <xdr:row>1</xdr:row>
      <xdr:rowOff>107950</xdr:rowOff>
    </xdr:to>
    <xdr:sp>
      <xdr:nvSpPr>
        <xdr:cNvPr id="257" name="图片 1"/>
        <xdr:cNvSpPr>
          <a:spLocks noChangeAspect="1"/>
        </xdr:cNvSpPr>
      </xdr:nvSpPr>
      <xdr:spPr>
        <a:xfrm>
          <a:off x="9288780" y="0"/>
          <a:ext cx="177292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218440</xdr:colOff>
      <xdr:row>1</xdr:row>
      <xdr:rowOff>107950</xdr:rowOff>
    </xdr:to>
    <xdr:sp>
      <xdr:nvSpPr>
        <xdr:cNvPr id="258" name="图片 1"/>
        <xdr:cNvSpPr>
          <a:spLocks noChangeAspect="1"/>
        </xdr:cNvSpPr>
      </xdr:nvSpPr>
      <xdr:spPr>
        <a:xfrm>
          <a:off x="9288780" y="0"/>
          <a:ext cx="177292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218440</xdr:colOff>
      <xdr:row>1</xdr:row>
      <xdr:rowOff>107950</xdr:rowOff>
    </xdr:to>
    <xdr:sp>
      <xdr:nvSpPr>
        <xdr:cNvPr id="259" name="图片 1"/>
        <xdr:cNvSpPr>
          <a:spLocks noChangeAspect="1"/>
        </xdr:cNvSpPr>
      </xdr:nvSpPr>
      <xdr:spPr>
        <a:xfrm>
          <a:off x="9288780" y="0"/>
          <a:ext cx="177292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300355</xdr:colOff>
      <xdr:row>1</xdr:row>
      <xdr:rowOff>107950</xdr:rowOff>
    </xdr:to>
    <xdr:sp>
      <xdr:nvSpPr>
        <xdr:cNvPr id="260" name="图片 2"/>
        <xdr:cNvSpPr>
          <a:spLocks noChangeAspect="1"/>
        </xdr:cNvSpPr>
      </xdr:nvSpPr>
      <xdr:spPr>
        <a:xfrm>
          <a:off x="928878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116840</xdr:rowOff>
    </xdr:to>
    <xdr:sp>
      <xdr:nvSpPr>
        <xdr:cNvPr id="261" name="图片 1"/>
        <xdr:cNvSpPr>
          <a:spLocks noChangeAspect="1"/>
        </xdr:cNvSpPr>
      </xdr:nvSpPr>
      <xdr:spPr>
        <a:xfrm>
          <a:off x="928878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115570</xdr:rowOff>
    </xdr:to>
    <xdr:sp>
      <xdr:nvSpPr>
        <xdr:cNvPr id="262" name="图片 1"/>
        <xdr:cNvSpPr>
          <a:spLocks noChangeAspect="1"/>
        </xdr:cNvSpPr>
      </xdr:nvSpPr>
      <xdr:spPr>
        <a:xfrm>
          <a:off x="928878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441960</xdr:colOff>
      <xdr:row>1</xdr:row>
      <xdr:rowOff>107950</xdr:rowOff>
    </xdr:to>
    <xdr:sp>
      <xdr:nvSpPr>
        <xdr:cNvPr id="263" name="图片 2"/>
        <xdr:cNvSpPr>
          <a:spLocks noChangeAspect="1"/>
        </xdr:cNvSpPr>
      </xdr:nvSpPr>
      <xdr:spPr>
        <a:xfrm>
          <a:off x="9288780" y="0"/>
          <a:ext cx="13868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441960</xdr:colOff>
      <xdr:row>1</xdr:row>
      <xdr:rowOff>107950</xdr:rowOff>
    </xdr:to>
    <xdr:sp>
      <xdr:nvSpPr>
        <xdr:cNvPr id="264" name="图片 2"/>
        <xdr:cNvSpPr>
          <a:spLocks noChangeAspect="1"/>
        </xdr:cNvSpPr>
      </xdr:nvSpPr>
      <xdr:spPr>
        <a:xfrm>
          <a:off x="9288780" y="0"/>
          <a:ext cx="13868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219075</xdr:colOff>
      <xdr:row>1</xdr:row>
      <xdr:rowOff>107950</xdr:rowOff>
    </xdr:to>
    <xdr:sp>
      <xdr:nvSpPr>
        <xdr:cNvPr id="265" name="图片 1"/>
        <xdr:cNvSpPr>
          <a:spLocks noChangeAspect="1"/>
        </xdr:cNvSpPr>
      </xdr:nvSpPr>
      <xdr:spPr>
        <a:xfrm>
          <a:off x="9288780" y="0"/>
          <a:ext cx="17735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219075</xdr:colOff>
      <xdr:row>1</xdr:row>
      <xdr:rowOff>107950</xdr:rowOff>
    </xdr:to>
    <xdr:sp>
      <xdr:nvSpPr>
        <xdr:cNvPr id="266" name="图片 1"/>
        <xdr:cNvSpPr>
          <a:spLocks noChangeAspect="1"/>
        </xdr:cNvSpPr>
      </xdr:nvSpPr>
      <xdr:spPr>
        <a:xfrm>
          <a:off x="9288780" y="0"/>
          <a:ext cx="17735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219075</xdr:colOff>
      <xdr:row>1</xdr:row>
      <xdr:rowOff>107950</xdr:rowOff>
    </xdr:to>
    <xdr:sp>
      <xdr:nvSpPr>
        <xdr:cNvPr id="267" name="图片 1"/>
        <xdr:cNvSpPr>
          <a:spLocks noChangeAspect="1"/>
        </xdr:cNvSpPr>
      </xdr:nvSpPr>
      <xdr:spPr>
        <a:xfrm>
          <a:off x="9288780" y="0"/>
          <a:ext cx="17735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219075</xdr:colOff>
      <xdr:row>1</xdr:row>
      <xdr:rowOff>107950</xdr:rowOff>
    </xdr:to>
    <xdr:sp>
      <xdr:nvSpPr>
        <xdr:cNvPr id="268" name="图片 1"/>
        <xdr:cNvSpPr>
          <a:spLocks noChangeAspect="1"/>
        </xdr:cNvSpPr>
      </xdr:nvSpPr>
      <xdr:spPr>
        <a:xfrm>
          <a:off x="9288780" y="0"/>
          <a:ext cx="17735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113665</xdr:rowOff>
    </xdr:to>
    <xdr:sp>
      <xdr:nvSpPr>
        <xdr:cNvPr id="269" name="图片 1"/>
        <xdr:cNvSpPr>
          <a:spLocks noChangeAspect="1"/>
        </xdr:cNvSpPr>
      </xdr:nvSpPr>
      <xdr:spPr>
        <a:xfrm>
          <a:off x="928878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270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271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114300</xdr:rowOff>
    </xdr:to>
    <xdr:sp>
      <xdr:nvSpPr>
        <xdr:cNvPr id="272" name="图片 1"/>
        <xdr:cNvSpPr>
          <a:spLocks noChangeAspect="1"/>
        </xdr:cNvSpPr>
      </xdr:nvSpPr>
      <xdr:spPr>
        <a:xfrm>
          <a:off x="928878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441325</xdr:colOff>
      <xdr:row>1</xdr:row>
      <xdr:rowOff>107950</xdr:rowOff>
    </xdr:to>
    <xdr:sp>
      <xdr:nvSpPr>
        <xdr:cNvPr id="273" name="图片 2"/>
        <xdr:cNvSpPr>
          <a:spLocks noChangeAspect="1"/>
        </xdr:cNvSpPr>
      </xdr:nvSpPr>
      <xdr:spPr>
        <a:xfrm>
          <a:off x="9288780" y="0"/>
          <a:ext cx="13862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441325</xdr:colOff>
      <xdr:row>1</xdr:row>
      <xdr:rowOff>107950</xdr:rowOff>
    </xdr:to>
    <xdr:sp>
      <xdr:nvSpPr>
        <xdr:cNvPr id="274" name="图片 2"/>
        <xdr:cNvSpPr>
          <a:spLocks noChangeAspect="1"/>
        </xdr:cNvSpPr>
      </xdr:nvSpPr>
      <xdr:spPr>
        <a:xfrm>
          <a:off x="9288780" y="0"/>
          <a:ext cx="13862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218440</xdr:colOff>
      <xdr:row>1</xdr:row>
      <xdr:rowOff>107950</xdr:rowOff>
    </xdr:to>
    <xdr:sp>
      <xdr:nvSpPr>
        <xdr:cNvPr id="275" name="图片 1"/>
        <xdr:cNvSpPr>
          <a:spLocks noChangeAspect="1"/>
        </xdr:cNvSpPr>
      </xdr:nvSpPr>
      <xdr:spPr>
        <a:xfrm>
          <a:off x="9288780" y="0"/>
          <a:ext cx="177292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218440</xdr:colOff>
      <xdr:row>1</xdr:row>
      <xdr:rowOff>107950</xdr:rowOff>
    </xdr:to>
    <xdr:sp>
      <xdr:nvSpPr>
        <xdr:cNvPr id="276" name="图片 1"/>
        <xdr:cNvSpPr>
          <a:spLocks noChangeAspect="1"/>
        </xdr:cNvSpPr>
      </xdr:nvSpPr>
      <xdr:spPr>
        <a:xfrm>
          <a:off x="9288780" y="0"/>
          <a:ext cx="177292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218440</xdr:colOff>
      <xdr:row>1</xdr:row>
      <xdr:rowOff>107950</xdr:rowOff>
    </xdr:to>
    <xdr:sp>
      <xdr:nvSpPr>
        <xdr:cNvPr id="277" name="图片 1"/>
        <xdr:cNvSpPr>
          <a:spLocks noChangeAspect="1"/>
        </xdr:cNvSpPr>
      </xdr:nvSpPr>
      <xdr:spPr>
        <a:xfrm>
          <a:off x="9288780" y="0"/>
          <a:ext cx="177292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218440</xdr:colOff>
      <xdr:row>1</xdr:row>
      <xdr:rowOff>107950</xdr:rowOff>
    </xdr:to>
    <xdr:sp>
      <xdr:nvSpPr>
        <xdr:cNvPr id="278" name="图片 1"/>
        <xdr:cNvSpPr>
          <a:spLocks noChangeAspect="1"/>
        </xdr:cNvSpPr>
      </xdr:nvSpPr>
      <xdr:spPr>
        <a:xfrm>
          <a:off x="9288780" y="0"/>
          <a:ext cx="177292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300355</xdr:colOff>
      <xdr:row>1</xdr:row>
      <xdr:rowOff>107950</xdr:rowOff>
    </xdr:to>
    <xdr:sp>
      <xdr:nvSpPr>
        <xdr:cNvPr id="279" name="图片 2"/>
        <xdr:cNvSpPr>
          <a:spLocks noChangeAspect="1"/>
        </xdr:cNvSpPr>
      </xdr:nvSpPr>
      <xdr:spPr>
        <a:xfrm>
          <a:off x="928878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116840</xdr:rowOff>
    </xdr:to>
    <xdr:sp>
      <xdr:nvSpPr>
        <xdr:cNvPr id="280" name="图片 1"/>
        <xdr:cNvSpPr>
          <a:spLocks noChangeAspect="1"/>
        </xdr:cNvSpPr>
      </xdr:nvSpPr>
      <xdr:spPr>
        <a:xfrm>
          <a:off x="928878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115570</xdr:rowOff>
    </xdr:to>
    <xdr:sp>
      <xdr:nvSpPr>
        <xdr:cNvPr id="281" name="图片 1"/>
        <xdr:cNvSpPr>
          <a:spLocks noChangeAspect="1"/>
        </xdr:cNvSpPr>
      </xdr:nvSpPr>
      <xdr:spPr>
        <a:xfrm>
          <a:off x="928878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113665</xdr:rowOff>
    </xdr:to>
    <xdr:sp>
      <xdr:nvSpPr>
        <xdr:cNvPr id="282" name="图片 1"/>
        <xdr:cNvSpPr>
          <a:spLocks noChangeAspect="1"/>
        </xdr:cNvSpPr>
      </xdr:nvSpPr>
      <xdr:spPr>
        <a:xfrm>
          <a:off x="928878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121920</xdr:colOff>
      <xdr:row>2</xdr:row>
      <xdr:rowOff>109220</xdr:rowOff>
    </xdr:to>
    <xdr:sp>
      <xdr:nvSpPr>
        <xdr:cNvPr id="283" name="图片 2"/>
        <xdr:cNvSpPr>
          <a:spLocks noChangeAspect="1"/>
        </xdr:cNvSpPr>
      </xdr:nvSpPr>
      <xdr:spPr>
        <a:xfrm>
          <a:off x="9288780" y="0"/>
          <a:ext cx="106680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281940</xdr:colOff>
      <xdr:row>1</xdr:row>
      <xdr:rowOff>117475</xdr:rowOff>
    </xdr:to>
    <xdr:sp>
      <xdr:nvSpPr>
        <xdr:cNvPr id="284" name="图片 1"/>
        <xdr:cNvSpPr>
          <a:spLocks noChangeAspect="1"/>
        </xdr:cNvSpPr>
      </xdr:nvSpPr>
      <xdr:spPr>
        <a:xfrm>
          <a:off x="928878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281940</xdr:colOff>
      <xdr:row>1</xdr:row>
      <xdr:rowOff>114935</xdr:rowOff>
    </xdr:to>
    <xdr:sp>
      <xdr:nvSpPr>
        <xdr:cNvPr id="285" name="图片 1"/>
        <xdr:cNvSpPr>
          <a:spLocks noChangeAspect="1"/>
        </xdr:cNvSpPr>
      </xdr:nvSpPr>
      <xdr:spPr>
        <a:xfrm>
          <a:off x="928878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281940</xdr:colOff>
      <xdr:row>1</xdr:row>
      <xdr:rowOff>117475</xdr:rowOff>
    </xdr:to>
    <xdr:sp>
      <xdr:nvSpPr>
        <xdr:cNvPr id="286" name="图片 1"/>
        <xdr:cNvSpPr>
          <a:spLocks noChangeAspect="1"/>
        </xdr:cNvSpPr>
      </xdr:nvSpPr>
      <xdr:spPr>
        <a:xfrm>
          <a:off x="928878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281940</xdr:colOff>
      <xdr:row>1</xdr:row>
      <xdr:rowOff>114935</xdr:rowOff>
    </xdr:to>
    <xdr:sp>
      <xdr:nvSpPr>
        <xdr:cNvPr id="287" name="图片 1"/>
        <xdr:cNvSpPr>
          <a:spLocks noChangeAspect="1"/>
        </xdr:cNvSpPr>
      </xdr:nvSpPr>
      <xdr:spPr>
        <a:xfrm>
          <a:off x="928878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288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289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114300</xdr:rowOff>
    </xdr:to>
    <xdr:sp>
      <xdr:nvSpPr>
        <xdr:cNvPr id="290" name="图片 1"/>
        <xdr:cNvSpPr>
          <a:spLocks noChangeAspect="1"/>
        </xdr:cNvSpPr>
      </xdr:nvSpPr>
      <xdr:spPr>
        <a:xfrm>
          <a:off x="928878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441325</xdr:colOff>
      <xdr:row>1</xdr:row>
      <xdr:rowOff>107950</xdr:rowOff>
    </xdr:to>
    <xdr:sp>
      <xdr:nvSpPr>
        <xdr:cNvPr id="291" name="图片 2"/>
        <xdr:cNvSpPr>
          <a:spLocks noChangeAspect="1"/>
        </xdr:cNvSpPr>
      </xdr:nvSpPr>
      <xdr:spPr>
        <a:xfrm>
          <a:off x="9288780" y="0"/>
          <a:ext cx="13862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441325</xdr:colOff>
      <xdr:row>1</xdr:row>
      <xdr:rowOff>107950</xdr:rowOff>
    </xdr:to>
    <xdr:sp>
      <xdr:nvSpPr>
        <xdr:cNvPr id="292" name="图片 2"/>
        <xdr:cNvSpPr>
          <a:spLocks noChangeAspect="1"/>
        </xdr:cNvSpPr>
      </xdr:nvSpPr>
      <xdr:spPr>
        <a:xfrm>
          <a:off x="9288780" y="0"/>
          <a:ext cx="13862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218440</xdr:colOff>
      <xdr:row>1</xdr:row>
      <xdr:rowOff>107950</xdr:rowOff>
    </xdr:to>
    <xdr:sp>
      <xdr:nvSpPr>
        <xdr:cNvPr id="293" name="图片 1"/>
        <xdr:cNvSpPr>
          <a:spLocks noChangeAspect="1"/>
        </xdr:cNvSpPr>
      </xdr:nvSpPr>
      <xdr:spPr>
        <a:xfrm>
          <a:off x="9288780" y="0"/>
          <a:ext cx="177292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218440</xdr:colOff>
      <xdr:row>1</xdr:row>
      <xdr:rowOff>107950</xdr:rowOff>
    </xdr:to>
    <xdr:sp>
      <xdr:nvSpPr>
        <xdr:cNvPr id="294" name="图片 1"/>
        <xdr:cNvSpPr>
          <a:spLocks noChangeAspect="1"/>
        </xdr:cNvSpPr>
      </xdr:nvSpPr>
      <xdr:spPr>
        <a:xfrm>
          <a:off x="9288780" y="0"/>
          <a:ext cx="177292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218440</xdr:colOff>
      <xdr:row>1</xdr:row>
      <xdr:rowOff>107950</xdr:rowOff>
    </xdr:to>
    <xdr:sp>
      <xdr:nvSpPr>
        <xdr:cNvPr id="295" name="图片 1"/>
        <xdr:cNvSpPr>
          <a:spLocks noChangeAspect="1"/>
        </xdr:cNvSpPr>
      </xdr:nvSpPr>
      <xdr:spPr>
        <a:xfrm>
          <a:off x="9288780" y="0"/>
          <a:ext cx="177292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218440</xdr:colOff>
      <xdr:row>1</xdr:row>
      <xdr:rowOff>107950</xdr:rowOff>
    </xdr:to>
    <xdr:sp>
      <xdr:nvSpPr>
        <xdr:cNvPr id="296" name="图片 1"/>
        <xdr:cNvSpPr>
          <a:spLocks noChangeAspect="1"/>
        </xdr:cNvSpPr>
      </xdr:nvSpPr>
      <xdr:spPr>
        <a:xfrm>
          <a:off x="9288780" y="0"/>
          <a:ext cx="177292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300355</xdr:colOff>
      <xdr:row>1</xdr:row>
      <xdr:rowOff>107950</xdr:rowOff>
    </xdr:to>
    <xdr:sp>
      <xdr:nvSpPr>
        <xdr:cNvPr id="297" name="图片 2"/>
        <xdr:cNvSpPr>
          <a:spLocks noChangeAspect="1"/>
        </xdr:cNvSpPr>
      </xdr:nvSpPr>
      <xdr:spPr>
        <a:xfrm>
          <a:off x="928878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116840</xdr:rowOff>
    </xdr:to>
    <xdr:sp>
      <xdr:nvSpPr>
        <xdr:cNvPr id="298" name="图片 1"/>
        <xdr:cNvSpPr>
          <a:spLocks noChangeAspect="1"/>
        </xdr:cNvSpPr>
      </xdr:nvSpPr>
      <xdr:spPr>
        <a:xfrm>
          <a:off x="928878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115570</xdr:rowOff>
    </xdr:to>
    <xdr:sp>
      <xdr:nvSpPr>
        <xdr:cNvPr id="299" name="图片 1"/>
        <xdr:cNvSpPr>
          <a:spLocks noChangeAspect="1"/>
        </xdr:cNvSpPr>
      </xdr:nvSpPr>
      <xdr:spPr>
        <a:xfrm>
          <a:off x="928878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441960</xdr:colOff>
      <xdr:row>1</xdr:row>
      <xdr:rowOff>107950</xdr:rowOff>
    </xdr:to>
    <xdr:sp>
      <xdr:nvSpPr>
        <xdr:cNvPr id="300" name="图片 2"/>
        <xdr:cNvSpPr>
          <a:spLocks noChangeAspect="1"/>
        </xdr:cNvSpPr>
      </xdr:nvSpPr>
      <xdr:spPr>
        <a:xfrm>
          <a:off x="9288780" y="0"/>
          <a:ext cx="13868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441960</xdr:colOff>
      <xdr:row>1</xdr:row>
      <xdr:rowOff>107950</xdr:rowOff>
    </xdr:to>
    <xdr:sp>
      <xdr:nvSpPr>
        <xdr:cNvPr id="301" name="图片 2"/>
        <xdr:cNvSpPr>
          <a:spLocks noChangeAspect="1"/>
        </xdr:cNvSpPr>
      </xdr:nvSpPr>
      <xdr:spPr>
        <a:xfrm>
          <a:off x="9288780" y="0"/>
          <a:ext cx="13868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219075</xdr:colOff>
      <xdr:row>1</xdr:row>
      <xdr:rowOff>107950</xdr:rowOff>
    </xdr:to>
    <xdr:sp>
      <xdr:nvSpPr>
        <xdr:cNvPr id="302" name="图片 1"/>
        <xdr:cNvSpPr>
          <a:spLocks noChangeAspect="1"/>
        </xdr:cNvSpPr>
      </xdr:nvSpPr>
      <xdr:spPr>
        <a:xfrm>
          <a:off x="9288780" y="0"/>
          <a:ext cx="17735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219075</xdr:colOff>
      <xdr:row>1</xdr:row>
      <xdr:rowOff>107950</xdr:rowOff>
    </xdr:to>
    <xdr:sp>
      <xdr:nvSpPr>
        <xdr:cNvPr id="303" name="图片 1"/>
        <xdr:cNvSpPr>
          <a:spLocks noChangeAspect="1"/>
        </xdr:cNvSpPr>
      </xdr:nvSpPr>
      <xdr:spPr>
        <a:xfrm>
          <a:off x="9288780" y="0"/>
          <a:ext cx="17735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219075</xdr:colOff>
      <xdr:row>1</xdr:row>
      <xdr:rowOff>107950</xdr:rowOff>
    </xdr:to>
    <xdr:sp>
      <xdr:nvSpPr>
        <xdr:cNvPr id="304" name="图片 1"/>
        <xdr:cNvSpPr>
          <a:spLocks noChangeAspect="1"/>
        </xdr:cNvSpPr>
      </xdr:nvSpPr>
      <xdr:spPr>
        <a:xfrm>
          <a:off x="9288780" y="0"/>
          <a:ext cx="17735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219075</xdr:colOff>
      <xdr:row>1</xdr:row>
      <xdr:rowOff>107950</xdr:rowOff>
    </xdr:to>
    <xdr:sp>
      <xdr:nvSpPr>
        <xdr:cNvPr id="305" name="图片 1"/>
        <xdr:cNvSpPr>
          <a:spLocks noChangeAspect="1"/>
        </xdr:cNvSpPr>
      </xdr:nvSpPr>
      <xdr:spPr>
        <a:xfrm>
          <a:off x="9288780" y="0"/>
          <a:ext cx="17735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113665</xdr:rowOff>
    </xdr:to>
    <xdr:sp>
      <xdr:nvSpPr>
        <xdr:cNvPr id="306" name="图片 1"/>
        <xdr:cNvSpPr>
          <a:spLocks noChangeAspect="1"/>
        </xdr:cNvSpPr>
      </xdr:nvSpPr>
      <xdr:spPr>
        <a:xfrm>
          <a:off x="928878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307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308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114300</xdr:rowOff>
    </xdr:to>
    <xdr:sp>
      <xdr:nvSpPr>
        <xdr:cNvPr id="309" name="图片 1"/>
        <xdr:cNvSpPr>
          <a:spLocks noChangeAspect="1"/>
        </xdr:cNvSpPr>
      </xdr:nvSpPr>
      <xdr:spPr>
        <a:xfrm>
          <a:off x="928878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300355</xdr:colOff>
      <xdr:row>1</xdr:row>
      <xdr:rowOff>107950</xdr:rowOff>
    </xdr:to>
    <xdr:sp>
      <xdr:nvSpPr>
        <xdr:cNvPr id="310" name="图片 2"/>
        <xdr:cNvSpPr>
          <a:spLocks noChangeAspect="1"/>
        </xdr:cNvSpPr>
      </xdr:nvSpPr>
      <xdr:spPr>
        <a:xfrm>
          <a:off x="928878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116840</xdr:rowOff>
    </xdr:to>
    <xdr:sp>
      <xdr:nvSpPr>
        <xdr:cNvPr id="311" name="图片 1"/>
        <xdr:cNvSpPr>
          <a:spLocks noChangeAspect="1"/>
        </xdr:cNvSpPr>
      </xdr:nvSpPr>
      <xdr:spPr>
        <a:xfrm>
          <a:off x="928878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115570</xdr:rowOff>
    </xdr:to>
    <xdr:sp>
      <xdr:nvSpPr>
        <xdr:cNvPr id="312" name="图片 1"/>
        <xdr:cNvSpPr>
          <a:spLocks noChangeAspect="1"/>
        </xdr:cNvSpPr>
      </xdr:nvSpPr>
      <xdr:spPr>
        <a:xfrm>
          <a:off x="928878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113665</xdr:rowOff>
    </xdr:to>
    <xdr:sp>
      <xdr:nvSpPr>
        <xdr:cNvPr id="313" name="图片 1"/>
        <xdr:cNvSpPr>
          <a:spLocks noChangeAspect="1"/>
        </xdr:cNvSpPr>
      </xdr:nvSpPr>
      <xdr:spPr>
        <a:xfrm>
          <a:off x="928878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114300</xdr:colOff>
      <xdr:row>2</xdr:row>
      <xdr:rowOff>51435</xdr:rowOff>
    </xdr:to>
    <xdr:sp>
      <xdr:nvSpPr>
        <xdr:cNvPr id="314" name="图片 1"/>
        <xdr:cNvSpPr>
          <a:spLocks noChangeAspect="1"/>
        </xdr:cNvSpPr>
      </xdr:nvSpPr>
      <xdr:spPr>
        <a:xfrm>
          <a:off x="9288780" y="0"/>
          <a:ext cx="166878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257175</xdr:colOff>
      <xdr:row>2</xdr:row>
      <xdr:rowOff>51435</xdr:rowOff>
    </xdr:to>
    <xdr:sp>
      <xdr:nvSpPr>
        <xdr:cNvPr id="315" name="图片 2"/>
        <xdr:cNvSpPr>
          <a:spLocks noChangeAspect="1"/>
        </xdr:cNvSpPr>
      </xdr:nvSpPr>
      <xdr:spPr>
        <a:xfrm>
          <a:off x="928878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9525</xdr:rowOff>
    </xdr:from>
    <xdr:to>
      <xdr:col>12</xdr:col>
      <xdr:colOff>76200</xdr:colOff>
      <xdr:row>2</xdr:row>
      <xdr:rowOff>51435</xdr:rowOff>
    </xdr:to>
    <xdr:sp>
      <xdr:nvSpPr>
        <xdr:cNvPr id="317" name="图片 1"/>
        <xdr:cNvSpPr>
          <a:spLocks noChangeAspect="1"/>
        </xdr:cNvSpPr>
      </xdr:nvSpPr>
      <xdr:spPr>
        <a:xfrm>
          <a:off x="9288780" y="9525"/>
          <a:ext cx="762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314960</xdr:colOff>
      <xdr:row>2</xdr:row>
      <xdr:rowOff>59690</xdr:rowOff>
    </xdr:to>
    <xdr:sp>
      <xdr:nvSpPr>
        <xdr:cNvPr id="318" name="图片 1"/>
        <xdr:cNvSpPr>
          <a:spLocks noChangeAspect="1"/>
        </xdr:cNvSpPr>
      </xdr:nvSpPr>
      <xdr:spPr>
        <a:xfrm>
          <a:off x="9288780" y="0"/>
          <a:ext cx="31496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314960</xdr:colOff>
      <xdr:row>2</xdr:row>
      <xdr:rowOff>59690</xdr:rowOff>
    </xdr:to>
    <xdr:sp>
      <xdr:nvSpPr>
        <xdr:cNvPr id="319" name="图片 1"/>
        <xdr:cNvSpPr>
          <a:spLocks noChangeAspect="1"/>
        </xdr:cNvSpPr>
      </xdr:nvSpPr>
      <xdr:spPr>
        <a:xfrm>
          <a:off x="9288780" y="0"/>
          <a:ext cx="31496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267335</xdr:colOff>
      <xdr:row>2</xdr:row>
      <xdr:rowOff>51435</xdr:rowOff>
    </xdr:to>
    <xdr:sp>
      <xdr:nvSpPr>
        <xdr:cNvPr id="320" name="图片 1"/>
        <xdr:cNvSpPr>
          <a:spLocks noChangeAspect="1"/>
        </xdr:cNvSpPr>
      </xdr:nvSpPr>
      <xdr:spPr>
        <a:xfrm>
          <a:off x="9288780" y="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2540</xdr:colOff>
      <xdr:row>2</xdr:row>
      <xdr:rowOff>59690</xdr:rowOff>
    </xdr:to>
    <xdr:sp>
      <xdr:nvSpPr>
        <xdr:cNvPr id="321" name="图片 1"/>
        <xdr:cNvSpPr>
          <a:spLocks noChangeAspect="1"/>
        </xdr:cNvSpPr>
      </xdr:nvSpPr>
      <xdr:spPr>
        <a:xfrm>
          <a:off x="9288780" y="0"/>
          <a:ext cx="61976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83820</xdr:colOff>
      <xdr:row>0</xdr:row>
      <xdr:rowOff>635</xdr:rowOff>
    </xdr:from>
    <xdr:to>
      <xdr:col>17</xdr:col>
      <xdr:colOff>7620</xdr:colOff>
      <xdr:row>2</xdr:row>
      <xdr:rowOff>52070</xdr:rowOff>
    </xdr:to>
    <xdr:sp>
      <xdr:nvSpPr>
        <xdr:cNvPr id="322" name="图片 1"/>
        <xdr:cNvSpPr>
          <a:spLocks noChangeAspect="1"/>
        </xdr:cNvSpPr>
      </xdr:nvSpPr>
      <xdr:spPr>
        <a:xfrm>
          <a:off x="11536680" y="635"/>
          <a:ext cx="5334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266700</xdr:colOff>
      <xdr:row>2</xdr:row>
      <xdr:rowOff>50165</xdr:rowOff>
    </xdr:to>
    <xdr:sp>
      <xdr:nvSpPr>
        <xdr:cNvPr id="323" name="图片 1"/>
        <xdr:cNvSpPr>
          <a:spLocks noChangeAspect="1"/>
        </xdr:cNvSpPr>
      </xdr:nvSpPr>
      <xdr:spPr>
        <a:xfrm>
          <a:off x="9288780" y="0"/>
          <a:ext cx="26670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324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325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114300</xdr:rowOff>
    </xdr:to>
    <xdr:sp>
      <xdr:nvSpPr>
        <xdr:cNvPr id="326" name="图片 1"/>
        <xdr:cNvSpPr>
          <a:spLocks noChangeAspect="1"/>
        </xdr:cNvSpPr>
      </xdr:nvSpPr>
      <xdr:spPr>
        <a:xfrm>
          <a:off x="928878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302895</xdr:colOff>
      <xdr:row>1</xdr:row>
      <xdr:rowOff>107950</xdr:rowOff>
    </xdr:to>
    <xdr:sp>
      <xdr:nvSpPr>
        <xdr:cNvPr id="327" name="图片 2"/>
        <xdr:cNvSpPr>
          <a:spLocks noChangeAspect="1"/>
        </xdr:cNvSpPr>
      </xdr:nvSpPr>
      <xdr:spPr>
        <a:xfrm>
          <a:off x="928878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302895</xdr:colOff>
      <xdr:row>1</xdr:row>
      <xdr:rowOff>107950</xdr:rowOff>
    </xdr:to>
    <xdr:sp>
      <xdr:nvSpPr>
        <xdr:cNvPr id="328" name="图片 2"/>
        <xdr:cNvSpPr>
          <a:spLocks noChangeAspect="1"/>
        </xdr:cNvSpPr>
      </xdr:nvSpPr>
      <xdr:spPr>
        <a:xfrm>
          <a:off x="928878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29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30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31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32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300355</xdr:colOff>
      <xdr:row>1</xdr:row>
      <xdr:rowOff>107950</xdr:rowOff>
    </xdr:to>
    <xdr:sp>
      <xdr:nvSpPr>
        <xdr:cNvPr id="333" name="图片 2"/>
        <xdr:cNvSpPr>
          <a:spLocks noChangeAspect="1"/>
        </xdr:cNvSpPr>
      </xdr:nvSpPr>
      <xdr:spPr>
        <a:xfrm>
          <a:off x="928878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116840</xdr:rowOff>
    </xdr:to>
    <xdr:sp>
      <xdr:nvSpPr>
        <xdr:cNvPr id="334" name="图片 1"/>
        <xdr:cNvSpPr>
          <a:spLocks noChangeAspect="1"/>
        </xdr:cNvSpPr>
      </xdr:nvSpPr>
      <xdr:spPr>
        <a:xfrm>
          <a:off x="928878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115570</xdr:rowOff>
    </xdr:to>
    <xdr:sp>
      <xdr:nvSpPr>
        <xdr:cNvPr id="335" name="图片 1"/>
        <xdr:cNvSpPr>
          <a:spLocks noChangeAspect="1"/>
        </xdr:cNvSpPr>
      </xdr:nvSpPr>
      <xdr:spPr>
        <a:xfrm>
          <a:off x="928878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36" name="图片 2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37" name="图片 2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338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339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340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341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177165</xdr:rowOff>
    </xdr:to>
    <xdr:sp>
      <xdr:nvSpPr>
        <xdr:cNvPr id="342" name="图片 2"/>
        <xdr:cNvSpPr>
          <a:spLocks noChangeAspect="1"/>
        </xdr:cNvSpPr>
      </xdr:nvSpPr>
      <xdr:spPr>
        <a:xfrm>
          <a:off x="928878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113665</xdr:rowOff>
    </xdr:to>
    <xdr:sp>
      <xdr:nvSpPr>
        <xdr:cNvPr id="343" name="图片 1"/>
        <xdr:cNvSpPr>
          <a:spLocks noChangeAspect="1"/>
        </xdr:cNvSpPr>
      </xdr:nvSpPr>
      <xdr:spPr>
        <a:xfrm>
          <a:off x="928878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344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345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114300</xdr:rowOff>
    </xdr:to>
    <xdr:sp>
      <xdr:nvSpPr>
        <xdr:cNvPr id="346" name="图片 1"/>
        <xdr:cNvSpPr>
          <a:spLocks noChangeAspect="1"/>
        </xdr:cNvSpPr>
      </xdr:nvSpPr>
      <xdr:spPr>
        <a:xfrm>
          <a:off x="928878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302895</xdr:colOff>
      <xdr:row>1</xdr:row>
      <xdr:rowOff>107950</xdr:rowOff>
    </xdr:to>
    <xdr:sp>
      <xdr:nvSpPr>
        <xdr:cNvPr id="347" name="图片 2"/>
        <xdr:cNvSpPr>
          <a:spLocks noChangeAspect="1"/>
        </xdr:cNvSpPr>
      </xdr:nvSpPr>
      <xdr:spPr>
        <a:xfrm>
          <a:off x="928878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302895</xdr:colOff>
      <xdr:row>1</xdr:row>
      <xdr:rowOff>107950</xdr:rowOff>
    </xdr:to>
    <xdr:sp>
      <xdr:nvSpPr>
        <xdr:cNvPr id="348" name="图片 2"/>
        <xdr:cNvSpPr>
          <a:spLocks noChangeAspect="1"/>
        </xdr:cNvSpPr>
      </xdr:nvSpPr>
      <xdr:spPr>
        <a:xfrm>
          <a:off x="928878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49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50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51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52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300355</xdr:colOff>
      <xdr:row>1</xdr:row>
      <xdr:rowOff>107950</xdr:rowOff>
    </xdr:to>
    <xdr:sp>
      <xdr:nvSpPr>
        <xdr:cNvPr id="353" name="图片 2"/>
        <xdr:cNvSpPr>
          <a:spLocks noChangeAspect="1"/>
        </xdr:cNvSpPr>
      </xdr:nvSpPr>
      <xdr:spPr>
        <a:xfrm>
          <a:off x="928878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116840</xdr:rowOff>
    </xdr:to>
    <xdr:sp>
      <xdr:nvSpPr>
        <xdr:cNvPr id="354" name="图片 1"/>
        <xdr:cNvSpPr>
          <a:spLocks noChangeAspect="1"/>
        </xdr:cNvSpPr>
      </xdr:nvSpPr>
      <xdr:spPr>
        <a:xfrm>
          <a:off x="928878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115570</xdr:rowOff>
    </xdr:to>
    <xdr:sp>
      <xdr:nvSpPr>
        <xdr:cNvPr id="355" name="图片 1"/>
        <xdr:cNvSpPr>
          <a:spLocks noChangeAspect="1"/>
        </xdr:cNvSpPr>
      </xdr:nvSpPr>
      <xdr:spPr>
        <a:xfrm>
          <a:off x="928878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56" name="图片 2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57" name="图片 2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358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359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360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177165</xdr:rowOff>
    </xdr:to>
    <xdr:sp>
      <xdr:nvSpPr>
        <xdr:cNvPr id="361" name="图片 2"/>
        <xdr:cNvSpPr>
          <a:spLocks noChangeAspect="1"/>
        </xdr:cNvSpPr>
      </xdr:nvSpPr>
      <xdr:spPr>
        <a:xfrm>
          <a:off x="928878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113665</xdr:rowOff>
    </xdr:to>
    <xdr:sp>
      <xdr:nvSpPr>
        <xdr:cNvPr id="362" name="图片 1"/>
        <xdr:cNvSpPr>
          <a:spLocks noChangeAspect="1"/>
        </xdr:cNvSpPr>
      </xdr:nvSpPr>
      <xdr:spPr>
        <a:xfrm>
          <a:off x="928878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363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364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114300</xdr:rowOff>
    </xdr:to>
    <xdr:sp>
      <xdr:nvSpPr>
        <xdr:cNvPr id="365" name="图片 1"/>
        <xdr:cNvSpPr>
          <a:spLocks noChangeAspect="1"/>
        </xdr:cNvSpPr>
      </xdr:nvSpPr>
      <xdr:spPr>
        <a:xfrm>
          <a:off x="928878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302895</xdr:colOff>
      <xdr:row>1</xdr:row>
      <xdr:rowOff>107950</xdr:rowOff>
    </xdr:to>
    <xdr:sp>
      <xdr:nvSpPr>
        <xdr:cNvPr id="366" name="图片 2"/>
        <xdr:cNvSpPr>
          <a:spLocks noChangeAspect="1"/>
        </xdr:cNvSpPr>
      </xdr:nvSpPr>
      <xdr:spPr>
        <a:xfrm>
          <a:off x="928878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302895</xdr:colOff>
      <xdr:row>1</xdr:row>
      <xdr:rowOff>107950</xdr:rowOff>
    </xdr:to>
    <xdr:sp>
      <xdr:nvSpPr>
        <xdr:cNvPr id="367" name="图片 2"/>
        <xdr:cNvSpPr>
          <a:spLocks noChangeAspect="1"/>
        </xdr:cNvSpPr>
      </xdr:nvSpPr>
      <xdr:spPr>
        <a:xfrm>
          <a:off x="928878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68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69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70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71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300355</xdr:colOff>
      <xdr:row>1</xdr:row>
      <xdr:rowOff>107950</xdr:rowOff>
    </xdr:to>
    <xdr:sp>
      <xdr:nvSpPr>
        <xdr:cNvPr id="372" name="图片 2"/>
        <xdr:cNvSpPr>
          <a:spLocks noChangeAspect="1"/>
        </xdr:cNvSpPr>
      </xdr:nvSpPr>
      <xdr:spPr>
        <a:xfrm>
          <a:off x="928878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116840</xdr:rowOff>
    </xdr:to>
    <xdr:sp>
      <xdr:nvSpPr>
        <xdr:cNvPr id="373" name="图片 1"/>
        <xdr:cNvSpPr>
          <a:spLocks noChangeAspect="1"/>
        </xdr:cNvSpPr>
      </xdr:nvSpPr>
      <xdr:spPr>
        <a:xfrm>
          <a:off x="928878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115570</xdr:rowOff>
    </xdr:to>
    <xdr:sp>
      <xdr:nvSpPr>
        <xdr:cNvPr id="374" name="图片 1"/>
        <xdr:cNvSpPr>
          <a:spLocks noChangeAspect="1"/>
        </xdr:cNvSpPr>
      </xdr:nvSpPr>
      <xdr:spPr>
        <a:xfrm>
          <a:off x="928878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75" name="图片 2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76" name="图片 2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377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378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379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380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177165</xdr:rowOff>
    </xdr:to>
    <xdr:sp>
      <xdr:nvSpPr>
        <xdr:cNvPr id="381" name="图片 2"/>
        <xdr:cNvSpPr>
          <a:spLocks noChangeAspect="1"/>
        </xdr:cNvSpPr>
      </xdr:nvSpPr>
      <xdr:spPr>
        <a:xfrm>
          <a:off x="928878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113665</xdr:rowOff>
    </xdr:to>
    <xdr:sp>
      <xdr:nvSpPr>
        <xdr:cNvPr id="382" name="图片 1"/>
        <xdr:cNvSpPr>
          <a:spLocks noChangeAspect="1"/>
        </xdr:cNvSpPr>
      </xdr:nvSpPr>
      <xdr:spPr>
        <a:xfrm>
          <a:off x="928878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383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115570</xdr:rowOff>
    </xdr:to>
    <xdr:sp>
      <xdr:nvSpPr>
        <xdr:cNvPr id="384" name="图片 1"/>
        <xdr:cNvSpPr>
          <a:spLocks noChangeAspect="1"/>
        </xdr:cNvSpPr>
      </xdr:nvSpPr>
      <xdr:spPr>
        <a:xfrm>
          <a:off x="928878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280035</xdr:colOff>
      <xdr:row>1</xdr:row>
      <xdr:rowOff>114300</xdr:rowOff>
    </xdr:to>
    <xdr:sp>
      <xdr:nvSpPr>
        <xdr:cNvPr id="385" name="图片 1"/>
        <xdr:cNvSpPr>
          <a:spLocks noChangeAspect="1"/>
        </xdr:cNvSpPr>
      </xdr:nvSpPr>
      <xdr:spPr>
        <a:xfrm>
          <a:off x="928878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302895</xdr:colOff>
      <xdr:row>1</xdr:row>
      <xdr:rowOff>107950</xdr:rowOff>
    </xdr:to>
    <xdr:sp>
      <xdr:nvSpPr>
        <xdr:cNvPr id="386" name="图片 2"/>
        <xdr:cNvSpPr>
          <a:spLocks noChangeAspect="1"/>
        </xdr:cNvSpPr>
      </xdr:nvSpPr>
      <xdr:spPr>
        <a:xfrm>
          <a:off x="928878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302895</xdr:colOff>
      <xdr:row>1</xdr:row>
      <xdr:rowOff>107950</xdr:rowOff>
    </xdr:to>
    <xdr:sp>
      <xdr:nvSpPr>
        <xdr:cNvPr id="387" name="图片 2"/>
        <xdr:cNvSpPr>
          <a:spLocks noChangeAspect="1"/>
        </xdr:cNvSpPr>
      </xdr:nvSpPr>
      <xdr:spPr>
        <a:xfrm>
          <a:off x="928878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88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89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90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91" name="图片 1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300355</xdr:colOff>
      <xdr:row>1</xdr:row>
      <xdr:rowOff>107950</xdr:rowOff>
    </xdr:to>
    <xdr:sp>
      <xdr:nvSpPr>
        <xdr:cNvPr id="392" name="图片 2"/>
        <xdr:cNvSpPr>
          <a:spLocks noChangeAspect="1"/>
        </xdr:cNvSpPr>
      </xdr:nvSpPr>
      <xdr:spPr>
        <a:xfrm>
          <a:off x="928878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116840</xdr:rowOff>
    </xdr:to>
    <xdr:sp>
      <xdr:nvSpPr>
        <xdr:cNvPr id="393" name="图片 1"/>
        <xdr:cNvSpPr>
          <a:spLocks noChangeAspect="1"/>
        </xdr:cNvSpPr>
      </xdr:nvSpPr>
      <xdr:spPr>
        <a:xfrm>
          <a:off x="928878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281305</xdr:colOff>
      <xdr:row>1</xdr:row>
      <xdr:rowOff>115570</xdr:rowOff>
    </xdr:to>
    <xdr:sp>
      <xdr:nvSpPr>
        <xdr:cNvPr id="394" name="图片 1"/>
        <xdr:cNvSpPr>
          <a:spLocks noChangeAspect="1"/>
        </xdr:cNvSpPr>
      </xdr:nvSpPr>
      <xdr:spPr>
        <a:xfrm>
          <a:off x="928878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95" name="图片 2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107950</xdr:rowOff>
    </xdr:to>
    <xdr:sp>
      <xdr:nvSpPr>
        <xdr:cNvPr id="396" name="图片 2"/>
        <xdr:cNvSpPr>
          <a:spLocks noChangeAspect="1"/>
        </xdr:cNvSpPr>
      </xdr:nvSpPr>
      <xdr:spPr>
        <a:xfrm>
          <a:off x="928878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397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398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107950</xdr:rowOff>
    </xdr:to>
    <xdr:sp>
      <xdr:nvSpPr>
        <xdr:cNvPr id="399" name="图片 1"/>
        <xdr:cNvSpPr>
          <a:spLocks noChangeAspect="1"/>
        </xdr:cNvSpPr>
      </xdr:nvSpPr>
      <xdr:spPr>
        <a:xfrm>
          <a:off x="928878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303530</xdr:colOff>
      <xdr:row>1</xdr:row>
      <xdr:rowOff>177165</xdr:rowOff>
    </xdr:to>
    <xdr:sp>
      <xdr:nvSpPr>
        <xdr:cNvPr id="400" name="图片 2"/>
        <xdr:cNvSpPr>
          <a:spLocks noChangeAspect="1"/>
        </xdr:cNvSpPr>
      </xdr:nvSpPr>
      <xdr:spPr>
        <a:xfrm>
          <a:off x="928878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132715</xdr:colOff>
      <xdr:row>101</xdr:row>
      <xdr:rowOff>0</xdr:rowOff>
    </xdr:from>
    <xdr:to>
      <xdr:col>17</xdr:col>
      <xdr:colOff>55880</xdr:colOff>
      <xdr:row>103</xdr:row>
      <xdr:rowOff>51435</xdr:rowOff>
    </xdr:to>
    <xdr:sp>
      <xdr:nvSpPr>
        <xdr:cNvPr id="401" name="图片 1"/>
        <xdr:cNvSpPr>
          <a:spLocks noChangeAspect="1"/>
        </xdr:cNvSpPr>
      </xdr:nvSpPr>
      <xdr:spPr>
        <a:xfrm>
          <a:off x="11585575" y="21595080"/>
          <a:ext cx="532765" cy="4476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2</xdr:col>
      <xdr:colOff>367030</xdr:colOff>
      <xdr:row>18</xdr:row>
      <xdr:rowOff>144780</xdr:rowOff>
    </xdr:to>
    <xdr:sp>
      <xdr:nvSpPr>
        <xdr:cNvPr id="2" name="图片 2"/>
        <xdr:cNvSpPr>
          <a:spLocks noChangeAspect="1"/>
        </xdr:cNvSpPr>
      </xdr:nvSpPr>
      <xdr:spPr>
        <a:xfrm>
          <a:off x="609600" y="3291840"/>
          <a:ext cx="115951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98425</xdr:colOff>
      <xdr:row>17</xdr:row>
      <xdr:rowOff>128270</xdr:rowOff>
    </xdr:to>
    <xdr:sp>
      <xdr:nvSpPr>
        <xdr:cNvPr id="3" name="图片 2"/>
        <xdr:cNvSpPr>
          <a:spLocks noChangeAspect="1"/>
        </xdr:cNvSpPr>
      </xdr:nvSpPr>
      <xdr:spPr>
        <a:xfrm>
          <a:off x="903605" y="3291840"/>
          <a:ext cx="59690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98425</xdr:colOff>
      <xdr:row>17</xdr:row>
      <xdr:rowOff>128270</xdr:rowOff>
    </xdr:to>
    <xdr:sp>
      <xdr:nvSpPr>
        <xdr:cNvPr id="4" name="图片 2"/>
        <xdr:cNvSpPr>
          <a:spLocks noChangeAspect="1"/>
        </xdr:cNvSpPr>
      </xdr:nvSpPr>
      <xdr:spPr>
        <a:xfrm>
          <a:off x="903605" y="3291840"/>
          <a:ext cx="59690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128270</xdr:rowOff>
    </xdr:to>
    <xdr:sp>
      <xdr:nvSpPr>
        <xdr:cNvPr id="5" name="图片 1"/>
        <xdr:cNvSpPr>
          <a:spLocks noChangeAspect="1"/>
        </xdr:cNvSpPr>
      </xdr:nvSpPr>
      <xdr:spPr>
        <a:xfrm>
          <a:off x="1000125" y="329184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128270</xdr:rowOff>
    </xdr:to>
    <xdr:sp>
      <xdr:nvSpPr>
        <xdr:cNvPr id="6" name="图片 1"/>
        <xdr:cNvSpPr>
          <a:spLocks noChangeAspect="1"/>
        </xdr:cNvSpPr>
      </xdr:nvSpPr>
      <xdr:spPr>
        <a:xfrm>
          <a:off x="1000125" y="329184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128270</xdr:rowOff>
    </xdr:to>
    <xdr:sp>
      <xdr:nvSpPr>
        <xdr:cNvPr id="7" name="图片 1"/>
        <xdr:cNvSpPr>
          <a:spLocks noChangeAspect="1"/>
        </xdr:cNvSpPr>
      </xdr:nvSpPr>
      <xdr:spPr>
        <a:xfrm>
          <a:off x="1000125" y="329184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128270</xdr:rowOff>
    </xdr:to>
    <xdr:sp>
      <xdr:nvSpPr>
        <xdr:cNvPr id="8" name="图片 1"/>
        <xdr:cNvSpPr>
          <a:spLocks noChangeAspect="1"/>
        </xdr:cNvSpPr>
      </xdr:nvSpPr>
      <xdr:spPr>
        <a:xfrm>
          <a:off x="1000125" y="329184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99060</xdr:colOff>
      <xdr:row>17</xdr:row>
      <xdr:rowOff>128270</xdr:rowOff>
    </xdr:to>
    <xdr:sp>
      <xdr:nvSpPr>
        <xdr:cNvPr id="9" name="图片 2"/>
        <xdr:cNvSpPr>
          <a:spLocks noChangeAspect="1"/>
        </xdr:cNvSpPr>
      </xdr:nvSpPr>
      <xdr:spPr>
        <a:xfrm>
          <a:off x="903605" y="3291840"/>
          <a:ext cx="5975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99060</xdr:colOff>
      <xdr:row>17</xdr:row>
      <xdr:rowOff>128270</xdr:rowOff>
    </xdr:to>
    <xdr:sp>
      <xdr:nvSpPr>
        <xdr:cNvPr id="10" name="图片 2"/>
        <xdr:cNvSpPr>
          <a:spLocks noChangeAspect="1"/>
        </xdr:cNvSpPr>
      </xdr:nvSpPr>
      <xdr:spPr>
        <a:xfrm>
          <a:off x="903605" y="3291840"/>
          <a:ext cx="5975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293370</xdr:colOff>
      <xdr:row>17</xdr:row>
      <xdr:rowOff>128270</xdr:rowOff>
    </xdr:to>
    <xdr:sp>
      <xdr:nvSpPr>
        <xdr:cNvPr id="11" name="图片 1"/>
        <xdr:cNvSpPr>
          <a:spLocks noChangeAspect="1"/>
        </xdr:cNvSpPr>
      </xdr:nvSpPr>
      <xdr:spPr>
        <a:xfrm>
          <a:off x="1000125" y="3291840"/>
          <a:ext cx="69532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293370</xdr:colOff>
      <xdr:row>17</xdr:row>
      <xdr:rowOff>128270</xdr:rowOff>
    </xdr:to>
    <xdr:sp>
      <xdr:nvSpPr>
        <xdr:cNvPr id="12" name="图片 1"/>
        <xdr:cNvSpPr>
          <a:spLocks noChangeAspect="1"/>
        </xdr:cNvSpPr>
      </xdr:nvSpPr>
      <xdr:spPr>
        <a:xfrm>
          <a:off x="1000125" y="3291840"/>
          <a:ext cx="69532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293370</xdr:colOff>
      <xdr:row>17</xdr:row>
      <xdr:rowOff>128270</xdr:rowOff>
    </xdr:to>
    <xdr:sp>
      <xdr:nvSpPr>
        <xdr:cNvPr id="13" name="图片 1"/>
        <xdr:cNvSpPr>
          <a:spLocks noChangeAspect="1"/>
        </xdr:cNvSpPr>
      </xdr:nvSpPr>
      <xdr:spPr>
        <a:xfrm>
          <a:off x="1000125" y="3291840"/>
          <a:ext cx="69532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293370</xdr:colOff>
      <xdr:row>17</xdr:row>
      <xdr:rowOff>128270</xdr:rowOff>
    </xdr:to>
    <xdr:sp>
      <xdr:nvSpPr>
        <xdr:cNvPr id="14" name="图片 1"/>
        <xdr:cNvSpPr>
          <a:spLocks noChangeAspect="1"/>
        </xdr:cNvSpPr>
      </xdr:nvSpPr>
      <xdr:spPr>
        <a:xfrm>
          <a:off x="1000125" y="3291840"/>
          <a:ext cx="69532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99060</xdr:colOff>
      <xdr:row>18</xdr:row>
      <xdr:rowOff>14605</xdr:rowOff>
    </xdr:to>
    <xdr:sp>
      <xdr:nvSpPr>
        <xdr:cNvPr id="15" name="图片 2"/>
        <xdr:cNvSpPr>
          <a:spLocks noChangeAspect="1"/>
        </xdr:cNvSpPr>
      </xdr:nvSpPr>
      <xdr:spPr>
        <a:xfrm>
          <a:off x="903605" y="3291840"/>
          <a:ext cx="59753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98425</xdr:colOff>
      <xdr:row>17</xdr:row>
      <xdr:rowOff>128270</xdr:rowOff>
    </xdr:to>
    <xdr:sp>
      <xdr:nvSpPr>
        <xdr:cNvPr id="16" name="图片 2"/>
        <xdr:cNvSpPr>
          <a:spLocks noChangeAspect="1"/>
        </xdr:cNvSpPr>
      </xdr:nvSpPr>
      <xdr:spPr>
        <a:xfrm>
          <a:off x="903605" y="3291840"/>
          <a:ext cx="59690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98425</xdr:colOff>
      <xdr:row>17</xdr:row>
      <xdr:rowOff>128270</xdr:rowOff>
    </xdr:to>
    <xdr:sp>
      <xdr:nvSpPr>
        <xdr:cNvPr id="17" name="图片 2"/>
        <xdr:cNvSpPr>
          <a:spLocks noChangeAspect="1"/>
        </xdr:cNvSpPr>
      </xdr:nvSpPr>
      <xdr:spPr>
        <a:xfrm>
          <a:off x="903605" y="3291840"/>
          <a:ext cx="59690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128270</xdr:rowOff>
    </xdr:to>
    <xdr:sp>
      <xdr:nvSpPr>
        <xdr:cNvPr id="18" name="图片 1"/>
        <xdr:cNvSpPr>
          <a:spLocks noChangeAspect="1"/>
        </xdr:cNvSpPr>
      </xdr:nvSpPr>
      <xdr:spPr>
        <a:xfrm>
          <a:off x="1000125" y="329184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128270</xdr:rowOff>
    </xdr:to>
    <xdr:sp>
      <xdr:nvSpPr>
        <xdr:cNvPr id="19" name="图片 1"/>
        <xdr:cNvSpPr>
          <a:spLocks noChangeAspect="1"/>
        </xdr:cNvSpPr>
      </xdr:nvSpPr>
      <xdr:spPr>
        <a:xfrm>
          <a:off x="1000125" y="329184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128270</xdr:rowOff>
    </xdr:to>
    <xdr:sp>
      <xdr:nvSpPr>
        <xdr:cNvPr id="20" name="图片 1"/>
        <xdr:cNvSpPr>
          <a:spLocks noChangeAspect="1"/>
        </xdr:cNvSpPr>
      </xdr:nvSpPr>
      <xdr:spPr>
        <a:xfrm>
          <a:off x="1000125" y="329184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128270</xdr:rowOff>
    </xdr:to>
    <xdr:sp>
      <xdr:nvSpPr>
        <xdr:cNvPr id="21" name="图片 1"/>
        <xdr:cNvSpPr>
          <a:spLocks noChangeAspect="1"/>
        </xdr:cNvSpPr>
      </xdr:nvSpPr>
      <xdr:spPr>
        <a:xfrm>
          <a:off x="1000125" y="329184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367030</xdr:colOff>
      <xdr:row>18</xdr:row>
      <xdr:rowOff>144780</xdr:rowOff>
    </xdr:to>
    <xdr:sp>
      <xdr:nvSpPr>
        <xdr:cNvPr id="22" name="图片 2"/>
        <xdr:cNvSpPr>
          <a:spLocks noChangeAspect="1"/>
        </xdr:cNvSpPr>
      </xdr:nvSpPr>
      <xdr:spPr>
        <a:xfrm>
          <a:off x="609600" y="3291840"/>
          <a:ext cx="115951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98425</xdr:colOff>
      <xdr:row>17</xdr:row>
      <xdr:rowOff>128270</xdr:rowOff>
    </xdr:to>
    <xdr:sp>
      <xdr:nvSpPr>
        <xdr:cNvPr id="23" name="图片 2"/>
        <xdr:cNvSpPr>
          <a:spLocks noChangeAspect="1"/>
        </xdr:cNvSpPr>
      </xdr:nvSpPr>
      <xdr:spPr>
        <a:xfrm>
          <a:off x="903605" y="3291840"/>
          <a:ext cx="59690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98425</xdr:colOff>
      <xdr:row>17</xdr:row>
      <xdr:rowOff>128270</xdr:rowOff>
    </xdr:to>
    <xdr:sp>
      <xdr:nvSpPr>
        <xdr:cNvPr id="24" name="图片 2"/>
        <xdr:cNvSpPr>
          <a:spLocks noChangeAspect="1"/>
        </xdr:cNvSpPr>
      </xdr:nvSpPr>
      <xdr:spPr>
        <a:xfrm>
          <a:off x="903605" y="3291840"/>
          <a:ext cx="59690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128270</xdr:rowOff>
    </xdr:to>
    <xdr:sp>
      <xdr:nvSpPr>
        <xdr:cNvPr id="25" name="图片 1"/>
        <xdr:cNvSpPr>
          <a:spLocks noChangeAspect="1"/>
        </xdr:cNvSpPr>
      </xdr:nvSpPr>
      <xdr:spPr>
        <a:xfrm>
          <a:off x="1000125" y="329184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128270</xdr:rowOff>
    </xdr:to>
    <xdr:sp>
      <xdr:nvSpPr>
        <xdr:cNvPr id="26" name="图片 1"/>
        <xdr:cNvSpPr>
          <a:spLocks noChangeAspect="1"/>
        </xdr:cNvSpPr>
      </xdr:nvSpPr>
      <xdr:spPr>
        <a:xfrm>
          <a:off x="1000125" y="329184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128270</xdr:rowOff>
    </xdr:to>
    <xdr:sp>
      <xdr:nvSpPr>
        <xdr:cNvPr id="27" name="图片 1"/>
        <xdr:cNvSpPr>
          <a:spLocks noChangeAspect="1"/>
        </xdr:cNvSpPr>
      </xdr:nvSpPr>
      <xdr:spPr>
        <a:xfrm>
          <a:off x="1000125" y="329184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128270</xdr:rowOff>
    </xdr:to>
    <xdr:sp>
      <xdr:nvSpPr>
        <xdr:cNvPr id="28" name="图片 1"/>
        <xdr:cNvSpPr>
          <a:spLocks noChangeAspect="1"/>
        </xdr:cNvSpPr>
      </xdr:nvSpPr>
      <xdr:spPr>
        <a:xfrm>
          <a:off x="1000125" y="329184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99060</xdr:colOff>
      <xdr:row>17</xdr:row>
      <xdr:rowOff>128270</xdr:rowOff>
    </xdr:to>
    <xdr:sp>
      <xdr:nvSpPr>
        <xdr:cNvPr id="29" name="图片 2"/>
        <xdr:cNvSpPr>
          <a:spLocks noChangeAspect="1"/>
        </xdr:cNvSpPr>
      </xdr:nvSpPr>
      <xdr:spPr>
        <a:xfrm>
          <a:off x="903605" y="3291840"/>
          <a:ext cx="5975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99060</xdr:colOff>
      <xdr:row>17</xdr:row>
      <xdr:rowOff>128270</xdr:rowOff>
    </xdr:to>
    <xdr:sp>
      <xdr:nvSpPr>
        <xdr:cNvPr id="30" name="图片 2"/>
        <xdr:cNvSpPr>
          <a:spLocks noChangeAspect="1"/>
        </xdr:cNvSpPr>
      </xdr:nvSpPr>
      <xdr:spPr>
        <a:xfrm>
          <a:off x="903605" y="3291840"/>
          <a:ext cx="5975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293370</xdr:colOff>
      <xdr:row>17</xdr:row>
      <xdr:rowOff>128270</xdr:rowOff>
    </xdr:to>
    <xdr:sp>
      <xdr:nvSpPr>
        <xdr:cNvPr id="31" name="图片 1"/>
        <xdr:cNvSpPr>
          <a:spLocks noChangeAspect="1"/>
        </xdr:cNvSpPr>
      </xdr:nvSpPr>
      <xdr:spPr>
        <a:xfrm>
          <a:off x="1000125" y="3291840"/>
          <a:ext cx="69532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293370</xdr:colOff>
      <xdr:row>17</xdr:row>
      <xdr:rowOff>128270</xdr:rowOff>
    </xdr:to>
    <xdr:sp>
      <xdr:nvSpPr>
        <xdr:cNvPr id="32" name="图片 1"/>
        <xdr:cNvSpPr>
          <a:spLocks noChangeAspect="1"/>
        </xdr:cNvSpPr>
      </xdr:nvSpPr>
      <xdr:spPr>
        <a:xfrm>
          <a:off x="1000125" y="3291840"/>
          <a:ext cx="69532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293370</xdr:colOff>
      <xdr:row>17</xdr:row>
      <xdr:rowOff>128270</xdr:rowOff>
    </xdr:to>
    <xdr:sp>
      <xdr:nvSpPr>
        <xdr:cNvPr id="33" name="图片 1"/>
        <xdr:cNvSpPr>
          <a:spLocks noChangeAspect="1"/>
        </xdr:cNvSpPr>
      </xdr:nvSpPr>
      <xdr:spPr>
        <a:xfrm>
          <a:off x="1000125" y="3291840"/>
          <a:ext cx="69532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293370</xdr:colOff>
      <xdr:row>17</xdr:row>
      <xdr:rowOff>128270</xdr:rowOff>
    </xdr:to>
    <xdr:sp>
      <xdr:nvSpPr>
        <xdr:cNvPr id="34" name="图片 1"/>
        <xdr:cNvSpPr>
          <a:spLocks noChangeAspect="1"/>
        </xdr:cNvSpPr>
      </xdr:nvSpPr>
      <xdr:spPr>
        <a:xfrm>
          <a:off x="1000125" y="3291840"/>
          <a:ext cx="69532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99060</xdr:colOff>
      <xdr:row>18</xdr:row>
      <xdr:rowOff>14605</xdr:rowOff>
    </xdr:to>
    <xdr:sp>
      <xdr:nvSpPr>
        <xdr:cNvPr id="35" name="图片 2"/>
        <xdr:cNvSpPr>
          <a:spLocks noChangeAspect="1"/>
        </xdr:cNvSpPr>
      </xdr:nvSpPr>
      <xdr:spPr>
        <a:xfrm>
          <a:off x="903605" y="3291840"/>
          <a:ext cx="59753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98425</xdr:colOff>
      <xdr:row>17</xdr:row>
      <xdr:rowOff>128270</xdr:rowOff>
    </xdr:to>
    <xdr:sp>
      <xdr:nvSpPr>
        <xdr:cNvPr id="36" name="图片 2"/>
        <xdr:cNvSpPr>
          <a:spLocks noChangeAspect="1"/>
        </xdr:cNvSpPr>
      </xdr:nvSpPr>
      <xdr:spPr>
        <a:xfrm>
          <a:off x="903605" y="3291840"/>
          <a:ext cx="59690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16</xdr:row>
      <xdr:rowOff>0</xdr:rowOff>
    </xdr:from>
    <xdr:to>
      <xdr:col>2</xdr:col>
      <xdr:colOff>98425</xdr:colOff>
      <xdr:row>17</xdr:row>
      <xdr:rowOff>128270</xdr:rowOff>
    </xdr:to>
    <xdr:sp>
      <xdr:nvSpPr>
        <xdr:cNvPr id="37" name="图片 2"/>
        <xdr:cNvSpPr>
          <a:spLocks noChangeAspect="1"/>
        </xdr:cNvSpPr>
      </xdr:nvSpPr>
      <xdr:spPr>
        <a:xfrm>
          <a:off x="903605" y="3291840"/>
          <a:ext cx="59690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128270</xdr:rowOff>
    </xdr:to>
    <xdr:sp>
      <xdr:nvSpPr>
        <xdr:cNvPr id="38" name="图片 1"/>
        <xdr:cNvSpPr>
          <a:spLocks noChangeAspect="1"/>
        </xdr:cNvSpPr>
      </xdr:nvSpPr>
      <xdr:spPr>
        <a:xfrm>
          <a:off x="1000125" y="329184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128270</xdr:rowOff>
    </xdr:to>
    <xdr:sp>
      <xdr:nvSpPr>
        <xdr:cNvPr id="39" name="图片 1"/>
        <xdr:cNvSpPr>
          <a:spLocks noChangeAspect="1"/>
        </xdr:cNvSpPr>
      </xdr:nvSpPr>
      <xdr:spPr>
        <a:xfrm>
          <a:off x="1000125" y="329184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128270</xdr:rowOff>
    </xdr:to>
    <xdr:sp>
      <xdr:nvSpPr>
        <xdr:cNvPr id="40" name="图片 1"/>
        <xdr:cNvSpPr>
          <a:spLocks noChangeAspect="1"/>
        </xdr:cNvSpPr>
      </xdr:nvSpPr>
      <xdr:spPr>
        <a:xfrm>
          <a:off x="1000125" y="329184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2</xdr:col>
      <xdr:colOff>292100</xdr:colOff>
      <xdr:row>17</xdr:row>
      <xdr:rowOff>128270</xdr:rowOff>
    </xdr:to>
    <xdr:sp>
      <xdr:nvSpPr>
        <xdr:cNvPr id="41" name="图片 1"/>
        <xdr:cNvSpPr>
          <a:spLocks noChangeAspect="1"/>
        </xdr:cNvSpPr>
      </xdr:nvSpPr>
      <xdr:spPr>
        <a:xfrm>
          <a:off x="1000125" y="329184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367030</xdr:colOff>
      <xdr:row>17</xdr:row>
      <xdr:rowOff>149860</xdr:rowOff>
    </xdr:to>
    <xdr:sp>
      <xdr:nvSpPr>
        <xdr:cNvPr id="42" name="图片 2"/>
        <xdr:cNvSpPr>
          <a:spLocks noChangeAspect="1"/>
        </xdr:cNvSpPr>
      </xdr:nvSpPr>
      <xdr:spPr>
        <a:xfrm>
          <a:off x="609600" y="3108960"/>
          <a:ext cx="1159510" cy="515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98425</xdr:colOff>
      <xdr:row>16</xdr:row>
      <xdr:rowOff>128270</xdr:rowOff>
    </xdr:to>
    <xdr:sp>
      <xdr:nvSpPr>
        <xdr:cNvPr id="43" name="图片 2"/>
        <xdr:cNvSpPr>
          <a:spLocks noChangeAspect="1"/>
        </xdr:cNvSpPr>
      </xdr:nvSpPr>
      <xdr:spPr>
        <a:xfrm>
          <a:off x="903605" y="3108960"/>
          <a:ext cx="59690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98425</xdr:colOff>
      <xdr:row>16</xdr:row>
      <xdr:rowOff>128270</xdr:rowOff>
    </xdr:to>
    <xdr:sp>
      <xdr:nvSpPr>
        <xdr:cNvPr id="44" name="图片 2"/>
        <xdr:cNvSpPr>
          <a:spLocks noChangeAspect="1"/>
        </xdr:cNvSpPr>
      </xdr:nvSpPr>
      <xdr:spPr>
        <a:xfrm>
          <a:off x="903605" y="3108960"/>
          <a:ext cx="59690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128270</xdr:rowOff>
    </xdr:to>
    <xdr:sp>
      <xdr:nvSpPr>
        <xdr:cNvPr id="45" name="图片 1"/>
        <xdr:cNvSpPr>
          <a:spLocks noChangeAspect="1"/>
        </xdr:cNvSpPr>
      </xdr:nvSpPr>
      <xdr:spPr>
        <a:xfrm>
          <a:off x="1000125" y="310896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128270</xdr:rowOff>
    </xdr:to>
    <xdr:sp>
      <xdr:nvSpPr>
        <xdr:cNvPr id="46" name="图片 1"/>
        <xdr:cNvSpPr>
          <a:spLocks noChangeAspect="1"/>
        </xdr:cNvSpPr>
      </xdr:nvSpPr>
      <xdr:spPr>
        <a:xfrm>
          <a:off x="1000125" y="310896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128270</xdr:rowOff>
    </xdr:to>
    <xdr:sp>
      <xdr:nvSpPr>
        <xdr:cNvPr id="47" name="图片 1"/>
        <xdr:cNvSpPr>
          <a:spLocks noChangeAspect="1"/>
        </xdr:cNvSpPr>
      </xdr:nvSpPr>
      <xdr:spPr>
        <a:xfrm>
          <a:off x="1000125" y="310896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128270</xdr:rowOff>
    </xdr:to>
    <xdr:sp>
      <xdr:nvSpPr>
        <xdr:cNvPr id="48" name="图片 1"/>
        <xdr:cNvSpPr>
          <a:spLocks noChangeAspect="1"/>
        </xdr:cNvSpPr>
      </xdr:nvSpPr>
      <xdr:spPr>
        <a:xfrm>
          <a:off x="1000125" y="310896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99060</xdr:colOff>
      <xdr:row>16</xdr:row>
      <xdr:rowOff>128270</xdr:rowOff>
    </xdr:to>
    <xdr:sp>
      <xdr:nvSpPr>
        <xdr:cNvPr id="49" name="图片 2"/>
        <xdr:cNvSpPr>
          <a:spLocks noChangeAspect="1"/>
        </xdr:cNvSpPr>
      </xdr:nvSpPr>
      <xdr:spPr>
        <a:xfrm>
          <a:off x="903605" y="3108960"/>
          <a:ext cx="5975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99060</xdr:colOff>
      <xdr:row>16</xdr:row>
      <xdr:rowOff>128270</xdr:rowOff>
    </xdr:to>
    <xdr:sp>
      <xdr:nvSpPr>
        <xdr:cNvPr id="50" name="图片 2"/>
        <xdr:cNvSpPr>
          <a:spLocks noChangeAspect="1"/>
        </xdr:cNvSpPr>
      </xdr:nvSpPr>
      <xdr:spPr>
        <a:xfrm>
          <a:off x="903605" y="3108960"/>
          <a:ext cx="5975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293370</xdr:colOff>
      <xdr:row>16</xdr:row>
      <xdr:rowOff>128270</xdr:rowOff>
    </xdr:to>
    <xdr:sp>
      <xdr:nvSpPr>
        <xdr:cNvPr id="51" name="图片 1"/>
        <xdr:cNvSpPr>
          <a:spLocks noChangeAspect="1"/>
        </xdr:cNvSpPr>
      </xdr:nvSpPr>
      <xdr:spPr>
        <a:xfrm>
          <a:off x="1000125" y="3108960"/>
          <a:ext cx="69532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293370</xdr:colOff>
      <xdr:row>16</xdr:row>
      <xdr:rowOff>128270</xdr:rowOff>
    </xdr:to>
    <xdr:sp>
      <xdr:nvSpPr>
        <xdr:cNvPr id="52" name="图片 1"/>
        <xdr:cNvSpPr>
          <a:spLocks noChangeAspect="1"/>
        </xdr:cNvSpPr>
      </xdr:nvSpPr>
      <xdr:spPr>
        <a:xfrm>
          <a:off x="1000125" y="3108960"/>
          <a:ext cx="69532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293370</xdr:colOff>
      <xdr:row>16</xdr:row>
      <xdr:rowOff>128270</xdr:rowOff>
    </xdr:to>
    <xdr:sp>
      <xdr:nvSpPr>
        <xdr:cNvPr id="53" name="图片 1"/>
        <xdr:cNvSpPr>
          <a:spLocks noChangeAspect="1"/>
        </xdr:cNvSpPr>
      </xdr:nvSpPr>
      <xdr:spPr>
        <a:xfrm>
          <a:off x="1000125" y="3108960"/>
          <a:ext cx="69532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293370</xdr:colOff>
      <xdr:row>16</xdr:row>
      <xdr:rowOff>128270</xdr:rowOff>
    </xdr:to>
    <xdr:sp>
      <xdr:nvSpPr>
        <xdr:cNvPr id="54" name="图片 1"/>
        <xdr:cNvSpPr>
          <a:spLocks noChangeAspect="1"/>
        </xdr:cNvSpPr>
      </xdr:nvSpPr>
      <xdr:spPr>
        <a:xfrm>
          <a:off x="1000125" y="3108960"/>
          <a:ext cx="69532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99060</xdr:colOff>
      <xdr:row>17</xdr:row>
      <xdr:rowOff>19685</xdr:rowOff>
    </xdr:to>
    <xdr:sp>
      <xdr:nvSpPr>
        <xdr:cNvPr id="55" name="图片 2"/>
        <xdr:cNvSpPr>
          <a:spLocks noChangeAspect="1"/>
        </xdr:cNvSpPr>
      </xdr:nvSpPr>
      <xdr:spPr>
        <a:xfrm>
          <a:off x="903605" y="3108960"/>
          <a:ext cx="59753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98425</xdr:colOff>
      <xdr:row>16</xdr:row>
      <xdr:rowOff>128270</xdr:rowOff>
    </xdr:to>
    <xdr:sp>
      <xdr:nvSpPr>
        <xdr:cNvPr id="56" name="图片 2"/>
        <xdr:cNvSpPr>
          <a:spLocks noChangeAspect="1"/>
        </xdr:cNvSpPr>
      </xdr:nvSpPr>
      <xdr:spPr>
        <a:xfrm>
          <a:off x="903605" y="3108960"/>
          <a:ext cx="59690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98425</xdr:colOff>
      <xdr:row>16</xdr:row>
      <xdr:rowOff>128270</xdr:rowOff>
    </xdr:to>
    <xdr:sp>
      <xdr:nvSpPr>
        <xdr:cNvPr id="57" name="图片 2"/>
        <xdr:cNvSpPr>
          <a:spLocks noChangeAspect="1"/>
        </xdr:cNvSpPr>
      </xdr:nvSpPr>
      <xdr:spPr>
        <a:xfrm>
          <a:off x="903605" y="3108960"/>
          <a:ext cx="59690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128270</xdr:rowOff>
    </xdr:to>
    <xdr:sp>
      <xdr:nvSpPr>
        <xdr:cNvPr id="58" name="图片 1"/>
        <xdr:cNvSpPr>
          <a:spLocks noChangeAspect="1"/>
        </xdr:cNvSpPr>
      </xdr:nvSpPr>
      <xdr:spPr>
        <a:xfrm>
          <a:off x="1000125" y="310896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128270</xdr:rowOff>
    </xdr:to>
    <xdr:sp>
      <xdr:nvSpPr>
        <xdr:cNvPr id="59" name="图片 1"/>
        <xdr:cNvSpPr>
          <a:spLocks noChangeAspect="1"/>
        </xdr:cNvSpPr>
      </xdr:nvSpPr>
      <xdr:spPr>
        <a:xfrm>
          <a:off x="1000125" y="310896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128270</xdr:rowOff>
    </xdr:to>
    <xdr:sp>
      <xdr:nvSpPr>
        <xdr:cNvPr id="60" name="图片 1"/>
        <xdr:cNvSpPr>
          <a:spLocks noChangeAspect="1"/>
        </xdr:cNvSpPr>
      </xdr:nvSpPr>
      <xdr:spPr>
        <a:xfrm>
          <a:off x="1000125" y="310896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128270</xdr:rowOff>
    </xdr:to>
    <xdr:sp>
      <xdr:nvSpPr>
        <xdr:cNvPr id="61" name="图片 1"/>
        <xdr:cNvSpPr>
          <a:spLocks noChangeAspect="1"/>
        </xdr:cNvSpPr>
      </xdr:nvSpPr>
      <xdr:spPr>
        <a:xfrm>
          <a:off x="1000125" y="310896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367030</xdr:colOff>
      <xdr:row>17</xdr:row>
      <xdr:rowOff>149860</xdr:rowOff>
    </xdr:to>
    <xdr:sp>
      <xdr:nvSpPr>
        <xdr:cNvPr id="62" name="图片 2"/>
        <xdr:cNvSpPr>
          <a:spLocks noChangeAspect="1"/>
        </xdr:cNvSpPr>
      </xdr:nvSpPr>
      <xdr:spPr>
        <a:xfrm>
          <a:off x="609600" y="3108960"/>
          <a:ext cx="1159510" cy="515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98425</xdr:colOff>
      <xdr:row>16</xdr:row>
      <xdr:rowOff>128270</xdr:rowOff>
    </xdr:to>
    <xdr:sp>
      <xdr:nvSpPr>
        <xdr:cNvPr id="63" name="图片 2"/>
        <xdr:cNvSpPr>
          <a:spLocks noChangeAspect="1"/>
        </xdr:cNvSpPr>
      </xdr:nvSpPr>
      <xdr:spPr>
        <a:xfrm>
          <a:off x="903605" y="3108960"/>
          <a:ext cx="59690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98425</xdr:colOff>
      <xdr:row>16</xdr:row>
      <xdr:rowOff>128270</xdr:rowOff>
    </xdr:to>
    <xdr:sp>
      <xdr:nvSpPr>
        <xdr:cNvPr id="64" name="图片 2"/>
        <xdr:cNvSpPr>
          <a:spLocks noChangeAspect="1"/>
        </xdr:cNvSpPr>
      </xdr:nvSpPr>
      <xdr:spPr>
        <a:xfrm>
          <a:off x="903605" y="3108960"/>
          <a:ext cx="59690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128270</xdr:rowOff>
    </xdr:to>
    <xdr:sp>
      <xdr:nvSpPr>
        <xdr:cNvPr id="65" name="图片 1"/>
        <xdr:cNvSpPr>
          <a:spLocks noChangeAspect="1"/>
        </xdr:cNvSpPr>
      </xdr:nvSpPr>
      <xdr:spPr>
        <a:xfrm>
          <a:off x="1000125" y="310896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128270</xdr:rowOff>
    </xdr:to>
    <xdr:sp>
      <xdr:nvSpPr>
        <xdr:cNvPr id="66" name="图片 1"/>
        <xdr:cNvSpPr>
          <a:spLocks noChangeAspect="1"/>
        </xdr:cNvSpPr>
      </xdr:nvSpPr>
      <xdr:spPr>
        <a:xfrm>
          <a:off x="1000125" y="310896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128270</xdr:rowOff>
    </xdr:to>
    <xdr:sp>
      <xdr:nvSpPr>
        <xdr:cNvPr id="67" name="图片 1"/>
        <xdr:cNvSpPr>
          <a:spLocks noChangeAspect="1"/>
        </xdr:cNvSpPr>
      </xdr:nvSpPr>
      <xdr:spPr>
        <a:xfrm>
          <a:off x="1000125" y="310896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128270</xdr:rowOff>
    </xdr:to>
    <xdr:sp>
      <xdr:nvSpPr>
        <xdr:cNvPr id="68" name="图片 1"/>
        <xdr:cNvSpPr>
          <a:spLocks noChangeAspect="1"/>
        </xdr:cNvSpPr>
      </xdr:nvSpPr>
      <xdr:spPr>
        <a:xfrm>
          <a:off x="1000125" y="310896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99060</xdr:colOff>
      <xdr:row>16</xdr:row>
      <xdr:rowOff>128270</xdr:rowOff>
    </xdr:to>
    <xdr:sp>
      <xdr:nvSpPr>
        <xdr:cNvPr id="69" name="图片 2"/>
        <xdr:cNvSpPr>
          <a:spLocks noChangeAspect="1"/>
        </xdr:cNvSpPr>
      </xdr:nvSpPr>
      <xdr:spPr>
        <a:xfrm>
          <a:off x="903605" y="3108960"/>
          <a:ext cx="5975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99060</xdr:colOff>
      <xdr:row>16</xdr:row>
      <xdr:rowOff>128270</xdr:rowOff>
    </xdr:to>
    <xdr:sp>
      <xdr:nvSpPr>
        <xdr:cNvPr id="70" name="图片 2"/>
        <xdr:cNvSpPr>
          <a:spLocks noChangeAspect="1"/>
        </xdr:cNvSpPr>
      </xdr:nvSpPr>
      <xdr:spPr>
        <a:xfrm>
          <a:off x="903605" y="3108960"/>
          <a:ext cx="5975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293370</xdr:colOff>
      <xdr:row>16</xdr:row>
      <xdr:rowOff>128270</xdr:rowOff>
    </xdr:to>
    <xdr:sp>
      <xdr:nvSpPr>
        <xdr:cNvPr id="71" name="图片 1"/>
        <xdr:cNvSpPr>
          <a:spLocks noChangeAspect="1"/>
        </xdr:cNvSpPr>
      </xdr:nvSpPr>
      <xdr:spPr>
        <a:xfrm>
          <a:off x="1000125" y="3108960"/>
          <a:ext cx="69532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293370</xdr:colOff>
      <xdr:row>16</xdr:row>
      <xdr:rowOff>128270</xdr:rowOff>
    </xdr:to>
    <xdr:sp>
      <xdr:nvSpPr>
        <xdr:cNvPr id="72" name="图片 1"/>
        <xdr:cNvSpPr>
          <a:spLocks noChangeAspect="1"/>
        </xdr:cNvSpPr>
      </xdr:nvSpPr>
      <xdr:spPr>
        <a:xfrm>
          <a:off x="1000125" y="3108960"/>
          <a:ext cx="69532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293370</xdr:colOff>
      <xdr:row>16</xdr:row>
      <xdr:rowOff>128270</xdr:rowOff>
    </xdr:to>
    <xdr:sp>
      <xdr:nvSpPr>
        <xdr:cNvPr id="73" name="图片 1"/>
        <xdr:cNvSpPr>
          <a:spLocks noChangeAspect="1"/>
        </xdr:cNvSpPr>
      </xdr:nvSpPr>
      <xdr:spPr>
        <a:xfrm>
          <a:off x="1000125" y="3108960"/>
          <a:ext cx="69532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293370</xdr:colOff>
      <xdr:row>16</xdr:row>
      <xdr:rowOff>128270</xdr:rowOff>
    </xdr:to>
    <xdr:sp>
      <xdr:nvSpPr>
        <xdr:cNvPr id="74" name="图片 1"/>
        <xdr:cNvSpPr>
          <a:spLocks noChangeAspect="1"/>
        </xdr:cNvSpPr>
      </xdr:nvSpPr>
      <xdr:spPr>
        <a:xfrm>
          <a:off x="1000125" y="3108960"/>
          <a:ext cx="69532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99060</xdr:colOff>
      <xdr:row>17</xdr:row>
      <xdr:rowOff>19685</xdr:rowOff>
    </xdr:to>
    <xdr:sp>
      <xdr:nvSpPr>
        <xdr:cNvPr id="75" name="图片 2"/>
        <xdr:cNvSpPr>
          <a:spLocks noChangeAspect="1"/>
        </xdr:cNvSpPr>
      </xdr:nvSpPr>
      <xdr:spPr>
        <a:xfrm>
          <a:off x="903605" y="3108960"/>
          <a:ext cx="59753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98425</xdr:colOff>
      <xdr:row>16</xdr:row>
      <xdr:rowOff>128270</xdr:rowOff>
    </xdr:to>
    <xdr:sp>
      <xdr:nvSpPr>
        <xdr:cNvPr id="76" name="图片 2"/>
        <xdr:cNvSpPr>
          <a:spLocks noChangeAspect="1"/>
        </xdr:cNvSpPr>
      </xdr:nvSpPr>
      <xdr:spPr>
        <a:xfrm>
          <a:off x="903605" y="3108960"/>
          <a:ext cx="59690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15</xdr:row>
      <xdr:rowOff>0</xdr:rowOff>
    </xdr:from>
    <xdr:to>
      <xdr:col>2</xdr:col>
      <xdr:colOff>98425</xdr:colOff>
      <xdr:row>16</xdr:row>
      <xdr:rowOff>128270</xdr:rowOff>
    </xdr:to>
    <xdr:sp>
      <xdr:nvSpPr>
        <xdr:cNvPr id="77" name="图片 2"/>
        <xdr:cNvSpPr>
          <a:spLocks noChangeAspect="1"/>
        </xdr:cNvSpPr>
      </xdr:nvSpPr>
      <xdr:spPr>
        <a:xfrm>
          <a:off x="903605" y="3108960"/>
          <a:ext cx="59690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128270</xdr:rowOff>
    </xdr:to>
    <xdr:sp>
      <xdr:nvSpPr>
        <xdr:cNvPr id="78" name="图片 1"/>
        <xdr:cNvSpPr>
          <a:spLocks noChangeAspect="1"/>
        </xdr:cNvSpPr>
      </xdr:nvSpPr>
      <xdr:spPr>
        <a:xfrm>
          <a:off x="1000125" y="310896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128270</xdr:rowOff>
    </xdr:to>
    <xdr:sp>
      <xdr:nvSpPr>
        <xdr:cNvPr id="79" name="图片 1"/>
        <xdr:cNvSpPr>
          <a:spLocks noChangeAspect="1"/>
        </xdr:cNvSpPr>
      </xdr:nvSpPr>
      <xdr:spPr>
        <a:xfrm>
          <a:off x="1000125" y="310896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128270</xdr:rowOff>
    </xdr:to>
    <xdr:sp>
      <xdr:nvSpPr>
        <xdr:cNvPr id="80" name="图片 1"/>
        <xdr:cNvSpPr>
          <a:spLocks noChangeAspect="1"/>
        </xdr:cNvSpPr>
      </xdr:nvSpPr>
      <xdr:spPr>
        <a:xfrm>
          <a:off x="1000125" y="310896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292100</xdr:colOff>
      <xdr:row>16</xdr:row>
      <xdr:rowOff>128270</xdr:rowOff>
    </xdr:to>
    <xdr:sp>
      <xdr:nvSpPr>
        <xdr:cNvPr id="81" name="图片 1"/>
        <xdr:cNvSpPr>
          <a:spLocks noChangeAspect="1"/>
        </xdr:cNvSpPr>
      </xdr:nvSpPr>
      <xdr:spPr>
        <a:xfrm>
          <a:off x="1000125" y="3108960"/>
          <a:ext cx="694055" cy="311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comments" Target="../comments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comments" Target="../comments1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80"/>
  <sheetViews>
    <sheetView topLeftCell="A51" workbookViewId="0">
      <selection activeCell="B81" sqref="B81"/>
    </sheetView>
  </sheetViews>
  <sheetFormatPr defaultColWidth="9" defaultRowHeight="14.4" outlineLevelCol="4"/>
  <cols>
    <col min="1" max="1" width="9" style="293"/>
    <col min="3" max="3" width="3.87962962962963" customWidth="1"/>
    <col min="5" max="5" width="25.6296296296296" customWidth="1"/>
  </cols>
  <sheetData>
    <row r="2" s="293" customFormat="1" spans="1:5">
      <c r="A2" s="1267" t="s">
        <v>0</v>
      </c>
      <c r="B2" s="1407" t="s">
        <v>1</v>
      </c>
      <c r="C2" s="1407"/>
      <c r="D2" s="1407"/>
      <c r="E2" s="1407" t="s">
        <v>2</v>
      </c>
    </row>
    <row r="3" spans="1:5">
      <c r="A3" s="1267">
        <v>3</v>
      </c>
      <c r="B3" s="559">
        <v>178420</v>
      </c>
      <c r="C3" s="1408" t="s">
        <v>3</v>
      </c>
      <c r="D3" s="1408" t="str">
        <f>B3&amp;C3</f>
        <v>178420,</v>
      </c>
      <c r="E3" s="559" t="s">
        <v>4</v>
      </c>
    </row>
    <row r="4" spans="1:5">
      <c r="A4" s="1267">
        <v>12</v>
      </c>
      <c r="B4" s="1408">
        <v>45375</v>
      </c>
      <c r="C4" s="1408" t="s">
        <v>3</v>
      </c>
      <c r="D4" s="1408" t="str">
        <f t="shared" ref="D4:D12" si="0">B4&amp;C4</f>
        <v>45375,</v>
      </c>
      <c r="E4" s="1409" t="s">
        <v>5</v>
      </c>
    </row>
    <row r="5" spans="1:5">
      <c r="A5" s="1267">
        <v>161</v>
      </c>
      <c r="B5" s="1408">
        <v>174232</v>
      </c>
      <c r="C5" s="1408" t="s">
        <v>3</v>
      </c>
      <c r="D5" s="1408" t="str">
        <f t="shared" si="0"/>
        <v>174232,</v>
      </c>
      <c r="E5" s="1409" t="s">
        <v>6</v>
      </c>
    </row>
    <row r="6" spans="1:5">
      <c r="A6" s="1267"/>
      <c r="B6" s="1408">
        <v>39103</v>
      </c>
      <c r="C6" s="1408"/>
      <c r="D6" s="1408" t="str">
        <f t="shared" si="0"/>
        <v>39103</v>
      </c>
      <c r="E6" s="1409"/>
    </row>
    <row r="7" spans="1:5">
      <c r="A7" s="1267">
        <v>23</v>
      </c>
      <c r="B7" s="1408">
        <v>183439</v>
      </c>
      <c r="C7" s="1408" t="s">
        <v>3</v>
      </c>
      <c r="D7" s="1408" t="str">
        <f t="shared" si="0"/>
        <v>183439,</v>
      </c>
      <c r="E7" s="1409" t="s">
        <v>7</v>
      </c>
    </row>
    <row r="8" ht="15.6" spans="1:5">
      <c r="A8" s="1267">
        <v>0</v>
      </c>
      <c r="B8" s="1410">
        <v>22944</v>
      </c>
      <c r="C8" s="1408" t="s">
        <v>3</v>
      </c>
      <c r="D8" s="1408" t="str">
        <f t="shared" si="0"/>
        <v>22944,</v>
      </c>
      <c r="E8" s="492" t="s">
        <v>8</v>
      </c>
    </row>
    <row r="9" ht="15.6" spans="1:5">
      <c r="A9" s="1267">
        <v>4</v>
      </c>
      <c r="B9" s="1411">
        <v>163862</v>
      </c>
      <c r="C9" s="1408" t="s">
        <v>3</v>
      </c>
      <c r="D9" s="1408" t="str">
        <f t="shared" si="0"/>
        <v>163862,</v>
      </c>
      <c r="E9" s="1409" t="s">
        <v>9</v>
      </c>
    </row>
    <row r="10" spans="1:5">
      <c r="A10" s="1267">
        <v>32</v>
      </c>
      <c r="B10" s="1412">
        <v>67579</v>
      </c>
      <c r="C10" s="1408" t="s">
        <v>3</v>
      </c>
      <c r="D10" s="1408" t="str">
        <f t="shared" si="0"/>
        <v>67579,</v>
      </c>
      <c r="E10" s="1413" t="s">
        <v>10</v>
      </c>
    </row>
    <row r="11" spans="1:5">
      <c r="A11" s="1267">
        <v>3</v>
      </c>
      <c r="B11" s="1414">
        <v>165176</v>
      </c>
      <c r="C11" s="1408" t="s">
        <v>3</v>
      </c>
      <c r="D11" s="1408" t="str">
        <f t="shared" si="0"/>
        <v>165176,</v>
      </c>
      <c r="E11" s="492" t="s">
        <v>11</v>
      </c>
    </row>
    <row r="12" spans="1:5">
      <c r="A12" s="1267">
        <v>12</v>
      </c>
      <c r="B12" s="1415">
        <v>139954</v>
      </c>
      <c r="C12" s="1408" t="s">
        <v>3</v>
      </c>
      <c r="D12" s="1408" t="str">
        <f t="shared" si="0"/>
        <v>139954,</v>
      </c>
      <c r="E12" s="1415" t="s">
        <v>12</v>
      </c>
    </row>
    <row r="13" spans="1:5">
      <c r="A13" s="1267">
        <v>44</v>
      </c>
      <c r="B13" s="480" t="s">
        <v>13</v>
      </c>
      <c r="C13" s="480"/>
      <c r="D13" s="480"/>
      <c r="E13" s="480" t="s">
        <v>14</v>
      </c>
    </row>
    <row r="14" spans="1:5">
      <c r="A14" s="1416"/>
      <c r="B14" s="1417" t="s">
        <v>15</v>
      </c>
      <c r="C14" s="1417"/>
      <c r="D14" s="1417"/>
      <c r="E14" s="1417"/>
    </row>
    <row r="16" spans="1:5">
      <c r="A16" s="49"/>
      <c r="B16" s="1418" t="s">
        <v>16</v>
      </c>
      <c r="C16" s="1418"/>
      <c r="D16" s="1418"/>
      <c r="E16" s="1418" t="s">
        <v>2</v>
      </c>
    </row>
    <row r="17" spans="1:5">
      <c r="A17" s="49">
        <v>14</v>
      </c>
      <c r="B17" s="1419">
        <v>45375</v>
      </c>
      <c r="C17" s="1419" t="s">
        <v>3</v>
      </c>
      <c r="D17" s="1419" t="str">
        <f t="shared" ref="D17:D32" si="1">B17&amp;C17</f>
        <v>45375,</v>
      </c>
      <c r="E17" s="1420" t="s">
        <v>5</v>
      </c>
    </row>
    <row r="18" spans="1:5">
      <c r="A18" s="49">
        <v>161</v>
      </c>
      <c r="B18" s="1419">
        <v>174232</v>
      </c>
      <c r="C18" s="1419" t="s">
        <v>3</v>
      </c>
      <c r="D18" s="1419" t="str">
        <f t="shared" si="1"/>
        <v>174232,</v>
      </c>
      <c r="E18" s="1420" t="s">
        <v>6</v>
      </c>
    </row>
    <row r="19" spans="1:5">
      <c r="A19" s="49"/>
      <c r="B19" s="1419">
        <v>39103</v>
      </c>
      <c r="C19" s="1419"/>
      <c r="D19" s="1419" t="str">
        <f t="shared" si="1"/>
        <v>39103</v>
      </c>
      <c r="E19" s="1420"/>
    </row>
    <row r="20" spans="1:5">
      <c r="A20" s="49">
        <v>19</v>
      </c>
      <c r="B20" s="1419">
        <v>183439</v>
      </c>
      <c r="C20" s="1419" t="s">
        <v>3</v>
      </c>
      <c r="D20" s="1419" t="str">
        <f t="shared" si="1"/>
        <v>183439,</v>
      </c>
      <c r="E20" s="1420" t="s">
        <v>7</v>
      </c>
    </row>
    <row r="21" ht="15.6" spans="1:5">
      <c r="A21" s="49">
        <v>0</v>
      </c>
      <c r="B21" s="1421">
        <v>22944</v>
      </c>
      <c r="C21" s="1419" t="s">
        <v>3</v>
      </c>
      <c r="D21" s="1419" t="str">
        <f t="shared" si="1"/>
        <v>22944,</v>
      </c>
      <c r="E21" s="501" t="s">
        <v>8</v>
      </c>
    </row>
    <row r="22" ht="15.6" spans="1:5">
      <c r="A22" s="49">
        <v>5</v>
      </c>
      <c r="B22" s="1422">
        <v>163862</v>
      </c>
      <c r="C22" s="1419" t="s">
        <v>3</v>
      </c>
      <c r="D22" s="1419" t="str">
        <f t="shared" si="1"/>
        <v>163862,</v>
      </c>
      <c r="E22" s="1420" t="s">
        <v>9</v>
      </c>
    </row>
    <row r="23" spans="1:5">
      <c r="A23" s="49">
        <v>32</v>
      </c>
      <c r="B23" s="1118">
        <v>67579</v>
      </c>
      <c r="C23" s="1419" t="s">
        <v>3</v>
      </c>
      <c r="D23" s="1419" t="str">
        <f t="shared" si="1"/>
        <v>67579,</v>
      </c>
      <c r="E23" s="8" t="s">
        <v>10</v>
      </c>
    </row>
    <row r="24" spans="1:5">
      <c r="A24" s="49">
        <v>4</v>
      </c>
      <c r="B24" s="567">
        <v>165176</v>
      </c>
      <c r="C24" s="1419" t="s">
        <v>3</v>
      </c>
      <c r="D24" s="1419" t="str">
        <f t="shared" si="1"/>
        <v>165176,</v>
      </c>
      <c r="E24" s="501" t="s">
        <v>11</v>
      </c>
    </row>
    <row r="25" spans="1:5">
      <c r="A25" s="49">
        <v>10</v>
      </c>
      <c r="B25" s="488">
        <v>139954</v>
      </c>
      <c r="C25" s="1419" t="s">
        <v>3</v>
      </c>
      <c r="D25" s="1419" t="str">
        <f t="shared" si="1"/>
        <v>139954,</v>
      </c>
      <c r="E25" s="488" t="s">
        <v>12</v>
      </c>
    </row>
    <row r="26" spans="1:5">
      <c r="A26" s="49">
        <v>5</v>
      </c>
      <c r="B26" s="488">
        <v>155346</v>
      </c>
      <c r="C26" s="1419" t="s">
        <v>3</v>
      </c>
      <c r="D26" s="1419" t="str">
        <f t="shared" si="1"/>
        <v>155346,</v>
      </c>
      <c r="E26" s="489" t="s">
        <v>17</v>
      </c>
    </row>
    <row r="27" spans="1:5">
      <c r="A27" s="49"/>
      <c r="B27" s="488">
        <v>167971</v>
      </c>
      <c r="C27" s="1419" t="s">
        <v>3</v>
      </c>
      <c r="D27" s="1419" t="str">
        <f t="shared" si="1"/>
        <v>167971,</v>
      </c>
      <c r="E27" s="489" t="s">
        <v>17</v>
      </c>
    </row>
    <row r="28" spans="1:5">
      <c r="A28" s="49"/>
      <c r="B28" s="488">
        <v>167972</v>
      </c>
      <c r="C28" s="1419"/>
      <c r="D28" s="1419" t="str">
        <f t="shared" si="1"/>
        <v>167972</v>
      </c>
      <c r="E28" s="489" t="s">
        <v>17</v>
      </c>
    </row>
    <row r="29" spans="1:5">
      <c r="A29" s="49">
        <v>9</v>
      </c>
      <c r="B29" s="488">
        <v>274</v>
      </c>
      <c r="C29" s="1419" t="s">
        <v>3</v>
      </c>
      <c r="D29" s="1419" t="str">
        <f t="shared" si="1"/>
        <v>274,</v>
      </c>
      <c r="E29" s="488" t="s">
        <v>18</v>
      </c>
    </row>
    <row r="30" spans="1:5">
      <c r="A30" s="102">
        <v>5</v>
      </c>
      <c r="B30" s="1423">
        <v>186545</v>
      </c>
      <c r="C30" s="1424" t="s">
        <v>3</v>
      </c>
      <c r="D30" s="1424" t="str">
        <f t="shared" si="1"/>
        <v>186545,</v>
      </c>
      <c r="E30" s="1423" t="s">
        <v>19</v>
      </c>
    </row>
    <row r="31" spans="1:5">
      <c r="A31" s="1368">
        <v>2485</v>
      </c>
      <c r="B31" s="1367">
        <v>47683</v>
      </c>
      <c r="C31" s="1425" t="s">
        <v>3</v>
      </c>
      <c r="D31" s="1426" t="str">
        <f t="shared" si="1"/>
        <v>47683,</v>
      </c>
      <c r="E31" s="435" t="s">
        <v>20</v>
      </c>
    </row>
    <row r="32" spans="1:5">
      <c r="A32" s="1368"/>
      <c r="B32" s="1367">
        <v>1846</v>
      </c>
      <c r="C32" s="1425"/>
      <c r="D32" s="1426" t="str">
        <f t="shared" si="1"/>
        <v>1846</v>
      </c>
      <c r="E32" s="435"/>
    </row>
    <row r="33" spans="1:5">
      <c r="A33" s="1368" t="s">
        <v>21</v>
      </c>
      <c r="B33" s="1368">
        <v>113811</v>
      </c>
      <c r="C33" s="1368"/>
      <c r="D33" s="1368"/>
      <c r="E33" s="1368" t="s">
        <v>22</v>
      </c>
    </row>
    <row r="34" spans="1:5">
      <c r="A34" s="1427" t="s">
        <v>23</v>
      </c>
      <c r="B34" s="1428" t="s">
        <v>24</v>
      </c>
      <c r="C34" s="1429"/>
      <c r="D34" s="1429"/>
      <c r="E34" s="1430"/>
    </row>
    <row r="35" spans="1:5">
      <c r="A35" s="1427"/>
      <c r="B35" s="1431">
        <v>148288</v>
      </c>
      <c r="C35" s="1368" t="s">
        <v>3</v>
      </c>
      <c r="D35" s="1368" t="str">
        <f>B35&amp;C35</f>
        <v>148288,</v>
      </c>
      <c r="E35" s="956" t="s">
        <v>25</v>
      </c>
    </row>
    <row r="36" spans="1:5">
      <c r="A36" s="1427"/>
      <c r="B36" s="1431">
        <v>122482</v>
      </c>
      <c r="C36" s="1368" t="s">
        <v>3</v>
      </c>
      <c r="D36" s="1368" t="str">
        <f t="shared" ref="D36:D45" si="2">B36&amp;C36</f>
        <v>122482,</v>
      </c>
      <c r="E36" s="956" t="s">
        <v>26</v>
      </c>
    </row>
    <row r="37" spans="1:5">
      <c r="A37" s="1427"/>
      <c r="B37" s="1431">
        <v>49939</v>
      </c>
      <c r="C37" s="1368" t="s">
        <v>3</v>
      </c>
      <c r="D37" s="1368" t="str">
        <f t="shared" si="2"/>
        <v>49939,</v>
      </c>
      <c r="E37" s="956" t="s">
        <v>27</v>
      </c>
    </row>
    <row r="38" spans="1:5">
      <c r="A38" s="1427"/>
      <c r="B38" s="1431">
        <v>135464</v>
      </c>
      <c r="C38" s="1368" t="s">
        <v>3</v>
      </c>
      <c r="D38" s="1368" t="str">
        <f t="shared" si="2"/>
        <v>135464,</v>
      </c>
      <c r="E38" s="956" t="s">
        <v>28</v>
      </c>
    </row>
    <row r="39" spans="1:5">
      <c r="A39" s="1427"/>
      <c r="B39" s="1431">
        <v>164949</v>
      </c>
      <c r="C39" s="1368" t="s">
        <v>3</v>
      </c>
      <c r="D39" s="1368" t="str">
        <f t="shared" si="2"/>
        <v>164949,</v>
      </c>
      <c r="E39" s="956" t="s">
        <v>28</v>
      </c>
    </row>
    <row r="40" spans="1:5">
      <c r="A40" s="1427"/>
      <c r="B40" s="1431">
        <v>166819</v>
      </c>
      <c r="C40" s="1368" t="s">
        <v>3</v>
      </c>
      <c r="D40" s="1368" t="str">
        <f t="shared" si="2"/>
        <v>166819,</v>
      </c>
      <c r="E40" s="956" t="s">
        <v>28</v>
      </c>
    </row>
    <row r="41" spans="1:5">
      <c r="A41" s="1427"/>
      <c r="B41" s="1431">
        <v>160637</v>
      </c>
      <c r="C41" s="1368" t="s">
        <v>3</v>
      </c>
      <c r="D41" s="1368" t="str">
        <f t="shared" si="2"/>
        <v>160637,</v>
      </c>
      <c r="E41" s="956" t="s">
        <v>29</v>
      </c>
    </row>
    <row r="42" spans="1:5">
      <c r="A42" s="1427"/>
      <c r="B42" s="956">
        <v>160686</v>
      </c>
      <c r="C42" s="1368" t="s">
        <v>3</v>
      </c>
      <c r="D42" s="1368" t="str">
        <f t="shared" si="2"/>
        <v>160686,</v>
      </c>
      <c r="E42" s="956" t="s">
        <v>30</v>
      </c>
    </row>
    <row r="43" spans="1:5">
      <c r="A43" s="1427"/>
      <c r="B43" s="956">
        <v>134566</v>
      </c>
      <c r="C43" s="1368" t="s">
        <v>3</v>
      </c>
      <c r="D43" s="1368" t="str">
        <f t="shared" si="2"/>
        <v>134566,</v>
      </c>
      <c r="E43" s="956" t="s">
        <v>31</v>
      </c>
    </row>
    <row r="44" spans="1:5">
      <c r="A44" s="1427"/>
      <c r="B44" s="956">
        <v>58375</v>
      </c>
      <c r="C44" s="1368" t="s">
        <v>3</v>
      </c>
      <c r="D44" s="1368" t="str">
        <f t="shared" si="2"/>
        <v>58375,</v>
      </c>
      <c r="E44" s="956" t="s">
        <v>32</v>
      </c>
    </row>
    <row r="45" spans="1:5">
      <c r="A45" s="1427"/>
      <c r="B45" s="956">
        <v>135306</v>
      </c>
      <c r="C45" s="1368"/>
      <c r="D45" s="1368" t="str">
        <f t="shared" si="2"/>
        <v>135306</v>
      </c>
      <c r="E45" s="956" t="s">
        <v>33</v>
      </c>
    </row>
    <row r="46" ht="14" customHeight="1" spans="1:5">
      <c r="A46" s="1427" t="s">
        <v>34</v>
      </c>
      <c r="B46" s="1432" t="s">
        <v>35</v>
      </c>
      <c r="C46" s="1433"/>
      <c r="D46" s="1433"/>
      <c r="E46" s="1434"/>
    </row>
    <row r="47" ht="14" customHeight="1" spans="1:5">
      <c r="A47" s="1427"/>
      <c r="B47" s="1435">
        <v>101716</v>
      </c>
      <c r="C47" s="1135" t="s">
        <v>3</v>
      </c>
      <c r="D47" s="1135" t="str">
        <f>B47&amp;C47</f>
        <v>101716,</v>
      </c>
      <c r="E47" s="1436" t="s">
        <v>36</v>
      </c>
    </row>
    <row r="48" ht="14" customHeight="1" spans="1:5">
      <c r="A48" s="1427"/>
      <c r="B48" s="1435">
        <v>101715</v>
      </c>
      <c r="C48" s="1135" t="s">
        <v>3</v>
      </c>
      <c r="D48" s="1135" t="str">
        <f>B48&amp;C48</f>
        <v>101715,</v>
      </c>
      <c r="E48" s="1436" t="s">
        <v>36</v>
      </c>
    </row>
    <row r="49" ht="14" customHeight="1" spans="1:5">
      <c r="A49" s="1427"/>
      <c r="B49" s="1435">
        <v>117756</v>
      </c>
      <c r="C49" s="1135" t="s">
        <v>3</v>
      </c>
      <c r="D49" s="1135" t="str">
        <f>B49&amp;C49</f>
        <v>117756,</v>
      </c>
      <c r="E49" s="1436" t="s">
        <v>36</v>
      </c>
    </row>
    <row r="50" ht="14" customHeight="1" spans="1:5">
      <c r="A50" s="1427"/>
      <c r="B50" s="1435">
        <v>141310</v>
      </c>
      <c r="C50" s="1135"/>
      <c r="D50" s="1135" t="str">
        <f>B50&amp;C50</f>
        <v>141310</v>
      </c>
      <c r="E50" s="1436" t="s">
        <v>36</v>
      </c>
    </row>
    <row r="51" spans="1:5">
      <c r="A51" s="1437" t="s">
        <v>37</v>
      </c>
      <c r="B51" s="1428" t="s">
        <v>14</v>
      </c>
      <c r="C51" s="1429"/>
      <c r="D51" s="1429"/>
      <c r="E51" s="1430"/>
    </row>
    <row r="52" ht="14" customHeight="1" spans="1:5">
      <c r="A52" s="1438"/>
      <c r="B52" s="1439">
        <v>124620</v>
      </c>
      <c r="C52" s="1368" t="s">
        <v>3</v>
      </c>
      <c r="D52" s="1368" t="str">
        <f>B52&amp;C52</f>
        <v>124620,</v>
      </c>
      <c r="E52" s="1439" t="s">
        <v>38</v>
      </c>
    </row>
    <row r="53" ht="14" customHeight="1" spans="1:5">
      <c r="A53" s="1438"/>
      <c r="B53" s="1439">
        <v>124621</v>
      </c>
      <c r="C53" s="1368" t="s">
        <v>3</v>
      </c>
      <c r="D53" s="1368" t="str">
        <f t="shared" ref="D53:D79" si="3">B53&amp;C53</f>
        <v>124621,</v>
      </c>
      <c r="E53" s="1439" t="s">
        <v>39</v>
      </c>
    </row>
    <row r="54" ht="14" customHeight="1" spans="1:5">
      <c r="A54" s="1438"/>
      <c r="B54" s="1439">
        <v>124630</v>
      </c>
      <c r="C54" s="1368" t="s">
        <v>3</v>
      </c>
      <c r="D54" s="1368" t="str">
        <f t="shared" si="3"/>
        <v>124630,</v>
      </c>
      <c r="E54" s="1439" t="s">
        <v>40</v>
      </c>
    </row>
    <row r="55" ht="14" customHeight="1" spans="1:5">
      <c r="A55" s="1438"/>
      <c r="B55" s="1439">
        <v>131807</v>
      </c>
      <c r="C55" s="1368" t="s">
        <v>3</v>
      </c>
      <c r="D55" s="1368" t="str">
        <f t="shared" si="3"/>
        <v>131807,</v>
      </c>
      <c r="E55" s="1439" t="s">
        <v>41</v>
      </c>
    </row>
    <row r="56" spans="1:5">
      <c r="A56" s="1438"/>
      <c r="B56" s="1439">
        <v>124620</v>
      </c>
      <c r="C56" s="1368" t="s">
        <v>3</v>
      </c>
      <c r="D56" s="1368" t="str">
        <f t="shared" si="3"/>
        <v>124620,</v>
      </c>
      <c r="E56" s="1439" t="s">
        <v>38</v>
      </c>
    </row>
    <row r="57" spans="1:5">
      <c r="A57" s="1438"/>
      <c r="B57" s="1439">
        <v>124626</v>
      </c>
      <c r="C57" s="1368" t="s">
        <v>3</v>
      </c>
      <c r="D57" s="1368" t="str">
        <f t="shared" si="3"/>
        <v>124626,</v>
      </c>
      <c r="E57" s="1439" t="s">
        <v>42</v>
      </c>
    </row>
    <row r="58" spans="1:5">
      <c r="A58" s="1438"/>
      <c r="B58" s="1439">
        <v>124631</v>
      </c>
      <c r="C58" s="1368" t="s">
        <v>3</v>
      </c>
      <c r="D58" s="1368" t="str">
        <f t="shared" si="3"/>
        <v>124631,</v>
      </c>
      <c r="E58" s="1439" t="s">
        <v>43</v>
      </c>
    </row>
    <row r="59" spans="1:5">
      <c r="A59" s="1438"/>
      <c r="B59" s="1439">
        <v>124623</v>
      </c>
      <c r="C59" s="1368" t="s">
        <v>3</v>
      </c>
      <c r="D59" s="1368" t="str">
        <f t="shared" si="3"/>
        <v>124623,</v>
      </c>
      <c r="E59" s="1439" t="s">
        <v>44</v>
      </c>
    </row>
    <row r="60" spans="1:5">
      <c r="A60" s="1438"/>
      <c r="B60" s="1439">
        <v>124613</v>
      </c>
      <c r="C60" s="1368" t="s">
        <v>3</v>
      </c>
      <c r="D60" s="1368" t="str">
        <f t="shared" si="3"/>
        <v>124613,</v>
      </c>
      <c r="E60" s="1439" t="s">
        <v>45</v>
      </c>
    </row>
    <row r="61" spans="1:5">
      <c r="A61" s="1438"/>
      <c r="B61" s="1439">
        <v>131813</v>
      </c>
      <c r="C61" s="1368" t="s">
        <v>3</v>
      </c>
      <c r="D61" s="1368" t="str">
        <f t="shared" si="3"/>
        <v>131813,</v>
      </c>
      <c r="E61" s="1439" t="s">
        <v>46</v>
      </c>
    </row>
    <row r="62" spans="1:5">
      <c r="A62" s="1438"/>
      <c r="B62" s="1439">
        <v>124625</v>
      </c>
      <c r="C62" s="1368" t="s">
        <v>3</v>
      </c>
      <c r="D62" s="1368" t="str">
        <f t="shared" si="3"/>
        <v>124625,</v>
      </c>
      <c r="E62" s="1439" t="s">
        <v>47</v>
      </c>
    </row>
    <row r="63" spans="1:5">
      <c r="A63" s="1438"/>
      <c r="B63" s="1439">
        <v>131807</v>
      </c>
      <c r="C63" s="1368" t="s">
        <v>3</v>
      </c>
      <c r="D63" s="1368" t="str">
        <f t="shared" si="3"/>
        <v>131807,</v>
      </c>
      <c r="E63" s="1439" t="s">
        <v>41</v>
      </c>
    </row>
    <row r="64" spans="1:5">
      <c r="A64" s="1438"/>
      <c r="B64" s="1439">
        <v>131811</v>
      </c>
      <c r="C64" s="1368" t="s">
        <v>3</v>
      </c>
      <c r="D64" s="1368" t="str">
        <f t="shared" si="3"/>
        <v>131811,</v>
      </c>
      <c r="E64" s="1439" t="s">
        <v>48</v>
      </c>
    </row>
    <row r="65" spans="1:5">
      <c r="A65" s="1438"/>
      <c r="B65" s="1439">
        <v>124627</v>
      </c>
      <c r="C65" s="1368" t="s">
        <v>3</v>
      </c>
      <c r="D65" s="1368" t="str">
        <f t="shared" si="3"/>
        <v>124627,</v>
      </c>
      <c r="E65" s="1439" t="s">
        <v>49</v>
      </c>
    </row>
    <row r="66" spans="1:5">
      <c r="A66" s="1438"/>
      <c r="B66" s="1439">
        <v>131806</v>
      </c>
      <c r="C66" s="1368" t="s">
        <v>3</v>
      </c>
      <c r="D66" s="1368" t="str">
        <f t="shared" si="3"/>
        <v>131806,</v>
      </c>
      <c r="E66" s="1439" t="s">
        <v>50</v>
      </c>
    </row>
    <row r="67" spans="1:5">
      <c r="A67" s="1438"/>
      <c r="B67" s="1439">
        <v>124630</v>
      </c>
      <c r="C67" s="1368" t="s">
        <v>3</v>
      </c>
      <c r="D67" s="1368" t="str">
        <f t="shared" si="3"/>
        <v>124630,</v>
      </c>
      <c r="E67" s="1439" t="s">
        <v>40</v>
      </c>
    </row>
    <row r="68" spans="1:5">
      <c r="A68" s="1438"/>
      <c r="B68" s="1439">
        <v>134529</v>
      </c>
      <c r="C68" s="1368" t="s">
        <v>3</v>
      </c>
      <c r="D68" s="1368" t="str">
        <f t="shared" si="3"/>
        <v>134529,</v>
      </c>
      <c r="E68" s="1439" t="s">
        <v>51</v>
      </c>
    </row>
    <row r="69" spans="1:5">
      <c r="A69" s="1438"/>
      <c r="B69" s="1439">
        <v>124629</v>
      </c>
      <c r="C69" s="1368" t="s">
        <v>3</v>
      </c>
      <c r="D69" s="1368" t="str">
        <f t="shared" si="3"/>
        <v>124629,</v>
      </c>
      <c r="E69" s="1439" t="s">
        <v>52</v>
      </c>
    </row>
    <row r="70" spans="1:5">
      <c r="A70" s="1438"/>
      <c r="B70" s="1439">
        <v>169237</v>
      </c>
      <c r="C70" s="1368" t="s">
        <v>3</v>
      </c>
      <c r="D70" s="1368" t="str">
        <f t="shared" si="3"/>
        <v>169237,</v>
      </c>
      <c r="E70" s="1439" t="s">
        <v>53</v>
      </c>
    </row>
    <row r="71" spans="1:5">
      <c r="A71" s="1438"/>
      <c r="B71" s="1439">
        <v>131809</v>
      </c>
      <c r="C71" s="1368" t="s">
        <v>3</v>
      </c>
      <c r="D71" s="1368" t="str">
        <f t="shared" si="3"/>
        <v>131809,</v>
      </c>
      <c r="E71" s="1439" t="s">
        <v>54</v>
      </c>
    </row>
    <row r="72" spans="1:5">
      <c r="A72" s="1438"/>
      <c r="B72" s="1439">
        <v>131812</v>
      </c>
      <c r="C72" s="1368" t="s">
        <v>3</v>
      </c>
      <c r="D72" s="1368" t="str">
        <f t="shared" si="3"/>
        <v>131812,</v>
      </c>
      <c r="E72" s="1439" t="s">
        <v>55</v>
      </c>
    </row>
    <row r="73" spans="1:5">
      <c r="A73" s="1438"/>
      <c r="B73" s="1439">
        <v>131810</v>
      </c>
      <c r="C73" s="1368" t="s">
        <v>3</v>
      </c>
      <c r="D73" s="1368" t="str">
        <f t="shared" si="3"/>
        <v>131810,</v>
      </c>
      <c r="E73" s="1439" t="s">
        <v>56</v>
      </c>
    </row>
    <row r="74" spans="1:5">
      <c r="A74" s="1438"/>
      <c r="B74" s="1439">
        <v>124621</v>
      </c>
      <c r="C74" s="1368" t="s">
        <v>3</v>
      </c>
      <c r="D74" s="1368" t="str">
        <f t="shared" si="3"/>
        <v>124621,</v>
      </c>
      <c r="E74" s="1439" t="s">
        <v>39</v>
      </c>
    </row>
    <row r="75" spans="1:5">
      <c r="A75" s="1438"/>
      <c r="B75" s="1439">
        <v>169236</v>
      </c>
      <c r="C75" s="1368" t="s">
        <v>3</v>
      </c>
      <c r="D75" s="1368" t="str">
        <f t="shared" si="3"/>
        <v>169236,</v>
      </c>
      <c r="E75" s="1439" t="s">
        <v>57</v>
      </c>
    </row>
    <row r="76" spans="1:5">
      <c r="A76" s="1438"/>
      <c r="B76" s="1439">
        <v>124632</v>
      </c>
      <c r="C76" s="1368" t="s">
        <v>3</v>
      </c>
      <c r="D76" s="1368" t="str">
        <f t="shared" si="3"/>
        <v>124632,</v>
      </c>
      <c r="E76" s="1439" t="s">
        <v>58</v>
      </c>
    </row>
    <row r="77" spans="1:5">
      <c r="A77" s="1438"/>
      <c r="B77" s="1440">
        <v>184105</v>
      </c>
      <c r="C77" s="1368" t="s">
        <v>3</v>
      </c>
      <c r="D77" s="1368" t="str">
        <f t="shared" si="3"/>
        <v>184105,</v>
      </c>
      <c r="E77" s="1440" t="s">
        <v>57</v>
      </c>
    </row>
    <row r="78" spans="1:5">
      <c r="A78" s="1438"/>
      <c r="B78" s="1440">
        <v>124619</v>
      </c>
      <c r="C78" s="1368" t="s">
        <v>3</v>
      </c>
      <c r="D78" s="1368" t="str">
        <f t="shared" si="3"/>
        <v>124619,</v>
      </c>
      <c r="E78" s="1440" t="s">
        <v>59</v>
      </c>
    </row>
    <row r="79" spans="1:5">
      <c r="A79" s="1441"/>
      <c r="B79" s="1440">
        <v>196069</v>
      </c>
      <c r="C79" s="1368"/>
      <c r="D79" s="1368" t="str">
        <f t="shared" si="3"/>
        <v>196069</v>
      </c>
      <c r="E79" s="1440" t="s">
        <v>60</v>
      </c>
    </row>
    <row r="80" spans="1:5">
      <c r="A80" s="1368"/>
      <c r="B80" s="1368"/>
      <c r="C80" s="1368"/>
      <c r="D80" s="1368"/>
      <c r="E80" s="1368"/>
    </row>
  </sheetData>
  <mergeCells count="13">
    <mergeCell ref="B34:E34"/>
    <mergeCell ref="B46:E46"/>
    <mergeCell ref="B51:E51"/>
    <mergeCell ref="A5:A6"/>
    <mergeCell ref="A18:A19"/>
    <mergeCell ref="A26:A28"/>
    <mergeCell ref="A31:A32"/>
    <mergeCell ref="A34:A45"/>
    <mergeCell ref="A46:A50"/>
    <mergeCell ref="A51:A79"/>
    <mergeCell ref="E5:E6"/>
    <mergeCell ref="E18:E19"/>
    <mergeCell ref="E31:E3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4"/>
  <sheetViews>
    <sheetView topLeftCell="B1" workbookViewId="0">
      <selection activeCell="E156" sqref="E156"/>
    </sheetView>
  </sheetViews>
  <sheetFormatPr defaultColWidth="9" defaultRowHeight="14.4" outlineLevelCol="7"/>
  <cols>
    <col min="1" max="1" width="9" style="1381"/>
    <col min="2" max="2" width="9" style="1382"/>
    <col min="3" max="3" width="3.5" style="1383" customWidth="1"/>
    <col min="4" max="4" width="9" style="1382"/>
    <col min="5" max="5" width="29.25" style="1382" customWidth="1"/>
    <col min="6" max="6" width="9" style="1381"/>
  </cols>
  <sheetData>
    <row r="1" spans="1:6">
      <c r="A1" s="1384"/>
      <c r="B1" s="576" t="s">
        <v>61</v>
      </c>
      <c r="C1" s="1385"/>
      <c r="D1" s="576"/>
      <c r="E1" s="576" t="s">
        <v>62</v>
      </c>
      <c r="F1" s="1384" t="s">
        <v>0</v>
      </c>
    </row>
    <row r="2" spans="1:6">
      <c r="A2" s="1384" t="s">
        <v>63</v>
      </c>
      <c r="B2" s="453">
        <v>131175</v>
      </c>
      <c r="C2" s="1386" t="s">
        <v>3</v>
      </c>
      <c r="D2" s="453" t="str">
        <f>B2&amp;C2</f>
        <v>131175,</v>
      </c>
      <c r="E2" s="453" t="s">
        <v>64</v>
      </c>
      <c r="F2" s="1384">
        <v>2338</v>
      </c>
    </row>
    <row r="3" spans="1:6">
      <c r="A3" s="1384"/>
      <c r="B3" s="453">
        <v>172829</v>
      </c>
      <c r="C3" s="1386" t="s">
        <v>3</v>
      </c>
      <c r="D3" s="453" t="str">
        <f t="shared" ref="D3:D18" si="0">B3&amp;C3</f>
        <v>172829,</v>
      </c>
      <c r="E3" s="453" t="s">
        <v>64</v>
      </c>
      <c r="F3" s="1384"/>
    </row>
    <row r="4" spans="1:6">
      <c r="A4" s="1384"/>
      <c r="B4" s="453">
        <v>190519</v>
      </c>
      <c r="C4" s="1386" t="s">
        <v>3</v>
      </c>
      <c r="D4" s="453" t="str">
        <f t="shared" si="0"/>
        <v>190519,</v>
      </c>
      <c r="E4" s="453" t="s">
        <v>64</v>
      </c>
      <c r="F4" s="1384"/>
    </row>
    <row r="5" spans="1:6">
      <c r="A5" s="1384"/>
      <c r="B5" s="453">
        <v>195219</v>
      </c>
      <c r="C5" s="1386" t="s">
        <v>3</v>
      </c>
      <c r="D5" s="453" t="str">
        <f t="shared" si="0"/>
        <v>195219,</v>
      </c>
      <c r="E5" s="453" t="s">
        <v>65</v>
      </c>
      <c r="F5" s="1384"/>
    </row>
    <row r="6" spans="1:6">
      <c r="A6" s="1384"/>
      <c r="B6" s="453">
        <v>111105</v>
      </c>
      <c r="C6" s="1386" t="s">
        <v>3</v>
      </c>
      <c r="D6" s="453" t="str">
        <f t="shared" si="0"/>
        <v>111105,</v>
      </c>
      <c r="E6" s="453" t="s">
        <v>66</v>
      </c>
      <c r="F6" s="1384"/>
    </row>
    <row r="7" spans="1:6">
      <c r="A7" s="1384"/>
      <c r="B7" s="453">
        <v>195217</v>
      </c>
      <c r="C7" s="1386" t="s">
        <v>3</v>
      </c>
      <c r="D7" s="453" t="str">
        <f t="shared" si="0"/>
        <v>195217,</v>
      </c>
      <c r="E7" s="453" t="s">
        <v>67</v>
      </c>
      <c r="F7" s="1384"/>
    </row>
    <row r="8" spans="1:6">
      <c r="A8" s="1384"/>
      <c r="B8" s="1387">
        <v>205399</v>
      </c>
      <c r="C8" s="1386" t="s">
        <v>3</v>
      </c>
      <c r="D8" s="453" t="str">
        <f t="shared" si="0"/>
        <v>205399,</v>
      </c>
      <c r="E8" s="453" t="s">
        <v>68</v>
      </c>
      <c r="F8" s="1384"/>
    </row>
    <row r="9" spans="1:6">
      <c r="A9" s="1384"/>
      <c r="B9" s="453">
        <v>88771</v>
      </c>
      <c r="C9" s="1386" t="s">
        <v>3</v>
      </c>
      <c r="D9" s="453" t="str">
        <f t="shared" si="0"/>
        <v>88771,</v>
      </c>
      <c r="E9" s="453" t="s">
        <v>69</v>
      </c>
      <c r="F9" s="1384"/>
    </row>
    <row r="10" spans="1:6">
      <c r="A10" s="1384"/>
      <c r="B10" s="453">
        <v>192184</v>
      </c>
      <c r="C10" s="1386" t="s">
        <v>3</v>
      </c>
      <c r="D10" s="453" t="str">
        <f t="shared" si="0"/>
        <v>192184,</v>
      </c>
      <c r="E10" s="453" t="s">
        <v>70</v>
      </c>
      <c r="F10" s="1384"/>
    </row>
    <row r="11" spans="1:6">
      <c r="A11" s="1384"/>
      <c r="B11" s="453">
        <v>110795</v>
      </c>
      <c r="C11" s="1386" t="s">
        <v>3</v>
      </c>
      <c r="D11" s="453" t="str">
        <f t="shared" si="0"/>
        <v>110795,</v>
      </c>
      <c r="E11" s="453" t="s">
        <v>71</v>
      </c>
      <c r="F11" s="1384"/>
    </row>
    <row r="12" spans="1:6">
      <c r="A12" s="1384"/>
      <c r="B12" s="453">
        <v>734</v>
      </c>
      <c r="C12" s="1386" t="s">
        <v>3</v>
      </c>
      <c r="D12" s="453" t="str">
        <f t="shared" si="0"/>
        <v>734,</v>
      </c>
      <c r="E12" s="453" t="s">
        <v>72</v>
      </c>
      <c r="F12" s="1384"/>
    </row>
    <row r="13" ht="24" spans="1:6">
      <c r="A13" s="1384"/>
      <c r="B13" s="453">
        <v>20180</v>
      </c>
      <c r="C13" s="1386" t="s">
        <v>3</v>
      </c>
      <c r="D13" s="453" t="str">
        <f t="shared" si="0"/>
        <v>20180,</v>
      </c>
      <c r="E13" s="453" t="s">
        <v>73</v>
      </c>
      <c r="F13" s="1384"/>
    </row>
    <row r="14" spans="1:6">
      <c r="A14" s="1384"/>
      <c r="B14" s="453">
        <v>110802</v>
      </c>
      <c r="C14" s="1386" t="s">
        <v>3</v>
      </c>
      <c r="D14" s="453" t="str">
        <f t="shared" si="0"/>
        <v>110802,</v>
      </c>
      <c r="E14" s="453" t="s">
        <v>74</v>
      </c>
      <c r="F14" s="1384"/>
    </row>
    <row r="15" spans="1:6">
      <c r="A15" s="1384"/>
      <c r="B15" s="453">
        <v>111107</v>
      </c>
      <c r="C15" s="1386" t="s">
        <v>3</v>
      </c>
      <c r="D15" s="453" t="str">
        <f t="shared" si="0"/>
        <v>111107,</v>
      </c>
      <c r="E15" s="453" t="s">
        <v>75</v>
      </c>
      <c r="F15" s="1384"/>
    </row>
    <row r="16" spans="1:6">
      <c r="A16" s="1384"/>
      <c r="B16" s="453">
        <v>165878</v>
      </c>
      <c r="C16" s="1386" t="s">
        <v>3</v>
      </c>
      <c r="D16" s="453" t="str">
        <f t="shared" si="0"/>
        <v>165878,</v>
      </c>
      <c r="E16" s="453" t="s">
        <v>76</v>
      </c>
      <c r="F16" s="1384"/>
    </row>
    <row r="17" spans="1:6">
      <c r="A17" s="1384"/>
      <c r="B17" s="453">
        <v>135106</v>
      </c>
      <c r="C17" s="1386" t="s">
        <v>3</v>
      </c>
      <c r="D17" s="453" t="str">
        <f t="shared" si="0"/>
        <v>135106,</v>
      </c>
      <c r="E17" s="453" t="s">
        <v>77</v>
      </c>
      <c r="F17" s="1384"/>
    </row>
    <row r="18" spans="1:6">
      <c r="A18" s="1384"/>
      <c r="B18" s="1387">
        <v>110835</v>
      </c>
      <c r="C18" s="1386"/>
      <c r="D18" s="453" t="str">
        <f t="shared" si="0"/>
        <v>110835</v>
      </c>
      <c r="E18" s="453" t="s">
        <v>78</v>
      </c>
      <c r="F18" s="1384"/>
    </row>
    <row r="20" spans="1:6">
      <c r="A20" s="1384"/>
      <c r="B20" s="576" t="s">
        <v>79</v>
      </c>
      <c r="C20" s="1385"/>
      <c r="D20" s="576"/>
      <c r="E20" s="456" t="s">
        <v>62</v>
      </c>
      <c r="F20" s="1384"/>
    </row>
    <row r="21" spans="1:6">
      <c r="A21" s="1384" t="s">
        <v>80</v>
      </c>
      <c r="B21" s="1387">
        <v>45512</v>
      </c>
      <c r="C21" s="1386" t="s">
        <v>3</v>
      </c>
      <c r="D21" s="1387" t="str">
        <f>B21&amp;C21</f>
        <v>45512,</v>
      </c>
      <c r="E21" s="1387" t="s">
        <v>81</v>
      </c>
      <c r="F21" s="1384">
        <v>8500</v>
      </c>
    </row>
    <row r="22" spans="1:6">
      <c r="A22" s="1384"/>
      <c r="B22" s="1387">
        <v>169354</v>
      </c>
      <c r="C22" s="1386" t="s">
        <v>3</v>
      </c>
      <c r="D22" s="1387" t="str">
        <f t="shared" ref="D22:D34" si="1">B22&amp;C22</f>
        <v>169354,</v>
      </c>
      <c r="E22" s="1387" t="s">
        <v>82</v>
      </c>
      <c r="F22" s="1384"/>
    </row>
    <row r="23" spans="1:6">
      <c r="A23" s="1384"/>
      <c r="B23" s="1387">
        <v>169350</v>
      </c>
      <c r="C23" s="1386" t="s">
        <v>3</v>
      </c>
      <c r="D23" s="1387" t="str">
        <f t="shared" si="1"/>
        <v>169350,</v>
      </c>
      <c r="E23" s="1387" t="s">
        <v>83</v>
      </c>
      <c r="F23" s="1384"/>
    </row>
    <row r="24" spans="1:6">
      <c r="A24" s="1384"/>
      <c r="B24" s="1387">
        <v>152606</v>
      </c>
      <c r="C24" s="1386" t="s">
        <v>3</v>
      </c>
      <c r="D24" s="1387" t="str">
        <f t="shared" si="1"/>
        <v>152606,</v>
      </c>
      <c r="E24" s="1387" t="s">
        <v>84</v>
      </c>
      <c r="F24" s="1384"/>
    </row>
    <row r="25" spans="1:7">
      <c r="A25" s="1384"/>
      <c r="B25" s="1387">
        <v>172599</v>
      </c>
      <c r="C25" s="1386" t="s">
        <v>3</v>
      </c>
      <c r="D25" s="1387" t="str">
        <f t="shared" si="1"/>
        <v>172599,</v>
      </c>
      <c r="E25" s="1387" t="s">
        <v>84</v>
      </c>
      <c r="F25" s="1384"/>
      <c r="G25" s="1388"/>
    </row>
    <row r="26" spans="1:7">
      <c r="A26" s="1384"/>
      <c r="B26" s="1387">
        <v>196639</v>
      </c>
      <c r="C26" s="1386" t="s">
        <v>3</v>
      </c>
      <c r="D26" s="1387" t="str">
        <f t="shared" si="1"/>
        <v>196639,</v>
      </c>
      <c r="E26" s="1387" t="s">
        <v>85</v>
      </c>
      <c r="F26" s="1384"/>
      <c r="G26" s="207"/>
    </row>
    <row r="27" spans="1:7">
      <c r="A27" s="1384"/>
      <c r="B27" s="1387">
        <v>44460</v>
      </c>
      <c r="C27" s="1386" t="s">
        <v>3</v>
      </c>
      <c r="D27" s="1387" t="str">
        <f t="shared" si="1"/>
        <v>44460,</v>
      </c>
      <c r="E27" s="1387" t="s">
        <v>86</v>
      </c>
      <c r="F27" s="1384"/>
      <c r="G27" s="1389"/>
    </row>
    <row r="28" spans="1:7">
      <c r="A28" s="1384"/>
      <c r="B28" s="1387">
        <v>39495</v>
      </c>
      <c r="C28" s="1386" t="s">
        <v>3</v>
      </c>
      <c r="D28" s="1387" t="str">
        <f t="shared" si="1"/>
        <v>39495,</v>
      </c>
      <c r="E28" s="1387" t="s">
        <v>87</v>
      </c>
      <c r="F28" s="1384"/>
      <c r="G28" s="1389"/>
    </row>
    <row r="29" spans="1:7">
      <c r="A29" s="1384"/>
      <c r="B29" s="1387">
        <v>192928</v>
      </c>
      <c r="C29" s="1386" t="s">
        <v>3</v>
      </c>
      <c r="D29" s="1387" t="str">
        <f t="shared" si="1"/>
        <v>192928,</v>
      </c>
      <c r="E29" s="1387" t="s">
        <v>88</v>
      </c>
      <c r="F29" s="1384"/>
      <c r="G29" s="1389"/>
    </row>
    <row r="30" spans="1:7">
      <c r="A30" s="1384"/>
      <c r="B30" s="1387">
        <v>163225</v>
      </c>
      <c r="C30" s="1386" t="s">
        <v>3</v>
      </c>
      <c r="D30" s="1387" t="str">
        <f t="shared" si="1"/>
        <v>163225,</v>
      </c>
      <c r="E30" s="1387" t="s">
        <v>89</v>
      </c>
      <c r="F30" s="1384"/>
      <c r="G30" s="1389"/>
    </row>
    <row r="31" spans="1:7">
      <c r="A31" s="1384"/>
      <c r="B31" s="1387">
        <v>54212</v>
      </c>
      <c r="C31" s="1386" t="s">
        <v>3</v>
      </c>
      <c r="D31" s="1387" t="str">
        <f t="shared" si="1"/>
        <v>54212,</v>
      </c>
      <c r="E31" s="1387" t="s">
        <v>90</v>
      </c>
      <c r="F31" s="1384"/>
      <c r="G31" s="1389"/>
    </row>
    <row r="32" spans="1:7">
      <c r="A32" s="1384"/>
      <c r="B32" s="1387">
        <v>140446</v>
      </c>
      <c r="C32" s="1386" t="s">
        <v>3</v>
      </c>
      <c r="D32" s="1387" t="str">
        <f t="shared" si="1"/>
        <v>140446,</v>
      </c>
      <c r="E32" s="1387" t="s">
        <v>91</v>
      </c>
      <c r="F32" s="1384"/>
      <c r="G32" s="1389"/>
    </row>
    <row r="33" spans="1:7">
      <c r="A33" s="1384"/>
      <c r="B33" s="1387">
        <v>197300</v>
      </c>
      <c r="C33" s="1386" t="s">
        <v>3</v>
      </c>
      <c r="D33" s="1387" t="str">
        <f t="shared" si="1"/>
        <v>197300,</v>
      </c>
      <c r="E33" s="1387" t="s">
        <v>92</v>
      </c>
      <c r="F33" s="1384"/>
      <c r="G33" s="1389"/>
    </row>
    <row r="34" spans="1:7">
      <c r="A34" s="1384"/>
      <c r="B34" s="1387">
        <v>182411</v>
      </c>
      <c r="C34" s="1386"/>
      <c r="D34" s="1387" t="str">
        <f t="shared" si="1"/>
        <v>182411</v>
      </c>
      <c r="E34" s="1387" t="s">
        <v>93</v>
      </c>
      <c r="F34" s="1384"/>
      <c r="G34" s="1389"/>
    </row>
    <row r="35" spans="6:7">
      <c r="F35" s="1390"/>
      <c r="G35" s="1388"/>
    </row>
    <row r="36" spans="1:6">
      <c r="A36" s="138" t="s">
        <v>94</v>
      </c>
      <c r="B36" s="1391" t="s">
        <v>79</v>
      </c>
      <c r="C36" s="1392"/>
      <c r="D36" s="1391"/>
      <c r="E36" s="1391" t="s">
        <v>95</v>
      </c>
      <c r="F36" s="1384"/>
    </row>
    <row r="37" spans="1:6">
      <c r="A37" s="142" t="s">
        <v>96</v>
      </c>
      <c r="B37" s="489">
        <v>110795</v>
      </c>
      <c r="C37" s="1393" t="s">
        <v>3</v>
      </c>
      <c r="D37" s="476" t="str">
        <f t="shared" ref="D37:D70" si="2">B37&amp;C37</f>
        <v>110795,</v>
      </c>
      <c r="E37" s="1394" t="s">
        <v>71</v>
      </c>
      <c r="F37" s="1384" t="s">
        <v>97</v>
      </c>
    </row>
    <row r="38" spans="1:6">
      <c r="A38" s="142"/>
      <c r="B38" s="869">
        <v>40935</v>
      </c>
      <c r="C38" s="1393" t="s">
        <v>3</v>
      </c>
      <c r="D38" s="476" t="str">
        <f t="shared" si="2"/>
        <v>40935,</v>
      </c>
      <c r="E38" s="477" t="s">
        <v>98</v>
      </c>
      <c r="F38" s="1384"/>
    </row>
    <row r="39" spans="1:6">
      <c r="A39" s="142"/>
      <c r="B39" s="476">
        <v>202044</v>
      </c>
      <c r="C39" s="1393" t="s">
        <v>3</v>
      </c>
      <c r="D39" s="476" t="str">
        <f t="shared" si="2"/>
        <v>202044,</v>
      </c>
      <c r="E39" s="476" t="s">
        <v>98</v>
      </c>
      <c r="F39" s="1384"/>
    </row>
    <row r="40" spans="1:6">
      <c r="A40" s="142"/>
      <c r="B40" s="501">
        <v>139379</v>
      </c>
      <c r="C40" s="1393"/>
      <c r="D40" s="476" t="str">
        <f t="shared" si="2"/>
        <v>139379</v>
      </c>
      <c r="E40" s="476" t="s">
        <v>99</v>
      </c>
      <c r="F40" s="1384"/>
    </row>
    <row r="41" spans="1:6">
      <c r="A41" s="142" t="s">
        <v>100</v>
      </c>
      <c r="B41" s="476">
        <v>161198</v>
      </c>
      <c r="C41" s="1393" t="s">
        <v>3</v>
      </c>
      <c r="D41" s="476" t="str">
        <f t="shared" si="2"/>
        <v>161198,</v>
      </c>
      <c r="E41" s="476" t="s">
        <v>101</v>
      </c>
      <c r="F41" s="1384" t="s">
        <v>102</v>
      </c>
    </row>
    <row r="42" spans="1:6">
      <c r="A42" s="142"/>
      <c r="B42" s="476">
        <v>144423</v>
      </c>
      <c r="C42" s="1393" t="s">
        <v>3</v>
      </c>
      <c r="D42" s="476" t="str">
        <f t="shared" si="2"/>
        <v>144423,</v>
      </c>
      <c r="E42" s="476" t="s">
        <v>103</v>
      </c>
      <c r="F42" s="1384"/>
    </row>
    <row r="43" spans="1:6">
      <c r="A43" s="142"/>
      <c r="B43" s="489">
        <v>111105</v>
      </c>
      <c r="C43" s="1393" t="s">
        <v>3</v>
      </c>
      <c r="D43" s="476" t="str">
        <f t="shared" si="2"/>
        <v>111105,</v>
      </c>
      <c r="E43" s="489" t="s">
        <v>66</v>
      </c>
      <c r="F43" s="1384"/>
    </row>
    <row r="44" spans="1:6">
      <c r="A44" s="142"/>
      <c r="B44" s="489">
        <v>170191</v>
      </c>
      <c r="C44" s="1393" t="s">
        <v>3</v>
      </c>
      <c r="D44" s="476" t="str">
        <f t="shared" si="2"/>
        <v>170191,</v>
      </c>
      <c r="E44" s="477" t="s">
        <v>104</v>
      </c>
      <c r="F44" s="1384"/>
    </row>
    <row r="45" spans="1:6">
      <c r="A45" s="142"/>
      <c r="B45" s="489">
        <v>161243</v>
      </c>
      <c r="C45" s="1393" t="s">
        <v>3</v>
      </c>
      <c r="D45" s="476" t="str">
        <f t="shared" si="2"/>
        <v>161243,</v>
      </c>
      <c r="E45" s="477" t="s">
        <v>105</v>
      </c>
      <c r="F45" s="1384"/>
    </row>
    <row r="46" spans="1:6">
      <c r="A46" s="142"/>
      <c r="B46" s="501">
        <v>58522</v>
      </c>
      <c r="C46" s="1393"/>
      <c r="D46" s="476" t="str">
        <f t="shared" si="2"/>
        <v>58522</v>
      </c>
      <c r="E46" s="476" t="s">
        <v>106</v>
      </c>
      <c r="F46" s="1384"/>
    </row>
    <row r="47" spans="1:6">
      <c r="A47" s="142" t="s">
        <v>107</v>
      </c>
      <c r="B47" s="869">
        <v>41368</v>
      </c>
      <c r="C47" s="1393" t="s">
        <v>3</v>
      </c>
      <c r="D47" s="476" t="str">
        <f t="shared" si="2"/>
        <v>41368,</v>
      </c>
      <c r="E47" s="476" t="s">
        <v>108</v>
      </c>
      <c r="F47" s="1384" t="s">
        <v>109</v>
      </c>
    </row>
    <row r="48" spans="1:6">
      <c r="A48" s="142"/>
      <c r="B48" s="489">
        <v>201264</v>
      </c>
      <c r="C48" s="1393" t="s">
        <v>3</v>
      </c>
      <c r="D48" s="476" t="str">
        <f t="shared" si="2"/>
        <v>201264,</v>
      </c>
      <c r="E48" s="477" t="s">
        <v>110</v>
      </c>
      <c r="F48" s="1384"/>
    </row>
    <row r="49" spans="1:6">
      <c r="A49" s="142"/>
      <c r="B49" s="489">
        <v>201495</v>
      </c>
      <c r="C49" s="1393" t="s">
        <v>3</v>
      </c>
      <c r="D49" s="476" t="str">
        <f t="shared" si="2"/>
        <v>201495,</v>
      </c>
      <c r="E49" s="477" t="s">
        <v>111</v>
      </c>
      <c r="F49" s="1384"/>
    </row>
    <row r="50" spans="1:6">
      <c r="A50" s="142"/>
      <c r="B50" s="501">
        <v>174232</v>
      </c>
      <c r="C50" s="1393" t="s">
        <v>3</v>
      </c>
      <c r="D50" s="476" t="str">
        <f t="shared" si="2"/>
        <v>174232,</v>
      </c>
      <c r="E50" s="476" t="s">
        <v>6</v>
      </c>
      <c r="F50" s="1384"/>
    </row>
    <row r="51" spans="1:6">
      <c r="A51" s="142"/>
      <c r="B51" s="489">
        <v>191655</v>
      </c>
      <c r="C51" s="1393" t="s">
        <v>3</v>
      </c>
      <c r="D51" s="476" t="str">
        <f t="shared" si="2"/>
        <v>191655,</v>
      </c>
      <c r="E51" s="477" t="s">
        <v>6</v>
      </c>
      <c r="F51" s="1384"/>
    </row>
    <row r="52" spans="1:6">
      <c r="A52" s="142"/>
      <c r="B52" s="501">
        <v>181356</v>
      </c>
      <c r="C52" s="1393" t="s">
        <v>3</v>
      </c>
      <c r="D52" s="476" t="str">
        <f t="shared" si="2"/>
        <v>181356,</v>
      </c>
      <c r="E52" s="476" t="s">
        <v>112</v>
      </c>
      <c r="F52" s="1384"/>
    </row>
    <row r="53" spans="1:6">
      <c r="A53" s="142"/>
      <c r="B53" s="501">
        <v>67665</v>
      </c>
      <c r="C53" s="1393" t="s">
        <v>3</v>
      </c>
      <c r="D53" s="476" t="str">
        <f t="shared" si="2"/>
        <v>67665,</v>
      </c>
      <c r="E53" s="476" t="s">
        <v>113</v>
      </c>
      <c r="F53" s="1384"/>
    </row>
    <row r="54" spans="1:6">
      <c r="A54" s="142"/>
      <c r="B54" s="501">
        <v>184102</v>
      </c>
      <c r="C54" s="1393" t="s">
        <v>3</v>
      </c>
      <c r="D54" s="476" t="str">
        <f t="shared" si="2"/>
        <v>184102,</v>
      </c>
      <c r="E54" s="476" t="s">
        <v>113</v>
      </c>
      <c r="F54" s="1384"/>
    </row>
    <row r="55" spans="1:6">
      <c r="A55" s="142"/>
      <c r="B55" s="501">
        <v>169668</v>
      </c>
      <c r="C55" s="1393" t="s">
        <v>3</v>
      </c>
      <c r="D55" s="476" t="str">
        <f t="shared" si="2"/>
        <v>169668,</v>
      </c>
      <c r="E55" s="476" t="s">
        <v>114</v>
      </c>
      <c r="F55" s="1384"/>
    </row>
    <row r="56" spans="1:6">
      <c r="A56" s="142"/>
      <c r="B56" s="476">
        <v>183439</v>
      </c>
      <c r="C56" s="1393"/>
      <c r="D56" s="476" t="str">
        <f t="shared" si="2"/>
        <v>183439</v>
      </c>
      <c r="E56" s="476" t="s">
        <v>7</v>
      </c>
      <c r="F56" s="1384"/>
    </row>
    <row r="57" ht="24" spans="1:6">
      <c r="A57" s="142" t="s">
        <v>115</v>
      </c>
      <c r="B57" s="476">
        <v>84174</v>
      </c>
      <c r="C57" s="1393"/>
      <c r="D57" s="476" t="str">
        <f t="shared" si="2"/>
        <v>84174</v>
      </c>
      <c r="E57" s="476" t="s">
        <v>116</v>
      </c>
      <c r="F57" s="1384" t="s">
        <v>117</v>
      </c>
    </row>
    <row r="58" spans="1:6">
      <c r="A58" s="134" t="s">
        <v>118</v>
      </c>
      <c r="B58" s="501">
        <v>201173</v>
      </c>
      <c r="C58" s="1393"/>
      <c r="D58" s="476" t="str">
        <f t="shared" si="2"/>
        <v>201173</v>
      </c>
      <c r="E58" s="476" t="s">
        <v>119</v>
      </c>
      <c r="F58" s="1384" t="s">
        <v>120</v>
      </c>
    </row>
    <row r="59" spans="1:6">
      <c r="A59" s="134" t="s">
        <v>121</v>
      </c>
      <c r="B59" s="501">
        <v>132393</v>
      </c>
      <c r="C59" s="1393" t="s">
        <v>3</v>
      </c>
      <c r="D59" s="476" t="str">
        <f t="shared" si="2"/>
        <v>132393,</v>
      </c>
      <c r="E59" s="476" t="s">
        <v>122</v>
      </c>
      <c r="F59" s="1384" t="s">
        <v>123</v>
      </c>
    </row>
    <row r="60" spans="1:6">
      <c r="A60" s="134"/>
      <c r="B60" s="489">
        <v>53857</v>
      </c>
      <c r="C60" s="1393"/>
      <c r="D60" s="476" t="str">
        <f t="shared" si="2"/>
        <v>53857</v>
      </c>
      <c r="E60" s="477" t="s">
        <v>124</v>
      </c>
      <c r="F60" s="1384"/>
    </row>
    <row r="61" spans="1:6">
      <c r="A61" s="134" t="s">
        <v>125</v>
      </c>
      <c r="B61" s="489">
        <v>187104</v>
      </c>
      <c r="C61" s="1393" t="s">
        <v>3</v>
      </c>
      <c r="D61" s="476" t="str">
        <f t="shared" si="2"/>
        <v>187104,</v>
      </c>
      <c r="E61" s="476" t="s">
        <v>126</v>
      </c>
      <c r="F61" s="1384" t="s">
        <v>127</v>
      </c>
    </row>
    <row r="62" spans="1:6">
      <c r="A62" s="134"/>
      <c r="B62" s="489">
        <v>205097</v>
      </c>
      <c r="C62" s="1393"/>
      <c r="D62" s="476" t="str">
        <f t="shared" si="2"/>
        <v>205097</v>
      </c>
      <c r="E62" s="476" t="s">
        <v>128</v>
      </c>
      <c r="F62" s="1384"/>
    </row>
    <row r="63" spans="1:6">
      <c r="A63" s="142" t="s">
        <v>129</v>
      </c>
      <c r="B63" s="453">
        <v>94090</v>
      </c>
      <c r="C63" s="1393" t="s">
        <v>3</v>
      </c>
      <c r="D63" s="476" t="str">
        <f t="shared" si="2"/>
        <v>94090,</v>
      </c>
      <c r="E63" s="476" t="s">
        <v>130</v>
      </c>
      <c r="F63" s="1384" t="s">
        <v>131</v>
      </c>
    </row>
    <row r="64" spans="1:6">
      <c r="A64" s="142"/>
      <c r="B64" s="501">
        <v>192737</v>
      </c>
      <c r="C64" s="1393" t="s">
        <v>3</v>
      </c>
      <c r="D64" s="476" t="str">
        <f t="shared" si="2"/>
        <v>192737,</v>
      </c>
      <c r="E64" s="476" t="s">
        <v>132</v>
      </c>
      <c r="F64" s="1384"/>
    </row>
    <row r="65" spans="1:6">
      <c r="A65" s="142"/>
      <c r="B65" s="489">
        <v>195888</v>
      </c>
      <c r="C65" s="1393" t="s">
        <v>3</v>
      </c>
      <c r="D65" s="476" t="str">
        <f t="shared" si="2"/>
        <v>195888,</v>
      </c>
      <c r="E65" s="477" t="s">
        <v>133</v>
      </c>
      <c r="F65" s="1384"/>
    </row>
    <row r="66" spans="1:6">
      <c r="A66" s="142"/>
      <c r="B66" s="489">
        <v>179321</v>
      </c>
      <c r="C66" s="1393" t="s">
        <v>3</v>
      </c>
      <c r="D66" s="476" t="str">
        <f t="shared" si="2"/>
        <v>179321,</v>
      </c>
      <c r="E66" s="477" t="s">
        <v>134</v>
      </c>
      <c r="F66" s="1384"/>
    </row>
    <row r="67" spans="1:6">
      <c r="A67" s="142"/>
      <c r="B67" s="489">
        <v>190969</v>
      </c>
      <c r="C67" s="1393" t="s">
        <v>3</v>
      </c>
      <c r="D67" s="476" t="str">
        <f t="shared" si="2"/>
        <v>190969,</v>
      </c>
      <c r="E67" s="477" t="s">
        <v>134</v>
      </c>
      <c r="F67" s="1384"/>
    </row>
    <row r="68" spans="1:6">
      <c r="A68" s="142"/>
      <c r="B68" s="501">
        <v>184082</v>
      </c>
      <c r="C68" s="1393" t="s">
        <v>3</v>
      </c>
      <c r="D68" s="476" t="str">
        <f t="shared" si="2"/>
        <v>184082,</v>
      </c>
      <c r="E68" s="476" t="s">
        <v>135</v>
      </c>
      <c r="F68" s="1384"/>
    </row>
    <row r="69" spans="1:6">
      <c r="A69" s="142"/>
      <c r="B69" s="501">
        <v>48233</v>
      </c>
      <c r="C69" s="1393" t="s">
        <v>3</v>
      </c>
      <c r="D69" s="476" t="str">
        <f t="shared" si="2"/>
        <v>48233,</v>
      </c>
      <c r="E69" s="476" t="s">
        <v>135</v>
      </c>
      <c r="F69" s="1384"/>
    </row>
    <row r="70" spans="1:6">
      <c r="A70" s="142"/>
      <c r="B70" s="489">
        <v>165878</v>
      </c>
      <c r="C70" s="1393"/>
      <c r="D70" s="476" t="str">
        <f t="shared" si="2"/>
        <v>165878</v>
      </c>
      <c r="E70" s="477" t="s">
        <v>136</v>
      </c>
      <c r="F70" s="1384"/>
    </row>
    <row r="72" spans="1:6">
      <c r="A72" s="1395" t="s">
        <v>13</v>
      </c>
      <c r="B72" s="453" t="s">
        <v>79</v>
      </c>
      <c r="C72" s="1396"/>
      <c r="D72" s="1387"/>
      <c r="E72" s="453" t="s">
        <v>137</v>
      </c>
      <c r="F72" s="1384" t="s">
        <v>0</v>
      </c>
    </row>
    <row r="73" spans="1:6">
      <c r="A73" s="1397"/>
      <c r="B73" s="453">
        <v>124620</v>
      </c>
      <c r="C73" s="1393" t="s">
        <v>3</v>
      </c>
      <c r="D73" s="1387" t="str">
        <f>B73&amp;C73</f>
        <v>124620,</v>
      </c>
      <c r="E73" s="453" t="s">
        <v>38</v>
      </c>
      <c r="F73" s="1395" t="s">
        <v>138</v>
      </c>
    </row>
    <row r="74" spans="1:6">
      <c r="A74" s="1397"/>
      <c r="B74" s="453">
        <v>124626</v>
      </c>
      <c r="C74" s="1393" t="s">
        <v>3</v>
      </c>
      <c r="D74" s="1387" t="str">
        <f t="shared" ref="D74:D109" si="3">B74&amp;C74</f>
        <v>124626,</v>
      </c>
      <c r="E74" s="453" t="s">
        <v>42</v>
      </c>
      <c r="F74" s="1397"/>
    </row>
    <row r="75" spans="1:6">
      <c r="A75" s="1397"/>
      <c r="B75" s="453">
        <v>210313</v>
      </c>
      <c r="C75" s="1393" t="s">
        <v>3</v>
      </c>
      <c r="D75" s="1387" t="str">
        <f t="shared" si="3"/>
        <v>210313,</v>
      </c>
      <c r="E75" s="453" t="s">
        <v>139</v>
      </c>
      <c r="F75" s="1397"/>
    </row>
    <row r="76" spans="1:6">
      <c r="A76" s="1397"/>
      <c r="B76" s="453">
        <v>124631</v>
      </c>
      <c r="C76" s="1393" t="s">
        <v>3</v>
      </c>
      <c r="D76" s="1387" t="str">
        <f t="shared" si="3"/>
        <v>124631,</v>
      </c>
      <c r="E76" s="453" t="s">
        <v>43</v>
      </c>
      <c r="F76" s="1397"/>
    </row>
    <row r="77" spans="1:6">
      <c r="A77" s="1397"/>
      <c r="B77" s="453">
        <v>124619</v>
      </c>
      <c r="C77" s="1393" t="s">
        <v>3</v>
      </c>
      <c r="D77" s="1387" t="str">
        <f t="shared" si="3"/>
        <v>124619,</v>
      </c>
      <c r="E77" s="453" t="s">
        <v>59</v>
      </c>
      <c r="F77" s="1397"/>
    </row>
    <row r="78" spans="1:6">
      <c r="A78" s="1397"/>
      <c r="B78" s="453">
        <v>124627</v>
      </c>
      <c r="C78" s="1393" t="s">
        <v>3</v>
      </c>
      <c r="D78" s="1387" t="str">
        <f t="shared" si="3"/>
        <v>124627,</v>
      </c>
      <c r="E78" s="453" t="s">
        <v>49</v>
      </c>
      <c r="F78" s="1397"/>
    </row>
    <row r="79" spans="1:6">
      <c r="A79" s="1397"/>
      <c r="B79" s="453">
        <v>124620</v>
      </c>
      <c r="C79" s="1393" t="s">
        <v>3</v>
      </c>
      <c r="D79" s="1387" t="str">
        <f t="shared" si="3"/>
        <v>124620,</v>
      </c>
      <c r="E79" s="453" t="s">
        <v>38</v>
      </c>
      <c r="F79" s="1397"/>
    </row>
    <row r="80" spans="1:6">
      <c r="A80" s="1397"/>
      <c r="B80" s="453">
        <v>124626</v>
      </c>
      <c r="C80" s="1393" t="s">
        <v>3</v>
      </c>
      <c r="D80" s="1387" t="str">
        <f t="shared" si="3"/>
        <v>124626,</v>
      </c>
      <c r="E80" s="453" t="s">
        <v>42</v>
      </c>
      <c r="F80" s="1397"/>
    </row>
    <row r="81" spans="1:6">
      <c r="A81" s="1397"/>
      <c r="B81" s="453">
        <v>124631</v>
      </c>
      <c r="C81" s="1393" t="s">
        <v>3</v>
      </c>
      <c r="D81" s="1387" t="str">
        <f t="shared" si="3"/>
        <v>124631,</v>
      </c>
      <c r="E81" s="453" t="s">
        <v>43</v>
      </c>
      <c r="F81" s="1397"/>
    </row>
    <row r="82" spans="1:6">
      <c r="A82" s="1397"/>
      <c r="B82" s="453">
        <v>124623</v>
      </c>
      <c r="C82" s="1393" t="s">
        <v>3</v>
      </c>
      <c r="D82" s="1387" t="str">
        <f t="shared" si="3"/>
        <v>124623,</v>
      </c>
      <c r="E82" s="453" t="s">
        <v>44</v>
      </c>
      <c r="F82" s="1397"/>
    </row>
    <row r="83" spans="1:6">
      <c r="A83" s="1397"/>
      <c r="B83" s="453">
        <v>124613</v>
      </c>
      <c r="C83" s="1393" t="s">
        <v>3</v>
      </c>
      <c r="D83" s="1387" t="str">
        <f t="shared" si="3"/>
        <v>124613,</v>
      </c>
      <c r="E83" s="453" t="s">
        <v>45</v>
      </c>
      <c r="F83" s="1397"/>
    </row>
    <row r="84" spans="1:6">
      <c r="A84" s="1397"/>
      <c r="B84" s="1398">
        <v>131813</v>
      </c>
      <c r="C84" s="1393" t="s">
        <v>3</v>
      </c>
      <c r="D84" s="1387" t="str">
        <f t="shared" si="3"/>
        <v>131813,</v>
      </c>
      <c r="E84" s="453" t="s">
        <v>46</v>
      </c>
      <c r="F84" s="1397"/>
    </row>
    <row r="85" spans="1:6">
      <c r="A85" s="1397"/>
      <c r="B85" s="453">
        <v>124625</v>
      </c>
      <c r="C85" s="1393" t="s">
        <v>3</v>
      </c>
      <c r="D85" s="1387" t="str">
        <f t="shared" si="3"/>
        <v>124625,</v>
      </c>
      <c r="E85" s="453" t="s">
        <v>47</v>
      </c>
      <c r="F85" s="1397"/>
    </row>
    <row r="86" spans="1:6">
      <c r="A86" s="1397"/>
      <c r="B86" s="1398">
        <v>131807</v>
      </c>
      <c r="C86" s="1393" t="s">
        <v>3</v>
      </c>
      <c r="D86" s="1387" t="str">
        <f t="shared" si="3"/>
        <v>131807,</v>
      </c>
      <c r="E86" s="453" t="s">
        <v>41</v>
      </c>
      <c r="F86" s="1397"/>
    </row>
    <row r="87" spans="1:6">
      <c r="A87" s="1397"/>
      <c r="B87" s="1398">
        <v>131811</v>
      </c>
      <c r="C87" s="1393" t="s">
        <v>3</v>
      </c>
      <c r="D87" s="1387" t="str">
        <f t="shared" si="3"/>
        <v>131811,</v>
      </c>
      <c r="E87" s="453" t="s">
        <v>48</v>
      </c>
      <c r="F87" s="1397"/>
    </row>
    <row r="88" spans="1:6">
      <c r="A88" s="1397"/>
      <c r="B88" s="453">
        <v>124627</v>
      </c>
      <c r="C88" s="1393" t="s">
        <v>3</v>
      </c>
      <c r="D88" s="1387" t="str">
        <f t="shared" si="3"/>
        <v>124627,</v>
      </c>
      <c r="E88" s="453" t="s">
        <v>49</v>
      </c>
      <c r="F88" s="1397"/>
    </row>
    <row r="89" spans="1:6">
      <c r="A89" s="1397"/>
      <c r="B89" s="1398">
        <v>131806</v>
      </c>
      <c r="C89" s="1393" t="s">
        <v>3</v>
      </c>
      <c r="D89" s="1387" t="str">
        <f t="shared" si="3"/>
        <v>131806,</v>
      </c>
      <c r="E89" s="453" t="s">
        <v>50</v>
      </c>
      <c r="F89" s="1397"/>
    </row>
    <row r="90" spans="1:6">
      <c r="A90" s="1397"/>
      <c r="B90" s="453">
        <v>124630</v>
      </c>
      <c r="C90" s="1393" t="s">
        <v>3</v>
      </c>
      <c r="D90" s="1387" t="str">
        <f t="shared" si="3"/>
        <v>124630,</v>
      </c>
      <c r="E90" s="453" t="s">
        <v>40</v>
      </c>
      <c r="F90" s="1397"/>
    </row>
    <row r="91" spans="1:6">
      <c r="A91" s="1397"/>
      <c r="B91" s="1398">
        <v>134529</v>
      </c>
      <c r="C91" s="1393" t="s">
        <v>3</v>
      </c>
      <c r="D91" s="1387" t="str">
        <f t="shared" si="3"/>
        <v>134529,</v>
      </c>
      <c r="E91" s="453" t="s">
        <v>51</v>
      </c>
      <c r="F91" s="1397"/>
    </row>
    <row r="92" spans="1:6">
      <c r="A92" s="1397"/>
      <c r="B92" s="453">
        <v>124629</v>
      </c>
      <c r="C92" s="1393" t="s">
        <v>3</v>
      </c>
      <c r="D92" s="1387" t="str">
        <f t="shared" si="3"/>
        <v>124629,</v>
      </c>
      <c r="E92" s="453" t="s">
        <v>52</v>
      </c>
      <c r="F92" s="1397"/>
    </row>
    <row r="93" spans="1:6">
      <c r="A93" s="1397"/>
      <c r="B93" s="1398">
        <v>169237</v>
      </c>
      <c r="C93" s="1393" t="s">
        <v>3</v>
      </c>
      <c r="D93" s="1387" t="str">
        <f t="shared" si="3"/>
        <v>169237,</v>
      </c>
      <c r="E93" s="1398" t="s">
        <v>53</v>
      </c>
      <c r="F93" s="1397"/>
    </row>
    <row r="94" spans="1:6">
      <c r="A94" s="1397"/>
      <c r="B94" s="1398">
        <v>131809</v>
      </c>
      <c r="C94" s="1393" t="s">
        <v>3</v>
      </c>
      <c r="D94" s="1387" t="str">
        <f t="shared" si="3"/>
        <v>131809,</v>
      </c>
      <c r="E94" s="453" t="s">
        <v>54</v>
      </c>
      <c r="F94" s="1397"/>
    </row>
    <row r="95" spans="1:6">
      <c r="A95" s="1397"/>
      <c r="B95" s="1398">
        <v>131812</v>
      </c>
      <c r="C95" s="1393" t="s">
        <v>3</v>
      </c>
      <c r="D95" s="1387" t="str">
        <f t="shared" si="3"/>
        <v>131812,</v>
      </c>
      <c r="E95" s="453" t="s">
        <v>55</v>
      </c>
      <c r="F95" s="1397"/>
    </row>
    <row r="96" spans="1:6">
      <c r="A96" s="1397"/>
      <c r="B96" s="1398">
        <v>131810</v>
      </c>
      <c r="C96" s="1393" t="s">
        <v>3</v>
      </c>
      <c r="D96" s="1387" t="str">
        <f t="shared" si="3"/>
        <v>131810,</v>
      </c>
      <c r="E96" s="453" t="s">
        <v>56</v>
      </c>
      <c r="F96" s="1397"/>
    </row>
    <row r="97" spans="1:6">
      <c r="A97" s="1397"/>
      <c r="B97" s="453">
        <v>124621</v>
      </c>
      <c r="C97" s="1393" t="s">
        <v>3</v>
      </c>
      <c r="D97" s="1387" t="str">
        <f t="shared" si="3"/>
        <v>124621,</v>
      </c>
      <c r="E97" s="453" t="s">
        <v>39</v>
      </c>
      <c r="F97" s="1397"/>
    </row>
    <row r="98" spans="1:6">
      <c r="A98" s="1397"/>
      <c r="B98" s="1398">
        <v>169236</v>
      </c>
      <c r="C98" s="1393" t="s">
        <v>3</v>
      </c>
      <c r="D98" s="1387" t="str">
        <f t="shared" si="3"/>
        <v>169236,</v>
      </c>
      <c r="E98" s="1398" t="s">
        <v>57</v>
      </c>
      <c r="F98" s="1397"/>
    </row>
    <row r="99" spans="1:6">
      <c r="A99" s="1397"/>
      <c r="B99" s="1398">
        <v>124632</v>
      </c>
      <c r="C99" s="1393" t="s">
        <v>3</v>
      </c>
      <c r="D99" s="1387" t="str">
        <f t="shared" si="3"/>
        <v>124632,</v>
      </c>
      <c r="E99" s="1398" t="s">
        <v>58</v>
      </c>
      <c r="F99" s="1397"/>
    </row>
    <row r="100" spans="1:6">
      <c r="A100" s="1397"/>
      <c r="B100" s="1398">
        <v>184105</v>
      </c>
      <c r="C100" s="1393" t="s">
        <v>3</v>
      </c>
      <c r="D100" s="1387" t="str">
        <f t="shared" si="3"/>
        <v>184105,</v>
      </c>
      <c r="E100" s="1398" t="s">
        <v>57</v>
      </c>
      <c r="F100" s="1397"/>
    </row>
    <row r="101" spans="1:6">
      <c r="A101" s="1397"/>
      <c r="B101" s="1398">
        <v>124619</v>
      </c>
      <c r="C101" s="1393" t="s">
        <v>3</v>
      </c>
      <c r="D101" s="1387" t="str">
        <f t="shared" si="3"/>
        <v>124619,</v>
      </c>
      <c r="E101" s="1398" t="s">
        <v>59</v>
      </c>
      <c r="F101" s="1397"/>
    </row>
    <row r="102" spans="1:6">
      <c r="A102" s="1397"/>
      <c r="B102" s="1398">
        <v>196069</v>
      </c>
      <c r="C102" s="1393" t="s">
        <v>3</v>
      </c>
      <c r="D102" s="1387" t="str">
        <f t="shared" si="3"/>
        <v>196069,</v>
      </c>
      <c r="E102" s="1398" t="s">
        <v>60</v>
      </c>
      <c r="F102" s="1397"/>
    </row>
    <row r="103" spans="1:6">
      <c r="A103" s="1397"/>
      <c r="B103" s="1398">
        <v>210313</v>
      </c>
      <c r="C103" s="1393" t="s">
        <v>3</v>
      </c>
      <c r="D103" s="1387" t="str">
        <f t="shared" si="3"/>
        <v>210313,</v>
      </c>
      <c r="E103" s="1398" t="s">
        <v>139</v>
      </c>
      <c r="F103" s="1397"/>
    </row>
    <row r="104" spans="1:6">
      <c r="A104" s="1397"/>
      <c r="B104" s="453">
        <v>124620</v>
      </c>
      <c r="C104" s="1393" t="s">
        <v>3</v>
      </c>
      <c r="D104" s="1387" t="str">
        <f t="shared" si="3"/>
        <v>124620,</v>
      </c>
      <c r="E104" s="453" t="s">
        <v>38</v>
      </c>
      <c r="F104" s="1397"/>
    </row>
    <row r="105" spans="1:6">
      <c r="A105" s="1397"/>
      <c r="B105" s="453">
        <v>124626</v>
      </c>
      <c r="C105" s="1393" t="s">
        <v>3</v>
      </c>
      <c r="D105" s="1387" t="str">
        <f t="shared" si="3"/>
        <v>124626,</v>
      </c>
      <c r="E105" s="453" t="s">
        <v>42</v>
      </c>
      <c r="F105" s="1397"/>
    </row>
    <row r="106" spans="1:6">
      <c r="A106" s="1397"/>
      <c r="B106" s="453">
        <v>210313</v>
      </c>
      <c r="C106" s="1393" t="s">
        <v>3</v>
      </c>
      <c r="D106" s="1387" t="str">
        <f t="shared" si="3"/>
        <v>210313,</v>
      </c>
      <c r="E106" s="453" t="s">
        <v>139</v>
      </c>
      <c r="F106" s="1397"/>
    </row>
    <row r="107" spans="1:6">
      <c r="A107" s="1397"/>
      <c r="B107" s="453">
        <v>124631</v>
      </c>
      <c r="C107" s="1393" t="s">
        <v>3</v>
      </c>
      <c r="D107" s="1387" t="str">
        <f t="shared" si="3"/>
        <v>124631,</v>
      </c>
      <c r="E107" s="453" t="s">
        <v>43</v>
      </c>
      <c r="F107" s="1397"/>
    </row>
    <row r="108" spans="1:6">
      <c r="A108" s="1397"/>
      <c r="B108" s="453">
        <v>124619</v>
      </c>
      <c r="C108" s="1393" t="s">
        <v>3</v>
      </c>
      <c r="D108" s="1387" t="str">
        <f t="shared" si="3"/>
        <v>124619,</v>
      </c>
      <c r="E108" s="453" t="s">
        <v>59</v>
      </c>
      <c r="F108" s="1397"/>
    </row>
    <row r="109" spans="1:6">
      <c r="A109" s="1399"/>
      <c r="B109" s="453">
        <v>124627</v>
      </c>
      <c r="C109" s="1393"/>
      <c r="D109" s="1387" t="str">
        <f t="shared" si="3"/>
        <v>124627</v>
      </c>
      <c r="E109" s="453" t="s">
        <v>49</v>
      </c>
      <c r="F109" s="1399"/>
    </row>
    <row r="111" s="171" customFormat="1" spans="1:6">
      <c r="A111" s="134" t="s">
        <v>140</v>
      </c>
      <c r="B111" s="1400" t="s">
        <v>79</v>
      </c>
      <c r="C111" s="933"/>
      <c r="D111" s="501"/>
      <c r="E111" s="476" t="s">
        <v>137</v>
      </c>
      <c r="F111" s="134" t="s">
        <v>0</v>
      </c>
    </row>
    <row r="112" spans="1:6">
      <c r="A112" s="1384"/>
      <c r="B112" s="1401">
        <v>69284</v>
      </c>
      <c r="C112" s="1393" t="s">
        <v>3</v>
      </c>
      <c r="D112" s="1387" t="str">
        <f>B112&amp;C112</f>
        <v>69284,</v>
      </c>
      <c r="E112" s="453" t="s">
        <v>141</v>
      </c>
      <c r="F112" s="1395">
        <v>47</v>
      </c>
    </row>
    <row r="113" spans="1:6">
      <c r="A113" s="1384"/>
      <c r="B113" s="1401">
        <v>5627</v>
      </c>
      <c r="C113" s="1393" t="s">
        <v>3</v>
      </c>
      <c r="D113" s="1387" t="str">
        <f t="shared" ref="D113:D119" si="4">B113&amp;C113</f>
        <v>5627,</v>
      </c>
      <c r="E113" s="453" t="s">
        <v>142</v>
      </c>
      <c r="F113" s="1397"/>
    </row>
    <row r="114" spans="1:6">
      <c r="A114" s="1384"/>
      <c r="B114" s="1401">
        <v>127932</v>
      </c>
      <c r="C114" s="1393" t="s">
        <v>3</v>
      </c>
      <c r="D114" s="1387" t="str">
        <f t="shared" si="4"/>
        <v>127932,</v>
      </c>
      <c r="E114" s="453" t="s">
        <v>143</v>
      </c>
      <c r="F114" s="1397"/>
    </row>
    <row r="115" spans="1:6">
      <c r="A115" s="1384"/>
      <c r="B115" s="1401">
        <v>183109</v>
      </c>
      <c r="C115" s="1393" t="s">
        <v>3</v>
      </c>
      <c r="D115" s="1387" t="str">
        <f t="shared" si="4"/>
        <v>183109,</v>
      </c>
      <c r="E115" s="453" t="s">
        <v>143</v>
      </c>
      <c r="F115" s="1397"/>
    </row>
    <row r="116" spans="1:6">
      <c r="A116" s="1384"/>
      <c r="B116" s="1401">
        <v>183498</v>
      </c>
      <c r="C116" s="1393" t="s">
        <v>3</v>
      </c>
      <c r="D116" s="1387" t="str">
        <f t="shared" si="4"/>
        <v>183498,</v>
      </c>
      <c r="E116" s="453" t="s">
        <v>144</v>
      </c>
      <c r="F116" s="1397"/>
    </row>
    <row r="117" spans="1:6">
      <c r="A117" s="1384"/>
      <c r="B117" s="1401">
        <v>139577</v>
      </c>
      <c r="C117" s="1393" t="s">
        <v>3</v>
      </c>
      <c r="D117" s="1387" t="str">
        <f t="shared" si="4"/>
        <v>139577,</v>
      </c>
      <c r="E117" s="453" t="s">
        <v>145</v>
      </c>
      <c r="F117" s="1397"/>
    </row>
    <row r="118" spans="1:6">
      <c r="A118" s="1384"/>
      <c r="B118" s="1401">
        <v>208954</v>
      </c>
      <c r="C118" s="1393" t="s">
        <v>3</v>
      </c>
      <c r="D118" s="1387" t="str">
        <f t="shared" si="4"/>
        <v>208954,</v>
      </c>
      <c r="E118" s="453" t="s">
        <v>146</v>
      </c>
      <c r="F118" s="1397"/>
    </row>
    <row r="119" spans="1:6">
      <c r="A119" s="1384"/>
      <c r="B119" s="1401">
        <v>186545</v>
      </c>
      <c r="C119" s="1393"/>
      <c r="D119" s="1387" t="str">
        <f t="shared" si="4"/>
        <v>186545</v>
      </c>
      <c r="E119" s="453" t="s">
        <v>19</v>
      </c>
      <c r="F119" s="1399"/>
    </row>
    <row r="121" spans="1:5">
      <c r="A121" s="1395" t="s">
        <v>147</v>
      </c>
      <c r="B121" s="453" t="s">
        <v>16</v>
      </c>
      <c r="C121" s="1396"/>
      <c r="D121" s="1387"/>
      <c r="E121" s="453" t="s">
        <v>2</v>
      </c>
    </row>
    <row r="122" spans="1:6">
      <c r="A122" s="1397"/>
      <c r="B122" s="453">
        <v>11243</v>
      </c>
      <c r="C122" s="1396" t="s">
        <v>3</v>
      </c>
      <c r="D122" s="1387" t="str">
        <f>B122&amp;C122</f>
        <v>11243,</v>
      </c>
      <c r="E122" s="453" t="s">
        <v>148</v>
      </c>
      <c r="F122" s="1384">
        <v>3789</v>
      </c>
    </row>
    <row r="123" spans="1:6">
      <c r="A123" s="1397"/>
      <c r="B123" s="453">
        <v>184102</v>
      </c>
      <c r="C123" s="1396" t="s">
        <v>3</v>
      </c>
      <c r="D123" s="1387" t="str">
        <f t="shared" ref="D123:D144" si="5">B123&amp;C123</f>
        <v>184102,</v>
      </c>
      <c r="E123" s="453" t="s">
        <v>113</v>
      </c>
      <c r="F123" s="1384"/>
    </row>
    <row r="124" spans="1:6">
      <c r="A124" s="1397"/>
      <c r="B124" s="453">
        <v>67665</v>
      </c>
      <c r="C124" s="1396" t="s">
        <v>3</v>
      </c>
      <c r="D124" s="1387" t="str">
        <f t="shared" si="5"/>
        <v>67665,</v>
      </c>
      <c r="E124" s="453" t="s">
        <v>113</v>
      </c>
      <c r="F124" s="1384"/>
    </row>
    <row r="125" spans="1:6">
      <c r="A125" s="1397"/>
      <c r="B125" s="453">
        <v>184082</v>
      </c>
      <c r="C125" s="1396" t="s">
        <v>3</v>
      </c>
      <c r="D125" s="1387" t="str">
        <f t="shared" si="5"/>
        <v>184082,</v>
      </c>
      <c r="E125" s="453" t="s">
        <v>135</v>
      </c>
      <c r="F125" s="1384"/>
    </row>
    <row r="126" spans="1:6">
      <c r="A126" s="1397"/>
      <c r="B126" s="453">
        <v>39937</v>
      </c>
      <c r="C126" s="1396" t="s">
        <v>3</v>
      </c>
      <c r="D126" s="1387" t="str">
        <f t="shared" si="5"/>
        <v>39937,</v>
      </c>
      <c r="E126" s="453" t="s">
        <v>149</v>
      </c>
      <c r="F126" s="1384"/>
    </row>
    <row r="127" spans="1:6">
      <c r="A127" s="1397"/>
      <c r="B127" s="453">
        <v>146</v>
      </c>
      <c r="C127" s="1396" t="s">
        <v>3</v>
      </c>
      <c r="D127" s="1387" t="str">
        <f t="shared" si="5"/>
        <v>146,</v>
      </c>
      <c r="E127" s="453" t="s">
        <v>150</v>
      </c>
      <c r="F127" s="1384"/>
    </row>
    <row r="128" spans="1:6">
      <c r="A128" s="1397"/>
      <c r="B128" s="453">
        <v>131752</v>
      </c>
      <c r="C128" s="1396" t="s">
        <v>3</v>
      </c>
      <c r="D128" s="1387" t="str">
        <f t="shared" si="5"/>
        <v>131752,</v>
      </c>
      <c r="E128" s="453" t="s">
        <v>148</v>
      </c>
      <c r="F128" s="1384"/>
    </row>
    <row r="129" spans="1:6">
      <c r="A129" s="1397"/>
      <c r="B129" s="453">
        <v>9857</v>
      </c>
      <c r="C129" s="1396" t="s">
        <v>3</v>
      </c>
      <c r="D129" s="1387" t="str">
        <f t="shared" si="5"/>
        <v>9857,</v>
      </c>
      <c r="E129" s="453" t="s">
        <v>150</v>
      </c>
      <c r="F129" s="1384"/>
    </row>
    <row r="130" spans="1:6">
      <c r="A130" s="1397"/>
      <c r="B130" s="453">
        <v>57596</v>
      </c>
      <c r="C130" s="1396" t="s">
        <v>3</v>
      </c>
      <c r="D130" s="1387" t="str">
        <f t="shared" si="5"/>
        <v>57596,</v>
      </c>
      <c r="E130" s="453" t="s">
        <v>151</v>
      </c>
      <c r="F130" s="1384"/>
    </row>
    <row r="131" spans="1:6">
      <c r="A131" s="1397"/>
      <c r="B131" s="453">
        <v>127758</v>
      </c>
      <c r="C131" s="1396" t="s">
        <v>3</v>
      </c>
      <c r="D131" s="1387" t="str">
        <f t="shared" si="5"/>
        <v>127758,</v>
      </c>
      <c r="E131" s="453" t="s">
        <v>152</v>
      </c>
      <c r="F131" s="1384"/>
    </row>
    <row r="132" spans="1:6">
      <c r="A132" s="1397"/>
      <c r="B132" s="453">
        <v>9854</v>
      </c>
      <c r="C132" s="1396" t="s">
        <v>3</v>
      </c>
      <c r="D132" s="1387" t="str">
        <f t="shared" si="5"/>
        <v>9854,</v>
      </c>
      <c r="E132" s="453" t="s">
        <v>153</v>
      </c>
      <c r="F132" s="1384"/>
    </row>
    <row r="133" spans="1:6">
      <c r="A133" s="1397"/>
      <c r="B133" s="453">
        <v>152870</v>
      </c>
      <c r="C133" s="1396" t="s">
        <v>3</v>
      </c>
      <c r="D133" s="1387" t="str">
        <f t="shared" si="5"/>
        <v>152870,</v>
      </c>
      <c r="E133" s="453" t="s">
        <v>154</v>
      </c>
      <c r="F133" s="1384"/>
    </row>
    <row r="134" spans="1:6">
      <c r="A134" s="1397"/>
      <c r="B134" s="453">
        <v>65523</v>
      </c>
      <c r="C134" s="1396" t="s">
        <v>3</v>
      </c>
      <c r="D134" s="1387" t="str">
        <f t="shared" si="5"/>
        <v>65523,</v>
      </c>
      <c r="E134" s="453" t="s">
        <v>155</v>
      </c>
      <c r="F134" s="1384"/>
    </row>
    <row r="135" spans="1:6">
      <c r="A135" s="1397"/>
      <c r="B135" s="453">
        <v>40211</v>
      </c>
      <c r="C135" s="1396" t="s">
        <v>3</v>
      </c>
      <c r="D135" s="1387" t="str">
        <f t="shared" si="5"/>
        <v>40211,</v>
      </c>
      <c r="E135" s="453" t="s">
        <v>156</v>
      </c>
      <c r="F135" s="1384"/>
    </row>
    <row r="136" spans="1:6">
      <c r="A136" s="1397"/>
      <c r="B136" s="453">
        <v>152012</v>
      </c>
      <c r="C136" s="1396" t="s">
        <v>3</v>
      </c>
      <c r="D136" s="1387" t="str">
        <f t="shared" si="5"/>
        <v>152012,</v>
      </c>
      <c r="E136" s="453" t="s">
        <v>157</v>
      </c>
      <c r="F136" s="1384"/>
    </row>
    <row r="137" spans="1:6">
      <c r="A137" s="1397"/>
      <c r="B137" s="453">
        <v>48233</v>
      </c>
      <c r="C137" s="1396" t="s">
        <v>3</v>
      </c>
      <c r="D137" s="1387" t="str">
        <f t="shared" si="5"/>
        <v>48233,</v>
      </c>
      <c r="E137" s="453" t="s">
        <v>135</v>
      </c>
      <c r="F137" s="1384"/>
    </row>
    <row r="138" spans="1:6">
      <c r="A138" s="1397"/>
      <c r="B138" s="453">
        <v>115337</v>
      </c>
      <c r="C138" s="1396" t="s">
        <v>3</v>
      </c>
      <c r="D138" s="1387" t="str">
        <f t="shared" si="5"/>
        <v>115337,</v>
      </c>
      <c r="E138" s="453" t="s">
        <v>156</v>
      </c>
      <c r="F138" s="1384"/>
    </row>
    <row r="139" spans="1:6">
      <c r="A139" s="1397"/>
      <c r="B139" s="453">
        <v>94920</v>
      </c>
      <c r="C139" s="1396" t="s">
        <v>3</v>
      </c>
      <c r="D139" s="1387" t="str">
        <f t="shared" si="5"/>
        <v>94920,</v>
      </c>
      <c r="E139" s="453" t="s">
        <v>158</v>
      </c>
      <c r="F139" s="1384"/>
    </row>
    <row r="140" spans="1:6">
      <c r="A140" s="1397"/>
      <c r="B140" s="453">
        <v>62648</v>
      </c>
      <c r="C140" s="1396" t="s">
        <v>3</v>
      </c>
      <c r="D140" s="1387" t="str">
        <f t="shared" si="5"/>
        <v>62648,</v>
      </c>
      <c r="E140" s="453" t="s">
        <v>159</v>
      </c>
      <c r="F140" s="1384"/>
    </row>
    <row r="141" spans="1:6">
      <c r="A141" s="1397"/>
      <c r="B141" s="453">
        <v>55808</v>
      </c>
      <c r="C141" s="1396" t="s">
        <v>3</v>
      </c>
      <c r="D141" s="1387" t="str">
        <f t="shared" si="5"/>
        <v>55808,</v>
      </c>
      <c r="E141" s="453" t="s">
        <v>160</v>
      </c>
      <c r="F141" s="1384"/>
    </row>
    <row r="142" spans="1:6">
      <c r="A142" s="1397"/>
      <c r="B142" s="453">
        <v>14374</v>
      </c>
      <c r="C142" s="1396" t="s">
        <v>3</v>
      </c>
      <c r="D142" s="1387" t="str">
        <f t="shared" si="5"/>
        <v>14374,</v>
      </c>
      <c r="E142" s="453" t="s">
        <v>161</v>
      </c>
      <c r="F142" s="1384"/>
    </row>
    <row r="143" spans="1:6">
      <c r="A143" s="1397"/>
      <c r="B143" s="453">
        <v>184103</v>
      </c>
      <c r="C143" s="1396" t="s">
        <v>3</v>
      </c>
      <c r="D143" s="1387" t="str">
        <f t="shared" si="5"/>
        <v>184103,</v>
      </c>
      <c r="E143" s="453" t="s">
        <v>162</v>
      </c>
      <c r="F143" s="1384"/>
    </row>
    <row r="144" spans="1:6">
      <c r="A144" s="1399"/>
      <c r="B144" s="453">
        <v>48232</v>
      </c>
      <c r="C144" s="1396"/>
      <c r="D144" s="1387" t="str">
        <f t="shared" si="5"/>
        <v>48232</v>
      </c>
      <c r="E144" s="453" t="s">
        <v>163</v>
      </c>
      <c r="F144" s="1384"/>
    </row>
    <row r="146" spans="1:6">
      <c r="A146" s="1395" t="s">
        <v>164</v>
      </c>
      <c r="B146" s="1398" t="s">
        <v>79</v>
      </c>
      <c r="C146" s="1396"/>
      <c r="D146" s="1387"/>
      <c r="E146" s="1398" t="s">
        <v>137</v>
      </c>
      <c r="F146" s="1395">
        <v>30</v>
      </c>
    </row>
    <row r="147" spans="1:6">
      <c r="A147" s="1397"/>
      <c r="B147" s="453">
        <v>118078</v>
      </c>
      <c r="C147" s="1396" t="s">
        <v>3</v>
      </c>
      <c r="D147" s="1387" t="str">
        <f>B147&amp;C147</f>
        <v>118078,</v>
      </c>
      <c r="E147" s="1398" t="s">
        <v>165</v>
      </c>
      <c r="F147" s="1397"/>
    </row>
    <row r="148" spans="1:6">
      <c r="A148" s="1397"/>
      <c r="B148" s="453">
        <v>23896</v>
      </c>
      <c r="C148" s="1396" t="s">
        <v>3</v>
      </c>
      <c r="D148" s="1387" t="str">
        <f t="shared" ref="D148:D156" si="6">B148&amp;C148</f>
        <v>23896,</v>
      </c>
      <c r="E148" s="1398" t="s">
        <v>165</v>
      </c>
      <c r="F148" s="1397"/>
    </row>
    <row r="149" spans="1:6">
      <c r="A149" s="1397"/>
      <c r="B149" s="453">
        <v>23895</v>
      </c>
      <c r="C149" s="1396" t="s">
        <v>3</v>
      </c>
      <c r="D149" s="1387" t="str">
        <f t="shared" si="6"/>
        <v>23895,</v>
      </c>
      <c r="E149" s="1398" t="s">
        <v>165</v>
      </c>
      <c r="F149" s="1397"/>
    </row>
    <row r="150" spans="1:6">
      <c r="A150" s="1397"/>
      <c r="B150" s="453">
        <v>140822</v>
      </c>
      <c r="C150" s="1396" t="s">
        <v>3</v>
      </c>
      <c r="D150" s="1387" t="str">
        <f t="shared" si="6"/>
        <v>140822,</v>
      </c>
      <c r="E150" s="1398" t="s">
        <v>165</v>
      </c>
      <c r="F150" s="1397"/>
    </row>
    <row r="151" spans="1:6">
      <c r="A151" s="1397"/>
      <c r="B151" s="453">
        <v>140823</v>
      </c>
      <c r="C151" s="1396" t="s">
        <v>3</v>
      </c>
      <c r="D151" s="1387" t="str">
        <f t="shared" si="6"/>
        <v>140823,</v>
      </c>
      <c r="E151" s="1398" t="s">
        <v>165</v>
      </c>
      <c r="F151" s="1397"/>
    </row>
    <row r="152" spans="1:6">
      <c r="A152" s="1397"/>
      <c r="B152" s="453">
        <v>23455</v>
      </c>
      <c r="C152" s="1396" t="s">
        <v>3</v>
      </c>
      <c r="D152" s="1387" t="str">
        <f t="shared" si="6"/>
        <v>23455,</v>
      </c>
      <c r="E152" s="1398" t="s">
        <v>165</v>
      </c>
      <c r="F152" s="1397"/>
    </row>
    <row r="153" spans="1:6">
      <c r="A153" s="1397"/>
      <c r="B153" s="453">
        <v>198582</v>
      </c>
      <c r="C153" s="1396" t="s">
        <v>3</v>
      </c>
      <c r="D153" s="1387" t="str">
        <f t="shared" si="6"/>
        <v>198582,</v>
      </c>
      <c r="E153" s="1398" t="s">
        <v>165</v>
      </c>
      <c r="F153" s="1397"/>
    </row>
    <row r="154" spans="1:6">
      <c r="A154" s="1397"/>
      <c r="B154" s="453">
        <v>182086</v>
      </c>
      <c r="C154" s="1396" t="s">
        <v>3</v>
      </c>
      <c r="D154" s="1387" t="str">
        <f t="shared" si="6"/>
        <v>182086,</v>
      </c>
      <c r="E154" s="453" t="s">
        <v>166</v>
      </c>
      <c r="F154" s="1397"/>
    </row>
    <row r="155" spans="1:6">
      <c r="A155" s="1397"/>
      <c r="B155" s="453">
        <v>182090</v>
      </c>
      <c r="C155" s="1396" t="s">
        <v>3</v>
      </c>
      <c r="D155" s="1387" t="str">
        <f t="shared" si="6"/>
        <v>182090,</v>
      </c>
      <c r="E155" s="453" t="s">
        <v>167</v>
      </c>
      <c r="F155" s="1397"/>
    </row>
    <row r="156" spans="1:6">
      <c r="A156" s="1399"/>
      <c r="B156" s="453">
        <v>182085</v>
      </c>
      <c r="C156" s="1396"/>
      <c r="D156" s="1387" t="str">
        <f t="shared" si="6"/>
        <v>182085</v>
      </c>
      <c r="E156" s="453" t="s">
        <v>168</v>
      </c>
      <c r="F156" s="1399"/>
    </row>
    <row r="157" spans="2:5">
      <c r="B157" s="1402"/>
      <c r="E157" s="1402"/>
    </row>
    <row r="158" spans="1:6">
      <c r="A158" s="1395" t="s">
        <v>169</v>
      </c>
      <c r="B158" s="453" t="s">
        <v>79</v>
      </c>
      <c r="C158" s="1396"/>
      <c r="D158" s="1387"/>
      <c r="E158" s="1387" t="s">
        <v>62</v>
      </c>
      <c r="F158" s="1387"/>
    </row>
    <row r="159" spans="1:6">
      <c r="A159" s="1397"/>
      <c r="B159" s="453">
        <v>198979</v>
      </c>
      <c r="C159" s="1068" t="s">
        <v>3</v>
      </c>
      <c r="D159" s="1387" t="str">
        <f>B159&amp;C159</f>
        <v>198979,</v>
      </c>
      <c r="E159" s="1387" t="s">
        <v>170</v>
      </c>
      <c r="F159" s="1395">
        <v>16460</v>
      </c>
    </row>
    <row r="160" spans="1:6">
      <c r="A160" s="1397"/>
      <c r="B160" s="453">
        <v>140507</v>
      </c>
      <c r="C160" s="1068" t="s">
        <v>3</v>
      </c>
      <c r="D160" s="1387" t="str">
        <f t="shared" ref="D160:D191" si="7">B160&amp;C160</f>
        <v>140507,</v>
      </c>
      <c r="E160" s="1387" t="s">
        <v>171</v>
      </c>
      <c r="F160" s="1397"/>
    </row>
    <row r="161" spans="1:6">
      <c r="A161" s="1397"/>
      <c r="B161" s="453">
        <v>162305</v>
      </c>
      <c r="C161" s="1068" t="s">
        <v>3</v>
      </c>
      <c r="D161" s="1387" t="str">
        <f t="shared" si="7"/>
        <v>162305,</v>
      </c>
      <c r="E161" s="1387" t="s">
        <v>172</v>
      </c>
      <c r="F161" s="1397"/>
    </row>
    <row r="162" spans="1:6">
      <c r="A162" s="1397"/>
      <c r="B162" s="453">
        <v>168730</v>
      </c>
      <c r="C162" s="1068" t="s">
        <v>3</v>
      </c>
      <c r="D162" s="1387" t="str">
        <f t="shared" si="7"/>
        <v>168730,</v>
      </c>
      <c r="E162" s="1387" t="s">
        <v>173</v>
      </c>
      <c r="F162" s="1397"/>
    </row>
    <row r="163" spans="1:6">
      <c r="A163" s="1397"/>
      <c r="B163" s="453">
        <v>131921</v>
      </c>
      <c r="C163" s="1068" t="s">
        <v>3</v>
      </c>
      <c r="D163" s="1387" t="str">
        <f t="shared" si="7"/>
        <v>131921,</v>
      </c>
      <c r="E163" s="1387" t="s">
        <v>174</v>
      </c>
      <c r="F163" s="1397"/>
    </row>
    <row r="164" spans="1:6">
      <c r="A164" s="1397"/>
      <c r="B164" s="453">
        <v>171306</v>
      </c>
      <c r="C164" s="1068" t="s">
        <v>3</v>
      </c>
      <c r="D164" s="1387" t="str">
        <f t="shared" si="7"/>
        <v>171306,</v>
      </c>
      <c r="E164" s="1387" t="s">
        <v>172</v>
      </c>
      <c r="F164" s="1397"/>
    </row>
    <row r="165" spans="1:6">
      <c r="A165" s="1397"/>
      <c r="B165" s="453">
        <v>52439</v>
      </c>
      <c r="C165" s="1068" t="s">
        <v>3</v>
      </c>
      <c r="D165" s="1387" t="str">
        <f t="shared" si="7"/>
        <v>52439,</v>
      </c>
      <c r="E165" s="1387" t="s">
        <v>175</v>
      </c>
      <c r="F165" s="1397"/>
    </row>
    <row r="166" spans="1:6">
      <c r="A166" s="1397"/>
      <c r="B166" s="453">
        <v>84295</v>
      </c>
      <c r="C166" s="1068" t="s">
        <v>3</v>
      </c>
      <c r="D166" s="1387" t="str">
        <f t="shared" si="7"/>
        <v>84295,</v>
      </c>
      <c r="E166" s="1387" t="s">
        <v>176</v>
      </c>
      <c r="F166" s="1397"/>
    </row>
    <row r="167" spans="1:6">
      <c r="A167" s="1397"/>
      <c r="B167" s="453">
        <v>201743</v>
      </c>
      <c r="C167" s="1068" t="s">
        <v>3</v>
      </c>
      <c r="D167" s="1387" t="str">
        <f t="shared" si="7"/>
        <v>201743,</v>
      </c>
      <c r="E167" s="1387" t="s">
        <v>177</v>
      </c>
      <c r="F167" s="1397"/>
    </row>
    <row r="168" spans="1:6">
      <c r="A168" s="1397"/>
      <c r="B168" s="453">
        <v>201743</v>
      </c>
      <c r="C168" s="1068" t="s">
        <v>3</v>
      </c>
      <c r="D168" s="1387" t="str">
        <f t="shared" si="7"/>
        <v>201743,</v>
      </c>
      <c r="E168" s="1387" t="s">
        <v>177</v>
      </c>
      <c r="F168" s="1397"/>
    </row>
    <row r="169" spans="1:6">
      <c r="A169" s="1397"/>
      <c r="B169" s="453">
        <v>99795</v>
      </c>
      <c r="C169" s="1068" t="s">
        <v>3</v>
      </c>
      <c r="D169" s="1387" t="str">
        <f t="shared" si="7"/>
        <v>99795,</v>
      </c>
      <c r="E169" s="1387" t="s">
        <v>178</v>
      </c>
      <c r="F169" s="1397"/>
    </row>
    <row r="170" spans="1:6">
      <c r="A170" s="1397"/>
      <c r="B170" s="453">
        <v>154689</v>
      </c>
      <c r="C170" s="1068" t="s">
        <v>3</v>
      </c>
      <c r="D170" s="1387" t="str">
        <f t="shared" si="7"/>
        <v>154689,</v>
      </c>
      <c r="E170" s="1387" t="s">
        <v>179</v>
      </c>
      <c r="F170" s="1397"/>
    </row>
    <row r="171" spans="1:6">
      <c r="A171" s="1397"/>
      <c r="B171" s="453">
        <v>52446</v>
      </c>
      <c r="C171" s="1068" t="s">
        <v>3</v>
      </c>
      <c r="D171" s="1387" t="str">
        <f t="shared" si="7"/>
        <v>52446,</v>
      </c>
      <c r="E171" s="1387" t="s">
        <v>180</v>
      </c>
      <c r="F171" s="1397"/>
    </row>
    <row r="172" spans="1:6">
      <c r="A172" s="1397"/>
      <c r="B172" s="453">
        <v>69199</v>
      </c>
      <c r="C172" s="1068" t="s">
        <v>3</v>
      </c>
      <c r="D172" s="1387" t="str">
        <f t="shared" si="7"/>
        <v>69199,</v>
      </c>
      <c r="E172" s="1387" t="s">
        <v>181</v>
      </c>
      <c r="F172" s="1397"/>
    </row>
    <row r="173" spans="1:6">
      <c r="A173" s="1397"/>
      <c r="B173" s="453">
        <v>201140</v>
      </c>
      <c r="C173" s="1068" t="s">
        <v>3</v>
      </c>
      <c r="D173" s="1387" t="str">
        <f t="shared" si="7"/>
        <v>201140,</v>
      </c>
      <c r="E173" s="1387" t="s">
        <v>182</v>
      </c>
      <c r="F173" s="1397"/>
    </row>
    <row r="174" spans="1:6">
      <c r="A174" s="1397"/>
      <c r="B174" s="453">
        <v>201140</v>
      </c>
      <c r="C174" s="1068" t="s">
        <v>3</v>
      </c>
      <c r="D174" s="1387" t="str">
        <f t="shared" si="7"/>
        <v>201140,</v>
      </c>
      <c r="E174" s="1387" t="s">
        <v>182</v>
      </c>
      <c r="F174" s="1397"/>
    </row>
    <row r="175" spans="1:6">
      <c r="A175" s="1397"/>
      <c r="B175" s="453">
        <v>52444</v>
      </c>
      <c r="C175" s="1068" t="s">
        <v>3</v>
      </c>
      <c r="D175" s="1387" t="str">
        <f t="shared" si="7"/>
        <v>52444,</v>
      </c>
      <c r="E175" s="1387" t="s">
        <v>183</v>
      </c>
      <c r="F175" s="1397"/>
    </row>
    <row r="176" spans="1:6">
      <c r="A176" s="1397"/>
      <c r="B176" s="453">
        <v>134171</v>
      </c>
      <c r="C176" s="1068" t="s">
        <v>3</v>
      </c>
      <c r="D176" s="1387" t="str">
        <f t="shared" si="7"/>
        <v>134171,</v>
      </c>
      <c r="E176" s="1387" t="s">
        <v>184</v>
      </c>
      <c r="F176" s="1397"/>
    </row>
    <row r="177" spans="1:6">
      <c r="A177" s="1397"/>
      <c r="B177" s="453">
        <v>52532</v>
      </c>
      <c r="C177" s="1068" t="s">
        <v>3</v>
      </c>
      <c r="D177" s="1387" t="str">
        <f t="shared" si="7"/>
        <v>52532,</v>
      </c>
      <c r="E177" s="1387" t="s">
        <v>185</v>
      </c>
      <c r="F177" s="1397"/>
    </row>
    <row r="178" spans="1:6">
      <c r="A178" s="1397"/>
      <c r="B178" s="453">
        <v>134169</v>
      </c>
      <c r="C178" s="1068" t="s">
        <v>3</v>
      </c>
      <c r="D178" s="1387" t="str">
        <f t="shared" si="7"/>
        <v>134169,</v>
      </c>
      <c r="E178" s="1387" t="s">
        <v>186</v>
      </c>
      <c r="F178" s="1397"/>
    </row>
    <row r="179" spans="1:6">
      <c r="A179" s="1397"/>
      <c r="B179" s="1387">
        <v>195522</v>
      </c>
      <c r="C179" s="1068" t="s">
        <v>3</v>
      </c>
      <c r="D179" s="1387" t="str">
        <f t="shared" si="7"/>
        <v>195522,</v>
      </c>
      <c r="E179" s="1387" t="s">
        <v>187</v>
      </c>
      <c r="F179" s="1397"/>
    </row>
    <row r="180" spans="1:6">
      <c r="A180" s="1397"/>
      <c r="B180" s="453">
        <v>130202</v>
      </c>
      <c r="C180" s="1068" t="s">
        <v>3</v>
      </c>
      <c r="D180" s="1387" t="str">
        <f t="shared" si="7"/>
        <v>130202,</v>
      </c>
      <c r="E180" s="1387" t="s">
        <v>188</v>
      </c>
      <c r="F180" s="1397"/>
    </row>
    <row r="181" spans="1:6">
      <c r="A181" s="1397"/>
      <c r="B181" s="453">
        <v>140499</v>
      </c>
      <c r="C181" s="1068" t="s">
        <v>3</v>
      </c>
      <c r="D181" s="1387" t="str">
        <f t="shared" si="7"/>
        <v>140499,</v>
      </c>
      <c r="E181" s="1387" t="s">
        <v>189</v>
      </c>
      <c r="F181" s="1397"/>
    </row>
    <row r="182" spans="1:6">
      <c r="A182" s="1397"/>
      <c r="B182" s="453">
        <v>52429</v>
      </c>
      <c r="C182" s="1068" t="s">
        <v>3</v>
      </c>
      <c r="D182" s="1387" t="str">
        <f t="shared" si="7"/>
        <v>52429,</v>
      </c>
      <c r="E182" s="1387" t="s">
        <v>190</v>
      </c>
      <c r="F182" s="1397"/>
    </row>
    <row r="183" spans="1:6">
      <c r="A183" s="1397"/>
      <c r="B183" s="453">
        <v>140498</v>
      </c>
      <c r="C183" s="1068" t="s">
        <v>3</v>
      </c>
      <c r="D183" s="1387" t="str">
        <f t="shared" si="7"/>
        <v>140498,</v>
      </c>
      <c r="E183" s="1387" t="s">
        <v>191</v>
      </c>
      <c r="F183" s="1397"/>
    </row>
    <row r="184" spans="1:6">
      <c r="A184" s="1397"/>
      <c r="B184" s="453">
        <v>134170</v>
      </c>
      <c r="C184" s="1068" t="s">
        <v>3</v>
      </c>
      <c r="D184" s="1387" t="str">
        <f t="shared" si="7"/>
        <v>134170,</v>
      </c>
      <c r="E184" s="1387" t="s">
        <v>192</v>
      </c>
      <c r="F184" s="1397"/>
    </row>
    <row r="185" spans="1:6">
      <c r="A185" s="1397"/>
      <c r="B185" s="453">
        <v>137339</v>
      </c>
      <c r="C185" s="1068" t="s">
        <v>3</v>
      </c>
      <c r="D185" s="1387" t="str">
        <f t="shared" si="7"/>
        <v>137339,</v>
      </c>
      <c r="E185" s="1387" t="s">
        <v>193</v>
      </c>
      <c r="F185" s="1397"/>
    </row>
    <row r="186" spans="1:6">
      <c r="A186" s="1397"/>
      <c r="B186" s="453">
        <v>184139</v>
      </c>
      <c r="C186" s="1068" t="s">
        <v>3</v>
      </c>
      <c r="D186" s="1387" t="str">
        <f t="shared" si="7"/>
        <v>184139,</v>
      </c>
      <c r="E186" s="1387" t="s">
        <v>194</v>
      </c>
      <c r="F186" s="1397"/>
    </row>
    <row r="187" spans="1:6">
      <c r="A187" s="1397"/>
      <c r="B187" s="453">
        <v>84287</v>
      </c>
      <c r="C187" s="1068" t="s">
        <v>3</v>
      </c>
      <c r="D187" s="1387" t="str">
        <f t="shared" si="7"/>
        <v>84287,</v>
      </c>
      <c r="E187" s="1387" t="s">
        <v>195</v>
      </c>
      <c r="F187" s="1397"/>
    </row>
    <row r="188" spans="1:6">
      <c r="A188" s="1397"/>
      <c r="B188" s="453">
        <v>53584</v>
      </c>
      <c r="C188" s="1068" t="s">
        <v>3</v>
      </c>
      <c r="D188" s="1387" t="str">
        <f t="shared" si="7"/>
        <v>53584,</v>
      </c>
      <c r="E188" s="1387" t="s">
        <v>196</v>
      </c>
      <c r="F188" s="1397"/>
    </row>
    <row r="189" spans="1:6">
      <c r="A189" s="1397"/>
      <c r="B189" s="453">
        <v>121314</v>
      </c>
      <c r="C189" s="1068" t="s">
        <v>3</v>
      </c>
      <c r="D189" s="1387" t="str">
        <f t="shared" si="7"/>
        <v>121314,</v>
      </c>
      <c r="E189" s="1387" t="s">
        <v>197</v>
      </c>
      <c r="F189" s="1397"/>
    </row>
    <row r="190" spans="1:6">
      <c r="A190" s="1397"/>
      <c r="B190" s="453">
        <v>195766</v>
      </c>
      <c r="C190" s="1068" t="s">
        <v>3</v>
      </c>
      <c r="D190" s="1387" t="str">
        <f t="shared" si="7"/>
        <v>195766,</v>
      </c>
      <c r="E190" s="1387" t="s">
        <v>198</v>
      </c>
      <c r="F190" s="1397"/>
    </row>
    <row r="191" spans="1:6">
      <c r="A191" s="1397"/>
      <c r="B191" s="453">
        <v>84294</v>
      </c>
      <c r="C191" s="1068" t="s">
        <v>3</v>
      </c>
      <c r="D191" s="1387" t="str">
        <f t="shared" si="7"/>
        <v>84294,</v>
      </c>
      <c r="E191" s="1387" t="s">
        <v>199</v>
      </c>
      <c r="F191" s="1397"/>
    </row>
    <row r="192" spans="1:6">
      <c r="A192" s="1397"/>
      <c r="B192" s="453">
        <v>115320</v>
      </c>
      <c r="C192" s="1068" t="s">
        <v>3</v>
      </c>
      <c r="D192" s="1387" t="str">
        <f t="shared" ref="D192:D226" si="8">B192&amp;C192</f>
        <v>115320,</v>
      </c>
      <c r="E192" s="1387" t="s">
        <v>200</v>
      </c>
      <c r="F192" s="1397"/>
    </row>
    <row r="193" spans="1:6">
      <c r="A193" s="1397"/>
      <c r="B193" s="453">
        <v>195767</v>
      </c>
      <c r="C193" s="1068" t="s">
        <v>3</v>
      </c>
      <c r="D193" s="1387" t="str">
        <f t="shared" si="8"/>
        <v>195767,</v>
      </c>
      <c r="E193" s="1387" t="s">
        <v>201</v>
      </c>
      <c r="F193" s="1397"/>
    </row>
    <row r="194" spans="1:6">
      <c r="A194" s="1397"/>
      <c r="B194" s="453">
        <v>195767</v>
      </c>
      <c r="C194" s="1068" t="s">
        <v>3</v>
      </c>
      <c r="D194" s="1387" t="str">
        <f t="shared" si="8"/>
        <v>195767,</v>
      </c>
      <c r="E194" s="1387" t="s">
        <v>201</v>
      </c>
      <c r="F194" s="1397"/>
    </row>
    <row r="195" spans="1:6">
      <c r="A195" s="1397"/>
      <c r="B195" s="453">
        <v>68184</v>
      </c>
      <c r="C195" s="1068" t="s">
        <v>3</v>
      </c>
      <c r="D195" s="1387" t="str">
        <f t="shared" si="8"/>
        <v>68184,</v>
      </c>
      <c r="E195" s="1387" t="s">
        <v>202</v>
      </c>
      <c r="F195" s="1397"/>
    </row>
    <row r="196" spans="1:6">
      <c r="A196" s="1397"/>
      <c r="B196" s="453">
        <v>137337</v>
      </c>
      <c r="C196" s="1068" t="s">
        <v>3</v>
      </c>
      <c r="D196" s="1387" t="str">
        <f t="shared" si="8"/>
        <v>137337,</v>
      </c>
      <c r="E196" s="1387" t="s">
        <v>203</v>
      </c>
      <c r="F196" s="1397"/>
    </row>
    <row r="197" spans="1:6">
      <c r="A197" s="1397"/>
      <c r="B197" s="1387">
        <v>193202</v>
      </c>
      <c r="C197" s="1068" t="s">
        <v>3</v>
      </c>
      <c r="D197" s="1387" t="str">
        <f t="shared" si="8"/>
        <v>193202,</v>
      </c>
      <c r="E197" s="1387" t="s">
        <v>204</v>
      </c>
      <c r="F197" s="1397"/>
    </row>
    <row r="198" spans="1:6">
      <c r="A198" s="1397"/>
      <c r="B198" s="453">
        <v>138710</v>
      </c>
      <c r="C198" s="1068" t="s">
        <v>3</v>
      </c>
      <c r="D198" s="1387" t="str">
        <f t="shared" si="8"/>
        <v>138710,</v>
      </c>
      <c r="E198" s="1387" t="s">
        <v>205</v>
      </c>
      <c r="F198" s="1397"/>
    </row>
    <row r="199" spans="1:6">
      <c r="A199" s="1397"/>
      <c r="B199" s="1387">
        <v>193203</v>
      </c>
      <c r="C199" s="1068" t="s">
        <v>3</v>
      </c>
      <c r="D199" s="1387" t="str">
        <f t="shared" si="8"/>
        <v>193203,</v>
      </c>
      <c r="E199" s="1387" t="s">
        <v>206</v>
      </c>
      <c r="F199" s="1397"/>
    </row>
    <row r="200" spans="1:6">
      <c r="A200" s="1397"/>
      <c r="B200" s="453">
        <v>52440</v>
      </c>
      <c r="C200" s="1068" t="s">
        <v>3</v>
      </c>
      <c r="D200" s="1387" t="str">
        <f t="shared" si="8"/>
        <v>52440,</v>
      </c>
      <c r="E200" s="1387" t="s">
        <v>207</v>
      </c>
      <c r="F200" s="1397"/>
    </row>
    <row r="201" spans="1:6">
      <c r="A201" s="1397"/>
      <c r="B201" s="453">
        <v>52531</v>
      </c>
      <c r="C201" s="1068" t="s">
        <v>3</v>
      </c>
      <c r="D201" s="1387" t="str">
        <f t="shared" si="8"/>
        <v>52531,</v>
      </c>
      <c r="E201" s="1387" t="s">
        <v>208</v>
      </c>
      <c r="F201" s="1397"/>
    </row>
    <row r="202" spans="1:6">
      <c r="A202" s="1397"/>
      <c r="B202" s="453">
        <v>176001</v>
      </c>
      <c r="C202" s="1068" t="s">
        <v>3</v>
      </c>
      <c r="D202" s="1387" t="str">
        <f t="shared" si="8"/>
        <v>176001,</v>
      </c>
      <c r="E202" s="1387" t="s">
        <v>209</v>
      </c>
      <c r="F202" s="1397"/>
    </row>
    <row r="203" spans="1:6">
      <c r="A203" s="1397"/>
      <c r="B203" s="453">
        <v>175999</v>
      </c>
      <c r="C203" s="1068" t="s">
        <v>3</v>
      </c>
      <c r="D203" s="1387" t="str">
        <f t="shared" si="8"/>
        <v>175999,</v>
      </c>
      <c r="E203" s="1387" t="s">
        <v>209</v>
      </c>
      <c r="F203" s="1397"/>
    </row>
    <row r="204" spans="1:6">
      <c r="A204" s="1397"/>
      <c r="B204" s="453">
        <v>181448</v>
      </c>
      <c r="C204" s="1068" t="s">
        <v>3</v>
      </c>
      <c r="D204" s="1387" t="str">
        <f t="shared" si="8"/>
        <v>181448,</v>
      </c>
      <c r="E204" s="1387" t="s">
        <v>210</v>
      </c>
      <c r="F204" s="1397"/>
    </row>
    <row r="205" spans="1:6">
      <c r="A205" s="1397"/>
      <c r="B205" s="453">
        <v>181386</v>
      </c>
      <c r="C205" s="1068" t="s">
        <v>3</v>
      </c>
      <c r="D205" s="1387" t="str">
        <f t="shared" si="8"/>
        <v>181386,</v>
      </c>
      <c r="E205" s="1387" t="s">
        <v>211</v>
      </c>
      <c r="F205" s="1397"/>
    </row>
    <row r="206" spans="1:6">
      <c r="A206" s="1397"/>
      <c r="B206" s="453">
        <v>181387</v>
      </c>
      <c r="C206" s="1068" t="s">
        <v>3</v>
      </c>
      <c r="D206" s="1387" t="str">
        <f t="shared" si="8"/>
        <v>181387,</v>
      </c>
      <c r="E206" s="1387" t="s">
        <v>212</v>
      </c>
      <c r="F206" s="1397"/>
    </row>
    <row r="207" spans="1:6">
      <c r="A207" s="1397"/>
      <c r="B207" s="453">
        <v>182634</v>
      </c>
      <c r="C207" s="1068" t="s">
        <v>3</v>
      </c>
      <c r="D207" s="1387" t="str">
        <f t="shared" si="8"/>
        <v>182634,</v>
      </c>
      <c r="E207" s="1387" t="s">
        <v>213</v>
      </c>
      <c r="F207" s="1397"/>
    </row>
    <row r="208" spans="1:6">
      <c r="A208" s="1397"/>
      <c r="B208" s="453">
        <v>182962</v>
      </c>
      <c r="C208" s="1068" t="s">
        <v>3</v>
      </c>
      <c r="D208" s="1387" t="str">
        <f t="shared" si="8"/>
        <v>182962,</v>
      </c>
      <c r="E208" s="1387" t="s">
        <v>209</v>
      </c>
      <c r="F208" s="1397"/>
    </row>
    <row r="209" spans="1:6">
      <c r="A209" s="1397"/>
      <c r="B209" s="453">
        <v>182964</v>
      </c>
      <c r="C209" s="1068" t="s">
        <v>3</v>
      </c>
      <c r="D209" s="1387" t="str">
        <f t="shared" si="8"/>
        <v>182964,</v>
      </c>
      <c r="E209" s="1387" t="s">
        <v>214</v>
      </c>
      <c r="F209" s="1397"/>
    </row>
    <row r="210" spans="1:6">
      <c r="A210" s="1397"/>
      <c r="B210" s="453">
        <v>183861</v>
      </c>
      <c r="C210" s="1068" t="s">
        <v>3</v>
      </c>
      <c r="D210" s="1387" t="str">
        <f t="shared" si="8"/>
        <v>183861,</v>
      </c>
      <c r="E210" s="1387" t="s">
        <v>215</v>
      </c>
      <c r="F210" s="1397"/>
    </row>
    <row r="211" spans="1:6">
      <c r="A211" s="1397"/>
      <c r="B211" s="453">
        <v>183592</v>
      </c>
      <c r="C211" s="1068" t="s">
        <v>3</v>
      </c>
      <c r="D211" s="1387" t="str">
        <f t="shared" si="8"/>
        <v>183592,</v>
      </c>
      <c r="E211" s="1387" t="s">
        <v>216</v>
      </c>
      <c r="F211" s="1397"/>
    </row>
    <row r="212" spans="1:6">
      <c r="A212" s="1397"/>
      <c r="B212" s="453">
        <v>193204</v>
      </c>
      <c r="C212" s="1068" t="s">
        <v>3</v>
      </c>
      <c r="D212" s="1387" t="str">
        <f t="shared" si="8"/>
        <v>193204,</v>
      </c>
      <c r="E212" s="1387" t="s">
        <v>217</v>
      </c>
      <c r="F212" s="1397"/>
    </row>
    <row r="213" spans="1:6">
      <c r="A213" s="1397"/>
      <c r="B213" s="453">
        <v>184367</v>
      </c>
      <c r="C213" s="1068" t="s">
        <v>3</v>
      </c>
      <c r="D213" s="1387" t="str">
        <f t="shared" si="8"/>
        <v>184367,</v>
      </c>
      <c r="E213" s="1387" t="s">
        <v>218</v>
      </c>
      <c r="F213" s="1397"/>
    </row>
    <row r="214" spans="1:6">
      <c r="A214" s="1397"/>
      <c r="B214" s="453">
        <v>184292</v>
      </c>
      <c r="C214" s="1068" t="s">
        <v>3</v>
      </c>
      <c r="D214" s="1387" t="str">
        <f t="shared" si="8"/>
        <v>184292,</v>
      </c>
      <c r="E214" s="1387" t="s">
        <v>219</v>
      </c>
      <c r="F214" s="1397"/>
    </row>
    <row r="215" spans="1:6">
      <c r="A215" s="1397"/>
      <c r="B215" s="453">
        <v>187091</v>
      </c>
      <c r="C215" s="1068" t="s">
        <v>3</v>
      </c>
      <c r="D215" s="1387" t="str">
        <f t="shared" si="8"/>
        <v>187091,</v>
      </c>
      <c r="E215" s="1387" t="s">
        <v>195</v>
      </c>
      <c r="F215" s="1397"/>
    </row>
    <row r="216" spans="1:6">
      <c r="A216" s="1397"/>
      <c r="B216" s="453">
        <v>187108</v>
      </c>
      <c r="C216" s="1068" t="s">
        <v>3</v>
      </c>
      <c r="D216" s="1387" t="str">
        <f t="shared" si="8"/>
        <v>187108,</v>
      </c>
      <c r="E216" s="1387" t="s">
        <v>220</v>
      </c>
      <c r="F216" s="1397"/>
    </row>
    <row r="217" spans="1:6">
      <c r="A217" s="1397"/>
      <c r="B217" s="453">
        <v>190954</v>
      </c>
      <c r="C217" s="1068" t="s">
        <v>3</v>
      </c>
      <c r="D217" s="1387" t="str">
        <f t="shared" si="8"/>
        <v>190954,</v>
      </c>
      <c r="E217" s="1387" t="s">
        <v>221</v>
      </c>
      <c r="F217" s="1397"/>
    </row>
    <row r="218" spans="1:6">
      <c r="A218" s="1397"/>
      <c r="B218" s="453">
        <v>187558</v>
      </c>
      <c r="C218" s="1068" t="s">
        <v>3</v>
      </c>
      <c r="D218" s="1387" t="str">
        <f t="shared" si="8"/>
        <v>187558,</v>
      </c>
      <c r="E218" s="1387" t="s">
        <v>222</v>
      </c>
      <c r="F218" s="1397"/>
    </row>
    <row r="219" spans="1:6">
      <c r="A219" s="1397"/>
      <c r="B219" s="453">
        <v>187807</v>
      </c>
      <c r="C219" s="1068" t="s">
        <v>3</v>
      </c>
      <c r="D219" s="1387" t="str">
        <f t="shared" si="8"/>
        <v>187807,</v>
      </c>
      <c r="E219" s="1387" t="s">
        <v>223</v>
      </c>
      <c r="F219" s="1397"/>
    </row>
    <row r="220" spans="1:6">
      <c r="A220" s="1397"/>
      <c r="B220" s="1387">
        <v>60603</v>
      </c>
      <c r="C220" s="1068" t="s">
        <v>3</v>
      </c>
      <c r="D220" s="1387" t="str">
        <f t="shared" si="8"/>
        <v>60603,</v>
      </c>
      <c r="E220" s="1387" t="s">
        <v>224</v>
      </c>
      <c r="F220" s="1397"/>
    </row>
    <row r="221" spans="1:6">
      <c r="A221" s="1397"/>
      <c r="B221" s="453">
        <v>162875</v>
      </c>
      <c r="C221" s="1068" t="s">
        <v>3</v>
      </c>
      <c r="D221" s="1387" t="str">
        <f t="shared" si="8"/>
        <v>162875,</v>
      </c>
      <c r="E221" s="1387" t="s">
        <v>225</v>
      </c>
      <c r="F221" s="1397"/>
    </row>
    <row r="222" spans="1:6">
      <c r="A222" s="1397"/>
      <c r="B222" s="453">
        <v>198102</v>
      </c>
      <c r="C222" s="1068" t="s">
        <v>3</v>
      </c>
      <c r="D222" s="1387" t="str">
        <f t="shared" si="8"/>
        <v>198102,</v>
      </c>
      <c r="E222" s="1387" t="s">
        <v>226</v>
      </c>
      <c r="F222" s="1397"/>
    </row>
    <row r="223" spans="1:6">
      <c r="A223" s="1397"/>
      <c r="B223" s="453">
        <v>198103</v>
      </c>
      <c r="C223" s="1068" t="s">
        <v>3</v>
      </c>
      <c r="D223" s="1387" t="str">
        <f t="shared" si="8"/>
        <v>198103,</v>
      </c>
      <c r="E223" s="1387" t="s">
        <v>226</v>
      </c>
      <c r="F223" s="1397"/>
    </row>
    <row r="224" spans="1:6">
      <c r="A224" s="1397"/>
      <c r="B224" s="1387">
        <v>199032</v>
      </c>
      <c r="C224" s="1068" t="s">
        <v>3</v>
      </c>
      <c r="D224" s="1387" t="str">
        <f t="shared" si="8"/>
        <v>199032,</v>
      </c>
      <c r="E224" s="1387" t="s">
        <v>227</v>
      </c>
      <c r="F224" s="1397"/>
    </row>
    <row r="225" spans="1:6">
      <c r="A225" s="1397"/>
      <c r="B225" s="453">
        <v>188531</v>
      </c>
      <c r="C225" s="1068" t="s">
        <v>3</v>
      </c>
      <c r="D225" s="1387" t="str">
        <f t="shared" si="8"/>
        <v>188531,</v>
      </c>
      <c r="E225" s="1387" t="s">
        <v>228</v>
      </c>
      <c r="F225" s="1397"/>
    </row>
    <row r="226" spans="1:6">
      <c r="A226" s="1399"/>
      <c r="B226" s="453">
        <v>206341</v>
      </c>
      <c r="C226" s="1396"/>
      <c r="D226" s="1387" t="str">
        <f t="shared" si="8"/>
        <v>206341</v>
      </c>
      <c r="E226" s="1387" t="s">
        <v>214</v>
      </c>
      <c r="F226" s="1399"/>
    </row>
    <row r="228" spans="1:6">
      <c r="A228" s="1395" t="s">
        <v>229</v>
      </c>
      <c r="B228" s="453" t="s">
        <v>230</v>
      </c>
      <c r="C228" s="1386"/>
      <c r="D228" s="453"/>
      <c r="E228" s="453" t="s">
        <v>2</v>
      </c>
      <c r="F228" s="1395">
        <v>370</v>
      </c>
    </row>
    <row r="229" spans="1:6">
      <c r="A229" s="1399"/>
      <c r="B229" s="453">
        <v>155108</v>
      </c>
      <c r="C229" s="1386"/>
      <c r="D229" s="453"/>
      <c r="E229" s="453" t="s">
        <v>231</v>
      </c>
      <c r="F229" s="1403"/>
    </row>
    <row r="231" spans="5:5">
      <c r="E231" s="1404"/>
    </row>
    <row r="232" spans="1:8">
      <c r="A232" s="1405"/>
      <c r="B232" s="1405" t="s">
        <v>232</v>
      </c>
      <c r="C232" s="1405"/>
      <c r="D232" s="1405"/>
      <c r="E232" s="1405"/>
      <c r="F232" s="1384" t="s">
        <v>0</v>
      </c>
      <c r="G232" s="51"/>
      <c r="H232" s="51"/>
    </row>
    <row r="233" spans="1:8">
      <c r="A233" s="1405">
        <v>1</v>
      </c>
      <c r="B233" s="1406" t="s">
        <v>233</v>
      </c>
      <c r="C233" s="1406"/>
      <c r="D233" s="1406"/>
      <c r="E233" s="1406"/>
      <c r="F233" s="1384">
        <v>8500</v>
      </c>
      <c r="G233" s="51">
        <v>6100</v>
      </c>
      <c r="H233" s="51">
        <v>7600</v>
      </c>
    </row>
    <row r="234" spans="1:8">
      <c r="A234" s="1405">
        <v>2</v>
      </c>
      <c r="B234" s="1406" t="s">
        <v>234</v>
      </c>
      <c r="C234" s="1406"/>
      <c r="D234" s="1406"/>
      <c r="E234" s="1406"/>
      <c r="F234" s="1384">
        <v>2600</v>
      </c>
      <c r="G234" s="51">
        <v>2000</v>
      </c>
      <c r="H234" s="51">
        <v>2300</v>
      </c>
    </row>
    <row r="235" spans="1:8">
      <c r="A235" s="1405">
        <v>3</v>
      </c>
      <c r="B235" s="1406" t="s">
        <v>235</v>
      </c>
      <c r="C235" s="1406"/>
      <c r="D235" s="1406"/>
      <c r="E235" s="1406"/>
      <c r="F235" s="1384">
        <v>2400</v>
      </c>
      <c r="G235" s="51">
        <v>1900</v>
      </c>
      <c r="H235" s="51">
        <v>2200</v>
      </c>
    </row>
    <row r="236" spans="1:8">
      <c r="A236" s="1405">
        <v>4</v>
      </c>
      <c r="B236" s="1406" t="s">
        <v>236</v>
      </c>
      <c r="C236" s="1406"/>
      <c r="D236" s="1406"/>
      <c r="E236" s="1406"/>
      <c r="F236" s="1384"/>
      <c r="G236" s="51"/>
      <c r="H236" s="51"/>
    </row>
    <row r="237" spans="1:8">
      <c r="A237" s="1405">
        <v>5</v>
      </c>
      <c r="B237" s="1406" t="s">
        <v>237</v>
      </c>
      <c r="C237" s="1406"/>
      <c r="D237" s="1406"/>
      <c r="E237" s="1406"/>
      <c r="F237" s="1384"/>
      <c r="G237" s="51"/>
      <c r="H237" s="51"/>
    </row>
    <row r="238" spans="1:8">
      <c r="A238" s="1405">
        <v>6</v>
      </c>
      <c r="B238" s="1406" t="s">
        <v>238</v>
      </c>
      <c r="C238" s="1406"/>
      <c r="D238" s="1406"/>
      <c r="E238" s="1406"/>
      <c r="F238" s="1384"/>
      <c r="G238" s="51"/>
      <c r="H238" s="51"/>
    </row>
    <row r="239" spans="1:8">
      <c r="A239" s="1405">
        <v>7</v>
      </c>
      <c r="B239" s="1406" t="s">
        <v>239</v>
      </c>
      <c r="C239" s="1406"/>
      <c r="D239" s="1406"/>
      <c r="E239" s="1406"/>
      <c r="F239" s="1384"/>
      <c r="G239" s="51"/>
      <c r="H239" s="51"/>
    </row>
    <row r="240" spans="1:8">
      <c r="A240" s="1405">
        <v>8</v>
      </c>
      <c r="B240" s="1406" t="s">
        <v>240</v>
      </c>
      <c r="C240" s="1406"/>
      <c r="D240" s="1406"/>
      <c r="E240" s="1406"/>
      <c r="F240" s="1384"/>
      <c r="G240" s="51"/>
      <c r="H240" s="51"/>
    </row>
    <row r="241" spans="1:8">
      <c r="A241" s="1405">
        <v>9</v>
      </c>
      <c r="B241" s="1406" t="s">
        <v>241</v>
      </c>
      <c r="C241" s="1406"/>
      <c r="D241" s="1406"/>
      <c r="E241" s="1406"/>
      <c r="F241" s="1384"/>
      <c r="G241" s="51"/>
      <c r="H241" s="51"/>
    </row>
    <row r="242" spans="1:8">
      <c r="A242" s="1405">
        <v>10</v>
      </c>
      <c r="B242" s="1406" t="s">
        <v>242</v>
      </c>
      <c r="C242" s="1406"/>
      <c r="D242" s="1406"/>
      <c r="E242" s="1406"/>
      <c r="F242" s="1384"/>
      <c r="G242" s="51"/>
      <c r="H242" s="51"/>
    </row>
    <row r="243" spans="1:8">
      <c r="A243" s="1405">
        <v>11</v>
      </c>
      <c r="B243" s="1406" t="s">
        <v>243</v>
      </c>
      <c r="C243" s="1406"/>
      <c r="D243" s="1406"/>
      <c r="E243" s="1406"/>
      <c r="F243" s="1384"/>
      <c r="G243" s="51"/>
      <c r="H243" s="51"/>
    </row>
    <row r="244" spans="1:8">
      <c r="A244" s="1405">
        <v>12</v>
      </c>
      <c r="B244" s="1406" t="s">
        <v>244</v>
      </c>
      <c r="C244" s="1406"/>
      <c r="D244" s="1406"/>
      <c r="E244" s="1406"/>
      <c r="F244" s="1384"/>
      <c r="G244" s="51"/>
      <c r="H244" s="51"/>
    </row>
    <row r="245" spans="1:8">
      <c r="A245" s="1405">
        <v>13</v>
      </c>
      <c r="B245" s="1406" t="s">
        <v>245</v>
      </c>
      <c r="C245" s="1406"/>
      <c r="D245" s="1406"/>
      <c r="E245" s="1406"/>
      <c r="F245" s="1384"/>
      <c r="G245" s="51"/>
      <c r="H245" s="51"/>
    </row>
    <row r="246" spans="1:8">
      <c r="A246" s="1405">
        <v>14</v>
      </c>
      <c r="B246" s="1406" t="s">
        <v>246</v>
      </c>
      <c r="C246" s="1406"/>
      <c r="D246" s="1406"/>
      <c r="E246" s="1406"/>
      <c r="F246" s="1384">
        <v>22</v>
      </c>
      <c r="G246" s="51">
        <v>16</v>
      </c>
      <c r="H246" s="51">
        <v>27</v>
      </c>
    </row>
    <row r="247" spans="1:8">
      <c r="A247" s="1405">
        <v>15</v>
      </c>
      <c r="B247" s="1406" t="s">
        <v>247</v>
      </c>
      <c r="C247" s="1406"/>
      <c r="D247" s="1406"/>
      <c r="E247" s="1406"/>
      <c r="F247" s="1384"/>
      <c r="G247" s="51"/>
      <c r="H247" s="51"/>
    </row>
    <row r="248" spans="1:8">
      <c r="A248" s="1405">
        <v>16</v>
      </c>
      <c r="B248" s="1406" t="s">
        <v>248</v>
      </c>
      <c r="C248" s="1406"/>
      <c r="D248" s="1406"/>
      <c r="E248" s="1406"/>
      <c r="F248" s="1384"/>
      <c r="G248" s="51"/>
      <c r="H248" s="51"/>
    </row>
    <row r="249" spans="1:8">
      <c r="A249" s="1405">
        <v>17</v>
      </c>
      <c r="B249" s="1406" t="s">
        <v>249</v>
      </c>
      <c r="C249" s="1406"/>
      <c r="D249" s="1406"/>
      <c r="E249" s="1406"/>
      <c r="F249" s="1384"/>
      <c r="G249" s="51"/>
      <c r="H249" s="51"/>
    </row>
    <row r="250" spans="1:8">
      <c r="A250" s="1405">
        <v>18</v>
      </c>
      <c r="B250" s="1406" t="s">
        <v>250</v>
      </c>
      <c r="C250" s="1406"/>
      <c r="D250" s="1406"/>
      <c r="E250" s="1406"/>
      <c r="F250" s="1384"/>
      <c r="G250" s="51"/>
      <c r="H250" s="51"/>
    </row>
    <row r="251" spans="1:8">
      <c r="A251" s="1405">
        <v>19</v>
      </c>
      <c r="B251" s="1406" t="s">
        <v>251</v>
      </c>
      <c r="C251" s="1406"/>
      <c r="D251" s="1406"/>
      <c r="E251" s="1406"/>
      <c r="F251" s="1384"/>
      <c r="G251" s="51"/>
      <c r="H251" s="51"/>
    </row>
    <row r="252" spans="1:8">
      <c r="A252" s="1405">
        <v>20</v>
      </c>
      <c r="B252" s="1406" t="s">
        <v>252</v>
      </c>
      <c r="C252" s="1406"/>
      <c r="D252" s="1406"/>
      <c r="E252" s="1406"/>
      <c r="F252" s="1384"/>
      <c r="G252" s="51"/>
      <c r="H252" s="51"/>
    </row>
    <row r="253" spans="1:8">
      <c r="A253" s="1405">
        <v>21</v>
      </c>
      <c r="B253" s="1406" t="s">
        <v>253</v>
      </c>
      <c r="C253" s="1406"/>
      <c r="D253" s="1406"/>
      <c r="E253" s="1406"/>
      <c r="F253" s="1384"/>
      <c r="G253" s="51"/>
      <c r="H253" s="51"/>
    </row>
    <row r="254" spans="1:8">
      <c r="A254" s="1405">
        <v>22</v>
      </c>
      <c r="B254" s="1406" t="s">
        <v>254</v>
      </c>
      <c r="C254" s="1406"/>
      <c r="D254" s="1406"/>
      <c r="E254" s="1406"/>
      <c r="F254" s="1384">
        <v>3400</v>
      </c>
      <c r="G254" s="51">
        <v>2610</v>
      </c>
      <c r="H254" s="51">
        <v>2970</v>
      </c>
    </row>
    <row r="255" spans="1:8">
      <c r="A255" s="1405">
        <v>23</v>
      </c>
      <c r="B255" s="1406" t="s">
        <v>255</v>
      </c>
      <c r="C255" s="1406"/>
      <c r="D255" s="1406"/>
      <c r="E255" s="1406"/>
      <c r="F255" s="1384">
        <v>2300</v>
      </c>
      <c r="G255" s="51">
        <v>1800</v>
      </c>
      <c r="H255" s="51">
        <v>2010</v>
      </c>
    </row>
    <row r="256" spans="1:8">
      <c r="A256" s="1405">
        <v>24</v>
      </c>
      <c r="B256" s="1406" t="s">
        <v>256</v>
      </c>
      <c r="C256" s="1406"/>
      <c r="D256" s="1406"/>
      <c r="E256" s="1406"/>
      <c r="F256" s="1384"/>
      <c r="G256" s="51"/>
      <c r="H256" s="51"/>
    </row>
    <row r="257" spans="1:8">
      <c r="A257" s="1405">
        <v>25</v>
      </c>
      <c r="B257" s="1406" t="s">
        <v>257</v>
      </c>
      <c r="C257" s="1406"/>
      <c r="D257" s="1406"/>
      <c r="E257" s="1406"/>
      <c r="F257" s="1384"/>
      <c r="G257" s="51"/>
      <c r="H257" s="51"/>
    </row>
    <row r="258" spans="1:8">
      <c r="A258" s="1405">
        <v>26</v>
      </c>
      <c r="B258" s="1406" t="s">
        <v>258</v>
      </c>
      <c r="C258" s="1406"/>
      <c r="D258" s="1406"/>
      <c r="E258" s="1406"/>
      <c r="F258" s="1384">
        <v>46</v>
      </c>
      <c r="G258" s="51">
        <v>23</v>
      </c>
      <c r="H258" s="51">
        <v>55</v>
      </c>
    </row>
    <row r="259" spans="1:8">
      <c r="A259" s="1405">
        <v>27</v>
      </c>
      <c r="B259" s="1406" t="s">
        <v>259</v>
      </c>
      <c r="C259" s="1406"/>
      <c r="D259" s="1406"/>
      <c r="E259" s="1406"/>
      <c r="F259" s="1384"/>
      <c r="G259" s="51"/>
      <c r="H259" s="51"/>
    </row>
    <row r="260" spans="1:8">
      <c r="A260" s="1405">
        <v>28</v>
      </c>
      <c r="B260" s="1406" t="s">
        <v>260</v>
      </c>
      <c r="C260" s="1406"/>
      <c r="D260" s="1406"/>
      <c r="E260" s="1406"/>
      <c r="F260" s="1384"/>
      <c r="G260" s="51"/>
      <c r="H260" s="51"/>
    </row>
    <row r="261" spans="1:8">
      <c r="A261" s="1405">
        <v>29</v>
      </c>
      <c r="B261" s="1406" t="s">
        <v>261</v>
      </c>
      <c r="C261" s="1406"/>
      <c r="D261" s="1406"/>
      <c r="E261" s="1406"/>
      <c r="F261" s="1384"/>
      <c r="G261" s="51"/>
      <c r="H261" s="51"/>
    </row>
    <row r="262" spans="1:8">
      <c r="A262" s="1405">
        <v>30</v>
      </c>
      <c r="B262" s="1406" t="s">
        <v>262</v>
      </c>
      <c r="C262" s="1406"/>
      <c r="D262" s="1406"/>
      <c r="E262" s="1406"/>
      <c r="F262" s="1384"/>
      <c r="G262" s="51"/>
      <c r="H262" s="51"/>
    </row>
    <row r="263" spans="1:8">
      <c r="A263" s="1405">
        <v>31</v>
      </c>
      <c r="B263" s="1406" t="s">
        <v>263</v>
      </c>
      <c r="C263" s="1406"/>
      <c r="D263" s="1406"/>
      <c r="E263" s="1406"/>
      <c r="F263" s="1384"/>
      <c r="G263" s="51"/>
      <c r="H263" s="51"/>
    </row>
    <row r="264" spans="1:8">
      <c r="A264" s="1405">
        <v>32</v>
      </c>
      <c r="B264" s="1406" t="s">
        <v>264</v>
      </c>
      <c r="C264" s="1406"/>
      <c r="D264" s="1406"/>
      <c r="E264" s="1406"/>
      <c r="F264" s="1384"/>
      <c r="G264" s="51"/>
      <c r="H264" s="51"/>
    </row>
    <row r="265" spans="1:8">
      <c r="A265" s="1405">
        <v>33</v>
      </c>
      <c r="B265" s="1406" t="s">
        <v>265</v>
      </c>
      <c r="C265" s="1406"/>
      <c r="D265" s="1406"/>
      <c r="E265" s="1406"/>
      <c r="F265" s="1384"/>
      <c r="G265" s="51"/>
      <c r="H265" s="51"/>
    </row>
    <row r="266" spans="1:8">
      <c r="A266" s="1405">
        <v>34</v>
      </c>
      <c r="B266" s="1406" t="s">
        <v>266</v>
      </c>
      <c r="C266" s="1406"/>
      <c r="D266" s="1406"/>
      <c r="E266" s="1406"/>
      <c r="F266" s="1384"/>
      <c r="G266" s="51"/>
      <c r="H266" s="51"/>
    </row>
    <row r="267" spans="1:8">
      <c r="A267" s="1405">
        <v>35</v>
      </c>
      <c r="B267" s="1406" t="s">
        <v>267</v>
      </c>
      <c r="C267" s="1406"/>
      <c r="D267" s="1406"/>
      <c r="E267" s="1406"/>
      <c r="F267" s="1384"/>
      <c r="G267" s="51"/>
      <c r="H267" s="51"/>
    </row>
    <row r="268" spans="1:8">
      <c r="A268" s="1405">
        <v>36</v>
      </c>
      <c r="B268" s="1406" t="s">
        <v>268</v>
      </c>
      <c r="C268" s="1406"/>
      <c r="D268" s="1406"/>
      <c r="E268" s="1406"/>
      <c r="F268" s="1384"/>
      <c r="G268" s="51"/>
      <c r="H268" s="51"/>
    </row>
    <row r="269" spans="1:8">
      <c r="A269" s="1405">
        <v>37</v>
      </c>
      <c r="B269" s="1406" t="s">
        <v>269</v>
      </c>
      <c r="C269" s="1406"/>
      <c r="D269" s="1406"/>
      <c r="E269" s="1406"/>
      <c r="F269" s="1384"/>
      <c r="G269" s="51"/>
      <c r="H269" s="51"/>
    </row>
    <row r="270" spans="1:8">
      <c r="A270" s="1405">
        <v>38</v>
      </c>
      <c r="B270" s="1406" t="s">
        <v>270</v>
      </c>
      <c r="C270" s="1406"/>
      <c r="D270" s="1406"/>
      <c r="E270" s="1406"/>
      <c r="F270" s="1384"/>
      <c r="G270" s="51"/>
      <c r="H270" s="51"/>
    </row>
    <row r="271" spans="1:8">
      <c r="A271" s="1405">
        <v>39</v>
      </c>
      <c r="B271" s="1406" t="s">
        <v>271</v>
      </c>
      <c r="C271" s="1406"/>
      <c r="D271" s="1406"/>
      <c r="E271" s="1406"/>
      <c r="F271" s="1384"/>
      <c r="G271" s="51"/>
      <c r="H271" s="51"/>
    </row>
    <row r="272" spans="1:8">
      <c r="A272" s="1405">
        <v>40</v>
      </c>
      <c r="B272" s="1406" t="s">
        <v>272</v>
      </c>
      <c r="C272" s="1406"/>
      <c r="D272" s="1406"/>
      <c r="E272" s="1406"/>
      <c r="F272" s="1384"/>
      <c r="G272" s="51"/>
      <c r="H272" s="51"/>
    </row>
    <row r="273" spans="1:8">
      <c r="A273" s="1405">
        <v>41</v>
      </c>
      <c r="B273" s="1406" t="s">
        <v>273</v>
      </c>
      <c r="C273" s="1406"/>
      <c r="D273" s="1406"/>
      <c r="E273" s="1406"/>
      <c r="F273" s="1384"/>
      <c r="G273" s="51"/>
      <c r="H273" s="51"/>
    </row>
    <row r="274" spans="1:8">
      <c r="A274" s="1405">
        <v>42</v>
      </c>
      <c r="B274" s="1406" t="s">
        <v>274</v>
      </c>
      <c r="C274" s="1406"/>
      <c r="D274" s="1406"/>
      <c r="E274" s="1406"/>
      <c r="F274" s="1384"/>
      <c r="G274" s="51"/>
      <c r="H274" s="51"/>
    </row>
  </sheetData>
  <mergeCells count="71">
    <mergeCell ref="B232:E232"/>
    <mergeCell ref="B233:E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50:E250"/>
    <mergeCell ref="B251:E251"/>
    <mergeCell ref="B252:E252"/>
    <mergeCell ref="B253:E253"/>
    <mergeCell ref="B254:E254"/>
    <mergeCell ref="B255:E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B266:E266"/>
    <mergeCell ref="B267:E267"/>
    <mergeCell ref="B268:E268"/>
    <mergeCell ref="B269:E269"/>
    <mergeCell ref="B270:E270"/>
    <mergeCell ref="B271:E271"/>
    <mergeCell ref="B272:E272"/>
    <mergeCell ref="B273:E273"/>
    <mergeCell ref="B274:E274"/>
    <mergeCell ref="A2:A18"/>
    <mergeCell ref="A21:A34"/>
    <mergeCell ref="A37:A40"/>
    <mergeCell ref="A41:A46"/>
    <mergeCell ref="A47:A56"/>
    <mergeCell ref="A59:A60"/>
    <mergeCell ref="A61:A62"/>
    <mergeCell ref="A63:A70"/>
    <mergeCell ref="A72:A109"/>
    <mergeCell ref="A111:A119"/>
    <mergeCell ref="A121:A144"/>
    <mergeCell ref="A146:A156"/>
    <mergeCell ref="A158:A226"/>
    <mergeCell ref="A228:A229"/>
    <mergeCell ref="F2:F18"/>
    <mergeCell ref="F21:F34"/>
    <mergeCell ref="F37:F40"/>
    <mergeCell ref="F41:F46"/>
    <mergeCell ref="F47:F56"/>
    <mergeCell ref="F59:F60"/>
    <mergeCell ref="F61:F62"/>
    <mergeCell ref="F63:F70"/>
    <mergeCell ref="F73:F109"/>
    <mergeCell ref="F112:F119"/>
    <mergeCell ref="F122:F144"/>
    <mergeCell ref="F146:F156"/>
    <mergeCell ref="F159:F226"/>
    <mergeCell ref="F228:F229"/>
  </mergeCells>
  <conditionalFormatting sqref="J230:K230">
    <cfRule type="duplicateValues" dxfId="0" priority="4"/>
  </conditionalFormatting>
  <pageMargins left="0.75" right="0.75" top="1" bottom="1" header="0.5" footer="0.5"/>
  <pageSetup paperSize="12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workbookViewId="0">
      <selection activeCell="G25" sqref="G25"/>
    </sheetView>
  </sheetViews>
  <sheetFormatPr defaultColWidth="9" defaultRowHeight="14.4"/>
  <cols>
    <col min="8" max="8" width="8.5" customWidth="1"/>
    <col min="10" max="10" width="7.75" customWidth="1"/>
  </cols>
  <sheetData>
    <row r="1" spans="1:13">
      <c r="A1" s="1164" t="s">
        <v>275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164"/>
      <c r="M1" s="411"/>
    </row>
    <row r="2" ht="24" spans="1:18">
      <c r="A2" s="49" t="s">
        <v>276</v>
      </c>
      <c r="B2" s="49" t="s">
        <v>277</v>
      </c>
      <c r="C2" s="49" t="s">
        <v>278</v>
      </c>
      <c r="D2" s="49" t="s">
        <v>279</v>
      </c>
      <c r="E2" s="49" t="s">
        <v>280</v>
      </c>
      <c r="F2" s="49" t="s">
        <v>281</v>
      </c>
      <c r="G2" s="49" t="s">
        <v>282</v>
      </c>
      <c r="H2" s="1365" t="s">
        <v>283</v>
      </c>
      <c r="I2" s="1365" t="s">
        <v>284</v>
      </c>
      <c r="J2" s="1290" t="s">
        <v>285</v>
      </c>
      <c r="K2" s="1290" t="s">
        <v>286</v>
      </c>
      <c r="L2" s="1290" t="s">
        <v>287</v>
      </c>
      <c r="M2" s="1376" t="s">
        <v>288</v>
      </c>
      <c r="N2" s="1377" t="s">
        <v>277</v>
      </c>
      <c r="O2" s="1377" t="s">
        <v>289</v>
      </c>
      <c r="P2" s="1378" t="s">
        <v>290</v>
      </c>
      <c r="Q2" s="1378" t="s">
        <v>291</v>
      </c>
      <c r="R2" t="s">
        <v>292</v>
      </c>
    </row>
    <row r="3" spans="1:18">
      <c r="A3" s="49" t="s">
        <v>293</v>
      </c>
      <c r="B3" s="49" t="s">
        <v>294</v>
      </c>
      <c r="C3" s="49">
        <v>0.9</v>
      </c>
      <c r="D3" s="49">
        <v>3.1</v>
      </c>
      <c r="E3" s="1366">
        <f t="shared" ref="E3:E6" si="0">C3/D3*F3</f>
        <v>51004.8</v>
      </c>
      <c r="F3" s="1367">
        <v>175683.2</v>
      </c>
      <c r="G3" s="1367">
        <v>6274.4</v>
      </c>
      <c r="H3" s="1365">
        <f>C3/D3*F3/28</f>
        <v>1821.6</v>
      </c>
      <c r="I3" s="1365">
        <f t="shared" ref="I3:I6" si="1">C3/D3*J3</f>
        <v>674.709677419355</v>
      </c>
      <c r="J3" s="1367">
        <v>2324</v>
      </c>
      <c r="K3" s="1367">
        <v>50421.0784</v>
      </c>
      <c r="L3" s="1379">
        <v>28.7</v>
      </c>
      <c r="M3" s="1376">
        <f>E3/I3</f>
        <v>75.5951807228916</v>
      </c>
      <c r="N3" s="20" t="s">
        <v>294</v>
      </c>
      <c r="O3" s="23">
        <v>28</v>
      </c>
      <c r="P3" s="1376">
        <f>O3/4</f>
        <v>7</v>
      </c>
      <c r="Q3" s="1376">
        <f t="shared" ref="Q3:Q6" si="2">P3/7</f>
        <v>1</v>
      </c>
      <c r="R3">
        <v>96</v>
      </c>
    </row>
    <row r="4" spans="1:17">
      <c r="A4" s="49" t="s">
        <v>293</v>
      </c>
      <c r="B4" s="49" t="s">
        <v>295</v>
      </c>
      <c r="C4" s="49">
        <v>1</v>
      </c>
      <c r="D4" s="49">
        <v>3.1</v>
      </c>
      <c r="E4" s="1366">
        <f t="shared" si="0"/>
        <v>56672</v>
      </c>
      <c r="F4" s="1367">
        <v>175683.2</v>
      </c>
      <c r="G4" s="1367">
        <v>6274.4</v>
      </c>
      <c r="H4" s="1365">
        <f>C4/D4*F4/28</f>
        <v>2024</v>
      </c>
      <c r="I4" s="1365">
        <f t="shared" si="1"/>
        <v>749.677419354839</v>
      </c>
      <c r="J4" s="1290">
        <v>2324</v>
      </c>
      <c r="K4" s="1367">
        <v>50421.0784</v>
      </c>
      <c r="L4" s="1379">
        <v>28.7</v>
      </c>
      <c r="M4" s="1376">
        <f>E4/I4</f>
        <v>75.5951807228916</v>
      </c>
      <c r="N4" s="20" t="s">
        <v>295</v>
      </c>
      <c r="O4" s="23">
        <v>31</v>
      </c>
      <c r="P4" s="1376">
        <f>O4/4</f>
        <v>7.75</v>
      </c>
      <c r="Q4" s="1376">
        <f t="shared" si="2"/>
        <v>1.10714285714286</v>
      </c>
    </row>
    <row r="5" spans="1:17">
      <c r="A5" s="49" t="s">
        <v>293</v>
      </c>
      <c r="B5" s="49" t="s">
        <v>296</v>
      </c>
      <c r="C5" s="49">
        <v>0.6</v>
      </c>
      <c r="D5" s="49">
        <v>3.1</v>
      </c>
      <c r="E5" s="1366">
        <f t="shared" si="0"/>
        <v>34003.2</v>
      </c>
      <c r="F5" s="1367">
        <v>175683.2</v>
      </c>
      <c r="G5" s="1367">
        <v>6274.4</v>
      </c>
      <c r="H5" s="1365">
        <f>C5/D5*F5/28</f>
        <v>1214.4</v>
      </c>
      <c r="I5" s="1365">
        <f t="shared" si="1"/>
        <v>449.806451612903</v>
      </c>
      <c r="J5" s="1290">
        <v>2324</v>
      </c>
      <c r="K5" s="1367">
        <v>50421.0784</v>
      </c>
      <c r="L5" s="1379">
        <v>28.7</v>
      </c>
      <c r="M5" s="1376">
        <f>E5/I5</f>
        <v>75.5951807228916</v>
      </c>
      <c r="N5" s="20" t="s">
        <v>296</v>
      </c>
      <c r="O5" s="23">
        <v>18</v>
      </c>
      <c r="P5" s="1376">
        <f>O5/4</f>
        <v>4.5</v>
      </c>
      <c r="Q5" s="1376">
        <f t="shared" si="2"/>
        <v>0.642857142857143</v>
      </c>
    </row>
    <row r="6" spans="1:17">
      <c r="A6" s="49" t="s">
        <v>293</v>
      </c>
      <c r="B6" s="49" t="s">
        <v>297</v>
      </c>
      <c r="C6" s="49">
        <v>0.6</v>
      </c>
      <c r="D6" s="49">
        <v>3.1</v>
      </c>
      <c r="E6" s="1366">
        <f t="shared" si="0"/>
        <v>34003.2</v>
      </c>
      <c r="F6" s="1367">
        <v>175683.2</v>
      </c>
      <c r="G6" s="1367">
        <v>6274.4</v>
      </c>
      <c r="H6" s="1365">
        <f>C6/D6*F6/28</f>
        <v>1214.4</v>
      </c>
      <c r="I6" s="1365">
        <f t="shared" si="1"/>
        <v>449.806451612903</v>
      </c>
      <c r="J6" s="1290">
        <v>2324</v>
      </c>
      <c r="K6" s="1367">
        <v>50421.0784</v>
      </c>
      <c r="L6" s="1379">
        <v>28.7</v>
      </c>
      <c r="M6" s="1376">
        <f>E6/I6</f>
        <v>75.5951807228916</v>
      </c>
      <c r="N6" s="20" t="s">
        <v>297</v>
      </c>
      <c r="O6" s="23">
        <v>19</v>
      </c>
      <c r="P6" s="1376">
        <f>O6/4</f>
        <v>4.75</v>
      </c>
      <c r="Q6" s="1376">
        <f t="shared" si="2"/>
        <v>0.678571428571429</v>
      </c>
    </row>
    <row r="7" spans="1:17">
      <c r="A7" s="49"/>
      <c r="B7" s="49"/>
      <c r="C7" s="49">
        <f t="shared" ref="C7:I7" si="3">SUM(C3:C6)</f>
        <v>3.1</v>
      </c>
      <c r="D7" s="49"/>
      <c r="E7" s="1366">
        <f t="shared" si="3"/>
        <v>175683.2</v>
      </c>
      <c r="F7" s="49"/>
      <c r="G7" s="49"/>
      <c r="H7" s="1365">
        <f>SUM(H3:H6)</f>
        <v>6274.4</v>
      </c>
      <c r="I7" s="1365">
        <f t="shared" si="3"/>
        <v>2324</v>
      </c>
      <c r="J7" s="1290"/>
      <c r="K7" s="1290"/>
      <c r="L7" s="1380"/>
      <c r="M7" s="1376"/>
      <c r="O7" s="73"/>
      <c r="P7" s="1376"/>
      <c r="Q7" s="1376"/>
    </row>
    <row r="9" spans="1:14">
      <c r="A9" s="344"/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</row>
    <row r="10" spans="1:14">
      <c r="A10" s="1368" t="s">
        <v>298</v>
      </c>
      <c r="B10" s="1368"/>
      <c r="C10" s="1369" t="s">
        <v>294</v>
      </c>
      <c r="D10" s="1369" t="s">
        <v>295</v>
      </c>
      <c r="E10" s="1369" t="s">
        <v>296</v>
      </c>
      <c r="F10" s="1370" t="s">
        <v>297</v>
      </c>
      <c r="G10" s="344"/>
      <c r="H10" s="1368" t="s">
        <v>299</v>
      </c>
      <c r="I10" s="1368"/>
      <c r="J10" s="1369" t="s">
        <v>294</v>
      </c>
      <c r="K10" s="1369" t="s">
        <v>295</v>
      </c>
      <c r="L10" s="1369" t="s">
        <v>296</v>
      </c>
      <c r="M10" s="1370" t="s">
        <v>297</v>
      </c>
      <c r="N10" s="344"/>
    </row>
    <row r="11" spans="1:14">
      <c r="A11" s="1371">
        <v>106</v>
      </c>
      <c r="B11" s="1372" t="s">
        <v>96</v>
      </c>
      <c r="C11" s="1373">
        <v>32</v>
      </c>
      <c r="D11" s="1373">
        <v>35</v>
      </c>
      <c r="E11" s="1373">
        <v>21</v>
      </c>
      <c r="F11" s="1373">
        <v>18</v>
      </c>
      <c r="G11" s="344"/>
      <c r="H11" s="1371">
        <v>127</v>
      </c>
      <c r="I11" s="1372" t="s">
        <v>96</v>
      </c>
      <c r="J11" s="1373">
        <v>38</v>
      </c>
      <c r="K11" s="1373">
        <v>42</v>
      </c>
      <c r="L11" s="1373">
        <v>25</v>
      </c>
      <c r="M11" s="1373">
        <v>22</v>
      </c>
      <c r="N11" s="344"/>
    </row>
    <row r="12" spans="1:14">
      <c r="A12" s="1371">
        <v>111</v>
      </c>
      <c r="B12" s="1372" t="s">
        <v>100</v>
      </c>
      <c r="C12" s="1373">
        <v>33</v>
      </c>
      <c r="D12" s="1373">
        <v>37</v>
      </c>
      <c r="E12" s="1373">
        <v>22</v>
      </c>
      <c r="F12" s="1373">
        <v>19</v>
      </c>
      <c r="G12" s="344"/>
      <c r="H12" s="1371">
        <v>133</v>
      </c>
      <c r="I12" s="1372" t="s">
        <v>100</v>
      </c>
      <c r="J12" s="1373">
        <v>40</v>
      </c>
      <c r="K12" s="1373">
        <v>44</v>
      </c>
      <c r="L12" s="1373">
        <v>27</v>
      </c>
      <c r="M12" s="1373">
        <v>22</v>
      </c>
      <c r="N12" s="344"/>
    </row>
    <row r="13" spans="1:14">
      <c r="A13" s="1371">
        <v>161</v>
      </c>
      <c r="B13" s="1374" t="s">
        <v>300</v>
      </c>
      <c r="C13" s="1373">
        <v>47</v>
      </c>
      <c r="D13" s="1373">
        <v>54</v>
      </c>
      <c r="E13" s="1373">
        <v>32</v>
      </c>
      <c r="F13" s="1373">
        <v>28</v>
      </c>
      <c r="G13" s="344"/>
      <c r="H13" s="1371">
        <v>193</v>
      </c>
      <c r="I13" s="1374" t="s">
        <v>300</v>
      </c>
      <c r="J13" s="1373">
        <v>58</v>
      </c>
      <c r="K13" s="1373">
        <v>64</v>
      </c>
      <c r="L13" s="1373">
        <v>39</v>
      </c>
      <c r="M13" s="1373">
        <v>32</v>
      </c>
      <c r="N13" s="344"/>
    </row>
    <row r="14" spans="1:14">
      <c r="A14" s="1371">
        <v>38</v>
      </c>
      <c r="B14" s="421" t="s">
        <v>301</v>
      </c>
      <c r="C14" s="1373">
        <v>11</v>
      </c>
      <c r="D14" s="1373">
        <v>13</v>
      </c>
      <c r="E14" s="1373">
        <v>8</v>
      </c>
      <c r="F14" s="1373">
        <v>6</v>
      </c>
      <c r="G14" s="1375"/>
      <c r="H14" s="1371">
        <v>46</v>
      </c>
      <c r="I14" s="421" t="s">
        <v>301</v>
      </c>
      <c r="J14" s="1373">
        <v>14</v>
      </c>
      <c r="K14" s="1373">
        <v>15</v>
      </c>
      <c r="L14" s="1373">
        <v>9</v>
      </c>
      <c r="M14" s="1373">
        <v>8</v>
      </c>
      <c r="N14" s="344"/>
    </row>
    <row r="15" spans="1:14">
      <c r="A15" s="1371">
        <v>47</v>
      </c>
      <c r="B15" s="421" t="s">
        <v>302</v>
      </c>
      <c r="C15" s="1373">
        <v>14</v>
      </c>
      <c r="D15" s="1373">
        <v>16</v>
      </c>
      <c r="E15" s="1373">
        <v>9</v>
      </c>
      <c r="F15" s="1373">
        <v>8</v>
      </c>
      <c r="G15" s="1375"/>
      <c r="H15" s="1371">
        <v>56</v>
      </c>
      <c r="I15" s="421" t="s">
        <v>302</v>
      </c>
      <c r="J15" s="1373">
        <v>17</v>
      </c>
      <c r="K15" s="1373">
        <v>19</v>
      </c>
      <c r="L15" s="1373">
        <v>11</v>
      </c>
      <c r="M15" s="1373">
        <v>9</v>
      </c>
      <c r="N15" s="344"/>
    </row>
    <row r="16" spans="1:14">
      <c r="A16" s="1371">
        <v>46</v>
      </c>
      <c r="B16" s="421" t="s">
        <v>121</v>
      </c>
      <c r="C16" s="1373">
        <v>14</v>
      </c>
      <c r="D16" s="1373">
        <v>15</v>
      </c>
      <c r="E16" s="1373">
        <v>9</v>
      </c>
      <c r="F16" s="1373">
        <v>8</v>
      </c>
      <c r="G16" s="1375"/>
      <c r="H16" s="1371">
        <v>55</v>
      </c>
      <c r="I16" s="421" t="s">
        <v>121</v>
      </c>
      <c r="J16" s="1373">
        <v>17</v>
      </c>
      <c r="K16" s="1373">
        <v>18</v>
      </c>
      <c r="L16" s="1373">
        <v>11</v>
      </c>
      <c r="M16" s="1373">
        <v>9</v>
      </c>
      <c r="N16" s="344"/>
    </row>
    <row r="17" spans="1:14">
      <c r="A17" s="1371">
        <v>16</v>
      </c>
      <c r="B17" s="421" t="s">
        <v>303</v>
      </c>
      <c r="C17" s="1373">
        <v>5</v>
      </c>
      <c r="D17" s="1373">
        <v>5</v>
      </c>
      <c r="E17" s="1373">
        <v>3</v>
      </c>
      <c r="F17" s="1373">
        <v>3</v>
      </c>
      <c r="G17" s="1375"/>
      <c r="H17" s="1371">
        <v>19</v>
      </c>
      <c r="I17" s="421" t="s">
        <v>303</v>
      </c>
      <c r="J17" s="1373">
        <v>6</v>
      </c>
      <c r="K17" s="1373">
        <v>6</v>
      </c>
      <c r="L17" s="1373">
        <v>4</v>
      </c>
      <c r="M17" s="1373">
        <v>3</v>
      </c>
      <c r="N17" s="344"/>
    </row>
    <row r="18" spans="1:14">
      <c r="A18" s="1371">
        <v>32</v>
      </c>
      <c r="B18" s="421" t="s">
        <v>304</v>
      </c>
      <c r="C18" s="1373">
        <v>10</v>
      </c>
      <c r="D18" s="1373">
        <v>11</v>
      </c>
      <c r="E18" s="1373">
        <v>6</v>
      </c>
      <c r="F18" s="1373">
        <v>5</v>
      </c>
      <c r="G18" s="1375"/>
      <c r="H18" s="1371">
        <v>38</v>
      </c>
      <c r="I18" s="421" t="s">
        <v>304</v>
      </c>
      <c r="J18" s="1373">
        <v>11</v>
      </c>
      <c r="K18" s="1373">
        <v>13</v>
      </c>
      <c r="L18" s="1373">
        <v>8</v>
      </c>
      <c r="M18" s="1373">
        <v>6</v>
      </c>
      <c r="N18" s="344"/>
    </row>
    <row r="19" spans="1:14">
      <c r="A19" s="1371">
        <v>46</v>
      </c>
      <c r="B19" s="420" t="s">
        <v>13</v>
      </c>
      <c r="C19" s="1373">
        <v>14</v>
      </c>
      <c r="D19" s="1373">
        <v>15</v>
      </c>
      <c r="E19" s="1373">
        <v>9</v>
      </c>
      <c r="F19" s="1373">
        <v>8</v>
      </c>
      <c r="G19" s="1375"/>
      <c r="H19" s="1371">
        <v>52</v>
      </c>
      <c r="I19" s="420" t="s">
        <v>13</v>
      </c>
      <c r="J19" s="1373">
        <v>16</v>
      </c>
      <c r="K19" s="1373">
        <v>17</v>
      </c>
      <c r="L19" s="1373">
        <v>10</v>
      </c>
      <c r="M19" s="1373">
        <v>9</v>
      </c>
      <c r="N19" s="344"/>
    </row>
    <row r="20" spans="1:14">
      <c r="A20" s="1371">
        <v>47</v>
      </c>
      <c r="B20" s="420" t="s">
        <v>140</v>
      </c>
      <c r="C20" s="1373">
        <v>14</v>
      </c>
      <c r="D20" s="1373">
        <v>16</v>
      </c>
      <c r="E20" s="1373">
        <v>9</v>
      </c>
      <c r="F20" s="1373">
        <v>8</v>
      </c>
      <c r="G20" s="1375"/>
      <c r="H20" s="1371"/>
      <c r="I20" s="420"/>
      <c r="J20" s="1373"/>
      <c r="K20" s="1373"/>
      <c r="L20" s="1373"/>
      <c r="M20" s="1373"/>
      <c r="N20" s="344"/>
    </row>
    <row r="21" spans="1:14">
      <c r="A21" s="1371">
        <v>3789</v>
      </c>
      <c r="B21" s="1367" t="s">
        <v>147</v>
      </c>
      <c r="C21" s="1373">
        <v>1137</v>
      </c>
      <c r="D21" s="1373">
        <v>1263</v>
      </c>
      <c r="E21" s="1373">
        <v>758</v>
      </c>
      <c r="F21" s="1373">
        <v>631</v>
      </c>
      <c r="G21" s="1375"/>
      <c r="H21" s="1371"/>
      <c r="I21" s="1367"/>
      <c r="J21" s="1373"/>
      <c r="K21" s="1373"/>
      <c r="L21" s="1373"/>
      <c r="M21" s="1373"/>
      <c r="N21" s="344"/>
    </row>
    <row r="22" spans="1:13">
      <c r="A22" s="50">
        <v>16460</v>
      </c>
      <c r="B22" s="50" t="s">
        <v>169</v>
      </c>
      <c r="C22" s="1373">
        <v>4938</v>
      </c>
      <c r="D22" s="1373">
        <v>5487</v>
      </c>
      <c r="E22" s="1373">
        <v>3292</v>
      </c>
      <c r="F22" s="1373">
        <v>2743</v>
      </c>
      <c r="H22" s="51"/>
      <c r="I22" s="51"/>
      <c r="J22" s="51"/>
      <c r="K22" s="51"/>
      <c r="L22" s="51"/>
      <c r="M22" s="51"/>
    </row>
    <row r="23" spans="1:13">
      <c r="A23" s="50">
        <v>30</v>
      </c>
      <c r="B23" s="50" t="s">
        <v>164</v>
      </c>
      <c r="C23" s="1373">
        <v>9</v>
      </c>
      <c r="D23" s="1373">
        <v>10</v>
      </c>
      <c r="E23" s="1373">
        <v>6</v>
      </c>
      <c r="F23" s="1373">
        <v>5</v>
      </c>
      <c r="H23" s="51"/>
      <c r="I23" s="51"/>
      <c r="J23" s="51"/>
      <c r="K23" s="51"/>
      <c r="L23" s="51"/>
      <c r="M23" s="51"/>
    </row>
    <row r="24" spans="1:14">
      <c r="A24" s="1371">
        <v>2338</v>
      </c>
      <c r="B24" s="1372" t="s">
        <v>63</v>
      </c>
      <c r="C24" s="1373">
        <v>701</v>
      </c>
      <c r="D24" s="1373">
        <v>779</v>
      </c>
      <c r="E24" s="1373">
        <v>468</v>
      </c>
      <c r="F24" s="1373">
        <v>390</v>
      </c>
      <c r="G24" s="344"/>
      <c r="H24" s="1371"/>
      <c r="I24" s="1372"/>
      <c r="J24" s="1373"/>
      <c r="K24" s="1373"/>
      <c r="L24" s="1373"/>
      <c r="M24" s="1373"/>
      <c r="N24" s="344"/>
    </row>
    <row r="25" spans="1:14">
      <c r="A25" s="1371">
        <v>370</v>
      </c>
      <c r="B25" s="421" t="s">
        <v>229</v>
      </c>
      <c r="C25" s="1373">
        <v>111</v>
      </c>
      <c r="D25" s="1373">
        <v>123</v>
      </c>
      <c r="E25" s="1373">
        <v>74</v>
      </c>
      <c r="F25" s="1373">
        <v>62</v>
      </c>
      <c r="G25" s="1375"/>
      <c r="H25" s="1371"/>
      <c r="I25" s="421"/>
      <c r="J25" s="1373"/>
      <c r="K25" s="1373"/>
      <c r="L25" s="1373"/>
      <c r="M25" s="1373"/>
      <c r="N25" s="344"/>
    </row>
    <row r="26" spans="1:14">
      <c r="A26" s="1371"/>
      <c r="B26" s="1372" t="s">
        <v>80</v>
      </c>
      <c r="C26" s="1373"/>
      <c r="D26" s="1373"/>
      <c r="E26" s="1373"/>
      <c r="F26" s="1373"/>
      <c r="G26" s="344"/>
      <c r="H26" s="1371"/>
      <c r="I26" s="1372"/>
      <c r="J26" s="1373"/>
      <c r="K26" s="1373"/>
      <c r="L26" s="1373"/>
      <c r="M26" s="1373"/>
      <c r="N26" s="344"/>
    </row>
  </sheetData>
  <pageMargins left="0.75" right="0.75" top="1" bottom="1" header="0.5" footer="0.5"/>
  <pageSetup paperSize="12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3"/>
  <sheetViews>
    <sheetView topLeftCell="A53" workbookViewId="0">
      <selection activeCell="A50" sqref="A50:G85"/>
    </sheetView>
  </sheetViews>
  <sheetFormatPr defaultColWidth="9" defaultRowHeight="14.4" outlineLevelCol="5"/>
  <cols>
    <col min="1" max="1" width="9" style="692"/>
    <col min="2" max="2" width="9" style="1306"/>
    <col min="3" max="3" width="3.37962962962963" style="1306" customWidth="1"/>
    <col min="4" max="4" width="9" style="1306"/>
    <col min="5" max="5" width="27.5" style="1307" customWidth="1"/>
    <col min="6" max="6" width="8.5" style="208" customWidth="1"/>
    <col min="7" max="7" width="9" style="692"/>
  </cols>
  <sheetData>
    <row r="2" spans="1:6">
      <c r="A2" s="116" t="s">
        <v>305</v>
      </c>
      <c r="B2" s="889" t="s">
        <v>79</v>
      </c>
      <c r="C2" s="889"/>
      <c r="D2" s="889"/>
      <c r="E2" s="113" t="s">
        <v>137</v>
      </c>
      <c r="F2" s="116" t="s">
        <v>0</v>
      </c>
    </row>
    <row r="3" spans="1:6">
      <c r="A3" s="116"/>
      <c r="B3" s="889">
        <v>190556</v>
      </c>
      <c r="C3" s="889" t="s">
        <v>3</v>
      </c>
      <c r="D3" s="889" t="str">
        <f>B3&amp;C3</f>
        <v>190556,</v>
      </c>
      <c r="E3" s="113" t="s">
        <v>306</v>
      </c>
      <c r="F3" s="1151">
        <v>12</v>
      </c>
    </row>
    <row r="4" spans="1:6">
      <c r="A4" s="116"/>
      <c r="B4" s="889">
        <v>203192</v>
      </c>
      <c r="C4" s="889" t="s">
        <v>3</v>
      </c>
      <c r="D4" s="889" t="str">
        <f t="shared" ref="D4:D11" si="0">B4&amp;C4</f>
        <v>203192,</v>
      </c>
      <c r="E4" s="113" t="s">
        <v>307</v>
      </c>
      <c r="F4" s="1152"/>
    </row>
    <row r="5" spans="1:6">
      <c r="A5" s="116"/>
      <c r="B5" s="889">
        <v>138325</v>
      </c>
      <c r="C5" s="889" t="s">
        <v>3</v>
      </c>
      <c r="D5" s="889" t="str">
        <f t="shared" si="0"/>
        <v>138325,</v>
      </c>
      <c r="E5" s="113" t="s">
        <v>308</v>
      </c>
      <c r="F5" s="1152"/>
    </row>
    <row r="6" spans="1:6">
      <c r="A6" s="116"/>
      <c r="B6" s="889">
        <v>138584</v>
      </c>
      <c r="C6" s="889" t="s">
        <v>3</v>
      </c>
      <c r="D6" s="889" t="str">
        <f t="shared" si="0"/>
        <v>138584,</v>
      </c>
      <c r="E6" s="113" t="s">
        <v>309</v>
      </c>
      <c r="F6" s="1152"/>
    </row>
    <row r="7" spans="1:6">
      <c r="A7" s="116"/>
      <c r="B7" s="889">
        <v>197355</v>
      </c>
      <c r="C7" s="889" t="s">
        <v>3</v>
      </c>
      <c r="D7" s="889" t="str">
        <f t="shared" si="0"/>
        <v>197355,</v>
      </c>
      <c r="E7" s="113" t="s">
        <v>310</v>
      </c>
      <c r="F7" s="1152"/>
    </row>
    <row r="8" spans="1:6">
      <c r="A8" s="116"/>
      <c r="B8" s="889">
        <v>168265</v>
      </c>
      <c r="C8" s="889" t="s">
        <v>3</v>
      </c>
      <c r="D8" s="889" t="str">
        <f t="shared" si="0"/>
        <v>168265,</v>
      </c>
      <c r="E8" s="113" t="s">
        <v>311</v>
      </c>
      <c r="F8" s="1152"/>
    </row>
    <row r="9" spans="1:6">
      <c r="A9" s="116"/>
      <c r="B9" s="889">
        <v>208181</v>
      </c>
      <c r="C9" s="889" t="s">
        <v>3</v>
      </c>
      <c r="D9" s="889" t="str">
        <f t="shared" si="0"/>
        <v>208181,</v>
      </c>
      <c r="E9" s="113" t="s">
        <v>311</v>
      </c>
      <c r="F9" s="1152"/>
    </row>
    <row r="10" spans="1:6">
      <c r="A10" s="116"/>
      <c r="B10" s="889">
        <v>40995</v>
      </c>
      <c r="C10" s="889" t="s">
        <v>3</v>
      </c>
      <c r="D10" s="889" t="str">
        <f t="shared" si="0"/>
        <v>40995,</v>
      </c>
      <c r="E10" s="113" t="s">
        <v>309</v>
      </c>
      <c r="F10" s="1152"/>
    </row>
    <row r="11" spans="1:6">
      <c r="A11" s="116"/>
      <c r="B11" s="889">
        <v>138033</v>
      </c>
      <c r="C11" s="889"/>
      <c r="D11" s="889" t="str">
        <f t="shared" si="0"/>
        <v>138033</v>
      </c>
      <c r="E11" s="113" t="s">
        <v>312</v>
      </c>
      <c r="F11" s="1155"/>
    </row>
    <row r="12" spans="2:2">
      <c r="B12" s="1308"/>
    </row>
    <row r="13" spans="1:6">
      <c r="A13" s="116" t="s">
        <v>313</v>
      </c>
      <c r="B13" s="956" t="s">
        <v>79</v>
      </c>
      <c r="C13" s="889"/>
      <c r="D13" s="889"/>
      <c r="E13" s="115" t="s">
        <v>137</v>
      </c>
      <c r="F13" s="116" t="s">
        <v>0</v>
      </c>
    </row>
    <row r="14" spans="1:6">
      <c r="A14" s="116"/>
      <c r="B14" s="956">
        <v>163749</v>
      </c>
      <c r="C14" s="889" t="s">
        <v>3</v>
      </c>
      <c r="D14" s="889" t="str">
        <f>B14&amp;C14</f>
        <v>163749,</v>
      </c>
      <c r="E14" s="115" t="s">
        <v>314</v>
      </c>
      <c r="F14" s="1151" t="s">
        <v>315</v>
      </c>
    </row>
    <row r="15" spans="1:6">
      <c r="A15" s="116"/>
      <c r="B15" s="956">
        <v>158603</v>
      </c>
      <c r="C15" s="889" t="s">
        <v>3</v>
      </c>
      <c r="D15" s="889" t="str">
        <f t="shared" ref="D15:D35" si="1">B15&amp;C15</f>
        <v>158603,</v>
      </c>
      <c r="E15" s="115" t="s">
        <v>316</v>
      </c>
      <c r="F15" s="1152"/>
    </row>
    <row r="16" spans="1:6">
      <c r="A16" s="116"/>
      <c r="B16" s="956">
        <v>176958</v>
      </c>
      <c r="C16" s="889" t="s">
        <v>3</v>
      </c>
      <c r="D16" s="889" t="str">
        <f t="shared" si="1"/>
        <v>176958,</v>
      </c>
      <c r="E16" s="115" t="s">
        <v>317</v>
      </c>
      <c r="F16" s="1152"/>
    </row>
    <row r="17" spans="1:6">
      <c r="A17" s="116"/>
      <c r="B17" s="956">
        <v>16570</v>
      </c>
      <c r="C17" s="889" t="s">
        <v>3</v>
      </c>
      <c r="D17" s="889" t="str">
        <f t="shared" si="1"/>
        <v>16570,</v>
      </c>
      <c r="E17" s="115" t="s">
        <v>318</v>
      </c>
      <c r="F17" s="1152"/>
    </row>
    <row r="18" spans="1:6">
      <c r="A18" s="116"/>
      <c r="B18" s="956">
        <v>16569</v>
      </c>
      <c r="C18" s="889" t="s">
        <v>3</v>
      </c>
      <c r="D18" s="889" t="str">
        <f t="shared" si="1"/>
        <v>16569,</v>
      </c>
      <c r="E18" s="115" t="s">
        <v>318</v>
      </c>
      <c r="F18" s="1152"/>
    </row>
    <row r="19" spans="1:6">
      <c r="A19" s="116"/>
      <c r="B19" s="956">
        <v>84545</v>
      </c>
      <c r="C19" s="889" t="s">
        <v>3</v>
      </c>
      <c r="D19" s="889" t="str">
        <f t="shared" si="1"/>
        <v>84545,</v>
      </c>
      <c r="E19" s="115" t="s">
        <v>319</v>
      </c>
      <c r="F19" s="1152"/>
    </row>
    <row r="20" spans="1:6">
      <c r="A20" s="116"/>
      <c r="B20" s="956">
        <v>84546</v>
      </c>
      <c r="C20" s="889" t="s">
        <v>3</v>
      </c>
      <c r="D20" s="889" t="str">
        <f t="shared" si="1"/>
        <v>84546,</v>
      </c>
      <c r="E20" s="115" t="s">
        <v>320</v>
      </c>
      <c r="F20" s="1152"/>
    </row>
    <row r="21" ht="21.6" spans="1:6">
      <c r="A21" s="116"/>
      <c r="B21" s="956">
        <v>137250</v>
      </c>
      <c r="C21" s="889" t="s">
        <v>3</v>
      </c>
      <c r="D21" s="889" t="str">
        <f t="shared" si="1"/>
        <v>137250,</v>
      </c>
      <c r="E21" s="115" t="s">
        <v>321</v>
      </c>
      <c r="F21" s="1152"/>
    </row>
    <row r="22" spans="1:6">
      <c r="A22" s="116"/>
      <c r="B22" s="956">
        <v>201264</v>
      </c>
      <c r="C22" s="889" t="s">
        <v>3</v>
      </c>
      <c r="D22" s="889" t="str">
        <f t="shared" si="1"/>
        <v>201264,</v>
      </c>
      <c r="E22" s="115" t="s">
        <v>110</v>
      </c>
      <c r="F22" s="1152"/>
    </row>
    <row r="23" spans="1:6">
      <c r="A23" s="116"/>
      <c r="B23" s="956">
        <v>201495</v>
      </c>
      <c r="C23" s="889" t="s">
        <v>3</v>
      </c>
      <c r="D23" s="889" t="str">
        <f t="shared" si="1"/>
        <v>201495,</v>
      </c>
      <c r="E23" s="115" t="s">
        <v>111</v>
      </c>
      <c r="F23" s="1152"/>
    </row>
    <row r="24" spans="1:6">
      <c r="A24" s="116"/>
      <c r="B24" s="956">
        <v>201807</v>
      </c>
      <c r="C24" s="889" t="s">
        <v>3</v>
      </c>
      <c r="D24" s="889" t="str">
        <f t="shared" si="1"/>
        <v>201807,</v>
      </c>
      <c r="E24" s="115" t="s">
        <v>322</v>
      </c>
      <c r="F24" s="1152"/>
    </row>
    <row r="25" spans="1:6">
      <c r="A25" s="116"/>
      <c r="B25" s="956">
        <v>174662</v>
      </c>
      <c r="C25" s="889" t="s">
        <v>3</v>
      </c>
      <c r="D25" s="889" t="str">
        <f t="shared" si="1"/>
        <v>174662,</v>
      </c>
      <c r="E25" s="115" t="s">
        <v>323</v>
      </c>
      <c r="F25" s="1152"/>
    </row>
    <row r="26" spans="1:6">
      <c r="A26" s="116"/>
      <c r="B26" s="956">
        <v>174666</v>
      </c>
      <c r="C26" s="889" t="s">
        <v>3</v>
      </c>
      <c r="D26" s="889" t="str">
        <f t="shared" si="1"/>
        <v>174666,</v>
      </c>
      <c r="E26" s="115" t="s">
        <v>323</v>
      </c>
      <c r="F26" s="1152"/>
    </row>
    <row r="27" spans="1:6">
      <c r="A27" s="116"/>
      <c r="B27" s="956">
        <v>384</v>
      </c>
      <c r="C27" s="889" t="s">
        <v>3</v>
      </c>
      <c r="D27" s="889" t="str">
        <f t="shared" si="1"/>
        <v>384,</v>
      </c>
      <c r="E27" s="115" t="s">
        <v>320</v>
      </c>
      <c r="F27" s="1152"/>
    </row>
    <row r="28" spans="1:6">
      <c r="A28" s="116"/>
      <c r="B28" s="956">
        <v>139200</v>
      </c>
      <c r="C28" s="889" t="s">
        <v>3</v>
      </c>
      <c r="D28" s="889" t="str">
        <f t="shared" si="1"/>
        <v>139200,</v>
      </c>
      <c r="E28" s="115" t="s">
        <v>324</v>
      </c>
      <c r="F28" s="1152"/>
    </row>
    <row r="29" spans="1:6">
      <c r="A29" s="116"/>
      <c r="B29" s="956">
        <v>110208</v>
      </c>
      <c r="C29" s="889" t="s">
        <v>3</v>
      </c>
      <c r="D29" s="889" t="str">
        <f t="shared" si="1"/>
        <v>110208,</v>
      </c>
      <c r="E29" s="115" t="s">
        <v>322</v>
      </c>
      <c r="F29" s="1152"/>
    </row>
    <row r="30" spans="1:6">
      <c r="A30" s="116"/>
      <c r="B30" s="956">
        <v>138568</v>
      </c>
      <c r="C30" s="889" t="s">
        <v>3</v>
      </c>
      <c r="D30" s="889" t="str">
        <f t="shared" si="1"/>
        <v>138568,</v>
      </c>
      <c r="E30" s="115" t="s">
        <v>325</v>
      </c>
      <c r="F30" s="1152"/>
    </row>
    <row r="31" spans="1:6">
      <c r="A31" s="116"/>
      <c r="B31" s="956">
        <v>11203</v>
      </c>
      <c r="C31" s="889" t="s">
        <v>3</v>
      </c>
      <c r="D31" s="889" t="str">
        <f t="shared" si="1"/>
        <v>11203,</v>
      </c>
      <c r="E31" s="115" t="s">
        <v>326</v>
      </c>
      <c r="F31" s="1152"/>
    </row>
    <row r="32" spans="1:6">
      <c r="A32" s="116"/>
      <c r="B32" s="956">
        <v>110207</v>
      </c>
      <c r="C32" s="889" t="s">
        <v>3</v>
      </c>
      <c r="D32" s="889" t="str">
        <f t="shared" si="1"/>
        <v>110207,</v>
      </c>
      <c r="E32" s="115" t="s">
        <v>322</v>
      </c>
      <c r="F32" s="1152"/>
    </row>
    <row r="33" spans="1:6">
      <c r="A33" s="116"/>
      <c r="B33" s="956">
        <v>10968</v>
      </c>
      <c r="C33" s="889" t="s">
        <v>3</v>
      </c>
      <c r="D33" s="889" t="str">
        <f t="shared" si="1"/>
        <v>10968,</v>
      </c>
      <c r="E33" s="115" t="s">
        <v>327</v>
      </c>
      <c r="F33" s="1152"/>
    </row>
    <row r="34" spans="1:6">
      <c r="A34" s="116"/>
      <c r="B34" s="956">
        <v>10969</v>
      </c>
      <c r="C34" s="889" t="s">
        <v>3</v>
      </c>
      <c r="D34" s="889" t="str">
        <f t="shared" si="1"/>
        <v>10969,</v>
      </c>
      <c r="E34" s="115" t="s">
        <v>328</v>
      </c>
      <c r="F34" s="1152"/>
    </row>
    <row r="35" spans="1:6">
      <c r="A35" s="116"/>
      <c r="B35" s="956">
        <v>131284</v>
      </c>
      <c r="C35" s="889"/>
      <c r="D35" s="889" t="str">
        <f t="shared" si="1"/>
        <v>131284</v>
      </c>
      <c r="E35" s="115" t="s">
        <v>329</v>
      </c>
      <c r="F35" s="1155"/>
    </row>
    <row r="38" spans="1:6">
      <c r="A38" s="116" t="s">
        <v>164</v>
      </c>
      <c r="B38" s="956" t="s">
        <v>330</v>
      </c>
      <c r="C38" s="889"/>
      <c r="D38" s="889"/>
      <c r="E38" s="879" t="s">
        <v>137</v>
      </c>
      <c r="F38" s="116" t="s">
        <v>0</v>
      </c>
    </row>
    <row r="39" spans="1:6">
      <c r="A39" s="116"/>
      <c r="B39" s="1153">
        <v>118078</v>
      </c>
      <c r="C39" s="889" t="s">
        <v>3</v>
      </c>
      <c r="D39" s="889" t="str">
        <f>B39&amp;C39</f>
        <v>118078,</v>
      </c>
      <c r="E39" s="879" t="s">
        <v>331</v>
      </c>
      <c r="F39" s="1151">
        <v>30</v>
      </c>
    </row>
    <row r="40" spans="1:6">
      <c r="A40" s="116"/>
      <c r="B40" s="1153">
        <v>23896</v>
      </c>
      <c r="C40" s="889" t="s">
        <v>3</v>
      </c>
      <c r="D40" s="889" t="str">
        <f t="shared" ref="D40:D48" si="2">B40&amp;C40</f>
        <v>23896,</v>
      </c>
      <c r="E40" s="879" t="s">
        <v>331</v>
      </c>
      <c r="F40" s="1152"/>
    </row>
    <row r="41" spans="1:6">
      <c r="A41" s="116"/>
      <c r="B41" s="1153">
        <v>23895</v>
      </c>
      <c r="C41" s="889" t="s">
        <v>3</v>
      </c>
      <c r="D41" s="889" t="str">
        <f t="shared" si="2"/>
        <v>23895,</v>
      </c>
      <c r="E41" s="879" t="s">
        <v>331</v>
      </c>
      <c r="F41" s="1152"/>
    </row>
    <row r="42" spans="1:6">
      <c r="A42" s="116"/>
      <c r="B42" s="956">
        <v>140822</v>
      </c>
      <c r="C42" s="889" t="s">
        <v>3</v>
      </c>
      <c r="D42" s="889" t="str">
        <f t="shared" si="2"/>
        <v>140822,</v>
      </c>
      <c r="E42" s="879" t="s">
        <v>331</v>
      </c>
      <c r="F42" s="1152"/>
    </row>
    <row r="43" spans="1:6">
      <c r="A43" s="116"/>
      <c r="B43" s="956">
        <v>140823</v>
      </c>
      <c r="C43" s="889" t="s">
        <v>3</v>
      </c>
      <c r="D43" s="889" t="str">
        <f t="shared" si="2"/>
        <v>140823,</v>
      </c>
      <c r="E43" s="879" t="s">
        <v>331</v>
      </c>
      <c r="F43" s="1152"/>
    </row>
    <row r="44" spans="1:6">
      <c r="A44" s="116"/>
      <c r="B44" s="956">
        <v>23455</v>
      </c>
      <c r="C44" s="889" t="s">
        <v>3</v>
      </c>
      <c r="D44" s="889" t="str">
        <f t="shared" si="2"/>
        <v>23455,</v>
      </c>
      <c r="E44" s="879" t="s">
        <v>331</v>
      </c>
      <c r="F44" s="1152"/>
    </row>
    <row r="45" spans="1:6">
      <c r="A45" s="116"/>
      <c r="B45" s="956">
        <v>198582</v>
      </c>
      <c r="C45" s="889" t="s">
        <v>3</v>
      </c>
      <c r="D45" s="889" t="str">
        <f t="shared" si="2"/>
        <v>198582,</v>
      </c>
      <c r="E45" s="879" t="s">
        <v>331</v>
      </c>
      <c r="F45" s="1152"/>
    </row>
    <row r="46" spans="1:6">
      <c r="A46" s="116"/>
      <c r="B46" s="956">
        <v>182086</v>
      </c>
      <c r="C46" s="889" t="s">
        <v>3</v>
      </c>
      <c r="D46" s="889" t="str">
        <f t="shared" si="2"/>
        <v>182086,</v>
      </c>
      <c r="E46" s="115" t="s">
        <v>166</v>
      </c>
      <c r="F46" s="1152"/>
    </row>
    <row r="47" spans="1:6">
      <c r="A47" s="116"/>
      <c r="B47" s="956">
        <v>182090</v>
      </c>
      <c r="C47" s="889" t="s">
        <v>3</v>
      </c>
      <c r="D47" s="889" t="str">
        <f t="shared" si="2"/>
        <v>182090,</v>
      </c>
      <c r="E47" s="115" t="s">
        <v>167</v>
      </c>
      <c r="F47" s="1152"/>
    </row>
    <row r="48" spans="1:6">
      <c r="A48" s="116"/>
      <c r="B48" s="956">
        <v>182085</v>
      </c>
      <c r="C48" s="889"/>
      <c r="D48" s="889" t="str">
        <f t="shared" si="2"/>
        <v>182085</v>
      </c>
      <c r="E48" s="115" t="s">
        <v>168</v>
      </c>
      <c r="F48" s="1155"/>
    </row>
    <row r="50" spans="1:6">
      <c r="A50" s="1151" t="s">
        <v>13</v>
      </c>
      <c r="B50" s="956" t="s">
        <v>79</v>
      </c>
      <c r="C50" s="889"/>
      <c r="D50" s="889"/>
      <c r="E50" s="115" t="s">
        <v>137</v>
      </c>
      <c r="F50" s="116" t="s">
        <v>0</v>
      </c>
    </row>
    <row r="51" spans="1:6">
      <c r="A51" s="1152"/>
      <c r="B51" s="956">
        <v>210313</v>
      </c>
      <c r="C51" s="889" t="s">
        <v>3</v>
      </c>
      <c r="D51" s="889" t="str">
        <f>B51&amp;C51</f>
        <v>210313,</v>
      </c>
      <c r="E51" s="115" t="s">
        <v>139</v>
      </c>
      <c r="F51" s="1151" t="s">
        <v>138</v>
      </c>
    </row>
    <row r="52" spans="1:6">
      <c r="A52" s="1152"/>
      <c r="B52" s="956">
        <v>124620</v>
      </c>
      <c r="C52" s="889" t="s">
        <v>3</v>
      </c>
      <c r="D52" s="889" t="str">
        <f t="shared" ref="D52:D85" si="3">B52&amp;C52</f>
        <v>124620,</v>
      </c>
      <c r="E52" s="115" t="s">
        <v>38</v>
      </c>
      <c r="F52" s="1152"/>
    </row>
    <row r="53" spans="1:6">
      <c r="A53" s="1152"/>
      <c r="B53" s="956">
        <v>124631</v>
      </c>
      <c r="C53" s="889" t="s">
        <v>3</v>
      </c>
      <c r="D53" s="889" t="str">
        <f t="shared" si="3"/>
        <v>124631,</v>
      </c>
      <c r="E53" s="115" t="s">
        <v>43</v>
      </c>
      <c r="F53" s="1152"/>
    </row>
    <row r="54" spans="1:6">
      <c r="A54" s="1152"/>
      <c r="B54" s="956">
        <v>124619</v>
      </c>
      <c r="C54" s="889" t="s">
        <v>3</v>
      </c>
      <c r="D54" s="889" t="str">
        <f t="shared" si="3"/>
        <v>124619,</v>
      </c>
      <c r="E54" s="115" t="s">
        <v>59</v>
      </c>
      <c r="F54" s="1152"/>
    </row>
    <row r="55" spans="1:6">
      <c r="A55" s="1152"/>
      <c r="B55" s="956">
        <v>124627</v>
      </c>
      <c r="C55" s="889" t="s">
        <v>3</v>
      </c>
      <c r="D55" s="889" t="str">
        <f t="shared" si="3"/>
        <v>124627,</v>
      </c>
      <c r="E55" s="115" t="s">
        <v>49</v>
      </c>
      <c r="F55" s="1152"/>
    </row>
    <row r="56" spans="1:6">
      <c r="A56" s="1152"/>
      <c r="B56" s="956">
        <v>124620</v>
      </c>
      <c r="C56" s="889" t="s">
        <v>3</v>
      </c>
      <c r="D56" s="889" t="str">
        <f t="shared" si="3"/>
        <v>124620,</v>
      </c>
      <c r="E56" s="115" t="s">
        <v>38</v>
      </c>
      <c r="F56" s="1152"/>
    </row>
    <row r="57" spans="1:6">
      <c r="A57" s="1152"/>
      <c r="B57" s="956">
        <v>124626</v>
      </c>
      <c r="C57" s="889" t="s">
        <v>3</v>
      </c>
      <c r="D57" s="889" t="str">
        <f t="shared" si="3"/>
        <v>124626,</v>
      </c>
      <c r="E57" s="115" t="s">
        <v>42</v>
      </c>
      <c r="F57" s="1152"/>
    </row>
    <row r="58" spans="1:6">
      <c r="A58" s="1152"/>
      <c r="B58" s="956">
        <v>124631</v>
      </c>
      <c r="C58" s="889" t="s">
        <v>3</v>
      </c>
      <c r="D58" s="889" t="str">
        <f t="shared" si="3"/>
        <v>124631,</v>
      </c>
      <c r="E58" s="115" t="s">
        <v>43</v>
      </c>
      <c r="F58" s="1152"/>
    </row>
    <row r="59" spans="1:6">
      <c r="A59" s="1152"/>
      <c r="B59" s="956">
        <v>124623</v>
      </c>
      <c r="C59" s="889" t="s">
        <v>3</v>
      </c>
      <c r="D59" s="889" t="str">
        <f t="shared" si="3"/>
        <v>124623,</v>
      </c>
      <c r="E59" s="115" t="s">
        <v>44</v>
      </c>
      <c r="F59" s="1152"/>
    </row>
    <row r="60" spans="1:6">
      <c r="A60" s="1152"/>
      <c r="B60" s="956">
        <v>124613</v>
      </c>
      <c r="C60" s="889" t="s">
        <v>3</v>
      </c>
      <c r="D60" s="889" t="str">
        <f t="shared" si="3"/>
        <v>124613,</v>
      </c>
      <c r="E60" s="115" t="s">
        <v>45</v>
      </c>
      <c r="F60" s="1152"/>
    </row>
    <row r="61" spans="1:6">
      <c r="A61" s="1152"/>
      <c r="B61" s="956">
        <v>131813</v>
      </c>
      <c r="C61" s="889" t="s">
        <v>3</v>
      </c>
      <c r="D61" s="889" t="str">
        <f t="shared" si="3"/>
        <v>131813,</v>
      </c>
      <c r="E61" s="115" t="s">
        <v>46</v>
      </c>
      <c r="F61" s="1152"/>
    </row>
    <row r="62" spans="1:6">
      <c r="A62" s="1152"/>
      <c r="B62" s="956">
        <v>124625</v>
      </c>
      <c r="C62" s="889" t="s">
        <v>3</v>
      </c>
      <c r="D62" s="889" t="str">
        <f t="shared" si="3"/>
        <v>124625,</v>
      </c>
      <c r="E62" s="115" t="s">
        <v>47</v>
      </c>
      <c r="F62" s="1152"/>
    </row>
    <row r="63" spans="1:6">
      <c r="A63" s="1152"/>
      <c r="B63" s="956">
        <v>131807</v>
      </c>
      <c r="C63" s="889" t="s">
        <v>3</v>
      </c>
      <c r="D63" s="889" t="str">
        <f t="shared" si="3"/>
        <v>131807,</v>
      </c>
      <c r="E63" s="115" t="s">
        <v>41</v>
      </c>
      <c r="F63" s="1152"/>
    </row>
    <row r="64" spans="1:6">
      <c r="A64" s="1152"/>
      <c r="B64" s="956">
        <v>131811</v>
      </c>
      <c r="C64" s="889" t="s">
        <v>3</v>
      </c>
      <c r="D64" s="889" t="str">
        <f t="shared" si="3"/>
        <v>131811,</v>
      </c>
      <c r="E64" s="115" t="s">
        <v>48</v>
      </c>
      <c r="F64" s="1152"/>
    </row>
    <row r="65" spans="1:6">
      <c r="A65" s="1152"/>
      <c r="B65" s="956">
        <v>124627</v>
      </c>
      <c r="C65" s="889" t="s">
        <v>3</v>
      </c>
      <c r="D65" s="889" t="str">
        <f t="shared" si="3"/>
        <v>124627,</v>
      </c>
      <c r="E65" s="115" t="s">
        <v>49</v>
      </c>
      <c r="F65" s="1152"/>
    </row>
    <row r="66" spans="1:6">
      <c r="A66" s="1152"/>
      <c r="B66" s="956">
        <v>131806</v>
      </c>
      <c r="C66" s="889" t="s">
        <v>3</v>
      </c>
      <c r="D66" s="889" t="str">
        <f t="shared" si="3"/>
        <v>131806,</v>
      </c>
      <c r="E66" s="115" t="s">
        <v>50</v>
      </c>
      <c r="F66" s="1152"/>
    </row>
    <row r="67" spans="1:6">
      <c r="A67" s="1152"/>
      <c r="B67" s="956">
        <v>124630</v>
      </c>
      <c r="C67" s="889" t="s">
        <v>3</v>
      </c>
      <c r="D67" s="889" t="str">
        <f t="shared" si="3"/>
        <v>124630,</v>
      </c>
      <c r="E67" s="115" t="s">
        <v>40</v>
      </c>
      <c r="F67" s="1152"/>
    </row>
    <row r="68" spans="1:6">
      <c r="A68" s="1152"/>
      <c r="B68" s="956">
        <v>134529</v>
      </c>
      <c r="C68" s="889" t="s">
        <v>3</v>
      </c>
      <c r="D68" s="889" t="str">
        <f t="shared" si="3"/>
        <v>134529,</v>
      </c>
      <c r="E68" s="115" t="s">
        <v>51</v>
      </c>
      <c r="F68" s="1152"/>
    </row>
    <row r="69" spans="1:6">
      <c r="A69" s="1152"/>
      <c r="B69" s="956">
        <v>124629</v>
      </c>
      <c r="C69" s="889" t="s">
        <v>3</v>
      </c>
      <c r="D69" s="889" t="str">
        <f t="shared" si="3"/>
        <v>124629,</v>
      </c>
      <c r="E69" s="115" t="s">
        <v>52</v>
      </c>
      <c r="F69" s="1152"/>
    </row>
    <row r="70" spans="1:6">
      <c r="A70" s="1152"/>
      <c r="B70" s="1153">
        <v>169237</v>
      </c>
      <c r="C70" s="889" t="s">
        <v>3</v>
      </c>
      <c r="D70" s="889" t="str">
        <f t="shared" si="3"/>
        <v>169237,</v>
      </c>
      <c r="E70" s="879" t="s">
        <v>53</v>
      </c>
      <c r="F70" s="1152"/>
    </row>
    <row r="71" spans="1:6">
      <c r="A71" s="1152"/>
      <c r="B71" s="956">
        <v>131809</v>
      </c>
      <c r="C71" s="889" t="s">
        <v>3</v>
      </c>
      <c r="D71" s="889" t="str">
        <f t="shared" si="3"/>
        <v>131809,</v>
      </c>
      <c r="E71" s="115" t="s">
        <v>54</v>
      </c>
      <c r="F71" s="1152"/>
    </row>
    <row r="72" spans="1:6">
      <c r="A72" s="1152"/>
      <c r="B72" s="956">
        <v>131812</v>
      </c>
      <c r="C72" s="889" t="s">
        <v>3</v>
      </c>
      <c r="D72" s="889" t="str">
        <f t="shared" si="3"/>
        <v>131812,</v>
      </c>
      <c r="E72" s="115" t="s">
        <v>55</v>
      </c>
      <c r="F72" s="1152"/>
    </row>
    <row r="73" spans="1:6">
      <c r="A73" s="1152"/>
      <c r="B73" s="956">
        <v>131810</v>
      </c>
      <c r="C73" s="889" t="s">
        <v>3</v>
      </c>
      <c r="D73" s="889" t="str">
        <f t="shared" si="3"/>
        <v>131810,</v>
      </c>
      <c r="E73" s="115" t="s">
        <v>56</v>
      </c>
      <c r="F73" s="1152"/>
    </row>
    <row r="74" spans="1:6">
      <c r="A74" s="1152"/>
      <c r="B74" s="956">
        <v>124621</v>
      </c>
      <c r="C74" s="889" t="s">
        <v>3</v>
      </c>
      <c r="D74" s="889" t="str">
        <f t="shared" si="3"/>
        <v>124621,</v>
      </c>
      <c r="E74" s="115" t="s">
        <v>39</v>
      </c>
      <c r="F74" s="1152"/>
    </row>
    <row r="75" spans="1:6">
      <c r="A75" s="1152"/>
      <c r="B75" s="1153">
        <v>169236</v>
      </c>
      <c r="C75" s="889" t="s">
        <v>3</v>
      </c>
      <c r="D75" s="889" t="str">
        <f t="shared" si="3"/>
        <v>169236,</v>
      </c>
      <c r="E75" s="879" t="s">
        <v>57</v>
      </c>
      <c r="F75" s="1152"/>
    </row>
    <row r="76" spans="1:6">
      <c r="A76" s="1152"/>
      <c r="B76" s="956">
        <v>124632</v>
      </c>
      <c r="C76" s="889" t="s">
        <v>3</v>
      </c>
      <c r="D76" s="889" t="str">
        <f t="shared" si="3"/>
        <v>124632,</v>
      </c>
      <c r="E76" s="879" t="s">
        <v>58</v>
      </c>
      <c r="F76" s="1152"/>
    </row>
    <row r="77" spans="1:6">
      <c r="A77" s="1152"/>
      <c r="B77" s="1153">
        <v>184105</v>
      </c>
      <c r="C77" s="889" t="s">
        <v>3</v>
      </c>
      <c r="D77" s="889" t="str">
        <f t="shared" si="3"/>
        <v>184105,</v>
      </c>
      <c r="E77" s="879" t="s">
        <v>57</v>
      </c>
      <c r="F77" s="1152"/>
    </row>
    <row r="78" spans="1:6">
      <c r="A78" s="1152"/>
      <c r="B78" s="1153">
        <v>124619</v>
      </c>
      <c r="C78" s="889" t="s">
        <v>3</v>
      </c>
      <c r="D78" s="889" t="str">
        <f t="shared" si="3"/>
        <v>124619,</v>
      </c>
      <c r="E78" s="879" t="s">
        <v>59</v>
      </c>
      <c r="F78" s="1152"/>
    </row>
    <row r="79" spans="1:6">
      <c r="A79" s="1152"/>
      <c r="B79" s="1153">
        <v>196069</v>
      </c>
      <c r="C79" s="889" t="s">
        <v>3</v>
      </c>
      <c r="D79" s="889" t="str">
        <f t="shared" si="3"/>
        <v>196069,</v>
      </c>
      <c r="E79" s="879" t="s">
        <v>60</v>
      </c>
      <c r="F79" s="1152"/>
    </row>
    <row r="80" spans="1:6">
      <c r="A80" s="1152"/>
      <c r="B80" s="956">
        <v>210313</v>
      </c>
      <c r="C80" s="889" t="s">
        <v>3</v>
      </c>
      <c r="D80" s="889" t="str">
        <f t="shared" si="3"/>
        <v>210313,</v>
      </c>
      <c r="E80" s="879" t="s">
        <v>139</v>
      </c>
      <c r="F80" s="1152"/>
    </row>
    <row r="81" spans="1:6">
      <c r="A81" s="1152"/>
      <c r="B81" s="1154">
        <v>210313</v>
      </c>
      <c r="C81" s="889" t="s">
        <v>3</v>
      </c>
      <c r="D81" s="889" t="str">
        <f t="shared" si="3"/>
        <v>210313,</v>
      </c>
      <c r="E81" s="750" t="s">
        <v>139</v>
      </c>
      <c r="F81" s="1152"/>
    </row>
    <row r="82" spans="1:6">
      <c r="A82" s="1152"/>
      <c r="B82" s="1154">
        <v>124620</v>
      </c>
      <c r="C82" s="889" t="s">
        <v>3</v>
      </c>
      <c r="D82" s="889" t="str">
        <f t="shared" si="3"/>
        <v>124620,</v>
      </c>
      <c r="E82" s="750" t="s">
        <v>38</v>
      </c>
      <c r="F82" s="1152"/>
    </row>
    <row r="83" spans="1:6">
      <c r="A83" s="1152"/>
      <c r="B83" s="1154">
        <v>124631</v>
      </c>
      <c r="C83" s="889" t="s">
        <v>3</v>
      </c>
      <c r="D83" s="889" t="str">
        <f t="shared" si="3"/>
        <v>124631,</v>
      </c>
      <c r="E83" s="750" t="s">
        <v>43</v>
      </c>
      <c r="F83" s="1152"/>
    </row>
    <row r="84" spans="1:6">
      <c r="A84" s="1152"/>
      <c r="B84" s="1154">
        <v>124619</v>
      </c>
      <c r="C84" s="889" t="s">
        <v>3</v>
      </c>
      <c r="D84" s="889" t="str">
        <f t="shared" si="3"/>
        <v>124619,</v>
      </c>
      <c r="E84" s="750" t="s">
        <v>59</v>
      </c>
      <c r="F84" s="1152"/>
    </row>
    <row r="85" spans="1:6">
      <c r="A85" s="1155"/>
      <c r="B85" s="1154">
        <v>124627</v>
      </c>
      <c r="C85" s="889"/>
      <c r="D85" s="889" t="str">
        <f t="shared" si="3"/>
        <v>124627</v>
      </c>
      <c r="E85" s="750" t="s">
        <v>49</v>
      </c>
      <c r="F85" s="1155"/>
    </row>
    <row r="87" spans="1:6">
      <c r="A87" s="902" t="s">
        <v>332</v>
      </c>
      <c r="B87" s="889">
        <v>58522</v>
      </c>
      <c r="C87" s="1229" t="s">
        <v>333</v>
      </c>
      <c r="D87" s="1230"/>
      <c r="E87" s="113" t="s">
        <v>106</v>
      </c>
      <c r="F87" s="116">
        <v>40</v>
      </c>
    </row>
    <row r="88" spans="1:6">
      <c r="A88" s="902"/>
      <c r="B88" s="889"/>
      <c r="C88" s="889"/>
      <c r="D88" s="889"/>
      <c r="E88" s="113"/>
      <c r="F88" s="116"/>
    </row>
    <row r="89" spans="1:6">
      <c r="A89" s="1151" t="s">
        <v>140</v>
      </c>
      <c r="B89" s="889">
        <v>127932</v>
      </c>
      <c r="C89" s="889" t="s">
        <v>3</v>
      </c>
      <c r="D89" s="889" t="str">
        <f>B89&amp;C89</f>
        <v>127932,</v>
      </c>
      <c r="E89" s="113" t="s">
        <v>334</v>
      </c>
      <c r="F89" s="116" t="s">
        <v>335</v>
      </c>
    </row>
    <row r="90" spans="1:6">
      <c r="A90" s="1152"/>
      <c r="B90" s="889">
        <v>183109</v>
      </c>
      <c r="C90" s="889" t="s">
        <v>3</v>
      </c>
      <c r="D90" s="889" t="str">
        <f>B90&amp;C90</f>
        <v>183109,</v>
      </c>
      <c r="E90" s="113" t="s">
        <v>334</v>
      </c>
      <c r="F90" s="116"/>
    </row>
    <row r="91" spans="1:6">
      <c r="A91" s="1155"/>
      <c r="B91" s="889">
        <v>186545</v>
      </c>
      <c r="C91" s="889"/>
      <c r="D91" s="889" t="str">
        <f>B91&amp;C91</f>
        <v>186545</v>
      </c>
      <c r="E91" s="113" t="s">
        <v>336</v>
      </c>
      <c r="F91" s="116"/>
    </row>
    <row r="92" spans="1:6">
      <c r="A92" s="902"/>
      <c r="B92" s="889"/>
      <c r="C92" s="889"/>
      <c r="D92" s="889"/>
      <c r="E92" s="113"/>
      <c r="F92" s="116"/>
    </row>
    <row r="93" spans="1:6">
      <c r="A93" s="902" t="s">
        <v>337</v>
      </c>
      <c r="B93" s="889">
        <v>155108</v>
      </c>
      <c r="C93" s="889"/>
      <c r="D93" s="889"/>
      <c r="E93" s="113" t="s">
        <v>338</v>
      </c>
      <c r="F93" s="116">
        <v>220</v>
      </c>
    </row>
    <row r="95" spans="1:6">
      <c r="A95" s="198" t="s">
        <v>94</v>
      </c>
      <c r="B95" s="1107" t="s">
        <v>79</v>
      </c>
      <c r="C95" s="889"/>
      <c r="D95" s="889"/>
      <c r="E95" s="198" t="s">
        <v>95</v>
      </c>
      <c r="F95" s="116"/>
    </row>
    <row r="96" spans="1:6">
      <c r="A96" s="1309" t="s">
        <v>96</v>
      </c>
      <c r="B96" s="1310">
        <v>40935</v>
      </c>
      <c r="C96" s="898" t="s">
        <v>3</v>
      </c>
      <c r="D96" s="898" t="str">
        <f>B96&amp;C96</f>
        <v>40935,</v>
      </c>
      <c r="E96" s="1311" t="s">
        <v>98</v>
      </c>
      <c r="F96" s="1312" t="s">
        <v>339</v>
      </c>
    </row>
    <row r="97" spans="1:6">
      <c r="A97" s="1309"/>
      <c r="B97" s="1313">
        <v>202044</v>
      </c>
      <c r="C97" s="898" t="s">
        <v>3</v>
      </c>
      <c r="D97" s="898" t="str">
        <f t="shared" ref="D97:D135" si="4">B97&amp;C97</f>
        <v>202044,</v>
      </c>
      <c r="E97" s="1309" t="s">
        <v>98</v>
      </c>
      <c r="F97" s="1314"/>
    </row>
    <row r="98" spans="1:6">
      <c r="A98" s="1309"/>
      <c r="B98" s="1315">
        <v>104690</v>
      </c>
      <c r="C98" s="898" t="s">
        <v>3</v>
      </c>
      <c r="D98" s="898" t="str">
        <f t="shared" si="4"/>
        <v>104690,</v>
      </c>
      <c r="E98" s="1316" t="s">
        <v>340</v>
      </c>
      <c r="F98" s="1314"/>
    </row>
    <row r="99" spans="1:6">
      <c r="A99" s="1309"/>
      <c r="B99" s="1313">
        <v>141233</v>
      </c>
      <c r="C99" s="898" t="s">
        <v>3</v>
      </c>
      <c r="D99" s="898" t="str">
        <f t="shared" si="4"/>
        <v>141233,</v>
      </c>
      <c r="E99" s="1309" t="s">
        <v>341</v>
      </c>
      <c r="F99" s="1314"/>
    </row>
    <row r="100" spans="1:6">
      <c r="A100" s="1309"/>
      <c r="B100" s="1313">
        <v>137775</v>
      </c>
      <c r="C100" s="898" t="s">
        <v>3</v>
      </c>
      <c r="D100" s="898" t="str">
        <f t="shared" si="4"/>
        <v>137775,</v>
      </c>
      <c r="E100" s="1309" t="s">
        <v>341</v>
      </c>
      <c r="F100" s="1314"/>
    </row>
    <row r="101" spans="1:6">
      <c r="A101" s="1309"/>
      <c r="B101" s="1315">
        <v>139379</v>
      </c>
      <c r="C101" s="898"/>
      <c r="D101" s="898" t="str">
        <f t="shared" si="4"/>
        <v>139379</v>
      </c>
      <c r="E101" s="1309" t="s">
        <v>99</v>
      </c>
      <c r="F101" s="1317"/>
    </row>
    <row r="102" spans="1:6">
      <c r="A102" s="1318" t="s">
        <v>100</v>
      </c>
      <c r="B102" s="1319">
        <v>161198</v>
      </c>
      <c r="C102" s="1320" t="s">
        <v>3</v>
      </c>
      <c r="D102" s="1320" t="str">
        <f t="shared" si="4"/>
        <v>161198,</v>
      </c>
      <c r="E102" s="1318" t="s">
        <v>101</v>
      </c>
      <c r="F102" s="1321" t="s">
        <v>339</v>
      </c>
    </row>
    <row r="103" spans="1:6">
      <c r="A103" s="1318"/>
      <c r="B103" s="1319">
        <v>144423</v>
      </c>
      <c r="C103" s="1320" t="s">
        <v>3</v>
      </c>
      <c r="D103" s="1320" t="str">
        <f t="shared" si="4"/>
        <v>144423,</v>
      </c>
      <c r="E103" s="1318" t="s">
        <v>103</v>
      </c>
      <c r="F103" s="1322"/>
    </row>
    <row r="104" spans="1:6">
      <c r="A104" s="1318"/>
      <c r="B104" s="1323">
        <v>111105</v>
      </c>
      <c r="C104" s="1320" t="s">
        <v>3</v>
      </c>
      <c r="D104" s="1320" t="str">
        <f t="shared" si="4"/>
        <v>111105,</v>
      </c>
      <c r="E104" s="1324" t="s">
        <v>66</v>
      </c>
      <c r="F104" s="1322"/>
    </row>
    <row r="105" spans="1:6">
      <c r="A105" s="1318"/>
      <c r="B105" s="1323">
        <v>170191</v>
      </c>
      <c r="C105" s="1320" t="s">
        <v>3</v>
      </c>
      <c r="D105" s="1320" t="str">
        <f t="shared" si="4"/>
        <v>170191,</v>
      </c>
      <c r="E105" s="1325" t="s">
        <v>104</v>
      </c>
      <c r="F105" s="1322"/>
    </row>
    <row r="106" spans="1:6">
      <c r="A106" s="1318"/>
      <c r="B106" s="1323">
        <v>161243</v>
      </c>
      <c r="C106" s="1320" t="s">
        <v>3</v>
      </c>
      <c r="D106" s="1320" t="str">
        <f t="shared" si="4"/>
        <v>161243,</v>
      </c>
      <c r="E106" s="1325" t="s">
        <v>105</v>
      </c>
      <c r="F106" s="1322"/>
    </row>
    <row r="107" spans="1:6">
      <c r="A107" s="1318"/>
      <c r="B107" s="1320">
        <v>58522</v>
      </c>
      <c r="C107" s="1320" t="s">
        <v>3</v>
      </c>
      <c r="D107" s="1320" t="str">
        <f t="shared" si="4"/>
        <v>58522,</v>
      </c>
      <c r="E107" s="1318" t="s">
        <v>106</v>
      </c>
      <c r="F107" s="1322"/>
    </row>
    <row r="108" spans="1:6">
      <c r="A108" s="1318"/>
      <c r="B108" s="1320">
        <v>194347</v>
      </c>
      <c r="C108" s="1320" t="s">
        <v>3</v>
      </c>
      <c r="D108" s="1320" t="str">
        <f t="shared" si="4"/>
        <v>194347,</v>
      </c>
      <c r="E108" s="1318" t="s">
        <v>342</v>
      </c>
      <c r="F108" s="1322"/>
    </row>
    <row r="109" ht="22.2" spans="1:6">
      <c r="A109" s="1318"/>
      <c r="B109" s="1320">
        <v>195323</v>
      </c>
      <c r="C109" s="1320"/>
      <c r="D109" s="1320" t="str">
        <f t="shared" si="4"/>
        <v>195323</v>
      </c>
      <c r="E109" s="1325" t="s">
        <v>343</v>
      </c>
      <c r="F109" s="1326"/>
    </row>
    <row r="110" spans="1:6">
      <c r="A110" s="1327" t="s">
        <v>107</v>
      </c>
      <c r="B110" s="1328">
        <v>41368</v>
      </c>
      <c r="C110" s="1329" t="s">
        <v>3</v>
      </c>
      <c r="D110" s="898" t="str">
        <f t="shared" si="4"/>
        <v>41368,</v>
      </c>
      <c r="E110" s="1327" t="s">
        <v>108</v>
      </c>
      <c r="F110" s="1330" t="s">
        <v>344</v>
      </c>
    </row>
    <row r="111" spans="1:6">
      <c r="A111" s="1327"/>
      <c r="B111" s="1328">
        <v>34489</v>
      </c>
      <c r="C111" s="1329" t="s">
        <v>3</v>
      </c>
      <c r="D111" s="898" t="str">
        <f t="shared" si="4"/>
        <v>34489,</v>
      </c>
      <c r="E111" s="1327" t="s">
        <v>108</v>
      </c>
      <c r="F111" s="1331"/>
    </row>
    <row r="112" spans="1:6">
      <c r="A112" s="1327"/>
      <c r="B112" s="1332">
        <v>201264</v>
      </c>
      <c r="C112" s="1329" t="s">
        <v>3</v>
      </c>
      <c r="D112" s="898" t="str">
        <f t="shared" si="4"/>
        <v>201264,</v>
      </c>
      <c r="E112" s="1333" t="s">
        <v>345</v>
      </c>
      <c r="F112" s="1331"/>
    </row>
    <row r="113" spans="1:6">
      <c r="A113" s="1327"/>
      <c r="B113" s="1332">
        <v>201495</v>
      </c>
      <c r="C113" s="1329" t="s">
        <v>3</v>
      </c>
      <c r="D113" s="898" t="str">
        <f t="shared" si="4"/>
        <v>201495,</v>
      </c>
      <c r="E113" s="1333" t="s">
        <v>346</v>
      </c>
      <c r="F113" s="1331"/>
    </row>
    <row r="114" spans="1:6">
      <c r="A114" s="1327"/>
      <c r="B114" s="1334">
        <v>174232</v>
      </c>
      <c r="C114" s="1329" t="s">
        <v>3</v>
      </c>
      <c r="D114" s="898" t="str">
        <f t="shared" si="4"/>
        <v>174232,</v>
      </c>
      <c r="E114" s="1327" t="s">
        <v>6</v>
      </c>
      <c r="F114" s="1331"/>
    </row>
    <row r="115" spans="1:6">
      <c r="A115" s="1327"/>
      <c r="B115" s="1332">
        <v>191655</v>
      </c>
      <c r="C115" s="1329" t="s">
        <v>3</v>
      </c>
      <c r="D115" s="898" t="str">
        <f t="shared" si="4"/>
        <v>191655,</v>
      </c>
      <c r="E115" s="1333" t="s">
        <v>6</v>
      </c>
      <c r="F115" s="1331"/>
    </row>
    <row r="116" spans="1:6">
      <c r="A116" s="1327"/>
      <c r="B116" s="1334">
        <v>181356</v>
      </c>
      <c r="C116" s="1329" t="s">
        <v>3</v>
      </c>
      <c r="D116" s="898" t="str">
        <f t="shared" si="4"/>
        <v>181356,</v>
      </c>
      <c r="E116" s="1327" t="s">
        <v>112</v>
      </c>
      <c r="F116" s="1331"/>
    </row>
    <row r="117" spans="1:6">
      <c r="A117" s="1327"/>
      <c r="B117" s="1334">
        <v>67665</v>
      </c>
      <c r="C117" s="1329" t="s">
        <v>3</v>
      </c>
      <c r="D117" s="898" t="str">
        <f t="shared" si="4"/>
        <v>67665,</v>
      </c>
      <c r="E117" s="1327" t="s">
        <v>113</v>
      </c>
      <c r="F117" s="1331"/>
    </row>
    <row r="118" spans="1:6">
      <c r="A118" s="1327"/>
      <c r="B118" s="1334">
        <v>184102</v>
      </c>
      <c r="C118" s="1329" t="s">
        <v>3</v>
      </c>
      <c r="D118" s="898" t="str">
        <f t="shared" si="4"/>
        <v>184102,</v>
      </c>
      <c r="E118" s="1327" t="s">
        <v>113</v>
      </c>
      <c r="F118" s="1331"/>
    </row>
    <row r="119" spans="1:6">
      <c r="A119" s="1327"/>
      <c r="B119" s="1334">
        <v>169668</v>
      </c>
      <c r="C119" s="1329" t="s">
        <v>3</v>
      </c>
      <c r="D119" s="898" t="str">
        <f t="shared" si="4"/>
        <v>169668,</v>
      </c>
      <c r="E119" s="1327" t="s">
        <v>114</v>
      </c>
      <c r="F119" s="1331"/>
    </row>
    <row r="120" spans="1:6">
      <c r="A120" s="1327"/>
      <c r="B120" s="1335">
        <v>183439</v>
      </c>
      <c r="C120" s="1329"/>
      <c r="D120" s="898" t="str">
        <f t="shared" si="4"/>
        <v>183439</v>
      </c>
      <c r="E120" s="1327" t="s">
        <v>7</v>
      </c>
      <c r="F120" s="1336"/>
    </row>
    <row r="121" ht="22" customHeight="1" spans="1:6">
      <c r="A121" s="1108" t="s">
        <v>115</v>
      </c>
      <c r="B121" s="1109">
        <v>84174</v>
      </c>
      <c r="C121" s="114"/>
      <c r="D121" s="114" t="str">
        <f t="shared" si="4"/>
        <v>84174</v>
      </c>
      <c r="E121" s="1108" t="s">
        <v>116</v>
      </c>
      <c r="F121" s="116" t="s">
        <v>347</v>
      </c>
    </row>
    <row r="122" ht="22" customHeight="1" spans="1:6">
      <c r="A122" s="1337" t="s">
        <v>118</v>
      </c>
      <c r="B122" s="1338">
        <v>201173</v>
      </c>
      <c r="C122" s="1339"/>
      <c r="D122" s="898" t="str">
        <f t="shared" si="4"/>
        <v>201173</v>
      </c>
      <c r="E122" s="1340" t="s">
        <v>119</v>
      </c>
      <c r="F122" s="1341" t="s">
        <v>347</v>
      </c>
    </row>
    <row r="123" ht="22" customHeight="1" spans="1:6">
      <c r="A123" s="1342" t="s">
        <v>121</v>
      </c>
      <c r="B123" s="1343">
        <v>132393</v>
      </c>
      <c r="C123" s="1344" t="s">
        <v>3</v>
      </c>
      <c r="D123" s="1344" t="str">
        <f t="shared" si="4"/>
        <v>132393,</v>
      </c>
      <c r="E123" s="1345" t="s">
        <v>122</v>
      </c>
      <c r="F123" s="1346" t="s">
        <v>348</v>
      </c>
    </row>
    <row r="124" ht="22" customHeight="1" spans="1:6">
      <c r="A124" s="1342"/>
      <c r="B124" s="1347">
        <v>53857</v>
      </c>
      <c r="C124" s="1344"/>
      <c r="D124" s="1344" t="str">
        <f t="shared" si="4"/>
        <v>53857</v>
      </c>
      <c r="E124" s="1348" t="s">
        <v>124</v>
      </c>
      <c r="F124" s="1349"/>
    </row>
    <row r="125" ht="22" customHeight="1" spans="1:6">
      <c r="A125" s="1350" t="s">
        <v>125</v>
      </c>
      <c r="B125" s="1351">
        <v>187104</v>
      </c>
      <c r="C125" s="1352" t="s">
        <v>3</v>
      </c>
      <c r="D125" s="898" t="str">
        <f t="shared" si="4"/>
        <v>187104,</v>
      </c>
      <c r="E125" s="1353" t="s">
        <v>126</v>
      </c>
      <c r="F125" s="1354" t="s">
        <v>349</v>
      </c>
    </row>
    <row r="126" ht="22" customHeight="1" spans="1:6">
      <c r="A126" s="1350"/>
      <c r="B126" s="1351">
        <v>205097</v>
      </c>
      <c r="C126" s="1352"/>
      <c r="D126" s="898" t="str">
        <f t="shared" si="4"/>
        <v>205097</v>
      </c>
      <c r="E126" s="1353" t="s">
        <v>128</v>
      </c>
      <c r="F126" s="1355"/>
    </row>
    <row r="127" ht="22" customHeight="1" spans="1:6">
      <c r="A127" s="1356" t="s">
        <v>129</v>
      </c>
      <c r="B127" s="1357">
        <v>195888</v>
      </c>
      <c r="C127" s="1358" t="s">
        <v>3</v>
      </c>
      <c r="D127" s="1358" t="str">
        <f t="shared" si="4"/>
        <v>195888,</v>
      </c>
      <c r="E127" s="1359" t="s">
        <v>133</v>
      </c>
      <c r="F127" s="1360" t="s">
        <v>350</v>
      </c>
    </row>
    <row r="128" ht="22" customHeight="1" spans="1:6">
      <c r="A128" s="1356"/>
      <c r="B128" s="1357">
        <v>179321</v>
      </c>
      <c r="C128" s="1358" t="s">
        <v>3</v>
      </c>
      <c r="D128" s="1358" t="str">
        <f t="shared" si="4"/>
        <v>179321,</v>
      </c>
      <c r="E128" s="1359" t="s">
        <v>134</v>
      </c>
      <c r="F128" s="1360"/>
    </row>
    <row r="129" ht="22" customHeight="1" spans="1:6">
      <c r="A129" s="1356"/>
      <c r="B129" s="1357">
        <v>190969</v>
      </c>
      <c r="C129" s="1358" t="s">
        <v>3</v>
      </c>
      <c r="D129" s="1358" t="str">
        <f t="shared" si="4"/>
        <v>190969,</v>
      </c>
      <c r="E129" s="1359" t="s">
        <v>134</v>
      </c>
      <c r="F129" s="1360"/>
    </row>
    <row r="130" ht="22" customHeight="1" spans="1:6">
      <c r="A130" s="1356"/>
      <c r="B130" s="1361">
        <v>184082</v>
      </c>
      <c r="C130" s="1358" t="s">
        <v>3</v>
      </c>
      <c r="D130" s="1358" t="str">
        <f t="shared" si="4"/>
        <v>184082,</v>
      </c>
      <c r="E130" s="1356" t="s">
        <v>135</v>
      </c>
      <c r="F130" s="1360"/>
    </row>
    <row r="131" ht="22" customHeight="1" spans="1:6">
      <c r="A131" s="1356"/>
      <c r="B131" s="1361">
        <v>48233</v>
      </c>
      <c r="C131" s="1358" t="s">
        <v>3</v>
      </c>
      <c r="D131" s="1358" t="str">
        <f t="shared" si="4"/>
        <v>48233,</v>
      </c>
      <c r="E131" s="1356" t="s">
        <v>135</v>
      </c>
      <c r="F131" s="1360"/>
    </row>
    <row r="132" ht="22" customHeight="1" spans="1:6">
      <c r="A132" s="1356"/>
      <c r="B132" s="1357">
        <v>165878</v>
      </c>
      <c r="C132" s="1358"/>
      <c r="D132" s="1358" t="str">
        <f t="shared" si="4"/>
        <v>165878</v>
      </c>
      <c r="E132" s="1359" t="s">
        <v>136</v>
      </c>
      <c r="F132" s="1360"/>
    </row>
    <row r="133" ht="22" customHeight="1" spans="1:6">
      <c r="A133" s="768" t="s">
        <v>351</v>
      </c>
      <c r="B133" s="114">
        <v>163862</v>
      </c>
      <c r="C133" s="889" t="s">
        <v>3</v>
      </c>
      <c r="D133" s="898" t="str">
        <f t="shared" si="4"/>
        <v>163862,</v>
      </c>
      <c r="E133" s="1114" t="s">
        <v>352</v>
      </c>
      <c r="F133" s="1362" t="s">
        <v>349</v>
      </c>
    </row>
    <row r="134" ht="22" customHeight="1" spans="1:6">
      <c r="A134" s="768"/>
      <c r="B134" s="114">
        <v>177132</v>
      </c>
      <c r="C134" s="889"/>
      <c r="D134" s="898" t="str">
        <f t="shared" si="4"/>
        <v>177132</v>
      </c>
      <c r="E134" s="1363" t="s">
        <v>353</v>
      </c>
      <c r="F134" s="1364"/>
    </row>
    <row r="135" ht="22" customHeight="1" spans="1:6">
      <c r="A135" s="1114" t="s">
        <v>354</v>
      </c>
      <c r="B135" s="114">
        <v>140288</v>
      </c>
      <c r="C135" s="1109"/>
      <c r="D135" s="1109" t="str">
        <f t="shared" si="4"/>
        <v>140288</v>
      </c>
      <c r="E135" s="1363" t="s">
        <v>355</v>
      </c>
      <c r="F135" s="1362" t="s">
        <v>356</v>
      </c>
    </row>
    <row r="136" ht="22" customHeight="1" spans="1:6">
      <c r="A136" s="902"/>
      <c r="B136" s="889">
        <v>274</v>
      </c>
      <c r="C136" s="889"/>
      <c r="D136" s="889"/>
      <c r="E136" s="113" t="s">
        <v>357</v>
      </c>
      <c r="F136" s="116">
        <v>10</v>
      </c>
    </row>
    <row r="137" ht="22" customHeight="1" spans="1:6">
      <c r="A137" s="902"/>
      <c r="B137" s="889">
        <v>161198</v>
      </c>
      <c r="C137" s="889"/>
      <c r="D137" s="889"/>
      <c r="E137" s="113" t="s">
        <v>358</v>
      </c>
      <c r="F137" s="116">
        <v>72</v>
      </c>
    </row>
    <row r="141" spans="2:5">
      <c r="B141" s="1218" t="s">
        <v>79</v>
      </c>
      <c r="C141" s="889"/>
      <c r="D141" s="889"/>
      <c r="E141" s="1218" t="s">
        <v>62</v>
      </c>
    </row>
    <row r="142" spans="2:5">
      <c r="B142" s="1218">
        <v>169354</v>
      </c>
      <c r="C142" s="889" t="s">
        <v>3</v>
      </c>
      <c r="D142" s="889" t="str">
        <f>B142&amp;C142</f>
        <v>169354,</v>
      </c>
      <c r="E142" s="1218" t="s">
        <v>82</v>
      </c>
    </row>
    <row r="143" spans="2:5">
      <c r="B143" s="1218">
        <v>72942</v>
      </c>
      <c r="C143" s="889" t="s">
        <v>3</v>
      </c>
      <c r="D143" s="889" t="str">
        <f t="shared" ref="D143:D153" si="5">B143&amp;C143</f>
        <v>72942,</v>
      </c>
      <c r="E143" s="1218" t="s">
        <v>359</v>
      </c>
    </row>
    <row r="144" spans="2:5">
      <c r="B144" s="1218">
        <v>185410</v>
      </c>
      <c r="C144" s="889" t="s">
        <v>3</v>
      </c>
      <c r="D144" s="889" t="str">
        <f t="shared" si="5"/>
        <v>185410,</v>
      </c>
      <c r="E144" s="1218" t="s">
        <v>64</v>
      </c>
    </row>
    <row r="145" spans="2:5">
      <c r="B145" s="1218">
        <v>140446</v>
      </c>
      <c r="C145" s="889" t="s">
        <v>3</v>
      </c>
      <c r="D145" s="889" t="str">
        <f t="shared" si="5"/>
        <v>140446,</v>
      </c>
      <c r="E145" s="1218" t="s">
        <v>91</v>
      </c>
    </row>
    <row r="146" spans="2:5">
      <c r="B146" s="1218">
        <v>54212</v>
      </c>
      <c r="C146" s="889" t="s">
        <v>3</v>
      </c>
      <c r="D146" s="889" t="str">
        <f t="shared" si="5"/>
        <v>54212,</v>
      </c>
      <c r="E146" s="1218" t="s">
        <v>360</v>
      </c>
    </row>
    <row r="147" spans="2:5">
      <c r="B147" s="1218">
        <v>169350</v>
      </c>
      <c r="C147" s="889" t="s">
        <v>3</v>
      </c>
      <c r="D147" s="889" t="str">
        <f t="shared" si="5"/>
        <v>169350,</v>
      </c>
      <c r="E147" s="1218" t="s">
        <v>83</v>
      </c>
    </row>
    <row r="148" spans="2:5">
      <c r="B148" s="747">
        <v>195867</v>
      </c>
      <c r="C148" s="889" t="s">
        <v>3</v>
      </c>
      <c r="D148" s="889" t="str">
        <f t="shared" si="5"/>
        <v>195867,</v>
      </c>
      <c r="E148" s="747" t="s">
        <v>361</v>
      </c>
    </row>
    <row r="149" spans="2:5">
      <c r="B149" s="1218">
        <v>187310</v>
      </c>
      <c r="C149" s="889" t="s">
        <v>3</v>
      </c>
      <c r="D149" s="889" t="str">
        <f t="shared" si="5"/>
        <v>187310,</v>
      </c>
      <c r="E149" s="1218" t="s">
        <v>362</v>
      </c>
    </row>
    <row r="150" spans="2:5">
      <c r="B150" s="747">
        <v>75119</v>
      </c>
      <c r="C150" s="889" t="s">
        <v>3</v>
      </c>
      <c r="D150" s="889" t="str">
        <f t="shared" si="5"/>
        <v>75119,</v>
      </c>
      <c r="E150" s="747" t="s">
        <v>363</v>
      </c>
    </row>
    <row r="151" spans="2:5">
      <c r="B151" s="747">
        <v>185564</v>
      </c>
      <c r="C151" s="889" t="s">
        <v>3</v>
      </c>
      <c r="D151" s="889" t="str">
        <f t="shared" si="5"/>
        <v>185564,</v>
      </c>
      <c r="E151" s="747" t="s">
        <v>364</v>
      </c>
    </row>
    <row r="152" spans="2:5">
      <c r="B152" s="747">
        <v>187680</v>
      </c>
      <c r="C152" s="889" t="s">
        <v>3</v>
      </c>
      <c r="D152" s="889" t="str">
        <f t="shared" si="5"/>
        <v>187680,</v>
      </c>
      <c r="E152" s="747" t="s">
        <v>364</v>
      </c>
    </row>
    <row r="153" spans="2:5">
      <c r="B153" s="747">
        <v>202696</v>
      </c>
      <c r="C153" s="889"/>
      <c r="D153" s="889" t="str">
        <f t="shared" si="5"/>
        <v>202696</v>
      </c>
      <c r="E153" s="747" t="s">
        <v>365</v>
      </c>
    </row>
  </sheetData>
  <mergeCells count="25">
    <mergeCell ref="C87:D87"/>
    <mergeCell ref="A2:A11"/>
    <mergeCell ref="A13:A35"/>
    <mergeCell ref="A38:A48"/>
    <mergeCell ref="A50:A85"/>
    <mergeCell ref="A89:A91"/>
    <mergeCell ref="A96:A101"/>
    <mergeCell ref="A102:A109"/>
    <mergeCell ref="A110:A120"/>
    <mergeCell ref="A123:A124"/>
    <mergeCell ref="A125:A126"/>
    <mergeCell ref="A127:A132"/>
    <mergeCell ref="A133:A134"/>
    <mergeCell ref="F3:F11"/>
    <mergeCell ref="F14:F35"/>
    <mergeCell ref="F39:F48"/>
    <mergeCell ref="F51:F85"/>
    <mergeCell ref="F89:F91"/>
    <mergeCell ref="F96:F101"/>
    <mergeCell ref="F102:F109"/>
    <mergeCell ref="F110:F120"/>
    <mergeCell ref="F123:F124"/>
    <mergeCell ref="F125:F126"/>
    <mergeCell ref="F127:F132"/>
    <mergeCell ref="F133:F134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workbookViewId="0">
      <selection activeCell="A2" sqref="A$1:R$1048576"/>
    </sheetView>
  </sheetViews>
  <sheetFormatPr defaultColWidth="9" defaultRowHeight="14.4"/>
  <cols>
    <col min="1" max="1" width="5.25" style="172" customWidth="1"/>
    <col min="2" max="2" width="9.62962962962963" style="172" customWidth="1"/>
    <col min="3" max="3" width="7.12962962962963" style="172" customWidth="1"/>
    <col min="4" max="4" width="5.25" style="172" customWidth="1"/>
    <col min="5" max="5" width="7.25" style="172" customWidth="1"/>
    <col min="6" max="6" width="6.87962962962963" style="172" customWidth="1"/>
    <col min="7" max="7" width="5.87962962962963" style="172" customWidth="1"/>
    <col min="8" max="8" width="6.62962962962963" style="172" customWidth="1"/>
    <col min="9" max="9" width="7.5" style="172" customWidth="1"/>
    <col min="10" max="10" width="7.37962962962963" style="172" customWidth="1"/>
    <col min="11" max="11" width="7.12962962962963" style="172" customWidth="1"/>
    <col min="12" max="12" width="7.75" style="172" customWidth="1"/>
    <col min="13" max="13" width="6.75" style="172" customWidth="1"/>
    <col min="14" max="14" width="6.62962962962963" style="172" customWidth="1"/>
    <col min="15" max="15" width="5.87962962962963" style="172" customWidth="1"/>
    <col min="16" max="18" width="5.25" style="172" customWidth="1"/>
  </cols>
  <sheetData>
    <row r="1" spans="1:18">
      <c r="A1" s="6" t="s">
        <v>366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72" customFormat="1" ht="48" spans="1:18">
      <c r="A2" s="917" t="s">
        <v>276</v>
      </c>
      <c r="B2" s="917" t="s">
        <v>277</v>
      </c>
      <c r="C2" s="917" t="s">
        <v>278</v>
      </c>
      <c r="D2" s="917" t="s">
        <v>279</v>
      </c>
      <c r="E2" s="917" t="s">
        <v>280</v>
      </c>
      <c r="F2" s="917" t="s">
        <v>281</v>
      </c>
      <c r="G2" s="917" t="s">
        <v>282</v>
      </c>
      <c r="H2" s="1296" t="s">
        <v>283</v>
      </c>
      <c r="I2" s="1302" t="s">
        <v>284</v>
      </c>
      <c r="J2" s="918" t="s">
        <v>285</v>
      </c>
      <c r="K2" s="918" t="s">
        <v>286</v>
      </c>
      <c r="L2" s="918" t="s">
        <v>287</v>
      </c>
      <c r="M2" s="1131" t="s">
        <v>288</v>
      </c>
      <c r="N2" s="918" t="s">
        <v>277</v>
      </c>
      <c r="O2" s="918" t="s">
        <v>289</v>
      </c>
      <c r="P2" s="4" t="s">
        <v>290</v>
      </c>
      <c r="Q2" s="4" t="s">
        <v>291</v>
      </c>
      <c r="R2" s="1161" t="s">
        <v>292</v>
      </c>
    </row>
    <row r="3" spans="1:18">
      <c r="A3" s="6" t="s">
        <v>293</v>
      </c>
      <c r="B3" s="6" t="s">
        <v>294</v>
      </c>
      <c r="C3" s="6">
        <v>0.9</v>
      </c>
      <c r="D3" s="6">
        <v>2.5</v>
      </c>
      <c r="E3" s="1297">
        <f>C3/D3*F3</f>
        <v>76111.2</v>
      </c>
      <c r="F3" s="11">
        <v>211420</v>
      </c>
      <c r="G3" s="11">
        <v>6820</v>
      </c>
      <c r="H3" s="1298">
        <f>C3/D3*F3/31</f>
        <v>2455.2</v>
      </c>
      <c r="I3" s="1298">
        <f>C3/D3*J3</f>
        <v>926.28</v>
      </c>
      <c r="J3" s="38">
        <v>2573</v>
      </c>
      <c r="K3" s="38">
        <v>60678</v>
      </c>
      <c r="L3" s="41">
        <v>28.7</v>
      </c>
      <c r="M3" s="23">
        <f>E3/I3</f>
        <v>82.1686746987952</v>
      </c>
      <c r="N3" s="20" t="s">
        <v>294</v>
      </c>
      <c r="O3" s="23">
        <v>28</v>
      </c>
      <c r="P3" s="23">
        <f>O3/4</f>
        <v>7</v>
      </c>
      <c r="Q3" s="23">
        <f>P3/7</f>
        <v>1</v>
      </c>
      <c r="R3" s="1137">
        <v>96</v>
      </c>
    </row>
    <row r="4" spans="1:18">
      <c r="A4" s="6" t="s">
        <v>293</v>
      </c>
      <c r="B4" s="6" t="s">
        <v>295</v>
      </c>
      <c r="C4" s="6">
        <v>1</v>
      </c>
      <c r="D4" s="6">
        <v>2.5</v>
      </c>
      <c r="E4" s="1297">
        <f>C4/D4*F4</f>
        <v>84568</v>
      </c>
      <c r="F4" s="11">
        <v>211420</v>
      </c>
      <c r="G4" s="11">
        <v>6820</v>
      </c>
      <c r="H4" s="1298">
        <f>C4/D4*F4/31</f>
        <v>2728</v>
      </c>
      <c r="I4" s="1298">
        <f>C4/D4*J4</f>
        <v>1029.2</v>
      </c>
      <c r="J4" s="20">
        <v>2573</v>
      </c>
      <c r="K4" s="38">
        <v>60678</v>
      </c>
      <c r="L4" s="41">
        <v>28.7</v>
      </c>
      <c r="M4" s="23">
        <f>E4/I4</f>
        <v>82.1686746987952</v>
      </c>
      <c r="N4" s="20" t="s">
        <v>295</v>
      </c>
      <c r="O4" s="23">
        <v>31</v>
      </c>
      <c r="P4" s="23">
        <f>O4/4</f>
        <v>7.75</v>
      </c>
      <c r="Q4" s="23">
        <f>P4/7</f>
        <v>1.10714285714286</v>
      </c>
      <c r="R4" s="1137"/>
    </row>
    <row r="5" spans="1:18">
      <c r="A5" s="6" t="s">
        <v>293</v>
      </c>
      <c r="B5" s="6" t="s">
        <v>297</v>
      </c>
      <c r="C5" s="6">
        <v>0.6</v>
      </c>
      <c r="D5" s="6">
        <v>2.5</v>
      </c>
      <c r="E5" s="1297">
        <f>C5/D5*F5</f>
        <v>50740.8</v>
      </c>
      <c r="F5" s="11">
        <v>211420</v>
      </c>
      <c r="G5" s="11">
        <v>6820</v>
      </c>
      <c r="H5" s="1298">
        <f>C5/D5*F5/31</f>
        <v>1636.8</v>
      </c>
      <c r="I5" s="1298">
        <f>C5/D5*J5</f>
        <v>617.52</v>
      </c>
      <c r="J5" s="20">
        <v>2573</v>
      </c>
      <c r="K5" s="38">
        <v>60678</v>
      </c>
      <c r="L5" s="41">
        <v>28.7</v>
      </c>
      <c r="M5" s="23">
        <f>E5/I5</f>
        <v>82.1686746987952</v>
      </c>
      <c r="N5" s="20" t="s">
        <v>297</v>
      </c>
      <c r="O5" s="23">
        <v>19</v>
      </c>
      <c r="P5" s="23">
        <f>O5/4</f>
        <v>4.75</v>
      </c>
      <c r="Q5" s="23">
        <f>P5/7</f>
        <v>0.678571428571429</v>
      </c>
      <c r="R5" s="1137"/>
    </row>
    <row r="6" spans="1:18">
      <c r="A6" s="6"/>
      <c r="B6" s="6"/>
      <c r="C6" s="6">
        <f t="shared" ref="C6:I6" si="0">SUM(C3:C5)</f>
        <v>2.5</v>
      </c>
      <c r="D6" s="6"/>
      <c r="E6" s="1300">
        <f t="shared" si="0"/>
        <v>211420</v>
      </c>
      <c r="F6" s="6"/>
      <c r="G6" s="6"/>
      <c r="H6" s="1305">
        <f t="shared" si="0"/>
        <v>6820</v>
      </c>
      <c r="I6" s="1305">
        <f t="shared" si="0"/>
        <v>2573</v>
      </c>
      <c r="J6" s="20"/>
      <c r="K6" s="20"/>
      <c r="L6" s="1224"/>
      <c r="M6" s="23"/>
      <c r="O6" s="15"/>
      <c r="P6" s="23"/>
      <c r="Q6" s="23"/>
      <c r="R6" s="1137"/>
    </row>
    <row r="9" spans="1:13">
      <c r="A9" s="20" t="s">
        <v>298</v>
      </c>
      <c r="B9" s="20"/>
      <c r="C9" s="23" t="s">
        <v>294</v>
      </c>
      <c r="D9" s="23" t="s">
        <v>295</v>
      </c>
      <c r="E9" s="1305" t="s">
        <v>297</v>
      </c>
      <c r="F9" s="1137" t="s">
        <v>367</v>
      </c>
      <c r="H9" s="20" t="s">
        <v>299</v>
      </c>
      <c r="I9" s="20"/>
      <c r="J9" s="23" t="s">
        <v>294</v>
      </c>
      <c r="K9" s="23" t="s">
        <v>295</v>
      </c>
      <c r="L9" s="1305" t="s">
        <v>297</v>
      </c>
      <c r="M9" s="1137"/>
    </row>
    <row r="10" spans="1:13">
      <c r="A10" s="1130">
        <v>12</v>
      </c>
      <c r="B10" s="448" t="s">
        <v>305</v>
      </c>
      <c r="C10" s="33">
        <v>5</v>
      </c>
      <c r="D10" s="33">
        <v>5</v>
      </c>
      <c r="E10" s="33">
        <v>2</v>
      </c>
      <c r="F10" s="33">
        <f t="shared" ref="F10:F26" si="1">SUM(C10:E10)</f>
        <v>12</v>
      </c>
      <c r="H10" s="8"/>
      <c r="I10" s="448" t="s">
        <v>305</v>
      </c>
      <c r="J10" s="33"/>
      <c r="K10" s="33"/>
      <c r="L10" s="33"/>
      <c r="M10" s="33"/>
    </row>
    <row r="11" spans="1:13">
      <c r="A11" s="1130">
        <v>5000</v>
      </c>
      <c r="B11" s="448" t="s">
        <v>313</v>
      </c>
      <c r="C11" s="33">
        <v>1800</v>
      </c>
      <c r="D11" s="33">
        <v>2000</v>
      </c>
      <c r="E11" s="33">
        <v>1200</v>
      </c>
      <c r="F11" s="33">
        <f t="shared" si="1"/>
        <v>5000</v>
      </c>
      <c r="H11" s="8">
        <v>6240</v>
      </c>
      <c r="I11" s="448" t="s">
        <v>313</v>
      </c>
      <c r="J11" s="33">
        <v>2246</v>
      </c>
      <c r="K11" s="33">
        <v>2496</v>
      </c>
      <c r="L11" s="33">
        <v>1498</v>
      </c>
      <c r="M11" s="33"/>
    </row>
    <row r="12" spans="1:13">
      <c r="A12" s="1130">
        <v>30</v>
      </c>
      <c r="B12" s="1199" t="s">
        <v>164</v>
      </c>
      <c r="C12" s="33">
        <v>11</v>
      </c>
      <c r="D12" s="33">
        <v>12</v>
      </c>
      <c r="E12" s="33">
        <v>7</v>
      </c>
      <c r="F12" s="33">
        <f t="shared" si="1"/>
        <v>30</v>
      </c>
      <c r="H12" s="8"/>
      <c r="I12" s="1199" t="s">
        <v>164</v>
      </c>
      <c r="J12" s="33"/>
      <c r="K12" s="33"/>
      <c r="L12" s="33"/>
      <c r="M12" s="33"/>
    </row>
    <row r="13" spans="1:13">
      <c r="A13" s="1130">
        <v>46</v>
      </c>
      <c r="B13" s="1220" t="s">
        <v>13</v>
      </c>
      <c r="C13" s="33">
        <v>17</v>
      </c>
      <c r="D13" s="33">
        <v>19</v>
      </c>
      <c r="E13" s="33">
        <v>10</v>
      </c>
      <c r="F13" s="33">
        <f t="shared" si="1"/>
        <v>46</v>
      </c>
      <c r="G13" s="1301"/>
      <c r="H13" s="1130">
        <v>52</v>
      </c>
      <c r="I13" s="1220" t="s">
        <v>13</v>
      </c>
      <c r="J13" s="33">
        <v>19</v>
      </c>
      <c r="K13" s="33">
        <v>21</v>
      </c>
      <c r="L13" s="33">
        <v>12</v>
      </c>
      <c r="M13" s="33">
        <f t="shared" ref="M13:M26" si="2">SUM(J13:L13)</f>
        <v>52</v>
      </c>
    </row>
    <row r="14" ht="24" spans="1:13">
      <c r="A14" s="1130">
        <v>40</v>
      </c>
      <c r="B14" s="1220" t="s">
        <v>368</v>
      </c>
      <c r="C14" s="33">
        <v>15</v>
      </c>
      <c r="D14" s="33">
        <v>15</v>
      </c>
      <c r="E14" s="33">
        <v>10</v>
      </c>
      <c r="F14" s="33">
        <f t="shared" si="1"/>
        <v>40</v>
      </c>
      <c r="G14" s="1301"/>
      <c r="H14" s="1130"/>
      <c r="I14" s="1220"/>
      <c r="J14" s="33"/>
      <c r="K14" s="33"/>
      <c r="L14" s="33"/>
      <c r="M14" s="33"/>
    </row>
    <row r="15" spans="1:13">
      <c r="A15" s="1130">
        <v>21</v>
      </c>
      <c r="B15" s="1220" t="s">
        <v>140</v>
      </c>
      <c r="C15" s="8">
        <v>8</v>
      </c>
      <c r="D15" s="8">
        <v>8</v>
      </c>
      <c r="E15" s="8">
        <v>5</v>
      </c>
      <c r="F15" s="8">
        <f t="shared" si="1"/>
        <v>21</v>
      </c>
      <c r="G15" s="1301"/>
      <c r="H15" s="1130">
        <v>25</v>
      </c>
      <c r="I15" s="1220" t="s">
        <v>140</v>
      </c>
      <c r="J15" s="33">
        <v>9</v>
      </c>
      <c r="K15" s="33">
        <v>9</v>
      </c>
      <c r="L15" s="33">
        <v>7</v>
      </c>
      <c r="M15" s="33">
        <f t="shared" si="2"/>
        <v>25</v>
      </c>
    </row>
    <row r="16" spans="1:13">
      <c r="A16" s="1130">
        <v>220</v>
      </c>
      <c r="B16" s="1220" t="s">
        <v>338</v>
      </c>
      <c r="C16" s="33">
        <v>80</v>
      </c>
      <c r="D16" s="33">
        <v>88</v>
      </c>
      <c r="E16" s="33">
        <v>52</v>
      </c>
      <c r="F16" s="33">
        <f t="shared" si="1"/>
        <v>220</v>
      </c>
      <c r="G16" s="1301"/>
      <c r="H16" s="1130"/>
      <c r="I16" s="1137"/>
      <c r="J16" s="33"/>
      <c r="K16" s="33"/>
      <c r="L16" s="33"/>
      <c r="M16" s="33"/>
    </row>
    <row r="17" spans="1:13">
      <c r="A17" s="1130">
        <v>51</v>
      </c>
      <c r="B17" s="9" t="s">
        <v>369</v>
      </c>
      <c r="C17" s="33">
        <v>18</v>
      </c>
      <c r="D17" s="33">
        <v>20</v>
      </c>
      <c r="E17" s="33">
        <v>13</v>
      </c>
      <c r="F17" s="33">
        <f t="shared" si="1"/>
        <v>51</v>
      </c>
      <c r="G17" s="1301"/>
      <c r="H17" s="1130">
        <v>61</v>
      </c>
      <c r="I17" s="9" t="s">
        <v>369</v>
      </c>
      <c r="J17" s="33">
        <v>22</v>
      </c>
      <c r="K17" s="33">
        <v>24</v>
      </c>
      <c r="L17" s="33">
        <v>15</v>
      </c>
      <c r="M17" s="33">
        <f t="shared" si="2"/>
        <v>61</v>
      </c>
    </row>
    <row r="18" spans="1:13">
      <c r="A18" s="1130">
        <v>51</v>
      </c>
      <c r="B18" s="9" t="s">
        <v>370</v>
      </c>
      <c r="C18" s="33">
        <v>18</v>
      </c>
      <c r="D18" s="33">
        <v>20</v>
      </c>
      <c r="E18" s="33">
        <v>13</v>
      </c>
      <c r="F18" s="33">
        <f t="shared" si="1"/>
        <v>51</v>
      </c>
      <c r="G18" s="1301"/>
      <c r="H18" s="1130">
        <v>61</v>
      </c>
      <c r="I18" s="9" t="s">
        <v>370</v>
      </c>
      <c r="J18" s="33">
        <v>22</v>
      </c>
      <c r="K18" s="33">
        <v>24</v>
      </c>
      <c r="L18" s="33">
        <v>15</v>
      </c>
      <c r="M18" s="33">
        <f t="shared" si="2"/>
        <v>61</v>
      </c>
    </row>
    <row r="19" spans="1:13">
      <c r="A19" s="1130">
        <v>80</v>
      </c>
      <c r="B19" s="27" t="s">
        <v>300</v>
      </c>
      <c r="C19" s="33">
        <v>29</v>
      </c>
      <c r="D19" s="33">
        <v>32</v>
      </c>
      <c r="E19" s="33">
        <v>19</v>
      </c>
      <c r="F19" s="33">
        <f t="shared" si="1"/>
        <v>80</v>
      </c>
      <c r="G19" s="1301"/>
      <c r="H19" s="1130">
        <v>96</v>
      </c>
      <c r="I19" s="27" t="s">
        <v>300</v>
      </c>
      <c r="J19" s="33">
        <v>35</v>
      </c>
      <c r="K19" s="33">
        <v>38</v>
      </c>
      <c r="L19" s="33">
        <v>23</v>
      </c>
      <c r="M19" s="33">
        <f t="shared" si="2"/>
        <v>96</v>
      </c>
    </row>
    <row r="20" ht="24" spans="1:13">
      <c r="A20" s="1130">
        <v>14</v>
      </c>
      <c r="B20" s="27" t="s">
        <v>301</v>
      </c>
      <c r="C20" s="33">
        <v>5</v>
      </c>
      <c r="D20" s="33">
        <v>6</v>
      </c>
      <c r="E20" s="33">
        <v>3</v>
      </c>
      <c r="F20" s="33">
        <f t="shared" si="1"/>
        <v>14</v>
      </c>
      <c r="G20" s="1301"/>
      <c r="H20" s="1130">
        <v>17</v>
      </c>
      <c r="I20" s="27" t="s">
        <v>301</v>
      </c>
      <c r="J20" s="33">
        <v>6</v>
      </c>
      <c r="K20" s="33">
        <v>7</v>
      </c>
      <c r="L20" s="33">
        <v>4</v>
      </c>
      <c r="M20" s="33">
        <f t="shared" si="2"/>
        <v>17</v>
      </c>
    </row>
    <row r="21" spans="1:13">
      <c r="A21" s="1130">
        <v>14</v>
      </c>
      <c r="B21" s="864" t="s">
        <v>118</v>
      </c>
      <c r="C21" s="33">
        <v>5</v>
      </c>
      <c r="D21" s="33">
        <v>6</v>
      </c>
      <c r="E21" s="33">
        <v>3</v>
      </c>
      <c r="F21" s="33">
        <f t="shared" si="1"/>
        <v>14</v>
      </c>
      <c r="G21" s="1301"/>
      <c r="H21" s="1130">
        <v>17</v>
      </c>
      <c r="I21" s="864" t="s">
        <v>118</v>
      </c>
      <c r="J21" s="33">
        <v>6</v>
      </c>
      <c r="K21" s="33">
        <v>7</v>
      </c>
      <c r="L21" s="33">
        <v>4</v>
      </c>
      <c r="M21" s="33">
        <f t="shared" si="2"/>
        <v>17</v>
      </c>
    </row>
    <row r="22" spans="1:13">
      <c r="A22" s="8">
        <v>15</v>
      </c>
      <c r="B22" s="864" t="s">
        <v>121</v>
      </c>
      <c r="C22" s="33">
        <v>5</v>
      </c>
      <c r="D22" s="33">
        <v>6</v>
      </c>
      <c r="E22" s="33">
        <v>4</v>
      </c>
      <c r="F22" s="33">
        <f t="shared" si="1"/>
        <v>15</v>
      </c>
      <c r="H22" s="8">
        <v>18</v>
      </c>
      <c r="I22" s="864" t="s">
        <v>121</v>
      </c>
      <c r="J22" s="33">
        <v>6</v>
      </c>
      <c r="K22" s="33">
        <v>7</v>
      </c>
      <c r="L22" s="33">
        <v>5</v>
      </c>
      <c r="M22" s="8">
        <f t="shared" si="2"/>
        <v>18</v>
      </c>
    </row>
    <row r="23" spans="1:13">
      <c r="A23" s="8">
        <v>5</v>
      </c>
      <c r="B23" s="864" t="s">
        <v>125</v>
      </c>
      <c r="C23" s="33">
        <v>2</v>
      </c>
      <c r="D23" s="33">
        <v>2</v>
      </c>
      <c r="E23" s="33">
        <v>1</v>
      </c>
      <c r="F23" s="33">
        <f t="shared" si="1"/>
        <v>5</v>
      </c>
      <c r="H23" s="8">
        <v>6</v>
      </c>
      <c r="I23" s="864" t="s">
        <v>125</v>
      </c>
      <c r="J23" s="33">
        <v>2</v>
      </c>
      <c r="K23" s="33">
        <v>2</v>
      </c>
      <c r="L23" s="33">
        <v>1</v>
      </c>
      <c r="M23" s="8">
        <f t="shared" si="2"/>
        <v>5</v>
      </c>
    </row>
    <row r="24" ht="24" spans="1:13">
      <c r="A24" s="1130">
        <v>19</v>
      </c>
      <c r="B24" s="27" t="s">
        <v>129</v>
      </c>
      <c r="C24" s="33">
        <v>7</v>
      </c>
      <c r="D24" s="33">
        <v>8</v>
      </c>
      <c r="E24" s="33">
        <v>4</v>
      </c>
      <c r="F24" s="33">
        <f t="shared" si="1"/>
        <v>19</v>
      </c>
      <c r="H24" s="1130">
        <v>32</v>
      </c>
      <c r="I24" s="27" t="s">
        <v>129</v>
      </c>
      <c r="J24" s="33">
        <v>12</v>
      </c>
      <c r="K24" s="33">
        <v>13</v>
      </c>
      <c r="L24" s="33">
        <v>7</v>
      </c>
      <c r="M24" s="33">
        <f t="shared" si="2"/>
        <v>32</v>
      </c>
    </row>
    <row r="25" spans="1:13">
      <c r="A25" s="1130">
        <v>5</v>
      </c>
      <c r="B25" s="9" t="s">
        <v>351</v>
      </c>
      <c r="C25" s="33">
        <v>2</v>
      </c>
      <c r="D25" s="33">
        <v>2</v>
      </c>
      <c r="E25" s="33">
        <v>1</v>
      </c>
      <c r="F25" s="33">
        <f t="shared" si="1"/>
        <v>5</v>
      </c>
      <c r="G25" s="1301"/>
      <c r="H25" s="1130">
        <v>6</v>
      </c>
      <c r="I25" s="9" t="s">
        <v>351</v>
      </c>
      <c r="J25" s="33">
        <v>2</v>
      </c>
      <c r="K25" s="33">
        <v>2</v>
      </c>
      <c r="L25" s="33">
        <v>1</v>
      </c>
      <c r="M25" s="33">
        <f t="shared" si="2"/>
        <v>5</v>
      </c>
    </row>
    <row r="26" ht="24" spans="1:13">
      <c r="A26" s="1130">
        <v>4</v>
      </c>
      <c r="B26" s="477" t="s">
        <v>371</v>
      </c>
      <c r="C26" s="33">
        <v>1</v>
      </c>
      <c r="D26" s="33">
        <v>2</v>
      </c>
      <c r="E26" s="33">
        <v>1</v>
      </c>
      <c r="F26" s="33">
        <f t="shared" si="1"/>
        <v>4</v>
      </c>
      <c r="H26" s="1130">
        <v>5</v>
      </c>
      <c r="I26" s="477" t="s">
        <v>371</v>
      </c>
      <c r="J26" s="33">
        <v>2</v>
      </c>
      <c r="K26" s="33">
        <v>2</v>
      </c>
      <c r="L26" s="33">
        <v>1</v>
      </c>
      <c r="M26" s="33">
        <f t="shared" si="2"/>
        <v>5</v>
      </c>
    </row>
  </sheetData>
  <mergeCells count="1">
    <mergeCell ref="A1:R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workbookViewId="0">
      <selection activeCell="A2" sqref="A$1:R$1048576"/>
    </sheetView>
  </sheetViews>
  <sheetFormatPr defaultColWidth="9" defaultRowHeight="14.4"/>
  <cols>
    <col min="1" max="1" width="5.25" style="172" customWidth="1"/>
    <col min="2" max="2" width="9.62962962962963" style="172" customWidth="1"/>
    <col min="3" max="3" width="7.12962962962963" style="172" customWidth="1"/>
    <col min="4" max="4" width="5.25" style="172" customWidth="1"/>
    <col min="5" max="5" width="7.25" style="172" customWidth="1"/>
    <col min="6" max="6" width="6.87962962962963" style="172" customWidth="1"/>
    <col min="7" max="7" width="5.87962962962963" style="172" customWidth="1"/>
    <col min="8" max="8" width="6.62962962962963" style="172" customWidth="1"/>
    <col min="9" max="9" width="7.5" style="172" customWidth="1"/>
    <col min="10" max="10" width="7.37962962962963" style="172" customWidth="1"/>
    <col min="11" max="11" width="7.12962962962963" style="172" customWidth="1"/>
    <col min="12" max="12" width="7.75" style="172" customWidth="1"/>
    <col min="13" max="13" width="6.75" style="172" customWidth="1"/>
    <col min="14" max="14" width="6.62962962962963" style="172" customWidth="1"/>
    <col min="15" max="15" width="5.87962962962963" style="172" customWidth="1"/>
    <col min="16" max="18" width="5.25" style="172" customWidth="1"/>
  </cols>
  <sheetData>
    <row r="1" spans="1:18">
      <c r="A1" s="6" t="s">
        <v>372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48" spans="1:18">
      <c r="A2" s="917" t="s">
        <v>276</v>
      </c>
      <c r="B2" s="917" t="s">
        <v>277</v>
      </c>
      <c r="C2" s="917" t="s">
        <v>278</v>
      </c>
      <c r="D2" s="917" t="s">
        <v>279</v>
      </c>
      <c r="E2" s="917" t="s">
        <v>280</v>
      </c>
      <c r="F2" s="917" t="s">
        <v>281</v>
      </c>
      <c r="G2" s="917" t="s">
        <v>282</v>
      </c>
      <c r="H2" s="1296" t="s">
        <v>283</v>
      </c>
      <c r="I2" s="1302" t="s">
        <v>284</v>
      </c>
      <c r="J2" s="918" t="s">
        <v>285</v>
      </c>
      <c r="K2" s="918" t="s">
        <v>286</v>
      </c>
      <c r="L2" s="918" t="s">
        <v>287</v>
      </c>
      <c r="M2" s="1131" t="s">
        <v>288</v>
      </c>
      <c r="N2" s="918" t="s">
        <v>277</v>
      </c>
      <c r="O2" s="918" t="s">
        <v>289</v>
      </c>
      <c r="P2" s="4" t="s">
        <v>290</v>
      </c>
      <c r="Q2" s="4" t="s">
        <v>291</v>
      </c>
      <c r="R2" s="1161" t="s">
        <v>292</v>
      </c>
    </row>
    <row r="3" spans="1:18">
      <c r="A3" s="6" t="s">
        <v>293</v>
      </c>
      <c r="B3" s="6" t="s">
        <v>294</v>
      </c>
      <c r="C3" s="6">
        <v>0.9</v>
      </c>
      <c r="D3" s="6">
        <v>1.9</v>
      </c>
      <c r="E3" s="1297">
        <f>C3/D3*F3</f>
        <v>96915.7894736842</v>
      </c>
      <c r="F3" s="11">
        <v>204600</v>
      </c>
      <c r="G3" s="11">
        <v>6820</v>
      </c>
      <c r="H3" s="1298">
        <f>C3/D3*F3/30</f>
        <v>3230.52631578947</v>
      </c>
      <c r="I3" s="1298">
        <f>C3/D3*J3</f>
        <v>1293.15789473684</v>
      </c>
      <c r="J3" s="38">
        <v>2730</v>
      </c>
      <c r="K3" s="38">
        <v>61380</v>
      </c>
      <c r="L3" s="41">
        <v>30</v>
      </c>
      <c r="M3" s="23">
        <f>E3/I3</f>
        <v>74.9450549450549</v>
      </c>
      <c r="N3" s="20" t="s">
        <v>294</v>
      </c>
      <c r="O3" s="23">
        <v>43</v>
      </c>
      <c r="P3" s="23">
        <f>O3/4</f>
        <v>10.75</v>
      </c>
      <c r="Q3" s="23">
        <f>P3/7</f>
        <v>1.53571428571429</v>
      </c>
      <c r="R3" s="1137">
        <v>96</v>
      </c>
    </row>
    <row r="4" spans="1:18">
      <c r="A4" s="6" t="s">
        <v>293</v>
      </c>
      <c r="B4" s="6" t="s">
        <v>295</v>
      </c>
      <c r="C4" s="6">
        <v>1</v>
      </c>
      <c r="D4" s="6">
        <v>1.9</v>
      </c>
      <c r="E4" s="1297">
        <f>C4/D4*F4</f>
        <v>107684.210526316</v>
      </c>
      <c r="F4" s="11">
        <v>204600</v>
      </c>
      <c r="G4" s="11">
        <v>6820</v>
      </c>
      <c r="H4" s="1298">
        <f>C4/D4*F4/30</f>
        <v>3589.47368421053</v>
      </c>
      <c r="I4" s="1298">
        <f>C4/D4*J4</f>
        <v>1436.84210526316</v>
      </c>
      <c r="J4" s="20">
        <v>2730</v>
      </c>
      <c r="K4" s="38">
        <v>61380</v>
      </c>
      <c r="L4" s="41">
        <v>30</v>
      </c>
      <c r="M4" s="23">
        <f>E4/I4</f>
        <v>74.9450549450549</v>
      </c>
      <c r="N4" s="20" t="s">
        <v>295</v>
      </c>
      <c r="O4" s="23">
        <v>47</v>
      </c>
      <c r="P4" s="23">
        <f>O4/4</f>
        <v>11.75</v>
      </c>
      <c r="Q4" s="23">
        <f>P4/7</f>
        <v>1.67857142857143</v>
      </c>
      <c r="R4" s="1137"/>
    </row>
    <row r="5" s="171" customFormat="1" spans="1:18">
      <c r="A5" s="1219" t="s">
        <v>293</v>
      </c>
      <c r="B5" s="1219" t="s">
        <v>373</v>
      </c>
      <c r="C5" s="1219">
        <v>0</v>
      </c>
      <c r="D5" s="1219">
        <v>1.9</v>
      </c>
      <c r="E5" s="1299">
        <f>C5/D5*F5</f>
        <v>0</v>
      </c>
      <c r="F5" s="1216">
        <v>204600</v>
      </c>
      <c r="G5" s="1216">
        <v>6820</v>
      </c>
      <c r="H5" s="1298">
        <f>C5/D5*F5/30</f>
        <v>0</v>
      </c>
      <c r="I5" s="1303">
        <f>C5/D5*J5</f>
        <v>0</v>
      </c>
      <c r="J5" s="1304">
        <v>2730</v>
      </c>
      <c r="K5" s="437">
        <v>61380</v>
      </c>
      <c r="L5" s="1222">
        <v>30</v>
      </c>
      <c r="M5" s="1223" t="e">
        <f>E5/I5</f>
        <v>#DIV/0!</v>
      </c>
      <c r="N5" s="1219" t="s">
        <v>373</v>
      </c>
      <c r="O5" s="1223">
        <v>0</v>
      </c>
      <c r="P5" s="1223">
        <f>O5/4</f>
        <v>0</v>
      </c>
      <c r="Q5" s="1223">
        <f>P5/7</f>
        <v>0</v>
      </c>
      <c r="R5" s="1225"/>
    </row>
    <row r="6" spans="1:18">
      <c r="A6" s="6"/>
      <c r="B6" s="6"/>
      <c r="C6" s="6">
        <f t="shared" ref="C6:I6" si="0">SUM(C3:C5)</f>
        <v>1.9</v>
      </c>
      <c r="D6" s="6"/>
      <c r="E6" s="1300">
        <f t="shared" si="0"/>
        <v>204600</v>
      </c>
      <c r="F6" s="6"/>
      <c r="G6" s="6"/>
      <c r="H6" s="1298"/>
      <c r="I6" s="1305">
        <f t="shared" si="0"/>
        <v>2730</v>
      </c>
      <c r="J6" s="20"/>
      <c r="K6" s="20"/>
      <c r="L6" s="1224"/>
      <c r="M6" s="23"/>
      <c r="O6" s="15">
        <f>SUM(O3:O5)</f>
        <v>90</v>
      </c>
      <c r="P6" s="23"/>
      <c r="Q6" s="23"/>
      <c r="R6" s="1137"/>
    </row>
    <row r="9" spans="1:12">
      <c r="A9" s="20" t="s">
        <v>298</v>
      </c>
      <c r="B9" s="20"/>
      <c r="C9" s="23" t="s">
        <v>294</v>
      </c>
      <c r="D9" s="23" t="s">
        <v>295</v>
      </c>
      <c r="E9" s="1137" t="s">
        <v>367</v>
      </c>
      <c r="H9" s="20" t="s">
        <v>299</v>
      </c>
      <c r="I9" s="20"/>
      <c r="J9" s="23" t="s">
        <v>294</v>
      </c>
      <c r="K9" s="23" t="s">
        <v>295</v>
      </c>
      <c r="L9" s="1137" t="s">
        <v>367</v>
      </c>
    </row>
    <row r="10" spans="1:12">
      <c r="A10" s="1130">
        <v>12</v>
      </c>
      <c r="B10" s="448" t="s">
        <v>368</v>
      </c>
      <c r="C10" s="33">
        <v>6</v>
      </c>
      <c r="D10" s="33">
        <v>6</v>
      </c>
      <c r="E10" s="33">
        <f>C10+D10</f>
        <v>12</v>
      </c>
      <c r="H10" s="8"/>
      <c r="I10" s="448" t="s">
        <v>368</v>
      </c>
      <c r="J10" s="33"/>
      <c r="K10" s="33"/>
      <c r="L10" s="33"/>
    </row>
    <row r="11" spans="1:12">
      <c r="A11" s="1130">
        <v>33</v>
      </c>
      <c r="B11" s="448" t="s">
        <v>374</v>
      </c>
      <c r="C11" s="33">
        <v>16</v>
      </c>
      <c r="D11" s="33">
        <v>17</v>
      </c>
      <c r="E11" s="33">
        <f t="shared" ref="E11:E33" si="1">C11+D11</f>
        <v>33</v>
      </c>
      <c r="H11" s="8"/>
      <c r="I11" s="448" t="s">
        <v>374</v>
      </c>
      <c r="J11" s="33"/>
      <c r="K11" s="33"/>
      <c r="L11" s="33"/>
    </row>
    <row r="12" spans="1:12">
      <c r="A12" s="1130">
        <v>2100</v>
      </c>
      <c r="B12" s="1199" t="s">
        <v>375</v>
      </c>
      <c r="C12" s="33">
        <v>995</v>
      </c>
      <c r="D12" s="33">
        <v>1105</v>
      </c>
      <c r="E12" s="33">
        <f t="shared" si="1"/>
        <v>2100</v>
      </c>
      <c r="H12" s="8"/>
      <c r="I12" s="1199" t="s">
        <v>375</v>
      </c>
      <c r="J12" s="33"/>
      <c r="K12" s="33"/>
      <c r="L12" s="33"/>
    </row>
    <row r="13" spans="1:12">
      <c r="A13" s="1130">
        <v>86</v>
      </c>
      <c r="B13" s="1220" t="s">
        <v>376</v>
      </c>
      <c r="C13" s="33">
        <v>41</v>
      </c>
      <c r="D13" s="33">
        <v>45</v>
      </c>
      <c r="E13" s="33">
        <f t="shared" si="1"/>
        <v>86</v>
      </c>
      <c r="G13" s="1301"/>
      <c r="H13" s="1130"/>
      <c r="I13" s="1220" t="s">
        <v>376</v>
      </c>
      <c r="J13" s="33"/>
      <c r="K13" s="33"/>
      <c r="L13" s="33"/>
    </row>
    <row r="14" ht="24" spans="1:12">
      <c r="A14" s="1130">
        <v>0</v>
      </c>
      <c r="B14" s="1220" t="s">
        <v>169</v>
      </c>
      <c r="C14" s="33">
        <v>0</v>
      </c>
      <c r="D14" s="33">
        <v>0</v>
      </c>
      <c r="E14" s="33">
        <f t="shared" si="1"/>
        <v>0</v>
      </c>
      <c r="G14" s="1301"/>
      <c r="H14" s="1130"/>
      <c r="I14" s="1220" t="s">
        <v>169</v>
      </c>
      <c r="J14" s="33"/>
      <c r="K14" s="33"/>
      <c r="L14" s="33"/>
    </row>
    <row r="15" spans="1:12">
      <c r="A15" s="1130">
        <v>68</v>
      </c>
      <c r="B15" s="1220" t="s">
        <v>369</v>
      </c>
      <c r="C15" s="33">
        <v>32</v>
      </c>
      <c r="D15" s="33">
        <v>36</v>
      </c>
      <c r="E15" s="33">
        <f t="shared" si="1"/>
        <v>68</v>
      </c>
      <c r="G15" s="1301"/>
      <c r="H15" s="1130">
        <v>82</v>
      </c>
      <c r="I15" s="1220" t="s">
        <v>369</v>
      </c>
      <c r="J15" s="33">
        <v>39</v>
      </c>
      <c r="K15" s="33">
        <v>43</v>
      </c>
      <c r="L15" s="33">
        <f t="shared" ref="L15:L26" si="2">SUM(J15:K15)</f>
        <v>82</v>
      </c>
    </row>
    <row r="16" spans="1:12">
      <c r="A16" s="1130">
        <v>87</v>
      </c>
      <c r="B16" s="1220" t="s">
        <v>370</v>
      </c>
      <c r="C16" s="33">
        <v>41</v>
      </c>
      <c r="D16" s="33">
        <v>46</v>
      </c>
      <c r="E16" s="33">
        <f t="shared" si="1"/>
        <v>87</v>
      </c>
      <c r="G16" s="1301"/>
      <c r="H16" s="1130">
        <v>104</v>
      </c>
      <c r="I16" s="1220" t="s">
        <v>370</v>
      </c>
      <c r="J16" s="33">
        <v>49</v>
      </c>
      <c r="K16" s="33">
        <v>55</v>
      </c>
      <c r="L16" s="33">
        <f t="shared" si="2"/>
        <v>104</v>
      </c>
    </row>
    <row r="17" spans="1:12">
      <c r="A17" s="1130">
        <v>139</v>
      </c>
      <c r="B17" s="9" t="s">
        <v>300</v>
      </c>
      <c r="C17" s="33">
        <v>66</v>
      </c>
      <c r="D17" s="33">
        <v>73</v>
      </c>
      <c r="E17" s="33">
        <f t="shared" si="1"/>
        <v>139</v>
      </c>
      <c r="G17" s="1301"/>
      <c r="H17" s="1130">
        <v>167</v>
      </c>
      <c r="I17" s="9" t="s">
        <v>300</v>
      </c>
      <c r="J17" s="33">
        <v>79</v>
      </c>
      <c r="K17" s="33">
        <v>88</v>
      </c>
      <c r="L17" s="33">
        <f t="shared" si="2"/>
        <v>167</v>
      </c>
    </row>
    <row r="18" spans="1:12">
      <c r="A18" s="1130">
        <v>14</v>
      </c>
      <c r="B18" s="9" t="s">
        <v>301</v>
      </c>
      <c r="C18" s="33">
        <v>7</v>
      </c>
      <c r="D18" s="33">
        <v>7</v>
      </c>
      <c r="E18" s="33">
        <f t="shared" si="1"/>
        <v>14</v>
      </c>
      <c r="G18" s="1301"/>
      <c r="H18" s="1130">
        <v>17</v>
      </c>
      <c r="I18" s="9" t="s">
        <v>301</v>
      </c>
      <c r="J18" s="33">
        <v>8</v>
      </c>
      <c r="K18" s="33">
        <v>9</v>
      </c>
      <c r="L18" s="33">
        <f t="shared" si="2"/>
        <v>17</v>
      </c>
    </row>
    <row r="19" ht="24" spans="1:12">
      <c r="A19" s="1130">
        <v>14</v>
      </c>
      <c r="B19" s="27" t="s">
        <v>118</v>
      </c>
      <c r="C19" s="33">
        <v>7</v>
      </c>
      <c r="D19" s="33">
        <v>7</v>
      </c>
      <c r="E19" s="33">
        <f t="shared" si="1"/>
        <v>14</v>
      </c>
      <c r="G19" s="1301"/>
      <c r="H19" s="1130">
        <v>17</v>
      </c>
      <c r="I19" s="27" t="s">
        <v>118</v>
      </c>
      <c r="J19" s="33">
        <v>8</v>
      </c>
      <c r="K19" s="33">
        <v>9</v>
      </c>
      <c r="L19" s="33">
        <f t="shared" si="2"/>
        <v>17</v>
      </c>
    </row>
    <row r="20" ht="24" spans="1:12">
      <c r="A20" s="1130">
        <v>18</v>
      </c>
      <c r="B20" s="27" t="s">
        <v>121</v>
      </c>
      <c r="C20" s="33">
        <v>9</v>
      </c>
      <c r="D20" s="33">
        <v>9</v>
      </c>
      <c r="E20" s="33">
        <f t="shared" si="1"/>
        <v>18</v>
      </c>
      <c r="G20" s="1301"/>
      <c r="H20" s="1130">
        <v>22</v>
      </c>
      <c r="I20" s="27" t="s">
        <v>121</v>
      </c>
      <c r="J20" s="33">
        <v>10</v>
      </c>
      <c r="K20" s="33">
        <v>12</v>
      </c>
      <c r="L20" s="33">
        <f t="shared" si="2"/>
        <v>22</v>
      </c>
    </row>
    <row r="21" spans="1:12">
      <c r="A21" s="1130">
        <v>6</v>
      </c>
      <c r="B21" s="864" t="s">
        <v>303</v>
      </c>
      <c r="C21" s="33">
        <v>3</v>
      </c>
      <c r="D21" s="33">
        <v>3</v>
      </c>
      <c r="E21" s="33">
        <f t="shared" si="1"/>
        <v>6</v>
      </c>
      <c r="G21" s="1301"/>
      <c r="H21" s="1130">
        <v>7</v>
      </c>
      <c r="I21" s="864" t="s">
        <v>303</v>
      </c>
      <c r="J21" s="33">
        <v>3</v>
      </c>
      <c r="K21" s="33">
        <v>4</v>
      </c>
      <c r="L21" s="33">
        <f t="shared" si="2"/>
        <v>7</v>
      </c>
    </row>
    <row r="22" spans="1:12">
      <c r="A22" s="8">
        <v>23</v>
      </c>
      <c r="B22" s="864" t="s">
        <v>377</v>
      </c>
      <c r="C22" s="33">
        <v>11</v>
      </c>
      <c r="D22" s="33">
        <v>12</v>
      </c>
      <c r="E22" s="33">
        <f t="shared" si="1"/>
        <v>23</v>
      </c>
      <c r="H22" s="8">
        <v>28</v>
      </c>
      <c r="I22" s="864" t="s">
        <v>377</v>
      </c>
      <c r="J22" s="33">
        <v>13</v>
      </c>
      <c r="K22" s="33">
        <v>15</v>
      </c>
      <c r="L22" s="8">
        <f t="shared" si="2"/>
        <v>28</v>
      </c>
    </row>
    <row r="23" spans="1:12">
      <c r="A23" s="8">
        <v>6</v>
      </c>
      <c r="B23" s="864" t="s">
        <v>351</v>
      </c>
      <c r="C23" s="33">
        <v>3</v>
      </c>
      <c r="D23" s="33">
        <v>3</v>
      </c>
      <c r="E23" s="33">
        <f t="shared" si="1"/>
        <v>6</v>
      </c>
      <c r="H23" s="8">
        <v>7</v>
      </c>
      <c r="I23" s="864" t="s">
        <v>351</v>
      </c>
      <c r="J23" s="33">
        <v>3</v>
      </c>
      <c r="K23" s="33">
        <v>4</v>
      </c>
      <c r="L23" s="8">
        <f t="shared" si="2"/>
        <v>7</v>
      </c>
    </row>
    <row r="24" ht="24" spans="1:12">
      <c r="A24" s="1130">
        <v>4</v>
      </c>
      <c r="B24" s="27" t="s">
        <v>371</v>
      </c>
      <c r="C24" s="33">
        <v>2</v>
      </c>
      <c r="D24" s="33">
        <v>2</v>
      </c>
      <c r="E24" s="33">
        <f t="shared" si="1"/>
        <v>4</v>
      </c>
      <c r="H24" s="1130">
        <v>5</v>
      </c>
      <c r="I24" s="27" t="s">
        <v>371</v>
      </c>
      <c r="J24" s="33">
        <v>2</v>
      </c>
      <c r="K24" s="33">
        <v>3</v>
      </c>
      <c r="L24" s="33">
        <f t="shared" si="2"/>
        <v>5</v>
      </c>
    </row>
    <row r="25" spans="1:12">
      <c r="A25" s="1130">
        <v>26</v>
      </c>
      <c r="B25" s="9" t="s">
        <v>378</v>
      </c>
      <c r="C25" s="33">
        <v>12</v>
      </c>
      <c r="D25" s="33">
        <v>14</v>
      </c>
      <c r="E25" s="33">
        <f t="shared" si="1"/>
        <v>26</v>
      </c>
      <c r="G25" s="1301"/>
      <c r="H25" s="1130">
        <v>31</v>
      </c>
      <c r="I25" s="9" t="s">
        <v>378</v>
      </c>
      <c r="J25" s="33">
        <v>15</v>
      </c>
      <c r="K25" s="33">
        <v>16</v>
      </c>
      <c r="L25" s="33">
        <f t="shared" si="2"/>
        <v>31</v>
      </c>
    </row>
    <row r="26" spans="1:12">
      <c r="A26" s="1130">
        <v>46</v>
      </c>
      <c r="B26" s="477" t="s">
        <v>13</v>
      </c>
      <c r="C26" s="33">
        <v>22</v>
      </c>
      <c r="D26" s="33">
        <v>24</v>
      </c>
      <c r="E26" s="33">
        <f t="shared" si="1"/>
        <v>46</v>
      </c>
      <c r="H26" s="1130">
        <v>52</v>
      </c>
      <c r="I26" s="477" t="s">
        <v>13</v>
      </c>
      <c r="J26" s="33">
        <v>25</v>
      </c>
      <c r="K26" s="33">
        <v>27</v>
      </c>
      <c r="L26" s="33">
        <f t="shared" si="2"/>
        <v>52</v>
      </c>
    </row>
    <row r="27" spans="1:12">
      <c r="A27" s="1137">
        <v>68</v>
      </c>
      <c r="B27" s="1137" t="s">
        <v>379</v>
      </c>
      <c r="C27" s="33">
        <v>32</v>
      </c>
      <c r="D27" s="33">
        <v>36</v>
      </c>
      <c r="E27" s="33">
        <f t="shared" si="1"/>
        <v>68</v>
      </c>
      <c r="H27" s="1137"/>
      <c r="I27" s="1137" t="s">
        <v>379</v>
      </c>
      <c r="J27" s="33"/>
      <c r="K27" s="33"/>
      <c r="L27" s="1137"/>
    </row>
    <row r="28" spans="1:12">
      <c r="A28" s="1137">
        <v>12</v>
      </c>
      <c r="B28" s="1137" t="s">
        <v>380</v>
      </c>
      <c r="C28" s="33">
        <v>6</v>
      </c>
      <c r="D28" s="33">
        <v>6</v>
      </c>
      <c r="E28" s="33">
        <f t="shared" si="1"/>
        <v>12</v>
      </c>
      <c r="H28" s="1137"/>
      <c r="I28" s="1137" t="s">
        <v>380</v>
      </c>
      <c r="J28" s="33"/>
      <c r="K28" s="33"/>
      <c r="L28" s="1137"/>
    </row>
    <row r="29" spans="1:12">
      <c r="A29" s="1137">
        <v>77</v>
      </c>
      <c r="B29" s="1137" t="s">
        <v>381</v>
      </c>
      <c r="C29" s="33">
        <v>36</v>
      </c>
      <c r="D29" s="33">
        <v>41</v>
      </c>
      <c r="E29" s="33">
        <f t="shared" si="1"/>
        <v>77</v>
      </c>
      <c r="H29" s="1137"/>
      <c r="I29" s="1137" t="s">
        <v>381</v>
      </c>
      <c r="J29" s="33"/>
      <c r="K29" s="33"/>
      <c r="L29" s="1137"/>
    </row>
    <row r="30" spans="1:12">
      <c r="A30" s="1137">
        <v>5</v>
      </c>
      <c r="B30" s="1137" t="s">
        <v>382</v>
      </c>
      <c r="C30" s="33">
        <v>2</v>
      </c>
      <c r="D30" s="33">
        <v>3</v>
      </c>
      <c r="E30" s="33">
        <f t="shared" si="1"/>
        <v>5</v>
      </c>
      <c r="H30" s="1137"/>
      <c r="I30" s="1137" t="s">
        <v>382</v>
      </c>
      <c r="J30" s="33"/>
      <c r="K30" s="33"/>
      <c r="L30" s="1137"/>
    </row>
    <row r="31" spans="1:12">
      <c r="A31" s="1137">
        <v>9</v>
      </c>
      <c r="B31" s="1137" t="s">
        <v>383</v>
      </c>
      <c r="C31" s="33">
        <v>4</v>
      </c>
      <c r="D31" s="33">
        <v>5</v>
      </c>
      <c r="E31" s="33">
        <f t="shared" si="1"/>
        <v>9</v>
      </c>
      <c r="H31" s="1137"/>
      <c r="I31" s="1137" t="s">
        <v>383</v>
      </c>
      <c r="J31" s="33"/>
      <c r="K31" s="33"/>
      <c r="L31" s="1137"/>
    </row>
    <row r="32" spans="1:12">
      <c r="A32" s="1137">
        <v>5</v>
      </c>
      <c r="B32" s="1137" t="s">
        <v>384</v>
      </c>
      <c r="C32" s="33">
        <v>2</v>
      </c>
      <c r="D32" s="33">
        <v>3</v>
      </c>
      <c r="E32" s="33">
        <f t="shared" si="1"/>
        <v>5</v>
      </c>
      <c r="H32" s="1137"/>
      <c r="I32" s="1137" t="s">
        <v>384</v>
      </c>
      <c r="J32" s="33"/>
      <c r="K32" s="33"/>
      <c r="L32" s="1137"/>
    </row>
    <row r="33" spans="1:12">
      <c r="A33" s="1137">
        <v>7440</v>
      </c>
      <c r="B33" s="1137" t="s">
        <v>303</v>
      </c>
      <c r="C33" s="33">
        <v>3524</v>
      </c>
      <c r="D33" s="33">
        <v>3916</v>
      </c>
      <c r="E33" s="33">
        <f t="shared" si="1"/>
        <v>7440</v>
      </c>
      <c r="H33" s="1137">
        <v>8482</v>
      </c>
      <c r="I33" s="1137" t="s">
        <v>303</v>
      </c>
      <c r="J33" s="33">
        <v>4018</v>
      </c>
      <c r="K33" s="33">
        <v>4464</v>
      </c>
      <c r="L33" s="1137">
        <f>SUM(J33:K33)</f>
        <v>8482</v>
      </c>
    </row>
    <row r="34" spans="1:5">
      <c r="A34" s="1137">
        <v>90</v>
      </c>
      <c r="B34" s="1137" t="s">
        <v>385</v>
      </c>
      <c r="C34" s="8">
        <v>43</v>
      </c>
      <c r="D34" s="8">
        <v>47</v>
      </c>
      <c r="E34" s="8">
        <f>SUM(C34:D34)</f>
        <v>90</v>
      </c>
    </row>
    <row r="35" spans="1:5">
      <c r="A35" s="1137">
        <v>3</v>
      </c>
      <c r="B35" s="1137" t="s">
        <v>28</v>
      </c>
      <c r="C35" s="8">
        <v>2</v>
      </c>
      <c r="D35" s="8">
        <v>1</v>
      </c>
      <c r="E35" s="8">
        <f>SUM(C35:D35)</f>
        <v>3</v>
      </c>
    </row>
    <row r="36" spans="1:5">
      <c r="A36" s="1137">
        <v>3</v>
      </c>
      <c r="B36" s="1137" t="s">
        <v>28</v>
      </c>
      <c r="C36" s="8">
        <v>1</v>
      </c>
      <c r="D36" s="8">
        <v>2</v>
      </c>
      <c r="E36" s="8">
        <f>SUM(C36:D36)</f>
        <v>3</v>
      </c>
    </row>
    <row r="37" spans="1:5">
      <c r="A37" s="1137">
        <v>5</v>
      </c>
      <c r="B37" s="1137" t="s">
        <v>22</v>
      </c>
      <c r="C37" s="8">
        <v>2</v>
      </c>
      <c r="D37" s="8">
        <v>3</v>
      </c>
      <c r="E37" s="8">
        <f>SUM(C37:D37)</f>
        <v>5</v>
      </c>
    </row>
  </sheetData>
  <mergeCells count="1">
    <mergeCell ref="A1:R1"/>
  </mergeCells>
  <pageMargins left="0.75" right="0.75" top="1" bottom="1" header="0.5" footer="0.5"/>
  <pageSetup paperSize="12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217"/>
  <sheetViews>
    <sheetView topLeftCell="A150" workbookViewId="0">
      <selection activeCell="B165" sqref="B165:G200"/>
    </sheetView>
  </sheetViews>
  <sheetFormatPr defaultColWidth="9" defaultRowHeight="14.4" outlineLevelCol="7"/>
  <cols>
    <col min="1" max="1" width="9" style="343"/>
    <col min="2" max="2" width="14.75" style="1226" customWidth="1"/>
    <col min="3" max="5" width="9" style="1227"/>
    <col min="6" max="6" width="33.5" style="1227" customWidth="1"/>
    <col min="7" max="7" width="10.25" style="73" customWidth="1"/>
  </cols>
  <sheetData>
    <row r="2" spans="2:7">
      <c r="B2" s="50"/>
      <c r="C2" s="1228" t="s">
        <v>79</v>
      </c>
      <c r="D2" s="1228"/>
      <c r="E2" s="1228"/>
      <c r="F2" s="1228" t="s">
        <v>137</v>
      </c>
      <c r="G2" s="50" t="s">
        <v>0</v>
      </c>
    </row>
    <row r="3" spans="2:7">
      <c r="B3" s="902" t="s">
        <v>332</v>
      </c>
      <c r="C3" s="889">
        <v>58522</v>
      </c>
      <c r="D3" s="1229" t="s">
        <v>333</v>
      </c>
      <c r="E3" s="1230"/>
      <c r="F3" s="113" t="s">
        <v>106</v>
      </c>
      <c r="G3" s="116">
        <v>40</v>
      </c>
    </row>
    <row r="5" ht="13.5" customHeight="1" spans="2:7">
      <c r="B5" s="50"/>
      <c r="C5" s="1228" t="s">
        <v>79</v>
      </c>
      <c r="D5" s="1228"/>
      <c r="E5" s="1228"/>
      <c r="F5" s="1228" t="s">
        <v>137</v>
      </c>
      <c r="G5" s="50" t="s">
        <v>0</v>
      </c>
    </row>
    <row r="6" spans="2:7">
      <c r="B6" s="102" t="s">
        <v>374</v>
      </c>
      <c r="C6" s="956">
        <v>152211</v>
      </c>
      <c r="D6" s="956" t="s">
        <v>3</v>
      </c>
      <c r="E6" s="956" t="str">
        <f>C6&amp;D6</f>
        <v>152211,</v>
      </c>
      <c r="F6" s="956" t="s">
        <v>386</v>
      </c>
      <c r="G6" s="102">
        <v>33</v>
      </c>
    </row>
    <row r="7" spans="2:7">
      <c r="B7" s="104"/>
      <c r="C7" s="956">
        <v>81936</v>
      </c>
      <c r="D7" s="956" t="s">
        <v>3</v>
      </c>
      <c r="E7" s="956" t="str">
        <f t="shared" ref="E7:E15" si="0">C7&amp;D7</f>
        <v>81936,</v>
      </c>
      <c r="F7" s="956" t="s">
        <v>387</v>
      </c>
      <c r="G7" s="104"/>
    </row>
    <row r="8" spans="2:7">
      <c r="B8" s="104"/>
      <c r="C8" s="956">
        <v>40373</v>
      </c>
      <c r="D8" s="956" t="s">
        <v>3</v>
      </c>
      <c r="E8" s="956" t="str">
        <f t="shared" si="0"/>
        <v>40373,</v>
      </c>
      <c r="F8" s="956" t="s">
        <v>388</v>
      </c>
      <c r="G8" s="104"/>
    </row>
    <row r="9" spans="2:7">
      <c r="B9" s="104"/>
      <c r="C9" s="956">
        <v>38878</v>
      </c>
      <c r="D9" s="956" t="s">
        <v>3</v>
      </c>
      <c r="E9" s="956" t="str">
        <f t="shared" si="0"/>
        <v>38878,</v>
      </c>
      <c r="F9" s="956" t="s">
        <v>389</v>
      </c>
      <c r="G9" s="104"/>
    </row>
    <row r="10" spans="2:7">
      <c r="B10" s="104"/>
      <c r="C10" s="956">
        <v>112475</v>
      </c>
      <c r="D10" s="956" t="s">
        <v>3</v>
      </c>
      <c r="E10" s="956" t="str">
        <f t="shared" si="0"/>
        <v>112475,</v>
      </c>
      <c r="F10" s="956" t="s">
        <v>390</v>
      </c>
      <c r="G10" s="104"/>
    </row>
    <row r="11" spans="2:7">
      <c r="B11" s="104"/>
      <c r="C11" s="956">
        <v>11021</v>
      </c>
      <c r="D11" s="956" t="s">
        <v>3</v>
      </c>
      <c r="E11" s="956" t="str">
        <f t="shared" si="0"/>
        <v>11021,</v>
      </c>
      <c r="F11" s="956" t="s">
        <v>391</v>
      </c>
      <c r="G11" s="104"/>
    </row>
    <row r="12" spans="2:7">
      <c r="B12" s="104"/>
      <c r="C12" s="956">
        <v>118020</v>
      </c>
      <c r="D12" s="956" t="s">
        <v>3</v>
      </c>
      <c r="E12" s="956" t="str">
        <f t="shared" si="0"/>
        <v>118020,</v>
      </c>
      <c r="F12" s="956" t="s">
        <v>392</v>
      </c>
      <c r="G12" s="104"/>
    </row>
    <row r="13" spans="2:7">
      <c r="B13" s="104"/>
      <c r="C13" s="956">
        <v>181231</v>
      </c>
      <c r="D13" s="956" t="s">
        <v>3</v>
      </c>
      <c r="E13" s="956" t="str">
        <f t="shared" si="0"/>
        <v>181231,</v>
      </c>
      <c r="F13" s="956" t="s">
        <v>393</v>
      </c>
      <c r="G13" s="104"/>
    </row>
    <row r="14" spans="2:7">
      <c r="B14" s="104"/>
      <c r="C14" s="956">
        <v>213532</v>
      </c>
      <c r="D14" s="956" t="s">
        <v>3</v>
      </c>
      <c r="E14" s="956" t="str">
        <f t="shared" si="0"/>
        <v>213532,</v>
      </c>
      <c r="F14" s="956" t="s">
        <v>394</v>
      </c>
      <c r="G14" s="104"/>
    </row>
    <row r="15" spans="2:7">
      <c r="B15" s="103"/>
      <c r="C15" s="956">
        <v>205097</v>
      </c>
      <c r="D15" s="956"/>
      <c r="E15" s="956" t="str">
        <f t="shared" si="0"/>
        <v>205097</v>
      </c>
      <c r="F15" s="956" t="s">
        <v>128</v>
      </c>
      <c r="G15" s="103"/>
    </row>
    <row r="17" spans="2:7">
      <c r="B17" s="1231" t="s">
        <v>375</v>
      </c>
      <c r="C17" s="956" t="s">
        <v>79</v>
      </c>
      <c r="D17" s="956"/>
      <c r="E17" s="956"/>
      <c r="F17" s="956" t="s">
        <v>62</v>
      </c>
      <c r="G17" s="50" t="s">
        <v>0</v>
      </c>
    </row>
    <row r="18" spans="2:7">
      <c r="B18" s="1232"/>
      <c r="C18" s="956">
        <v>203191</v>
      </c>
      <c r="D18" s="956" t="s">
        <v>3</v>
      </c>
      <c r="E18" s="956" t="str">
        <f>C18&amp;D18</f>
        <v>203191,</v>
      </c>
      <c r="F18" s="956" t="s">
        <v>395</v>
      </c>
      <c r="G18" s="102">
        <v>2100</v>
      </c>
    </row>
    <row r="19" spans="2:7">
      <c r="B19" s="1232"/>
      <c r="C19" s="956">
        <v>136714</v>
      </c>
      <c r="D19" s="956" t="s">
        <v>3</v>
      </c>
      <c r="E19" s="956" t="str">
        <f t="shared" ref="E19:E25" si="1">C19&amp;D19</f>
        <v>136714,</v>
      </c>
      <c r="F19" s="956" t="s">
        <v>396</v>
      </c>
      <c r="G19" s="104"/>
    </row>
    <row r="20" spans="2:7">
      <c r="B20" s="1232"/>
      <c r="C20" s="956">
        <v>118646</v>
      </c>
      <c r="D20" s="956" t="s">
        <v>3</v>
      </c>
      <c r="E20" s="956" t="str">
        <f t="shared" si="1"/>
        <v>118646,</v>
      </c>
      <c r="F20" s="956" t="s">
        <v>397</v>
      </c>
      <c r="G20" s="104"/>
    </row>
    <row r="21" spans="2:7">
      <c r="B21" s="1232"/>
      <c r="C21" s="956">
        <v>204616</v>
      </c>
      <c r="D21" s="956" t="s">
        <v>3</v>
      </c>
      <c r="E21" s="956" t="str">
        <f t="shared" si="1"/>
        <v>204616,</v>
      </c>
      <c r="F21" s="956" t="s">
        <v>398</v>
      </c>
      <c r="G21" s="104"/>
    </row>
    <row r="22" spans="2:7">
      <c r="B22" s="1232"/>
      <c r="C22" s="956">
        <v>134378</v>
      </c>
      <c r="D22" s="956" t="s">
        <v>3</v>
      </c>
      <c r="E22" s="956" t="str">
        <f t="shared" si="1"/>
        <v>134378,</v>
      </c>
      <c r="F22" s="956" t="s">
        <v>399</v>
      </c>
      <c r="G22" s="104"/>
    </row>
    <row r="23" spans="2:7">
      <c r="B23" s="1232"/>
      <c r="C23" s="956">
        <v>101419</v>
      </c>
      <c r="D23" s="956" t="s">
        <v>3</v>
      </c>
      <c r="E23" s="956" t="str">
        <f t="shared" si="1"/>
        <v>101419,</v>
      </c>
      <c r="F23" s="956" t="s">
        <v>400</v>
      </c>
      <c r="G23" s="104"/>
    </row>
    <row r="24" spans="2:7">
      <c r="B24" s="1232"/>
      <c r="C24" s="956">
        <v>42781</v>
      </c>
      <c r="D24" s="956" t="s">
        <v>3</v>
      </c>
      <c r="E24" s="956" t="str">
        <f t="shared" si="1"/>
        <v>42781,</v>
      </c>
      <c r="F24" s="956" t="s">
        <v>401</v>
      </c>
      <c r="G24" s="104"/>
    </row>
    <row r="25" spans="2:7">
      <c r="B25" s="1233"/>
      <c r="C25" s="956">
        <v>42782</v>
      </c>
      <c r="D25" s="956"/>
      <c r="E25" s="956" t="str">
        <f t="shared" si="1"/>
        <v>42782</v>
      </c>
      <c r="F25" s="956" t="s">
        <v>402</v>
      </c>
      <c r="G25" s="103"/>
    </row>
    <row r="27" spans="2:7">
      <c r="B27" s="102" t="s">
        <v>376</v>
      </c>
      <c r="C27" s="1234" t="s">
        <v>79</v>
      </c>
      <c r="D27" s="1234"/>
      <c r="E27" s="1234"/>
      <c r="F27" s="1234" t="s">
        <v>137</v>
      </c>
      <c r="G27" s="50" t="s">
        <v>0</v>
      </c>
    </row>
    <row r="28" spans="2:7">
      <c r="B28" s="104"/>
      <c r="C28" s="956">
        <v>118078</v>
      </c>
      <c r="D28" s="956" t="s">
        <v>3</v>
      </c>
      <c r="E28" s="956" t="str">
        <f>C28&amp;D28</f>
        <v>118078,</v>
      </c>
      <c r="F28" s="956" t="s">
        <v>165</v>
      </c>
      <c r="G28" s="102">
        <v>86</v>
      </c>
    </row>
    <row r="29" spans="2:7">
      <c r="B29" s="104"/>
      <c r="C29" s="956">
        <v>23896</v>
      </c>
      <c r="D29" s="956" t="s">
        <v>3</v>
      </c>
      <c r="E29" s="956" t="str">
        <f t="shared" ref="E29:E34" si="2">C29&amp;D29</f>
        <v>23896,</v>
      </c>
      <c r="F29" s="956" t="s">
        <v>403</v>
      </c>
      <c r="G29" s="104"/>
    </row>
    <row r="30" spans="2:7">
      <c r="B30" s="104"/>
      <c r="C30" s="956">
        <v>198582</v>
      </c>
      <c r="D30" s="956" t="s">
        <v>3</v>
      </c>
      <c r="E30" s="956" t="str">
        <f t="shared" si="2"/>
        <v>198582,</v>
      </c>
      <c r="F30" s="956" t="s">
        <v>165</v>
      </c>
      <c r="G30" s="104"/>
    </row>
    <row r="31" spans="2:7">
      <c r="B31" s="104"/>
      <c r="C31" s="956">
        <v>140823</v>
      </c>
      <c r="D31" s="956"/>
      <c r="E31" s="956" t="str">
        <f t="shared" si="2"/>
        <v>140823</v>
      </c>
      <c r="F31" s="956" t="s">
        <v>165</v>
      </c>
      <c r="G31" s="104"/>
    </row>
    <row r="32" spans="2:7">
      <c r="B32" s="104"/>
      <c r="C32" s="956"/>
      <c r="D32" s="956"/>
      <c r="E32" s="956"/>
      <c r="F32" s="956"/>
      <c r="G32" s="104"/>
    </row>
    <row r="33" spans="2:7">
      <c r="B33" s="104"/>
      <c r="C33" s="956"/>
      <c r="D33" s="956"/>
      <c r="E33" s="956"/>
      <c r="F33" s="956"/>
      <c r="G33" s="104"/>
    </row>
    <row r="34" spans="2:7">
      <c r="B34" s="103"/>
      <c r="C34" s="956"/>
      <c r="D34" s="956"/>
      <c r="E34" s="956"/>
      <c r="F34" s="956"/>
      <c r="G34" s="103"/>
    </row>
    <row r="36" spans="2:7">
      <c r="B36" s="102" t="s">
        <v>169</v>
      </c>
      <c r="C36" s="1235" t="s">
        <v>79</v>
      </c>
      <c r="D36" s="1235"/>
      <c r="E36" s="1235"/>
      <c r="F36" s="1236" t="s">
        <v>62</v>
      </c>
      <c r="G36" s="50" t="s">
        <v>0</v>
      </c>
    </row>
    <row r="37" spans="2:7">
      <c r="B37" s="104"/>
      <c r="C37" s="1237">
        <v>140507</v>
      </c>
      <c r="D37" s="1237" t="s">
        <v>3</v>
      </c>
      <c r="E37" s="1237" t="str">
        <f>C37&amp;D37</f>
        <v>140507,</v>
      </c>
      <c r="F37" s="1238" t="s">
        <v>171</v>
      </c>
      <c r="G37" s="102" t="s">
        <v>404</v>
      </c>
    </row>
    <row r="38" spans="2:7">
      <c r="B38" s="104"/>
      <c r="C38" s="1237">
        <v>162305</v>
      </c>
      <c r="D38" s="1237" t="s">
        <v>3</v>
      </c>
      <c r="E38" s="1237" t="str">
        <f t="shared" ref="E38:E69" si="3">C38&amp;D38</f>
        <v>162305,</v>
      </c>
      <c r="F38" s="1238" t="s">
        <v>172</v>
      </c>
      <c r="G38" s="104"/>
    </row>
    <row r="39" spans="2:7">
      <c r="B39" s="104"/>
      <c r="C39" s="1154">
        <v>198979</v>
      </c>
      <c r="D39" s="1237" t="s">
        <v>3</v>
      </c>
      <c r="E39" s="1237" t="str">
        <f t="shared" si="3"/>
        <v>198979,</v>
      </c>
      <c r="F39" s="1238" t="s">
        <v>170</v>
      </c>
      <c r="G39" s="104"/>
    </row>
    <row r="40" spans="2:7">
      <c r="B40" s="104"/>
      <c r="C40" s="1237">
        <v>131921</v>
      </c>
      <c r="D40" s="1237" t="s">
        <v>3</v>
      </c>
      <c r="E40" s="1237" t="str">
        <f t="shared" si="3"/>
        <v>131921,</v>
      </c>
      <c r="F40" s="1238" t="s">
        <v>174</v>
      </c>
      <c r="G40" s="104"/>
    </row>
    <row r="41" spans="2:7">
      <c r="B41" s="104"/>
      <c r="C41" s="1237">
        <v>168730</v>
      </c>
      <c r="D41" s="1237" t="s">
        <v>3</v>
      </c>
      <c r="E41" s="1237" t="str">
        <f t="shared" si="3"/>
        <v>168730,</v>
      </c>
      <c r="F41" s="1238" t="s">
        <v>173</v>
      </c>
      <c r="G41" s="104"/>
    </row>
    <row r="42" spans="2:7">
      <c r="B42" s="104"/>
      <c r="C42" s="1237">
        <v>171306</v>
      </c>
      <c r="D42" s="1237" t="s">
        <v>3</v>
      </c>
      <c r="E42" s="1237" t="str">
        <f t="shared" si="3"/>
        <v>171306,</v>
      </c>
      <c r="F42" s="1238" t="s">
        <v>172</v>
      </c>
      <c r="G42" s="104"/>
    </row>
    <row r="43" spans="2:7">
      <c r="B43" s="104"/>
      <c r="C43" s="1153">
        <v>52439</v>
      </c>
      <c r="D43" s="1237" t="s">
        <v>3</v>
      </c>
      <c r="E43" s="1237" t="str">
        <f t="shared" si="3"/>
        <v>52439,</v>
      </c>
      <c r="F43" s="1239" t="s">
        <v>175</v>
      </c>
      <c r="G43" s="104"/>
    </row>
    <row r="44" spans="2:7">
      <c r="B44" s="104"/>
      <c r="C44" s="1153">
        <v>84295</v>
      </c>
      <c r="D44" s="1237" t="s">
        <v>3</v>
      </c>
      <c r="E44" s="1237" t="str">
        <f t="shared" si="3"/>
        <v>84295,</v>
      </c>
      <c r="F44" s="1239" t="s">
        <v>176</v>
      </c>
      <c r="G44" s="104"/>
    </row>
    <row r="45" spans="2:7">
      <c r="B45" s="104"/>
      <c r="C45" s="1153">
        <v>201743</v>
      </c>
      <c r="D45" s="1237" t="s">
        <v>3</v>
      </c>
      <c r="E45" s="1237" t="str">
        <f t="shared" si="3"/>
        <v>201743,</v>
      </c>
      <c r="F45" s="1239" t="s">
        <v>177</v>
      </c>
      <c r="G45" s="104"/>
    </row>
    <row r="46" spans="2:7">
      <c r="B46" s="104"/>
      <c r="C46" s="1153">
        <v>201743</v>
      </c>
      <c r="D46" s="1237" t="s">
        <v>3</v>
      </c>
      <c r="E46" s="1237" t="str">
        <f t="shared" si="3"/>
        <v>201743,</v>
      </c>
      <c r="F46" s="1239" t="s">
        <v>177</v>
      </c>
      <c r="G46" s="104"/>
    </row>
    <row r="47" spans="2:7">
      <c r="B47" s="104"/>
      <c r="C47" s="1153">
        <v>99795</v>
      </c>
      <c r="D47" s="1237" t="s">
        <v>3</v>
      </c>
      <c r="E47" s="1237" t="str">
        <f t="shared" si="3"/>
        <v>99795,</v>
      </c>
      <c r="F47" s="1239" t="s">
        <v>178</v>
      </c>
      <c r="G47" s="104"/>
    </row>
    <row r="48" spans="2:7">
      <c r="B48" s="104"/>
      <c r="C48" s="1153">
        <v>154689</v>
      </c>
      <c r="D48" s="1237" t="s">
        <v>3</v>
      </c>
      <c r="E48" s="1237" t="str">
        <f t="shared" si="3"/>
        <v>154689,</v>
      </c>
      <c r="F48" s="1239" t="s">
        <v>179</v>
      </c>
      <c r="G48" s="104"/>
    </row>
    <row r="49" spans="2:7">
      <c r="B49" s="104"/>
      <c r="C49" s="1153">
        <v>52446</v>
      </c>
      <c r="D49" s="1237" t="s">
        <v>3</v>
      </c>
      <c r="E49" s="1237" t="str">
        <f t="shared" si="3"/>
        <v>52446,</v>
      </c>
      <c r="F49" s="1239" t="s">
        <v>180</v>
      </c>
      <c r="G49" s="104"/>
    </row>
    <row r="50" spans="2:7">
      <c r="B50" s="104"/>
      <c r="C50" s="1153">
        <v>69199</v>
      </c>
      <c r="D50" s="1237" t="s">
        <v>3</v>
      </c>
      <c r="E50" s="1237" t="str">
        <f t="shared" si="3"/>
        <v>69199,</v>
      </c>
      <c r="F50" s="1239" t="s">
        <v>181</v>
      </c>
      <c r="G50" s="104"/>
    </row>
    <row r="51" spans="2:7">
      <c r="B51" s="104"/>
      <c r="C51" s="1153">
        <v>201140</v>
      </c>
      <c r="D51" s="1237" t="s">
        <v>3</v>
      </c>
      <c r="E51" s="1237" t="str">
        <f t="shared" si="3"/>
        <v>201140,</v>
      </c>
      <c r="F51" s="1239" t="s">
        <v>182</v>
      </c>
      <c r="G51" s="104"/>
    </row>
    <row r="52" spans="2:7">
      <c r="B52" s="104"/>
      <c r="C52" s="1153">
        <v>201140</v>
      </c>
      <c r="D52" s="1237" t="s">
        <v>3</v>
      </c>
      <c r="E52" s="1237" t="str">
        <f t="shared" si="3"/>
        <v>201140,</v>
      </c>
      <c r="F52" s="1239" t="s">
        <v>182</v>
      </c>
      <c r="G52" s="104"/>
    </row>
    <row r="53" spans="2:7">
      <c r="B53" s="104"/>
      <c r="C53" s="1153">
        <v>52444</v>
      </c>
      <c r="D53" s="1237" t="s">
        <v>3</v>
      </c>
      <c r="E53" s="1237" t="str">
        <f t="shared" si="3"/>
        <v>52444,</v>
      </c>
      <c r="F53" s="1239" t="s">
        <v>183</v>
      </c>
      <c r="G53" s="104"/>
    </row>
    <row r="54" spans="2:7">
      <c r="B54" s="104"/>
      <c r="C54" s="1153">
        <v>134171</v>
      </c>
      <c r="D54" s="1237" t="s">
        <v>3</v>
      </c>
      <c r="E54" s="1237" t="str">
        <f t="shared" si="3"/>
        <v>134171,</v>
      </c>
      <c r="F54" s="1239" t="s">
        <v>184</v>
      </c>
      <c r="G54" s="104"/>
    </row>
    <row r="55" spans="2:7">
      <c r="B55" s="104"/>
      <c r="C55" s="1153">
        <v>52532</v>
      </c>
      <c r="D55" s="1237" t="s">
        <v>3</v>
      </c>
      <c r="E55" s="1237" t="str">
        <f t="shared" si="3"/>
        <v>52532,</v>
      </c>
      <c r="F55" s="1239" t="s">
        <v>185</v>
      </c>
      <c r="G55" s="104"/>
    </row>
    <row r="56" spans="2:7">
      <c r="B56" s="104"/>
      <c r="C56" s="1153">
        <v>134169</v>
      </c>
      <c r="D56" s="1237" t="s">
        <v>3</v>
      </c>
      <c r="E56" s="1237" t="str">
        <f t="shared" si="3"/>
        <v>134169,</v>
      </c>
      <c r="F56" s="1239" t="s">
        <v>186</v>
      </c>
      <c r="G56" s="104"/>
    </row>
    <row r="57" spans="2:7">
      <c r="B57" s="104"/>
      <c r="C57" s="1239">
        <v>195522</v>
      </c>
      <c r="D57" s="1237" t="s">
        <v>3</v>
      </c>
      <c r="E57" s="1237" t="str">
        <f t="shared" si="3"/>
        <v>195522,</v>
      </c>
      <c r="F57" s="1239" t="s">
        <v>187</v>
      </c>
      <c r="G57" s="104"/>
    </row>
    <row r="58" spans="2:7">
      <c r="B58" s="104"/>
      <c r="C58" s="1153">
        <v>130202</v>
      </c>
      <c r="D58" s="1237" t="s">
        <v>3</v>
      </c>
      <c r="E58" s="1237" t="str">
        <f t="shared" si="3"/>
        <v>130202,</v>
      </c>
      <c r="F58" s="1239" t="s">
        <v>188</v>
      </c>
      <c r="G58" s="104"/>
    </row>
    <row r="59" spans="2:7">
      <c r="B59" s="104"/>
      <c r="C59" s="1153">
        <v>140499</v>
      </c>
      <c r="D59" s="1237" t="s">
        <v>3</v>
      </c>
      <c r="E59" s="1237" t="str">
        <f t="shared" si="3"/>
        <v>140499,</v>
      </c>
      <c r="F59" s="1239" t="s">
        <v>189</v>
      </c>
      <c r="G59" s="104"/>
    </row>
    <row r="60" spans="2:7">
      <c r="B60" s="104"/>
      <c r="C60" s="1153">
        <v>52429</v>
      </c>
      <c r="D60" s="1237" t="s">
        <v>3</v>
      </c>
      <c r="E60" s="1237" t="str">
        <f t="shared" si="3"/>
        <v>52429,</v>
      </c>
      <c r="F60" s="1239" t="s">
        <v>190</v>
      </c>
      <c r="G60" s="104"/>
    </row>
    <row r="61" spans="2:7">
      <c r="B61" s="104"/>
      <c r="C61" s="1153">
        <v>140498</v>
      </c>
      <c r="D61" s="1237" t="s">
        <v>3</v>
      </c>
      <c r="E61" s="1237" t="str">
        <f t="shared" si="3"/>
        <v>140498,</v>
      </c>
      <c r="F61" s="1239" t="s">
        <v>191</v>
      </c>
      <c r="G61" s="104"/>
    </row>
    <row r="62" spans="2:7">
      <c r="B62" s="104"/>
      <c r="C62" s="1153">
        <v>134170</v>
      </c>
      <c r="D62" s="1237" t="s">
        <v>3</v>
      </c>
      <c r="E62" s="1237" t="str">
        <f t="shared" si="3"/>
        <v>134170,</v>
      </c>
      <c r="F62" s="1239" t="s">
        <v>192</v>
      </c>
      <c r="G62" s="104"/>
    </row>
    <row r="63" spans="2:7">
      <c r="B63" s="104"/>
      <c r="C63" s="1153">
        <v>137339</v>
      </c>
      <c r="D63" s="1237" t="s">
        <v>3</v>
      </c>
      <c r="E63" s="1237" t="str">
        <f t="shared" si="3"/>
        <v>137339,</v>
      </c>
      <c r="F63" s="1239" t="s">
        <v>193</v>
      </c>
      <c r="G63" s="104"/>
    </row>
    <row r="64" spans="2:7">
      <c r="B64" s="104"/>
      <c r="C64" s="1153">
        <v>184139</v>
      </c>
      <c r="D64" s="1237" t="s">
        <v>3</v>
      </c>
      <c r="E64" s="1237" t="str">
        <f t="shared" si="3"/>
        <v>184139,</v>
      </c>
      <c r="F64" s="1239" t="s">
        <v>194</v>
      </c>
      <c r="G64" s="104"/>
    </row>
    <row r="65" spans="2:7">
      <c r="B65" s="104"/>
      <c r="C65" s="1153">
        <v>84287</v>
      </c>
      <c r="D65" s="1237" t="s">
        <v>3</v>
      </c>
      <c r="E65" s="1237" t="str">
        <f t="shared" si="3"/>
        <v>84287,</v>
      </c>
      <c r="F65" s="1239" t="s">
        <v>195</v>
      </c>
      <c r="G65" s="104"/>
    </row>
    <row r="66" spans="2:7">
      <c r="B66" s="104"/>
      <c r="C66" s="1153">
        <v>53584</v>
      </c>
      <c r="D66" s="1237" t="s">
        <v>3</v>
      </c>
      <c r="E66" s="1237" t="str">
        <f t="shared" si="3"/>
        <v>53584,</v>
      </c>
      <c r="F66" s="1239" t="s">
        <v>196</v>
      </c>
      <c r="G66" s="104"/>
    </row>
    <row r="67" spans="2:7">
      <c r="B67" s="104"/>
      <c r="C67" s="1153">
        <v>121314</v>
      </c>
      <c r="D67" s="1237" t="s">
        <v>3</v>
      </c>
      <c r="E67" s="1237" t="str">
        <f t="shared" si="3"/>
        <v>121314,</v>
      </c>
      <c r="F67" s="1239" t="s">
        <v>197</v>
      </c>
      <c r="G67" s="104"/>
    </row>
    <row r="68" spans="2:7">
      <c r="B68" s="104"/>
      <c r="C68" s="956">
        <v>195766</v>
      </c>
      <c r="D68" s="1237" t="s">
        <v>3</v>
      </c>
      <c r="E68" s="1237" t="str">
        <f t="shared" si="3"/>
        <v>195766,</v>
      </c>
      <c r="F68" s="1239" t="s">
        <v>198</v>
      </c>
      <c r="G68" s="104"/>
    </row>
    <row r="69" spans="2:7">
      <c r="B69" s="104"/>
      <c r="C69" s="1153">
        <v>84294</v>
      </c>
      <c r="D69" s="1237" t="s">
        <v>3</v>
      </c>
      <c r="E69" s="1237" t="str">
        <f t="shared" si="3"/>
        <v>84294,</v>
      </c>
      <c r="F69" s="1239" t="s">
        <v>199</v>
      </c>
      <c r="G69" s="104"/>
    </row>
    <row r="70" spans="2:7">
      <c r="B70" s="104"/>
      <c r="C70" s="1153">
        <v>115320</v>
      </c>
      <c r="D70" s="1237" t="s">
        <v>3</v>
      </c>
      <c r="E70" s="1237" t="str">
        <f t="shared" ref="E70:E104" si="4">C70&amp;D70</f>
        <v>115320,</v>
      </c>
      <c r="F70" s="1239" t="s">
        <v>200</v>
      </c>
      <c r="G70" s="104"/>
    </row>
    <row r="71" spans="2:7">
      <c r="B71" s="104"/>
      <c r="C71" s="1153">
        <v>195767</v>
      </c>
      <c r="D71" s="1237" t="s">
        <v>3</v>
      </c>
      <c r="E71" s="1237" t="str">
        <f t="shared" si="4"/>
        <v>195767,</v>
      </c>
      <c r="F71" s="1239" t="s">
        <v>201</v>
      </c>
      <c r="G71" s="104"/>
    </row>
    <row r="72" spans="2:7">
      <c r="B72" s="104"/>
      <c r="C72" s="956">
        <v>195767</v>
      </c>
      <c r="D72" s="1237" t="s">
        <v>3</v>
      </c>
      <c r="E72" s="1237" t="str">
        <f t="shared" si="4"/>
        <v>195767,</v>
      </c>
      <c r="F72" s="1239" t="s">
        <v>201</v>
      </c>
      <c r="G72" s="104"/>
    </row>
    <row r="73" spans="2:7">
      <c r="B73" s="104"/>
      <c r="C73" s="1153">
        <v>68184</v>
      </c>
      <c r="D73" s="1237" t="s">
        <v>3</v>
      </c>
      <c r="E73" s="1237" t="str">
        <f t="shared" si="4"/>
        <v>68184,</v>
      </c>
      <c r="F73" s="1239" t="s">
        <v>202</v>
      </c>
      <c r="G73" s="104"/>
    </row>
    <row r="74" spans="2:7">
      <c r="B74" s="104"/>
      <c r="C74" s="1153">
        <v>137337</v>
      </c>
      <c r="D74" s="1237" t="s">
        <v>3</v>
      </c>
      <c r="E74" s="1237" t="str">
        <f t="shared" si="4"/>
        <v>137337,</v>
      </c>
      <c r="F74" s="1239" t="s">
        <v>203</v>
      </c>
      <c r="G74" s="104"/>
    </row>
    <row r="75" spans="2:7">
      <c r="B75" s="104"/>
      <c r="C75" s="1239">
        <v>193202</v>
      </c>
      <c r="D75" s="1237" t="s">
        <v>3</v>
      </c>
      <c r="E75" s="1237" t="str">
        <f t="shared" si="4"/>
        <v>193202,</v>
      </c>
      <c r="F75" s="1239" t="s">
        <v>204</v>
      </c>
      <c r="G75" s="104"/>
    </row>
    <row r="76" spans="2:7">
      <c r="B76" s="104"/>
      <c r="C76" s="1153">
        <v>138710</v>
      </c>
      <c r="D76" s="1237" t="s">
        <v>3</v>
      </c>
      <c r="E76" s="1237" t="str">
        <f t="shared" si="4"/>
        <v>138710,</v>
      </c>
      <c r="F76" s="1239" t="s">
        <v>205</v>
      </c>
      <c r="G76" s="104"/>
    </row>
    <row r="77" spans="2:7">
      <c r="B77" s="104"/>
      <c r="C77" s="1239">
        <v>193203</v>
      </c>
      <c r="D77" s="1237" t="s">
        <v>3</v>
      </c>
      <c r="E77" s="1237" t="str">
        <f t="shared" si="4"/>
        <v>193203,</v>
      </c>
      <c r="F77" s="1239" t="s">
        <v>206</v>
      </c>
      <c r="G77" s="104"/>
    </row>
    <row r="78" spans="2:7">
      <c r="B78" s="104"/>
      <c r="C78" s="1153">
        <v>52440</v>
      </c>
      <c r="D78" s="1237" t="s">
        <v>3</v>
      </c>
      <c r="E78" s="1237" t="str">
        <f t="shared" si="4"/>
        <v>52440,</v>
      </c>
      <c r="F78" s="1239" t="s">
        <v>207</v>
      </c>
      <c r="G78" s="104"/>
    </row>
    <row r="79" spans="2:7">
      <c r="B79" s="104"/>
      <c r="C79" s="1153">
        <v>52531</v>
      </c>
      <c r="D79" s="1237" t="s">
        <v>3</v>
      </c>
      <c r="E79" s="1237" t="str">
        <f t="shared" si="4"/>
        <v>52531,</v>
      </c>
      <c r="F79" s="1239" t="s">
        <v>208</v>
      </c>
      <c r="G79" s="104"/>
    </row>
    <row r="80" spans="2:7">
      <c r="B80" s="104"/>
      <c r="C80" s="1153">
        <v>176001</v>
      </c>
      <c r="D80" s="1237" t="s">
        <v>3</v>
      </c>
      <c r="E80" s="1237" t="str">
        <f t="shared" si="4"/>
        <v>176001,</v>
      </c>
      <c r="F80" s="1239" t="s">
        <v>209</v>
      </c>
      <c r="G80" s="104"/>
    </row>
    <row r="81" spans="2:7">
      <c r="B81" s="104"/>
      <c r="C81" s="1153">
        <v>175999</v>
      </c>
      <c r="D81" s="1237" t="s">
        <v>3</v>
      </c>
      <c r="E81" s="1237" t="str">
        <f t="shared" si="4"/>
        <v>175999,</v>
      </c>
      <c r="F81" s="1239" t="s">
        <v>209</v>
      </c>
      <c r="G81" s="104"/>
    </row>
    <row r="82" spans="2:7">
      <c r="B82" s="104"/>
      <c r="C82" s="1153">
        <v>181448</v>
      </c>
      <c r="D82" s="1237" t="s">
        <v>3</v>
      </c>
      <c r="E82" s="1237" t="str">
        <f t="shared" si="4"/>
        <v>181448,</v>
      </c>
      <c r="F82" s="1239" t="s">
        <v>210</v>
      </c>
      <c r="G82" s="104"/>
    </row>
    <row r="83" spans="2:7">
      <c r="B83" s="104"/>
      <c r="C83" s="1153">
        <v>181386</v>
      </c>
      <c r="D83" s="1237" t="s">
        <v>3</v>
      </c>
      <c r="E83" s="1237" t="str">
        <f t="shared" si="4"/>
        <v>181386,</v>
      </c>
      <c r="F83" s="1239" t="s">
        <v>211</v>
      </c>
      <c r="G83" s="104"/>
    </row>
    <row r="84" spans="2:7">
      <c r="B84" s="104"/>
      <c r="C84" s="1153">
        <v>181387</v>
      </c>
      <c r="D84" s="1237" t="s">
        <v>3</v>
      </c>
      <c r="E84" s="1237" t="str">
        <f t="shared" si="4"/>
        <v>181387,</v>
      </c>
      <c r="F84" s="1239" t="s">
        <v>212</v>
      </c>
      <c r="G84" s="104"/>
    </row>
    <row r="85" spans="2:7">
      <c r="B85" s="104"/>
      <c r="C85" s="1153">
        <v>182634</v>
      </c>
      <c r="D85" s="1237" t="s">
        <v>3</v>
      </c>
      <c r="E85" s="1237" t="str">
        <f t="shared" si="4"/>
        <v>182634,</v>
      </c>
      <c r="F85" s="1239" t="s">
        <v>213</v>
      </c>
      <c r="G85" s="104"/>
    </row>
    <row r="86" spans="2:7">
      <c r="B86" s="104"/>
      <c r="C86" s="1153">
        <v>182962</v>
      </c>
      <c r="D86" s="1237" t="s">
        <v>3</v>
      </c>
      <c r="E86" s="1237" t="str">
        <f t="shared" si="4"/>
        <v>182962,</v>
      </c>
      <c r="F86" s="1239" t="s">
        <v>209</v>
      </c>
      <c r="G86" s="104"/>
    </row>
    <row r="87" spans="2:7">
      <c r="B87" s="104"/>
      <c r="C87" s="1153">
        <v>182964</v>
      </c>
      <c r="D87" s="1237" t="s">
        <v>3</v>
      </c>
      <c r="E87" s="1237" t="str">
        <f t="shared" si="4"/>
        <v>182964,</v>
      </c>
      <c r="F87" s="1239" t="s">
        <v>214</v>
      </c>
      <c r="G87" s="104"/>
    </row>
    <row r="88" spans="2:7">
      <c r="B88" s="104"/>
      <c r="C88" s="1153">
        <v>183861</v>
      </c>
      <c r="D88" s="1237" t="s">
        <v>3</v>
      </c>
      <c r="E88" s="1237" t="str">
        <f t="shared" si="4"/>
        <v>183861,</v>
      </c>
      <c r="F88" s="1239" t="s">
        <v>215</v>
      </c>
      <c r="G88" s="104"/>
    </row>
    <row r="89" spans="2:7">
      <c r="B89" s="104"/>
      <c r="C89" s="1153">
        <v>183592</v>
      </c>
      <c r="D89" s="1237" t="s">
        <v>3</v>
      </c>
      <c r="E89" s="1237" t="str">
        <f t="shared" si="4"/>
        <v>183592,</v>
      </c>
      <c r="F89" s="1239" t="s">
        <v>216</v>
      </c>
      <c r="G89" s="104"/>
    </row>
    <row r="90" spans="2:7">
      <c r="B90" s="104"/>
      <c r="C90" s="956">
        <v>193204</v>
      </c>
      <c r="D90" s="1237" t="s">
        <v>3</v>
      </c>
      <c r="E90" s="1237" t="str">
        <f t="shared" si="4"/>
        <v>193204,</v>
      </c>
      <c r="F90" s="1239" t="s">
        <v>217</v>
      </c>
      <c r="G90" s="104"/>
    </row>
    <row r="91" spans="2:7">
      <c r="B91" s="104"/>
      <c r="C91" s="1153">
        <v>184367</v>
      </c>
      <c r="D91" s="1237" t="s">
        <v>3</v>
      </c>
      <c r="E91" s="1237" t="str">
        <f t="shared" si="4"/>
        <v>184367,</v>
      </c>
      <c r="F91" s="1239" t="s">
        <v>218</v>
      </c>
      <c r="G91" s="104"/>
    </row>
    <row r="92" spans="2:7">
      <c r="B92" s="104"/>
      <c r="C92" s="1153">
        <v>184292</v>
      </c>
      <c r="D92" s="1237" t="s">
        <v>3</v>
      </c>
      <c r="E92" s="1237" t="str">
        <f t="shared" si="4"/>
        <v>184292,</v>
      </c>
      <c r="F92" s="1239" t="s">
        <v>219</v>
      </c>
      <c r="G92" s="104"/>
    </row>
    <row r="93" spans="2:7">
      <c r="B93" s="104"/>
      <c r="C93" s="1153">
        <v>187091</v>
      </c>
      <c r="D93" s="1237" t="s">
        <v>3</v>
      </c>
      <c r="E93" s="1237" t="str">
        <f t="shared" si="4"/>
        <v>187091,</v>
      </c>
      <c r="F93" s="1239" t="s">
        <v>195</v>
      </c>
      <c r="G93" s="104"/>
    </row>
    <row r="94" spans="2:7">
      <c r="B94" s="104"/>
      <c r="C94" s="1153">
        <v>187108</v>
      </c>
      <c r="D94" s="1237" t="s">
        <v>3</v>
      </c>
      <c r="E94" s="1237" t="str">
        <f t="shared" si="4"/>
        <v>187108,</v>
      </c>
      <c r="F94" s="1239" t="s">
        <v>220</v>
      </c>
      <c r="G94" s="104"/>
    </row>
    <row r="95" spans="2:7">
      <c r="B95" s="104"/>
      <c r="C95" s="956">
        <v>190954</v>
      </c>
      <c r="D95" s="1237" t="s">
        <v>3</v>
      </c>
      <c r="E95" s="1237" t="str">
        <f t="shared" si="4"/>
        <v>190954,</v>
      </c>
      <c r="F95" s="1239" t="s">
        <v>221</v>
      </c>
      <c r="G95" s="104"/>
    </row>
    <row r="96" spans="2:7">
      <c r="B96" s="104"/>
      <c r="C96" s="1153">
        <v>187558</v>
      </c>
      <c r="D96" s="1237" t="s">
        <v>3</v>
      </c>
      <c r="E96" s="1237" t="str">
        <f t="shared" si="4"/>
        <v>187558,</v>
      </c>
      <c r="F96" s="1239" t="s">
        <v>222</v>
      </c>
      <c r="G96" s="104"/>
    </row>
    <row r="97" spans="2:7">
      <c r="B97" s="104"/>
      <c r="C97" s="1153">
        <v>187807</v>
      </c>
      <c r="D97" s="1237" t="s">
        <v>3</v>
      </c>
      <c r="E97" s="1237" t="str">
        <f t="shared" si="4"/>
        <v>187807,</v>
      </c>
      <c r="F97" s="1239" t="s">
        <v>223</v>
      </c>
      <c r="G97" s="104"/>
    </row>
    <row r="98" spans="2:7">
      <c r="B98" s="104"/>
      <c r="C98" s="1239">
        <v>60603</v>
      </c>
      <c r="D98" s="1237" t="s">
        <v>3</v>
      </c>
      <c r="E98" s="1237" t="str">
        <f t="shared" si="4"/>
        <v>60603,</v>
      </c>
      <c r="F98" s="1239" t="s">
        <v>224</v>
      </c>
      <c r="G98" s="104"/>
    </row>
    <row r="99" spans="2:7">
      <c r="B99" s="104"/>
      <c r="C99" s="1153">
        <v>162875</v>
      </c>
      <c r="D99" s="1237" t="s">
        <v>3</v>
      </c>
      <c r="E99" s="1237" t="str">
        <f t="shared" si="4"/>
        <v>162875,</v>
      </c>
      <c r="F99" s="1239" t="s">
        <v>225</v>
      </c>
      <c r="G99" s="104"/>
    </row>
    <row r="100" spans="2:7">
      <c r="B100" s="104"/>
      <c r="C100" s="956">
        <v>198102</v>
      </c>
      <c r="D100" s="1237" t="s">
        <v>3</v>
      </c>
      <c r="E100" s="1237" t="str">
        <f t="shared" si="4"/>
        <v>198102,</v>
      </c>
      <c r="F100" s="1239" t="s">
        <v>226</v>
      </c>
      <c r="G100" s="104"/>
    </row>
    <row r="101" spans="2:7">
      <c r="B101" s="104"/>
      <c r="C101" s="956">
        <v>198103</v>
      </c>
      <c r="D101" s="1237" t="s">
        <v>3</v>
      </c>
      <c r="E101" s="1237" t="str">
        <f t="shared" si="4"/>
        <v>198103,</v>
      </c>
      <c r="F101" s="1239" t="s">
        <v>226</v>
      </c>
      <c r="G101" s="104"/>
    </row>
    <row r="102" spans="2:7">
      <c r="B102" s="104"/>
      <c r="C102" s="1239">
        <v>199032</v>
      </c>
      <c r="D102" s="1237" t="s">
        <v>3</v>
      </c>
      <c r="E102" s="1237" t="str">
        <f t="shared" si="4"/>
        <v>199032,</v>
      </c>
      <c r="F102" s="1239" t="s">
        <v>227</v>
      </c>
      <c r="G102" s="104"/>
    </row>
    <row r="103" spans="2:7">
      <c r="B103" s="104"/>
      <c r="C103" s="956">
        <v>188531</v>
      </c>
      <c r="D103" s="1237" t="s">
        <v>3</v>
      </c>
      <c r="E103" s="1237" t="str">
        <f t="shared" si="4"/>
        <v>188531,</v>
      </c>
      <c r="F103" s="1239" t="s">
        <v>228</v>
      </c>
      <c r="G103" s="104"/>
    </row>
    <row r="104" spans="2:7">
      <c r="B104" s="103"/>
      <c r="C104" s="956">
        <v>206341</v>
      </c>
      <c r="D104" s="1237"/>
      <c r="E104" s="1237" t="str">
        <f t="shared" si="4"/>
        <v>206341</v>
      </c>
      <c r="F104" s="1239" t="s">
        <v>214</v>
      </c>
      <c r="G104" s="103"/>
    </row>
    <row r="106" spans="2:7">
      <c r="B106" s="514" t="s">
        <v>405</v>
      </c>
      <c r="C106" s="1240" t="s">
        <v>79</v>
      </c>
      <c r="D106" s="1240"/>
      <c r="E106" s="1240"/>
      <c r="F106" s="1240" t="s">
        <v>95</v>
      </c>
      <c r="G106" s="50" t="s">
        <v>0</v>
      </c>
    </row>
    <row r="107" spans="2:7">
      <c r="B107" s="1241" t="s">
        <v>96</v>
      </c>
      <c r="C107" s="1242">
        <v>40935</v>
      </c>
      <c r="D107" s="1243" t="s">
        <v>3</v>
      </c>
      <c r="E107" s="1242" t="str">
        <f>C107&amp;D107</f>
        <v>40935,</v>
      </c>
      <c r="F107" s="1244" t="s">
        <v>98</v>
      </c>
      <c r="G107" s="1245" t="s">
        <v>406</v>
      </c>
    </row>
    <row r="108" spans="2:7">
      <c r="B108" s="1241"/>
      <c r="C108" s="1246">
        <v>202044</v>
      </c>
      <c r="D108" s="1243" t="s">
        <v>3</v>
      </c>
      <c r="E108" s="1242" t="str">
        <f t="shared" ref="E108:E140" si="5">C108&amp;D108</f>
        <v>202044,</v>
      </c>
      <c r="F108" s="1246" t="s">
        <v>98</v>
      </c>
      <c r="G108" s="1247"/>
    </row>
    <row r="109" spans="2:7">
      <c r="B109" s="1241"/>
      <c r="C109" s="1248">
        <v>75028</v>
      </c>
      <c r="D109" s="1243" t="s">
        <v>3</v>
      </c>
      <c r="E109" s="1242" t="str">
        <f t="shared" si="5"/>
        <v>75028,</v>
      </c>
      <c r="F109" s="1244" t="s">
        <v>407</v>
      </c>
      <c r="G109" s="1247"/>
    </row>
    <row r="110" spans="2:7">
      <c r="B110" s="1241"/>
      <c r="C110" s="1248">
        <v>171872</v>
      </c>
      <c r="D110" s="1243" t="s">
        <v>3</v>
      </c>
      <c r="E110" s="1242" t="str">
        <f t="shared" si="5"/>
        <v>171872,</v>
      </c>
      <c r="F110" s="1244" t="s">
        <v>408</v>
      </c>
      <c r="G110" s="1247"/>
    </row>
    <row r="111" spans="2:7">
      <c r="B111" s="1241"/>
      <c r="C111" s="1249">
        <v>104690</v>
      </c>
      <c r="D111" s="1243" t="s">
        <v>3</v>
      </c>
      <c r="E111" s="1242" t="str">
        <f t="shared" si="5"/>
        <v>104690,</v>
      </c>
      <c r="F111" s="1249" t="s">
        <v>340</v>
      </c>
      <c r="G111" s="1247"/>
    </row>
    <row r="112" spans="2:7">
      <c r="B112" s="1241"/>
      <c r="C112" s="1249">
        <v>44621</v>
      </c>
      <c r="D112" s="1243" t="s">
        <v>3</v>
      </c>
      <c r="E112" s="1242" t="str">
        <f t="shared" si="5"/>
        <v>44621,</v>
      </c>
      <c r="F112" s="1244" t="s">
        <v>409</v>
      </c>
      <c r="G112" s="1247"/>
    </row>
    <row r="113" spans="2:7">
      <c r="B113" s="1241"/>
      <c r="C113" s="1246">
        <v>141233</v>
      </c>
      <c r="D113" s="1243" t="s">
        <v>3</v>
      </c>
      <c r="E113" s="1242" t="str">
        <f t="shared" si="5"/>
        <v>141233,</v>
      </c>
      <c r="F113" s="1246" t="s">
        <v>341</v>
      </c>
      <c r="G113" s="1247"/>
    </row>
    <row r="114" spans="2:7">
      <c r="B114" s="1241"/>
      <c r="C114" s="1246">
        <v>137775</v>
      </c>
      <c r="D114" s="1243" t="s">
        <v>3</v>
      </c>
      <c r="E114" s="1242" t="str">
        <f t="shared" si="5"/>
        <v>137775,</v>
      </c>
      <c r="F114" s="1246" t="s">
        <v>341</v>
      </c>
      <c r="G114" s="1247"/>
    </row>
    <row r="115" spans="2:7">
      <c r="B115" s="1241"/>
      <c r="C115" s="1249">
        <v>139379</v>
      </c>
      <c r="D115" s="1243"/>
      <c r="E115" s="1242" t="str">
        <f t="shared" si="5"/>
        <v>139379</v>
      </c>
      <c r="F115" s="1246" t="s">
        <v>99</v>
      </c>
      <c r="G115" s="1250"/>
    </row>
    <row r="116" spans="2:7">
      <c r="B116" s="27" t="s">
        <v>100</v>
      </c>
      <c r="C116" s="1220">
        <v>161198</v>
      </c>
      <c r="D116" s="1237" t="s">
        <v>3</v>
      </c>
      <c r="E116" s="1251" t="str">
        <f t="shared" si="5"/>
        <v>161198,</v>
      </c>
      <c r="F116" s="1220" t="s">
        <v>101</v>
      </c>
      <c r="G116" s="102" t="s">
        <v>410</v>
      </c>
    </row>
    <row r="117" spans="2:7">
      <c r="B117" s="27"/>
      <c r="C117" s="1220">
        <v>144423</v>
      </c>
      <c r="D117" s="1237" t="s">
        <v>3</v>
      </c>
      <c r="E117" s="1251" t="str">
        <f t="shared" si="5"/>
        <v>144423,</v>
      </c>
      <c r="F117" s="1220" t="s">
        <v>103</v>
      </c>
      <c r="G117" s="104"/>
    </row>
    <row r="118" spans="2:7">
      <c r="B118" s="27"/>
      <c r="C118" s="433">
        <v>170191</v>
      </c>
      <c r="D118" s="1237" t="s">
        <v>3</v>
      </c>
      <c r="E118" s="1251" t="str">
        <f t="shared" si="5"/>
        <v>170191,</v>
      </c>
      <c r="F118" s="419" t="s">
        <v>104</v>
      </c>
      <c r="G118" s="104"/>
    </row>
    <row r="119" spans="2:7">
      <c r="B119" s="27"/>
      <c r="C119" s="433">
        <v>161243</v>
      </c>
      <c r="D119" s="1237" t="s">
        <v>3</v>
      </c>
      <c r="E119" s="1251" t="str">
        <f t="shared" si="5"/>
        <v>161243,</v>
      </c>
      <c r="F119" s="419" t="s">
        <v>105</v>
      </c>
      <c r="G119" s="104"/>
    </row>
    <row r="120" spans="2:7">
      <c r="B120" s="27"/>
      <c r="C120" s="1124">
        <v>58522</v>
      </c>
      <c r="D120" s="1237" t="s">
        <v>3</v>
      </c>
      <c r="E120" s="1251" t="str">
        <f t="shared" si="5"/>
        <v>58522,</v>
      </c>
      <c r="F120" s="1220" t="s">
        <v>106</v>
      </c>
      <c r="G120" s="104"/>
    </row>
    <row r="121" spans="2:7">
      <c r="B121" s="27"/>
      <c r="C121" s="1124">
        <v>194347</v>
      </c>
      <c r="D121" s="1237" t="s">
        <v>3</v>
      </c>
      <c r="E121" s="1251" t="str">
        <f t="shared" si="5"/>
        <v>194347,</v>
      </c>
      <c r="F121" s="1220" t="s">
        <v>342</v>
      </c>
      <c r="G121" s="104"/>
    </row>
    <row r="122" ht="25.2" spans="2:7">
      <c r="B122" s="27"/>
      <c r="C122" s="1124">
        <v>195323</v>
      </c>
      <c r="D122" s="1237"/>
      <c r="E122" s="1251" t="str">
        <f t="shared" si="5"/>
        <v>195323</v>
      </c>
      <c r="F122" s="419" t="s">
        <v>411</v>
      </c>
      <c r="G122" s="103"/>
    </row>
    <row r="123" spans="2:7">
      <c r="B123" s="1252" t="s">
        <v>107</v>
      </c>
      <c r="C123" s="1253">
        <v>41368</v>
      </c>
      <c r="D123" s="1254" t="s">
        <v>3</v>
      </c>
      <c r="E123" s="1253" t="str">
        <f t="shared" si="5"/>
        <v>41368,</v>
      </c>
      <c r="F123" s="1255" t="s">
        <v>108</v>
      </c>
      <c r="G123" s="1256" t="s">
        <v>412</v>
      </c>
    </row>
    <row r="124" spans="2:7">
      <c r="B124" s="1252"/>
      <c r="C124" s="1253">
        <v>34489</v>
      </c>
      <c r="D124" s="1254" t="s">
        <v>3</v>
      </c>
      <c r="E124" s="1253" t="str">
        <f t="shared" si="5"/>
        <v>34489,</v>
      </c>
      <c r="F124" s="1255" t="s">
        <v>108</v>
      </c>
      <c r="G124" s="1257"/>
    </row>
    <row r="125" spans="2:7">
      <c r="B125" s="1252"/>
      <c r="C125" s="1258">
        <v>201264</v>
      </c>
      <c r="D125" s="1254" t="s">
        <v>3</v>
      </c>
      <c r="E125" s="1253" t="str">
        <f t="shared" si="5"/>
        <v>201264,</v>
      </c>
      <c r="F125" s="1259" t="s">
        <v>413</v>
      </c>
      <c r="G125" s="1257"/>
    </row>
    <row r="126" spans="2:7">
      <c r="B126" s="1252"/>
      <c r="C126" s="1258">
        <v>201495</v>
      </c>
      <c r="D126" s="1254" t="s">
        <v>3</v>
      </c>
      <c r="E126" s="1253" t="str">
        <f t="shared" si="5"/>
        <v>201495,</v>
      </c>
      <c r="F126" s="1259" t="s">
        <v>414</v>
      </c>
      <c r="G126" s="1257"/>
    </row>
    <row r="127" spans="2:7">
      <c r="B127" s="1252"/>
      <c r="C127" s="1260">
        <v>174232</v>
      </c>
      <c r="D127" s="1254" t="s">
        <v>3</v>
      </c>
      <c r="E127" s="1253" t="str">
        <f t="shared" si="5"/>
        <v>174232,</v>
      </c>
      <c r="F127" s="1255" t="s">
        <v>6</v>
      </c>
      <c r="G127" s="1257"/>
    </row>
    <row r="128" spans="2:7">
      <c r="B128" s="1252"/>
      <c r="C128" s="1258">
        <v>191655</v>
      </c>
      <c r="D128" s="1254" t="s">
        <v>3</v>
      </c>
      <c r="E128" s="1253" t="str">
        <f t="shared" si="5"/>
        <v>191655,</v>
      </c>
      <c r="F128" s="1259" t="s">
        <v>6</v>
      </c>
      <c r="G128" s="1257"/>
    </row>
    <row r="129" spans="2:7">
      <c r="B129" s="1252"/>
      <c r="C129" s="1260">
        <v>181356</v>
      </c>
      <c r="D129" s="1254" t="s">
        <v>3</v>
      </c>
      <c r="E129" s="1253" t="str">
        <f t="shared" si="5"/>
        <v>181356,</v>
      </c>
      <c r="F129" s="1255" t="s">
        <v>112</v>
      </c>
      <c r="G129" s="1257"/>
    </row>
    <row r="130" spans="2:7">
      <c r="B130" s="1252"/>
      <c r="C130" s="1260">
        <v>67665</v>
      </c>
      <c r="D130" s="1254" t="s">
        <v>3</v>
      </c>
      <c r="E130" s="1253" t="str">
        <f t="shared" si="5"/>
        <v>67665,</v>
      </c>
      <c r="F130" s="1255" t="s">
        <v>113</v>
      </c>
      <c r="G130" s="1257"/>
    </row>
    <row r="131" spans="2:7">
      <c r="B131" s="1252"/>
      <c r="C131" s="1260">
        <v>184102</v>
      </c>
      <c r="D131" s="1254" t="s">
        <v>3</v>
      </c>
      <c r="E131" s="1253" t="str">
        <f t="shared" si="5"/>
        <v>184102,</v>
      </c>
      <c r="F131" s="1255" t="s">
        <v>113</v>
      </c>
      <c r="G131" s="1257"/>
    </row>
    <row r="132" spans="2:7">
      <c r="B132" s="1252"/>
      <c r="C132" s="1260">
        <v>169668</v>
      </c>
      <c r="D132" s="1254" t="s">
        <v>3</v>
      </c>
      <c r="E132" s="1253" t="str">
        <f t="shared" si="5"/>
        <v>169668,</v>
      </c>
      <c r="F132" s="1255" t="s">
        <v>114</v>
      </c>
      <c r="G132" s="1257"/>
    </row>
    <row r="133" spans="2:7">
      <c r="B133" s="1252"/>
      <c r="C133" s="1255">
        <v>183439</v>
      </c>
      <c r="D133" s="1254" t="s">
        <v>3</v>
      </c>
      <c r="E133" s="1253" t="str">
        <f t="shared" si="5"/>
        <v>183439,</v>
      </c>
      <c r="F133" s="1255" t="s">
        <v>7</v>
      </c>
      <c r="G133" s="1257"/>
    </row>
    <row r="134" spans="2:7">
      <c r="B134" s="1252"/>
      <c r="C134" s="1258">
        <v>204884</v>
      </c>
      <c r="D134" s="1254" t="s">
        <v>3</v>
      </c>
      <c r="E134" s="1253" t="str">
        <f t="shared" si="5"/>
        <v>204884,</v>
      </c>
      <c r="F134" s="1259" t="s">
        <v>415</v>
      </c>
      <c r="G134" s="1257"/>
    </row>
    <row r="135" spans="2:7">
      <c r="B135" s="1252"/>
      <c r="C135" s="1258">
        <v>208936</v>
      </c>
      <c r="D135" s="1254"/>
      <c r="E135" s="1253" t="str">
        <f t="shared" si="5"/>
        <v>208936</v>
      </c>
      <c r="F135" s="1259" t="s">
        <v>416</v>
      </c>
      <c r="G135" s="1261"/>
    </row>
    <row r="136" spans="2:7">
      <c r="B136" s="27" t="s">
        <v>115</v>
      </c>
      <c r="C136" s="1220">
        <v>84174</v>
      </c>
      <c r="D136" s="1237"/>
      <c r="E136" s="1251" t="str">
        <f t="shared" si="5"/>
        <v>84174</v>
      </c>
      <c r="F136" s="1220" t="s">
        <v>116</v>
      </c>
      <c r="G136" s="49" t="s">
        <v>347</v>
      </c>
    </row>
    <row r="137" spans="2:7">
      <c r="B137" s="1262" t="s">
        <v>118</v>
      </c>
      <c r="C137" s="1263">
        <v>201173</v>
      </c>
      <c r="D137" s="1264"/>
      <c r="E137" s="1265" t="str">
        <f t="shared" si="5"/>
        <v>201173</v>
      </c>
      <c r="F137" s="1266" t="s">
        <v>119</v>
      </c>
      <c r="G137" s="1267" t="s">
        <v>347</v>
      </c>
    </row>
    <row r="138" spans="2:7">
      <c r="B138" s="864" t="s">
        <v>121</v>
      </c>
      <c r="C138" s="433">
        <v>102958</v>
      </c>
      <c r="D138" s="1237" t="s">
        <v>3</v>
      </c>
      <c r="E138" s="1251" t="str">
        <f t="shared" si="5"/>
        <v>102958,</v>
      </c>
      <c r="F138" s="419" t="s">
        <v>417</v>
      </c>
      <c r="G138" s="102" t="s">
        <v>418</v>
      </c>
    </row>
    <row r="139" spans="2:7">
      <c r="B139" s="864"/>
      <c r="C139" s="433">
        <v>53857</v>
      </c>
      <c r="D139" s="1237"/>
      <c r="E139" s="1251" t="str">
        <f t="shared" si="5"/>
        <v>53857</v>
      </c>
      <c r="F139" s="419" t="s">
        <v>124</v>
      </c>
      <c r="G139" s="103"/>
    </row>
    <row r="140" spans="2:7">
      <c r="B140" s="1268" t="s">
        <v>125</v>
      </c>
      <c r="C140" s="1248">
        <v>187104</v>
      </c>
      <c r="D140" s="1243" t="s">
        <v>3</v>
      </c>
      <c r="E140" s="1242" t="str">
        <f t="shared" si="5"/>
        <v>187104,</v>
      </c>
      <c r="F140" s="1269" t="s">
        <v>126</v>
      </c>
      <c r="G140" s="1270" t="s">
        <v>419</v>
      </c>
    </row>
    <row r="141" spans="2:7">
      <c r="B141" s="1268"/>
      <c r="C141" s="1248">
        <v>202112</v>
      </c>
      <c r="D141" s="1243" t="s">
        <v>3</v>
      </c>
      <c r="E141" s="1242" t="str">
        <f t="shared" ref="E140:E163" si="6">C141&amp;D141</f>
        <v>202112,</v>
      </c>
      <c r="F141" s="1216" t="s">
        <v>420</v>
      </c>
      <c r="G141" s="1247"/>
    </row>
    <row r="142" spans="2:7">
      <c r="B142" s="1268"/>
      <c r="C142" s="1248">
        <v>205097</v>
      </c>
      <c r="D142" s="1243"/>
      <c r="E142" s="1242" t="str">
        <f t="shared" si="6"/>
        <v>205097</v>
      </c>
      <c r="F142" s="1269" t="s">
        <v>128</v>
      </c>
      <c r="G142" s="1250"/>
    </row>
    <row r="143" spans="2:7">
      <c r="B143" s="27" t="s">
        <v>129</v>
      </c>
      <c r="C143" s="433">
        <v>124775</v>
      </c>
      <c r="D143" s="1237" t="s">
        <v>3</v>
      </c>
      <c r="E143" s="1251" t="str">
        <f t="shared" si="6"/>
        <v>124775,</v>
      </c>
      <c r="F143" s="419" t="s">
        <v>150</v>
      </c>
      <c r="G143" s="102" t="s">
        <v>421</v>
      </c>
    </row>
    <row r="144" spans="2:7">
      <c r="B144" s="27"/>
      <c r="C144" s="433">
        <v>179321</v>
      </c>
      <c r="D144" s="1237" t="s">
        <v>3</v>
      </c>
      <c r="E144" s="1251" t="str">
        <f t="shared" si="6"/>
        <v>179321,</v>
      </c>
      <c r="F144" s="419" t="s">
        <v>134</v>
      </c>
      <c r="G144" s="104"/>
    </row>
    <row r="145" spans="2:7">
      <c r="B145" s="27"/>
      <c r="C145" s="433">
        <v>190969</v>
      </c>
      <c r="D145" s="1237" t="s">
        <v>3</v>
      </c>
      <c r="E145" s="1251" t="str">
        <f t="shared" si="6"/>
        <v>190969,</v>
      </c>
      <c r="F145" s="419" t="s">
        <v>134</v>
      </c>
      <c r="G145" s="104"/>
    </row>
    <row r="146" spans="2:7">
      <c r="B146" s="27"/>
      <c r="C146" s="1124">
        <v>184082</v>
      </c>
      <c r="D146" s="1237" t="s">
        <v>3</v>
      </c>
      <c r="E146" s="1251" t="str">
        <f t="shared" si="6"/>
        <v>184082,</v>
      </c>
      <c r="F146" s="1220" t="s">
        <v>135</v>
      </c>
      <c r="G146" s="104"/>
    </row>
    <row r="147" spans="2:7">
      <c r="B147" s="27"/>
      <c r="C147" s="1124">
        <v>48233</v>
      </c>
      <c r="D147" s="1237" t="s">
        <v>3</v>
      </c>
      <c r="E147" s="1251" t="str">
        <f t="shared" si="6"/>
        <v>48233,</v>
      </c>
      <c r="F147" s="1220" t="s">
        <v>135</v>
      </c>
      <c r="G147" s="104"/>
    </row>
    <row r="148" spans="2:7">
      <c r="B148" s="27"/>
      <c r="C148" s="433">
        <v>165878</v>
      </c>
      <c r="D148" s="1237" t="s">
        <v>3</v>
      </c>
      <c r="E148" s="1251" t="str">
        <f t="shared" si="6"/>
        <v>165878,</v>
      </c>
      <c r="F148" s="419" t="s">
        <v>136</v>
      </c>
      <c r="G148" s="104"/>
    </row>
    <row r="149" spans="2:7">
      <c r="B149" s="27"/>
      <c r="C149" s="433">
        <v>9857</v>
      </c>
      <c r="D149" s="1237" t="s">
        <v>3</v>
      </c>
      <c r="E149" s="1251" t="str">
        <f t="shared" si="6"/>
        <v>9857,</v>
      </c>
      <c r="F149" s="419" t="s">
        <v>422</v>
      </c>
      <c r="G149" s="104"/>
    </row>
    <row r="150" spans="2:7">
      <c r="B150" s="27"/>
      <c r="C150" s="433">
        <v>146</v>
      </c>
      <c r="D150" s="1237"/>
      <c r="E150" s="1251" t="str">
        <f t="shared" si="6"/>
        <v>146</v>
      </c>
      <c r="F150" s="419" t="s">
        <v>422</v>
      </c>
      <c r="G150" s="103"/>
    </row>
    <row r="151" spans="2:7">
      <c r="B151" s="1271" t="s">
        <v>423</v>
      </c>
      <c r="C151" s="1272">
        <v>163862</v>
      </c>
      <c r="D151" s="1273" t="s">
        <v>3</v>
      </c>
      <c r="E151" s="1274" t="str">
        <f t="shared" si="6"/>
        <v>163862,</v>
      </c>
      <c r="F151" s="1275" t="s">
        <v>352</v>
      </c>
      <c r="G151" s="1276" t="s">
        <v>419</v>
      </c>
    </row>
    <row r="152" spans="2:7">
      <c r="B152" s="1271"/>
      <c r="C152" s="1272">
        <v>177132</v>
      </c>
      <c r="D152" s="1273"/>
      <c r="E152" s="1274" t="str">
        <f t="shared" si="6"/>
        <v>177132</v>
      </c>
      <c r="F152" s="1277" t="s">
        <v>353</v>
      </c>
      <c r="G152" s="1278"/>
    </row>
    <row r="153" spans="2:7">
      <c r="B153" s="477" t="s">
        <v>424</v>
      </c>
      <c r="C153" s="1124">
        <v>140288</v>
      </c>
      <c r="D153" s="1237"/>
      <c r="E153" s="1251" t="str">
        <f t="shared" si="6"/>
        <v>140288</v>
      </c>
      <c r="F153" s="38" t="s">
        <v>355</v>
      </c>
      <c r="G153" s="1279" t="s">
        <v>356</v>
      </c>
    </row>
    <row r="154" spans="2:7">
      <c r="B154" s="1280" t="s">
        <v>425</v>
      </c>
      <c r="C154" s="1281">
        <v>123845</v>
      </c>
      <c r="D154" s="1282" t="s">
        <v>3</v>
      </c>
      <c r="E154" s="1283" t="str">
        <f t="shared" si="6"/>
        <v>123845,</v>
      </c>
      <c r="F154" s="1281" t="s">
        <v>426</v>
      </c>
      <c r="G154" s="1284" t="s">
        <v>427</v>
      </c>
    </row>
    <row r="155" spans="2:7">
      <c r="B155" s="1280"/>
      <c r="C155" s="1285">
        <v>82219</v>
      </c>
      <c r="D155" s="1282" t="s">
        <v>3</v>
      </c>
      <c r="E155" s="1283" t="str">
        <f t="shared" si="6"/>
        <v>82219,</v>
      </c>
      <c r="F155" s="1286" t="s">
        <v>428</v>
      </c>
      <c r="G155" s="1287"/>
    </row>
    <row r="156" spans="2:7">
      <c r="B156" s="1280"/>
      <c r="C156" s="1285">
        <v>186885</v>
      </c>
      <c r="D156" s="1282"/>
      <c r="E156" s="1283" t="str">
        <f t="shared" si="6"/>
        <v>186885</v>
      </c>
      <c r="F156" s="1286" t="s">
        <v>398</v>
      </c>
      <c r="G156" s="1288"/>
    </row>
    <row r="157" hidden="1" spans="2:7">
      <c r="B157" s="864" t="s">
        <v>429</v>
      </c>
      <c r="C157" s="448">
        <v>118078</v>
      </c>
      <c r="D157" s="1237" t="s">
        <v>3</v>
      </c>
      <c r="E157" s="1251" t="str">
        <f t="shared" si="6"/>
        <v>118078,</v>
      </c>
      <c r="F157" s="418" t="s">
        <v>165</v>
      </c>
      <c r="G157" s="102">
        <v>86</v>
      </c>
    </row>
    <row r="158" hidden="1" spans="2:7">
      <c r="B158" s="864"/>
      <c r="C158" s="448">
        <v>23896</v>
      </c>
      <c r="D158" s="1237" t="s">
        <v>3</v>
      </c>
      <c r="E158" s="1251" t="str">
        <f t="shared" si="6"/>
        <v>23896,</v>
      </c>
      <c r="F158" s="418" t="s">
        <v>165</v>
      </c>
      <c r="G158" s="104"/>
    </row>
    <row r="159" hidden="1" spans="2:7">
      <c r="B159" s="864"/>
      <c r="C159" s="448">
        <v>23895</v>
      </c>
      <c r="D159" s="1237" t="s">
        <v>3</v>
      </c>
      <c r="E159" s="1251" t="str">
        <f t="shared" si="6"/>
        <v>23895,</v>
      </c>
      <c r="F159" s="418" t="s">
        <v>165</v>
      </c>
      <c r="G159" s="104"/>
    </row>
    <row r="160" hidden="1" spans="2:7">
      <c r="B160" s="864"/>
      <c r="C160" s="448">
        <v>23455</v>
      </c>
      <c r="D160" s="1237" t="s">
        <v>3</v>
      </c>
      <c r="E160" s="1251" t="str">
        <f t="shared" si="6"/>
        <v>23455,</v>
      </c>
      <c r="F160" s="418" t="s">
        <v>165</v>
      </c>
      <c r="G160" s="104"/>
    </row>
    <row r="161" hidden="1" spans="2:7">
      <c r="B161" s="864"/>
      <c r="C161" s="448">
        <v>140822</v>
      </c>
      <c r="D161" s="1237" t="s">
        <v>3</v>
      </c>
      <c r="E161" s="1251" t="str">
        <f t="shared" si="6"/>
        <v>140822,</v>
      </c>
      <c r="F161" s="418" t="s">
        <v>165</v>
      </c>
      <c r="G161" s="104"/>
    </row>
    <row r="162" hidden="1" spans="2:7">
      <c r="B162" s="864"/>
      <c r="C162" s="448">
        <v>198582</v>
      </c>
      <c r="D162" s="1237" t="s">
        <v>3</v>
      </c>
      <c r="E162" s="1251" t="str">
        <f t="shared" si="6"/>
        <v>198582,</v>
      </c>
      <c r="F162" s="418" t="s">
        <v>165</v>
      </c>
      <c r="G162" s="104"/>
    </row>
    <row r="163" hidden="1" spans="2:7">
      <c r="B163" s="864"/>
      <c r="C163" s="448">
        <v>140823</v>
      </c>
      <c r="D163" s="1237"/>
      <c r="E163" s="1251" t="str">
        <f t="shared" si="6"/>
        <v>140823</v>
      </c>
      <c r="F163" s="418" t="s">
        <v>165</v>
      </c>
      <c r="G163" s="103"/>
    </row>
    <row r="165" spans="2:8">
      <c r="B165" s="1151" t="s">
        <v>13</v>
      </c>
      <c r="C165" s="956" t="s">
        <v>79</v>
      </c>
      <c r="D165" s="889"/>
      <c r="E165" s="889"/>
      <c r="F165" s="115" t="s">
        <v>137</v>
      </c>
      <c r="G165" s="116" t="s">
        <v>0</v>
      </c>
      <c r="H165" s="692"/>
    </row>
    <row r="166" spans="2:8">
      <c r="B166" s="1152"/>
      <c r="C166" s="956">
        <v>210313</v>
      </c>
      <c r="D166" s="889" t="s">
        <v>3</v>
      </c>
      <c r="E166" s="889" t="str">
        <f t="shared" ref="E166:E200" si="7">C166&amp;D166</f>
        <v>210313,</v>
      </c>
      <c r="F166" s="115" t="s">
        <v>139</v>
      </c>
      <c r="G166" s="1151" t="s">
        <v>138</v>
      </c>
      <c r="H166" s="692"/>
    </row>
    <row r="167" spans="2:8">
      <c r="B167" s="1152"/>
      <c r="C167" s="956">
        <v>124620</v>
      </c>
      <c r="D167" s="889" t="s">
        <v>3</v>
      </c>
      <c r="E167" s="889" t="str">
        <f t="shared" si="7"/>
        <v>124620,</v>
      </c>
      <c r="F167" s="115" t="s">
        <v>38</v>
      </c>
      <c r="G167" s="1152"/>
      <c r="H167" s="692"/>
    </row>
    <row r="168" spans="2:8">
      <c r="B168" s="1152"/>
      <c r="C168" s="956">
        <v>124631</v>
      </c>
      <c r="D168" s="889" t="s">
        <v>3</v>
      </c>
      <c r="E168" s="889" t="str">
        <f t="shared" si="7"/>
        <v>124631,</v>
      </c>
      <c r="F168" s="115" t="s">
        <v>43</v>
      </c>
      <c r="G168" s="1152"/>
      <c r="H168" s="692"/>
    </row>
    <row r="169" spans="2:8">
      <c r="B169" s="1152"/>
      <c r="C169" s="956">
        <v>124619</v>
      </c>
      <c r="D169" s="889" t="s">
        <v>3</v>
      </c>
      <c r="E169" s="889" t="str">
        <f t="shared" si="7"/>
        <v>124619,</v>
      </c>
      <c r="F169" s="115" t="s">
        <v>59</v>
      </c>
      <c r="G169" s="1152"/>
      <c r="H169" s="692"/>
    </row>
    <row r="170" spans="2:8">
      <c r="B170" s="1152"/>
      <c r="C170" s="956">
        <v>124627</v>
      </c>
      <c r="D170" s="889" t="s">
        <v>3</v>
      </c>
      <c r="E170" s="889" t="str">
        <f t="shared" si="7"/>
        <v>124627,</v>
      </c>
      <c r="F170" s="115" t="s">
        <v>49</v>
      </c>
      <c r="G170" s="1152"/>
      <c r="H170" s="692"/>
    </row>
    <row r="171" spans="2:8">
      <c r="B171" s="1152"/>
      <c r="C171" s="956">
        <v>124620</v>
      </c>
      <c r="D171" s="889" t="s">
        <v>3</v>
      </c>
      <c r="E171" s="889" t="str">
        <f t="shared" si="7"/>
        <v>124620,</v>
      </c>
      <c r="F171" s="115" t="s">
        <v>38</v>
      </c>
      <c r="G171" s="1152"/>
      <c r="H171" s="692"/>
    </row>
    <row r="172" spans="2:8">
      <c r="B172" s="1152"/>
      <c r="C172" s="956">
        <v>124626</v>
      </c>
      <c r="D172" s="889" t="s">
        <v>3</v>
      </c>
      <c r="E172" s="889" t="str">
        <f t="shared" si="7"/>
        <v>124626,</v>
      </c>
      <c r="F172" s="115" t="s">
        <v>42</v>
      </c>
      <c r="G172" s="1152"/>
      <c r="H172" s="692"/>
    </row>
    <row r="173" spans="2:8">
      <c r="B173" s="1152"/>
      <c r="C173" s="956">
        <v>124631</v>
      </c>
      <c r="D173" s="889" t="s">
        <v>3</v>
      </c>
      <c r="E173" s="889" t="str">
        <f t="shared" si="7"/>
        <v>124631,</v>
      </c>
      <c r="F173" s="115" t="s">
        <v>43</v>
      </c>
      <c r="G173" s="1152"/>
      <c r="H173" s="692"/>
    </row>
    <row r="174" spans="2:8">
      <c r="B174" s="1152"/>
      <c r="C174" s="956">
        <v>124623</v>
      </c>
      <c r="D174" s="889" t="s">
        <v>3</v>
      </c>
      <c r="E174" s="889" t="str">
        <f t="shared" si="7"/>
        <v>124623,</v>
      </c>
      <c r="F174" s="115" t="s">
        <v>44</v>
      </c>
      <c r="G174" s="1152"/>
      <c r="H174" s="692"/>
    </row>
    <row r="175" spans="2:8">
      <c r="B175" s="1152"/>
      <c r="C175" s="956">
        <v>124613</v>
      </c>
      <c r="D175" s="889" t="s">
        <v>3</v>
      </c>
      <c r="E175" s="889" t="str">
        <f t="shared" si="7"/>
        <v>124613,</v>
      </c>
      <c r="F175" s="115" t="s">
        <v>45</v>
      </c>
      <c r="G175" s="1152"/>
      <c r="H175" s="692"/>
    </row>
    <row r="176" spans="2:8">
      <c r="B176" s="1152"/>
      <c r="C176" s="956">
        <v>131813</v>
      </c>
      <c r="D176" s="889" t="s">
        <v>3</v>
      </c>
      <c r="E176" s="889" t="str">
        <f t="shared" si="7"/>
        <v>131813,</v>
      </c>
      <c r="F176" s="115" t="s">
        <v>46</v>
      </c>
      <c r="G176" s="1152"/>
      <c r="H176" s="692"/>
    </row>
    <row r="177" spans="2:8">
      <c r="B177" s="1152"/>
      <c r="C177" s="956">
        <v>124625</v>
      </c>
      <c r="D177" s="889" t="s">
        <v>3</v>
      </c>
      <c r="E177" s="889" t="str">
        <f t="shared" si="7"/>
        <v>124625,</v>
      </c>
      <c r="F177" s="115" t="s">
        <v>47</v>
      </c>
      <c r="G177" s="1152"/>
      <c r="H177" s="692"/>
    </row>
    <row r="178" spans="2:8">
      <c r="B178" s="1152"/>
      <c r="C178" s="956">
        <v>131807</v>
      </c>
      <c r="D178" s="889" t="s">
        <v>3</v>
      </c>
      <c r="E178" s="889" t="str">
        <f t="shared" si="7"/>
        <v>131807,</v>
      </c>
      <c r="F178" s="115" t="s">
        <v>41</v>
      </c>
      <c r="G178" s="1152"/>
      <c r="H178" s="692"/>
    </row>
    <row r="179" spans="2:8">
      <c r="B179" s="1152"/>
      <c r="C179" s="956">
        <v>131811</v>
      </c>
      <c r="D179" s="889" t="s">
        <v>3</v>
      </c>
      <c r="E179" s="889" t="str">
        <f t="shared" si="7"/>
        <v>131811,</v>
      </c>
      <c r="F179" s="115" t="s">
        <v>48</v>
      </c>
      <c r="G179" s="1152"/>
      <c r="H179" s="692"/>
    </row>
    <row r="180" spans="2:8">
      <c r="B180" s="1152"/>
      <c r="C180" s="956">
        <v>124627</v>
      </c>
      <c r="D180" s="889" t="s">
        <v>3</v>
      </c>
      <c r="E180" s="889" t="str">
        <f t="shared" si="7"/>
        <v>124627,</v>
      </c>
      <c r="F180" s="115" t="s">
        <v>49</v>
      </c>
      <c r="G180" s="1152"/>
      <c r="H180" s="692"/>
    </row>
    <row r="181" spans="2:8">
      <c r="B181" s="1152"/>
      <c r="C181" s="956">
        <v>131806</v>
      </c>
      <c r="D181" s="889" t="s">
        <v>3</v>
      </c>
      <c r="E181" s="889" t="str">
        <f t="shared" si="7"/>
        <v>131806,</v>
      </c>
      <c r="F181" s="115" t="s">
        <v>50</v>
      </c>
      <c r="G181" s="1152"/>
      <c r="H181" s="692"/>
    </row>
    <row r="182" spans="2:8">
      <c r="B182" s="1152"/>
      <c r="C182" s="956">
        <v>124630</v>
      </c>
      <c r="D182" s="889" t="s">
        <v>3</v>
      </c>
      <c r="E182" s="889" t="str">
        <f t="shared" si="7"/>
        <v>124630,</v>
      </c>
      <c r="F182" s="115" t="s">
        <v>40</v>
      </c>
      <c r="G182" s="1152"/>
      <c r="H182" s="692"/>
    </row>
    <row r="183" spans="2:8">
      <c r="B183" s="1152"/>
      <c r="C183" s="956">
        <v>134529</v>
      </c>
      <c r="D183" s="889" t="s">
        <v>3</v>
      </c>
      <c r="E183" s="889" t="str">
        <f t="shared" si="7"/>
        <v>134529,</v>
      </c>
      <c r="F183" s="115" t="s">
        <v>51</v>
      </c>
      <c r="G183" s="1152"/>
      <c r="H183" s="692"/>
    </row>
    <row r="184" spans="2:8">
      <c r="B184" s="1152"/>
      <c r="C184" s="956">
        <v>124629</v>
      </c>
      <c r="D184" s="889" t="s">
        <v>3</v>
      </c>
      <c r="E184" s="889" t="str">
        <f t="shared" si="7"/>
        <v>124629,</v>
      </c>
      <c r="F184" s="115" t="s">
        <v>52</v>
      </c>
      <c r="G184" s="1152"/>
      <c r="H184" s="692"/>
    </row>
    <row r="185" spans="2:8">
      <c r="B185" s="1152"/>
      <c r="C185" s="1153">
        <v>169237</v>
      </c>
      <c r="D185" s="889" t="s">
        <v>3</v>
      </c>
      <c r="E185" s="889" t="str">
        <f t="shared" si="7"/>
        <v>169237,</v>
      </c>
      <c r="F185" s="879" t="s">
        <v>53</v>
      </c>
      <c r="G185" s="1152"/>
      <c r="H185" s="692"/>
    </row>
    <row r="186" spans="2:8">
      <c r="B186" s="1152"/>
      <c r="C186" s="956">
        <v>131809</v>
      </c>
      <c r="D186" s="889" t="s">
        <v>3</v>
      </c>
      <c r="E186" s="889" t="str">
        <f t="shared" si="7"/>
        <v>131809,</v>
      </c>
      <c r="F186" s="115" t="s">
        <v>54</v>
      </c>
      <c r="G186" s="1152"/>
      <c r="H186" s="692"/>
    </row>
    <row r="187" spans="2:8">
      <c r="B187" s="1152"/>
      <c r="C187" s="956">
        <v>131812</v>
      </c>
      <c r="D187" s="889" t="s">
        <v>3</v>
      </c>
      <c r="E187" s="889" t="str">
        <f t="shared" si="7"/>
        <v>131812,</v>
      </c>
      <c r="F187" s="115" t="s">
        <v>55</v>
      </c>
      <c r="G187" s="1152"/>
      <c r="H187" s="692"/>
    </row>
    <row r="188" spans="2:8">
      <c r="B188" s="1152"/>
      <c r="C188" s="956">
        <v>131810</v>
      </c>
      <c r="D188" s="889" t="s">
        <v>3</v>
      </c>
      <c r="E188" s="889" t="str">
        <f t="shared" si="7"/>
        <v>131810,</v>
      </c>
      <c r="F188" s="115" t="s">
        <v>56</v>
      </c>
      <c r="G188" s="1152"/>
      <c r="H188" s="692"/>
    </row>
    <row r="189" spans="2:8">
      <c r="B189" s="1152"/>
      <c r="C189" s="956">
        <v>124621</v>
      </c>
      <c r="D189" s="889" t="s">
        <v>3</v>
      </c>
      <c r="E189" s="889" t="str">
        <f t="shared" si="7"/>
        <v>124621,</v>
      </c>
      <c r="F189" s="115" t="s">
        <v>39</v>
      </c>
      <c r="G189" s="1152"/>
      <c r="H189" s="692"/>
    </row>
    <row r="190" spans="2:8">
      <c r="B190" s="1152"/>
      <c r="C190" s="1153">
        <v>169236</v>
      </c>
      <c r="D190" s="889" t="s">
        <v>3</v>
      </c>
      <c r="E190" s="889" t="str">
        <f t="shared" si="7"/>
        <v>169236,</v>
      </c>
      <c r="F190" s="879" t="s">
        <v>57</v>
      </c>
      <c r="G190" s="1152"/>
      <c r="H190" s="692"/>
    </row>
    <row r="191" spans="2:8">
      <c r="B191" s="1152"/>
      <c r="C191" s="956">
        <v>124632</v>
      </c>
      <c r="D191" s="889" t="s">
        <v>3</v>
      </c>
      <c r="E191" s="889" t="str">
        <f t="shared" si="7"/>
        <v>124632,</v>
      </c>
      <c r="F191" s="879" t="s">
        <v>58</v>
      </c>
      <c r="G191" s="1152"/>
      <c r="H191" s="692"/>
    </row>
    <row r="192" spans="2:8">
      <c r="B192" s="1152"/>
      <c r="C192" s="1153">
        <v>184105</v>
      </c>
      <c r="D192" s="889" t="s">
        <v>3</v>
      </c>
      <c r="E192" s="889" t="str">
        <f t="shared" si="7"/>
        <v>184105,</v>
      </c>
      <c r="F192" s="879" t="s">
        <v>57</v>
      </c>
      <c r="G192" s="1152"/>
      <c r="H192" s="692"/>
    </row>
    <row r="193" spans="2:8">
      <c r="B193" s="1152"/>
      <c r="C193" s="1153">
        <v>124619</v>
      </c>
      <c r="D193" s="889" t="s">
        <v>3</v>
      </c>
      <c r="E193" s="889" t="str">
        <f t="shared" si="7"/>
        <v>124619,</v>
      </c>
      <c r="F193" s="879" t="s">
        <v>59</v>
      </c>
      <c r="G193" s="1152"/>
      <c r="H193" s="692"/>
    </row>
    <row r="194" spans="2:8">
      <c r="B194" s="1152"/>
      <c r="C194" s="1153">
        <v>196069</v>
      </c>
      <c r="D194" s="889" t="s">
        <v>3</v>
      </c>
      <c r="E194" s="889" t="str">
        <f t="shared" si="7"/>
        <v>196069,</v>
      </c>
      <c r="F194" s="879" t="s">
        <v>60</v>
      </c>
      <c r="G194" s="1152"/>
      <c r="H194" s="692"/>
    </row>
    <row r="195" spans="2:8">
      <c r="B195" s="1152"/>
      <c r="C195" s="956">
        <v>210313</v>
      </c>
      <c r="D195" s="889" t="s">
        <v>3</v>
      </c>
      <c r="E195" s="889" t="str">
        <f t="shared" si="7"/>
        <v>210313,</v>
      </c>
      <c r="F195" s="879" t="s">
        <v>139</v>
      </c>
      <c r="G195" s="1152"/>
      <c r="H195" s="692"/>
    </row>
    <row r="196" spans="2:8">
      <c r="B196" s="1152"/>
      <c r="C196" s="1154">
        <v>210313</v>
      </c>
      <c r="D196" s="889" t="s">
        <v>3</v>
      </c>
      <c r="E196" s="889" t="str">
        <f t="shared" si="7"/>
        <v>210313,</v>
      </c>
      <c r="F196" s="750" t="s">
        <v>139</v>
      </c>
      <c r="G196" s="1152"/>
      <c r="H196" s="692"/>
    </row>
    <row r="197" spans="2:8">
      <c r="B197" s="1152"/>
      <c r="C197" s="1154">
        <v>124620</v>
      </c>
      <c r="D197" s="889" t="s">
        <v>3</v>
      </c>
      <c r="E197" s="889" t="str">
        <f t="shared" si="7"/>
        <v>124620,</v>
      </c>
      <c r="F197" s="750" t="s">
        <v>38</v>
      </c>
      <c r="G197" s="1152"/>
      <c r="H197" s="692"/>
    </row>
    <row r="198" spans="2:8">
      <c r="B198" s="1152"/>
      <c r="C198" s="1154">
        <v>124631</v>
      </c>
      <c r="D198" s="889" t="s">
        <v>3</v>
      </c>
      <c r="E198" s="889" t="str">
        <f t="shared" si="7"/>
        <v>124631,</v>
      </c>
      <c r="F198" s="750" t="s">
        <v>43</v>
      </c>
      <c r="G198" s="1152"/>
      <c r="H198" s="692"/>
    </row>
    <row r="199" spans="2:8">
      <c r="B199" s="1152"/>
      <c r="C199" s="1154">
        <v>124619</v>
      </c>
      <c r="D199" s="889" t="s">
        <v>3</v>
      </c>
      <c r="E199" s="889" t="str">
        <f t="shared" si="7"/>
        <v>124619,</v>
      </c>
      <c r="F199" s="750" t="s">
        <v>59</v>
      </c>
      <c r="G199" s="1152"/>
      <c r="H199" s="692"/>
    </row>
    <row r="200" spans="2:8">
      <c r="B200" s="1155"/>
      <c r="C200" s="1154">
        <v>124627</v>
      </c>
      <c r="D200" s="889"/>
      <c r="E200" s="889" t="str">
        <f t="shared" si="7"/>
        <v>124627</v>
      </c>
      <c r="F200" s="750" t="s">
        <v>49</v>
      </c>
      <c r="G200" s="1155"/>
      <c r="H200" s="692"/>
    </row>
    <row r="202" spans="2:7">
      <c r="B202" s="102" t="s">
        <v>430</v>
      </c>
      <c r="C202" s="1289" t="s">
        <v>431</v>
      </c>
      <c r="D202" s="1290"/>
      <c r="E202" s="1290"/>
      <c r="F202" s="746" t="s">
        <v>432</v>
      </c>
      <c r="G202" s="50" t="s">
        <v>0</v>
      </c>
    </row>
    <row r="203" spans="2:7">
      <c r="B203" s="104"/>
      <c r="C203" s="1291">
        <v>161198</v>
      </c>
      <c r="D203" s="1290"/>
      <c r="E203" s="1290"/>
      <c r="F203" s="752" t="s">
        <v>101</v>
      </c>
      <c r="G203" s="50">
        <v>68</v>
      </c>
    </row>
    <row r="204" spans="2:7">
      <c r="B204" s="104"/>
      <c r="C204" s="1291">
        <v>118077</v>
      </c>
      <c r="D204" s="1290"/>
      <c r="E204" s="1290"/>
      <c r="F204" s="752" t="s">
        <v>433</v>
      </c>
      <c r="G204" s="50">
        <v>12</v>
      </c>
    </row>
    <row r="205" spans="2:7">
      <c r="B205" s="104"/>
      <c r="C205" s="1291">
        <v>165276</v>
      </c>
      <c r="D205" s="1290"/>
      <c r="E205" s="1290"/>
      <c r="F205" s="752" t="s">
        <v>381</v>
      </c>
      <c r="G205" s="50">
        <v>77</v>
      </c>
    </row>
    <row r="206" spans="2:7">
      <c r="B206" s="103"/>
      <c r="C206" s="1291">
        <v>274</v>
      </c>
      <c r="D206" s="1290"/>
      <c r="E206" s="1290"/>
      <c r="F206" s="1119" t="s">
        <v>434</v>
      </c>
      <c r="G206" s="50"/>
    </row>
    <row r="208" spans="2:7">
      <c r="B208" s="50" t="s">
        <v>435</v>
      </c>
      <c r="C208" s="1290">
        <v>191043</v>
      </c>
      <c r="E208" s="1290"/>
      <c r="F208" s="50" t="s">
        <v>382</v>
      </c>
      <c r="G208" s="50">
        <v>5</v>
      </c>
    </row>
    <row r="209" spans="2:7">
      <c r="B209" s="1292" t="s">
        <v>383</v>
      </c>
      <c r="C209" s="1293">
        <v>87611</v>
      </c>
      <c r="D209" s="1293" t="s">
        <v>3</v>
      </c>
      <c r="E209" s="1293" t="str">
        <f>C209&amp;D209</f>
        <v>87611,</v>
      </c>
      <c r="F209" s="559" t="s">
        <v>383</v>
      </c>
      <c r="G209" s="1292">
        <v>9</v>
      </c>
    </row>
    <row r="210" spans="2:7">
      <c r="B210" s="1294"/>
      <c r="C210" s="1293">
        <v>60572</v>
      </c>
      <c r="D210" s="1293"/>
      <c r="E210" s="1293" t="str">
        <f>C210&amp;D210</f>
        <v>60572</v>
      </c>
      <c r="F210" s="559" t="s">
        <v>383</v>
      </c>
      <c r="G210" s="1294"/>
    </row>
    <row r="211" spans="2:7">
      <c r="B211" s="50" t="s">
        <v>436</v>
      </c>
      <c r="C211" s="1290">
        <v>116987</v>
      </c>
      <c r="D211" s="1290"/>
      <c r="E211" s="1295"/>
      <c r="F211" s="50" t="s">
        <v>436</v>
      </c>
      <c r="G211" s="50">
        <v>5</v>
      </c>
    </row>
    <row r="212" spans="2:7">
      <c r="B212" s="50"/>
      <c r="C212" s="1290"/>
      <c r="D212" s="1290"/>
      <c r="E212" s="1290"/>
      <c r="F212" s="50"/>
      <c r="G212" s="50"/>
    </row>
    <row r="213" spans="2:7">
      <c r="B213" s="50" t="s">
        <v>303</v>
      </c>
      <c r="C213" s="1290" t="s">
        <v>437</v>
      </c>
      <c r="D213" s="1290"/>
      <c r="E213" s="1290"/>
      <c r="F213" s="50" t="s">
        <v>125</v>
      </c>
      <c r="G213" s="50" t="s">
        <v>438</v>
      </c>
    </row>
    <row r="214" spans="2:7">
      <c r="B214" s="50" t="s">
        <v>439</v>
      </c>
      <c r="C214" s="1290"/>
      <c r="D214" s="1290"/>
      <c r="E214" s="1290"/>
      <c r="F214" s="50" t="s">
        <v>439</v>
      </c>
      <c r="G214" s="1290">
        <v>90</v>
      </c>
    </row>
    <row r="215" spans="2:7">
      <c r="B215" s="1290" t="s">
        <v>28</v>
      </c>
      <c r="C215" s="1290">
        <v>164949</v>
      </c>
      <c r="D215" s="1290"/>
      <c r="E215" s="1290"/>
      <c r="F215" s="1290" t="s">
        <v>28</v>
      </c>
      <c r="G215" s="1290">
        <v>3</v>
      </c>
    </row>
    <row r="216" spans="2:7">
      <c r="B216" s="1290" t="s">
        <v>28</v>
      </c>
      <c r="C216" s="1290">
        <v>166819</v>
      </c>
      <c r="D216" s="1290"/>
      <c r="E216" s="1290"/>
      <c r="F216" s="1290" t="s">
        <v>28</v>
      </c>
      <c r="G216" s="1290">
        <v>3</v>
      </c>
    </row>
    <row r="217" spans="2:7">
      <c r="B217" s="1290" t="s">
        <v>22</v>
      </c>
      <c r="C217" s="1290">
        <v>183811</v>
      </c>
      <c r="D217" s="1290"/>
      <c r="E217" s="1290"/>
      <c r="F217" s="1290" t="s">
        <v>22</v>
      </c>
      <c r="G217" s="1290">
        <v>5</v>
      </c>
    </row>
  </sheetData>
  <mergeCells count="32">
    <mergeCell ref="D3:E3"/>
    <mergeCell ref="B6:B15"/>
    <mergeCell ref="B17:B25"/>
    <mergeCell ref="B27:B34"/>
    <mergeCell ref="B36:B104"/>
    <mergeCell ref="B107:B115"/>
    <mergeCell ref="B116:B122"/>
    <mergeCell ref="B123:B135"/>
    <mergeCell ref="B138:B139"/>
    <mergeCell ref="B140:B142"/>
    <mergeCell ref="B143:B150"/>
    <mergeCell ref="B151:B152"/>
    <mergeCell ref="B154:B156"/>
    <mergeCell ref="B157:B163"/>
    <mergeCell ref="B165:B200"/>
    <mergeCell ref="B202:B206"/>
    <mergeCell ref="B209:B210"/>
    <mergeCell ref="G6:G15"/>
    <mergeCell ref="G18:G25"/>
    <mergeCell ref="G28:G34"/>
    <mergeCell ref="G37:G104"/>
    <mergeCell ref="G107:G115"/>
    <mergeCell ref="G116:G122"/>
    <mergeCell ref="G123:G135"/>
    <mergeCell ref="G138:G139"/>
    <mergeCell ref="G140:G142"/>
    <mergeCell ref="G143:G150"/>
    <mergeCell ref="G151:G152"/>
    <mergeCell ref="G154:G156"/>
    <mergeCell ref="G157:G163"/>
    <mergeCell ref="G166:G200"/>
    <mergeCell ref="G209:G210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workbookViewId="0">
      <selection activeCell="K5" sqref="K5"/>
    </sheetView>
  </sheetViews>
  <sheetFormatPr defaultColWidth="9" defaultRowHeight="14.4"/>
  <cols>
    <col min="1" max="1" width="5.25" style="172" customWidth="1"/>
    <col min="2" max="2" width="9.62962962962963" style="172" customWidth="1"/>
    <col min="3" max="3" width="7.12962962962963" style="172" customWidth="1"/>
    <col min="4" max="4" width="5.25" style="173" customWidth="1"/>
    <col min="5" max="5" width="7.25" style="173" customWidth="1"/>
    <col min="6" max="6" width="6.87962962962963" style="173" customWidth="1"/>
    <col min="7" max="7" width="5.87962962962963" style="173" customWidth="1"/>
    <col min="8" max="8" width="6.62962962962963" style="173" customWidth="1"/>
    <col min="9" max="9" width="7.5" style="173" customWidth="1"/>
    <col min="10" max="10" width="7.37962962962963" style="173" customWidth="1"/>
    <col min="11" max="11" width="7.12962962962963" style="173" customWidth="1"/>
    <col min="12" max="12" width="7.75" style="172" customWidth="1"/>
    <col min="13" max="13" width="6.75" style="172" customWidth="1"/>
    <col min="14" max="14" width="6.62962962962963" style="172" customWidth="1"/>
    <col min="15" max="15" width="5.87962962962963" style="172" customWidth="1"/>
    <col min="16" max="18" width="5.25" style="172" customWidth="1"/>
  </cols>
  <sheetData>
    <row r="1" spans="1:18">
      <c r="A1" s="6" t="s">
        <v>440</v>
      </c>
      <c r="B1" s="6"/>
      <c r="C1" s="6"/>
      <c r="D1" s="1127"/>
      <c r="E1" s="1127"/>
      <c r="F1" s="1127"/>
      <c r="G1" s="1127"/>
      <c r="H1" s="1127"/>
      <c r="I1" s="1127"/>
      <c r="J1" s="1127"/>
      <c r="K1" s="1127"/>
      <c r="L1" s="6"/>
      <c r="M1" s="6"/>
      <c r="N1" s="6"/>
      <c r="O1" s="6"/>
      <c r="P1" s="6"/>
      <c r="Q1" s="6"/>
      <c r="R1" s="6"/>
    </row>
    <row r="2" ht="48" spans="1:19">
      <c r="A2" s="917" t="s">
        <v>276</v>
      </c>
      <c r="B2" s="917" t="s">
        <v>277</v>
      </c>
      <c r="C2" s="917" t="s">
        <v>278</v>
      </c>
      <c r="D2" s="1157" t="s">
        <v>279</v>
      </c>
      <c r="E2" s="1157" t="s">
        <v>280</v>
      </c>
      <c r="F2" s="1157" t="s">
        <v>281</v>
      </c>
      <c r="G2" s="1157" t="s">
        <v>282</v>
      </c>
      <c r="H2" s="1158" t="s">
        <v>283</v>
      </c>
      <c r="I2" s="920" t="s">
        <v>284</v>
      </c>
      <c r="J2" s="919" t="s">
        <v>285</v>
      </c>
      <c r="K2" s="919" t="s">
        <v>286</v>
      </c>
      <c r="L2" s="918" t="s">
        <v>287</v>
      </c>
      <c r="M2" s="1131" t="s">
        <v>288</v>
      </c>
      <c r="N2" s="918" t="s">
        <v>277</v>
      </c>
      <c r="O2" s="918" t="s">
        <v>289</v>
      </c>
      <c r="P2" s="4" t="s">
        <v>290</v>
      </c>
      <c r="Q2" s="4" t="s">
        <v>291</v>
      </c>
      <c r="R2" s="1161" t="s">
        <v>292</v>
      </c>
      <c r="S2" s="1162" t="s">
        <v>441</v>
      </c>
    </row>
    <row r="3" spans="1:19">
      <c r="A3" s="6" t="s">
        <v>293</v>
      </c>
      <c r="B3" s="6" t="s">
        <v>294</v>
      </c>
      <c r="C3" s="6">
        <v>0.9</v>
      </c>
      <c r="D3" s="1127">
        <v>2.5</v>
      </c>
      <c r="E3" s="1159">
        <f>C3/D3*F3</f>
        <v>73656</v>
      </c>
      <c r="F3" s="11">
        <v>204600</v>
      </c>
      <c r="G3" s="11">
        <v>6600</v>
      </c>
      <c r="H3" s="37">
        <f>C3/D3*F3/31</f>
        <v>2376</v>
      </c>
      <c r="I3" s="37">
        <f>C3/D3*J3</f>
        <v>1015.56</v>
      </c>
      <c r="J3" s="38">
        <v>2821</v>
      </c>
      <c r="K3" s="38">
        <v>61380</v>
      </c>
      <c r="L3" s="41">
        <v>30</v>
      </c>
      <c r="M3" s="23">
        <f>E3/I3</f>
        <v>72.5274725274725</v>
      </c>
      <c r="N3" s="20" t="s">
        <v>294</v>
      </c>
      <c r="O3" s="23">
        <v>43</v>
      </c>
      <c r="P3" s="23">
        <f>O3/4</f>
        <v>10.75</v>
      </c>
      <c r="Q3" s="23">
        <f>P3/7</f>
        <v>1.53571428571429</v>
      </c>
      <c r="R3" s="1137">
        <v>96</v>
      </c>
      <c r="S3" s="70">
        <v>13</v>
      </c>
    </row>
    <row r="4" spans="1:19">
      <c r="A4" s="6" t="s">
        <v>293</v>
      </c>
      <c r="B4" s="6" t="s">
        <v>295</v>
      </c>
      <c r="C4" s="6">
        <v>1</v>
      </c>
      <c r="D4" s="1127">
        <v>2.5</v>
      </c>
      <c r="E4" s="1159">
        <f>C4/D4*F4</f>
        <v>81840</v>
      </c>
      <c r="F4" s="11">
        <v>204600</v>
      </c>
      <c r="G4" s="11">
        <v>6600</v>
      </c>
      <c r="H4" s="37">
        <f>C4/D4*F4/31</f>
        <v>2640</v>
      </c>
      <c r="I4" s="37">
        <f>C4/D4*J4</f>
        <v>1128.4</v>
      </c>
      <c r="J4" s="40">
        <v>2821</v>
      </c>
      <c r="K4" s="38">
        <v>61380</v>
      </c>
      <c r="L4" s="41">
        <v>30</v>
      </c>
      <c r="M4" s="23">
        <f>E4/I4</f>
        <v>72.5274725274725</v>
      </c>
      <c r="N4" s="20" t="s">
        <v>295</v>
      </c>
      <c r="O4" s="23">
        <v>47</v>
      </c>
      <c r="P4" s="23">
        <f>O4/4</f>
        <v>11.75</v>
      </c>
      <c r="Q4" s="23">
        <f>P4/7</f>
        <v>1.67857142857143</v>
      </c>
      <c r="R4" s="1137"/>
      <c r="S4" s="70">
        <v>13</v>
      </c>
    </row>
    <row r="5" spans="1:19">
      <c r="A5" s="1219" t="s">
        <v>293</v>
      </c>
      <c r="B5" s="1219" t="s">
        <v>373</v>
      </c>
      <c r="C5" s="1219">
        <v>0.6</v>
      </c>
      <c r="D5" s="1127">
        <v>2.5</v>
      </c>
      <c r="E5" s="1159">
        <f>C5/D5*F5</f>
        <v>49104</v>
      </c>
      <c r="F5" s="11">
        <v>204600</v>
      </c>
      <c r="G5" s="11">
        <v>6600</v>
      </c>
      <c r="H5" s="37">
        <f>C5/D5*F5/31</f>
        <v>1584</v>
      </c>
      <c r="I5" s="37">
        <f>C5/D5*J5</f>
        <v>677.04</v>
      </c>
      <c r="J5" s="40">
        <v>2821</v>
      </c>
      <c r="K5" s="38">
        <v>61380</v>
      </c>
      <c r="L5" s="1222">
        <v>30</v>
      </c>
      <c r="M5" s="1223">
        <f>E5/I5</f>
        <v>72.5274725274725</v>
      </c>
      <c r="N5" s="1219" t="s">
        <v>373</v>
      </c>
      <c r="O5" s="1223">
        <v>0</v>
      </c>
      <c r="P5" s="1223">
        <f>O5/4</f>
        <v>0</v>
      </c>
      <c r="Q5" s="1223">
        <f>P5/7</f>
        <v>0</v>
      </c>
      <c r="R5" s="1225"/>
      <c r="S5" s="70">
        <v>4</v>
      </c>
    </row>
    <row r="6" spans="1:19">
      <c r="A6" s="6"/>
      <c r="B6" s="6"/>
      <c r="C6" s="6">
        <f>SUM(C3:C5)</f>
        <v>2.5</v>
      </c>
      <c r="D6" s="1127"/>
      <c r="E6" s="1159">
        <f>SUM(E3:E5)</f>
        <v>204600</v>
      </c>
      <c r="F6" s="1127"/>
      <c r="G6" s="1127"/>
      <c r="H6" s="37">
        <f>SUM(H3:H5)</f>
        <v>6600</v>
      </c>
      <c r="I6" s="1103">
        <f>SUM(I3:I5)</f>
        <v>2821</v>
      </c>
      <c r="J6" s="40"/>
      <c r="K6" s="40"/>
      <c r="L6" s="1224"/>
      <c r="M6" s="23"/>
      <c r="O6" s="15">
        <f>SUM(O3:O5)</f>
        <v>90</v>
      </c>
      <c r="P6" s="23"/>
      <c r="Q6" s="23"/>
      <c r="R6" s="1137"/>
      <c r="S6" s="70">
        <v>30</v>
      </c>
    </row>
    <row r="9" spans="1:13">
      <c r="A9" s="20" t="s">
        <v>298</v>
      </c>
      <c r="B9" s="20"/>
      <c r="C9" s="23" t="s">
        <v>294</v>
      </c>
      <c r="D9" s="1105" t="s">
        <v>295</v>
      </c>
      <c r="E9" s="1163" t="s">
        <v>373</v>
      </c>
      <c r="F9" s="1163" t="s">
        <v>442</v>
      </c>
      <c r="H9" s="40" t="s">
        <v>299</v>
      </c>
      <c r="I9" s="40"/>
      <c r="J9" s="1105" t="s">
        <v>294</v>
      </c>
      <c r="K9" s="1105" t="s">
        <v>295</v>
      </c>
      <c r="L9" s="1137" t="s">
        <v>373</v>
      </c>
      <c r="M9" s="1137" t="s">
        <v>442</v>
      </c>
    </row>
    <row r="10" spans="1:13">
      <c r="A10" s="1130">
        <v>86</v>
      </c>
      <c r="B10" s="1220" t="s">
        <v>369</v>
      </c>
      <c r="C10" s="33">
        <v>31</v>
      </c>
      <c r="D10" s="1160">
        <v>34</v>
      </c>
      <c r="E10" s="1160">
        <v>21</v>
      </c>
      <c r="F10" s="141">
        <f>SUM(C10:E10)</f>
        <v>86</v>
      </c>
      <c r="G10" s="1129"/>
      <c r="H10" s="1124">
        <v>96</v>
      </c>
      <c r="I10" s="1220" t="s">
        <v>369</v>
      </c>
      <c r="J10" s="1160">
        <v>35</v>
      </c>
      <c r="K10" s="1160">
        <v>38</v>
      </c>
      <c r="L10" s="33">
        <v>23</v>
      </c>
      <c r="M10" s="137">
        <f>SUM(J10:L10)</f>
        <v>96</v>
      </c>
    </row>
    <row r="11" spans="1:13">
      <c r="A11" s="1130">
        <v>87</v>
      </c>
      <c r="B11" s="1220" t="s">
        <v>370</v>
      </c>
      <c r="C11" s="33">
        <v>31</v>
      </c>
      <c r="D11" s="1160">
        <v>35</v>
      </c>
      <c r="E11" s="1160">
        <v>21</v>
      </c>
      <c r="F11" s="141">
        <f t="shared" ref="F11:F21" si="0">SUM(C11:E11)</f>
        <v>87</v>
      </c>
      <c r="G11" s="1129"/>
      <c r="H11" s="1124">
        <v>109</v>
      </c>
      <c r="I11" s="1220" t="s">
        <v>370</v>
      </c>
      <c r="J11" s="1160">
        <v>39</v>
      </c>
      <c r="K11" s="1160">
        <v>44</v>
      </c>
      <c r="L11" s="33">
        <v>26</v>
      </c>
      <c r="M11" s="137">
        <f t="shared" ref="M11:M21" si="1">SUM(J11:L11)</f>
        <v>109</v>
      </c>
    </row>
    <row r="12" spans="1:13">
      <c r="A12" s="1130">
        <v>107</v>
      </c>
      <c r="B12" s="9" t="s">
        <v>300</v>
      </c>
      <c r="C12" s="33">
        <v>39</v>
      </c>
      <c r="D12" s="1160">
        <v>43</v>
      </c>
      <c r="E12" s="1160">
        <v>25</v>
      </c>
      <c r="F12" s="141">
        <f t="shared" si="0"/>
        <v>107</v>
      </c>
      <c r="G12" s="1129"/>
      <c r="H12" s="1124">
        <v>128</v>
      </c>
      <c r="I12" s="9" t="s">
        <v>300</v>
      </c>
      <c r="J12" s="1160">
        <v>46</v>
      </c>
      <c r="K12" s="1160">
        <v>51</v>
      </c>
      <c r="L12" s="33">
        <v>31</v>
      </c>
      <c r="M12" s="137">
        <f t="shared" si="1"/>
        <v>128</v>
      </c>
    </row>
    <row r="13" spans="1:13">
      <c r="A13" s="1130">
        <v>21</v>
      </c>
      <c r="B13" s="9" t="s">
        <v>443</v>
      </c>
      <c r="C13" s="33">
        <v>8</v>
      </c>
      <c r="D13" s="1160">
        <v>8</v>
      </c>
      <c r="E13" s="1160">
        <v>5</v>
      </c>
      <c r="F13" s="141">
        <f t="shared" si="0"/>
        <v>21</v>
      </c>
      <c r="G13" s="1129"/>
      <c r="H13" s="1124">
        <v>25</v>
      </c>
      <c r="I13" s="9" t="s">
        <v>443</v>
      </c>
      <c r="J13" s="1160">
        <v>9</v>
      </c>
      <c r="K13" s="1160">
        <v>10</v>
      </c>
      <c r="L13" s="33">
        <v>6</v>
      </c>
      <c r="M13" s="137">
        <f t="shared" si="1"/>
        <v>25</v>
      </c>
    </row>
    <row r="14" ht="24" spans="1:13">
      <c r="A14" s="1130">
        <v>14</v>
      </c>
      <c r="B14" s="27" t="s">
        <v>118</v>
      </c>
      <c r="C14" s="33">
        <v>5</v>
      </c>
      <c r="D14" s="1160">
        <v>6</v>
      </c>
      <c r="E14" s="1160">
        <v>3</v>
      </c>
      <c r="F14" s="141">
        <f t="shared" si="0"/>
        <v>14</v>
      </c>
      <c r="G14" s="1129"/>
      <c r="H14" s="1124">
        <v>17</v>
      </c>
      <c r="I14" s="27" t="s">
        <v>118</v>
      </c>
      <c r="J14" s="1160">
        <v>6</v>
      </c>
      <c r="K14" s="1160">
        <v>7</v>
      </c>
      <c r="L14" s="33">
        <v>4</v>
      </c>
      <c r="M14" s="137">
        <f t="shared" si="1"/>
        <v>17</v>
      </c>
    </row>
    <row r="15" spans="1:13">
      <c r="A15" s="1130">
        <v>5</v>
      </c>
      <c r="B15" s="27" t="s">
        <v>303</v>
      </c>
      <c r="C15" s="33">
        <v>2</v>
      </c>
      <c r="D15" s="1160">
        <v>2</v>
      </c>
      <c r="E15" s="1160">
        <v>1</v>
      </c>
      <c r="F15" s="141">
        <f t="shared" si="0"/>
        <v>5</v>
      </c>
      <c r="G15" s="1129"/>
      <c r="H15" s="1124">
        <v>6</v>
      </c>
      <c r="I15" s="27" t="s">
        <v>303</v>
      </c>
      <c r="J15" s="1160">
        <v>2</v>
      </c>
      <c r="K15" s="1160">
        <v>2</v>
      </c>
      <c r="L15" s="33">
        <v>2</v>
      </c>
      <c r="M15" s="137">
        <f t="shared" si="1"/>
        <v>6</v>
      </c>
    </row>
    <row r="16" spans="1:13">
      <c r="A16" s="1130">
        <v>21</v>
      </c>
      <c r="B16" s="864" t="s">
        <v>304</v>
      </c>
      <c r="C16" s="33">
        <v>8</v>
      </c>
      <c r="D16" s="1160">
        <v>8</v>
      </c>
      <c r="E16" s="1160">
        <v>5</v>
      </c>
      <c r="F16" s="141">
        <f t="shared" si="0"/>
        <v>21</v>
      </c>
      <c r="G16" s="1129"/>
      <c r="H16" s="1124">
        <v>25</v>
      </c>
      <c r="I16" s="864" t="s">
        <v>304</v>
      </c>
      <c r="J16" s="1160">
        <v>9</v>
      </c>
      <c r="K16" s="1160">
        <v>10</v>
      </c>
      <c r="L16" s="33">
        <v>6</v>
      </c>
      <c r="M16" s="137">
        <f t="shared" si="1"/>
        <v>25</v>
      </c>
    </row>
    <row r="17" spans="1:13">
      <c r="A17" s="8">
        <v>6</v>
      </c>
      <c r="B17" s="864" t="s">
        <v>444</v>
      </c>
      <c r="C17" s="33">
        <v>2</v>
      </c>
      <c r="D17" s="1160">
        <v>3</v>
      </c>
      <c r="E17" s="1160">
        <v>1</v>
      </c>
      <c r="F17" s="141">
        <f t="shared" si="0"/>
        <v>6</v>
      </c>
      <c r="H17" s="9">
        <v>7</v>
      </c>
      <c r="I17" s="864" t="s">
        <v>444</v>
      </c>
      <c r="J17" s="1160">
        <v>3</v>
      </c>
      <c r="K17" s="1160">
        <v>3</v>
      </c>
      <c r="L17" s="33">
        <v>1</v>
      </c>
      <c r="M17" s="137">
        <f t="shared" si="1"/>
        <v>7</v>
      </c>
    </row>
    <row r="18" spans="1:13">
      <c r="A18" s="8">
        <v>5</v>
      </c>
      <c r="B18" s="864" t="s">
        <v>354</v>
      </c>
      <c r="C18" s="33">
        <v>2</v>
      </c>
      <c r="D18" s="1160">
        <v>2</v>
      </c>
      <c r="E18" s="1160">
        <v>1</v>
      </c>
      <c r="F18" s="141">
        <f t="shared" si="0"/>
        <v>5</v>
      </c>
      <c r="H18" s="9">
        <v>6</v>
      </c>
      <c r="I18" s="864" t="s">
        <v>354</v>
      </c>
      <c r="J18" s="1160">
        <v>2</v>
      </c>
      <c r="K18" s="1160">
        <v>3</v>
      </c>
      <c r="L18" s="33">
        <v>1</v>
      </c>
      <c r="M18" s="137">
        <f t="shared" si="1"/>
        <v>6</v>
      </c>
    </row>
    <row r="19" spans="1:13">
      <c r="A19" s="1130">
        <v>36</v>
      </c>
      <c r="B19" s="27" t="s">
        <v>378</v>
      </c>
      <c r="C19" s="33">
        <v>13</v>
      </c>
      <c r="D19" s="1160">
        <v>14</v>
      </c>
      <c r="E19" s="1160">
        <v>9</v>
      </c>
      <c r="F19" s="141">
        <f t="shared" si="0"/>
        <v>36</v>
      </c>
      <c r="H19" s="1124">
        <v>43</v>
      </c>
      <c r="I19" s="27" t="s">
        <v>378</v>
      </c>
      <c r="J19" s="1160">
        <v>15</v>
      </c>
      <c r="K19" s="1160">
        <v>17</v>
      </c>
      <c r="L19" s="33">
        <v>11</v>
      </c>
      <c r="M19" s="137">
        <f t="shared" si="1"/>
        <v>43</v>
      </c>
    </row>
    <row r="20" spans="1:13">
      <c r="A20" s="1130">
        <v>26</v>
      </c>
      <c r="B20" s="9" t="s">
        <v>445</v>
      </c>
      <c r="C20" s="33">
        <v>9</v>
      </c>
      <c r="D20" s="1160">
        <v>11</v>
      </c>
      <c r="E20" s="1160">
        <v>6</v>
      </c>
      <c r="F20" s="141">
        <f t="shared" si="0"/>
        <v>26</v>
      </c>
      <c r="G20" s="1129"/>
      <c r="H20" s="1124">
        <v>32</v>
      </c>
      <c r="I20" s="9" t="s">
        <v>445</v>
      </c>
      <c r="J20" s="1160">
        <v>12</v>
      </c>
      <c r="K20" s="1160">
        <v>13</v>
      </c>
      <c r="L20" s="33">
        <v>7</v>
      </c>
      <c r="M20" s="137">
        <f t="shared" si="1"/>
        <v>32</v>
      </c>
    </row>
    <row r="21" spans="1:13">
      <c r="A21" s="1130"/>
      <c r="B21" s="9"/>
      <c r="C21" s="33"/>
      <c r="D21" s="1160"/>
      <c r="E21" s="1160"/>
      <c r="F21" s="141"/>
      <c r="G21" s="1129"/>
      <c r="H21" s="1124"/>
      <c r="I21" s="9"/>
      <c r="J21" s="1160"/>
      <c r="K21" s="1160"/>
      <c r="L21" s="33"/>
      <c r="M21" s="137"/>
    </row>
    <row r="22" spans="1:13">
      <c r="A22" s="1130">
        <v>86</v>
      </c>
      <c r="B22" s="477" t="s">
        <v>164</v>
      </c>
      <c r="C22" s="33">
        <v>31</v>
      </c>
      <c r="D22" s="1160">
        <v>34</v>
      </c>
      <c r="E22" s="1160">
        <v>21</v>
      </c>
      <c r="F22" s="141">
        <f>SUM(C22:E22)</f>
        <v>86</v>
      </c>
      <c r="H22" s="1124"/>
      <c r="I22" s="477" t="s">
        <v>164</v>
      </c>
      <c r="J22" s="1160">
        <v>0</v>
      </c>
      <c r="K22" s="1160">
        <f>1/2.5*H22</f>
        <v>0</v>
      </c>
      <c r="L22" s="33">
        <f>0.6/2.5*H22</f>
        <v>0</v>
      </c>
      <c r="M22" s="137">
        <f>SUM(J22:L22)</f>
        <v>0</v>
      </c>
    </row>
    <row r="23" spans="1:13">
      <c r="A23" s="1137">
        <v>816</v>
      </c>
      <c r="B23" s="1137" t="s">
        <v>446</v>
      </c>
      <c r="C23" s="33">
        <v>294</v>
      </c>
      <c r="D23" s="1160">
        <v>326</v>
      </c>
      <c r="E23" s="1160">
        <v>196</v>
      </c>
      <c r="F23" s="1221">
        <f>SUM(C23:E23)</f>
        <v>816</v>
      </c>
      <c r="H23" s="1163"/>
      <c r="I23" s="1163"/>
      <c r="J23" s="1160"/>
      <c r="K23" s="1160"/>
      <c r="L23" s="1137"/>
      <c r="M23" s="1133"/>
    </row>
    <row r="24" spans="1:13">
      <c r="A24" s="1137"/>
      <c r="B24" s="1137"/>
      <c r="C24" s="33"/>
      <c r="D24" s="1160"/>
      <c r="E24" s="1160"/>
      <c r="F24" s="1221"/>
      <c r="H24" s="1163"/>
      <c r="I24" s="1163"/>
      <c r="J24" s="1160"/>
      <c r="K24" s="1160"/>
      <c r="L24" s="1137"/>
      <c r="M24" s="1133"/>
    </row>
    <row r="25" spans="1:13">
      <c r="A25" s="1137"/>
      <c r="B25" s="1137"/>
      <c r="C25" s="33"/>
      <c r="D25" s="1160"/>
      <c r="E25" s="1160"/>
      <c r="F25" s="1221"/>
      <c r="H25" s="1163"/>
      <c r="I25" s="1163"/>
      <c r="J25" s="1160"/>
      <c r="K25" s="1160"/>
      <c r="L25" s="1137"/>
      <c r="M25" s="1133"/>
    </row>
    <row r="26" spans="1:13">
      <c r="A26" s="1137"/>
      <c r="B26" s="1137"/>
      <c r="C26" s="33"/>
      <c r="D26" s="1160"/>
      <c r="E26" s="1160"/>
      <c r="F26" s="1221"/>
      <c r="H26" s="1163"/>
      <c r="I26" s="1163"/>
      <c r="J26" s="1160"/>
      <c r="K26" s="1160"/>
      <c r="L26" s="1137"/>
      <c r="M26" s="1133"/>
    </row>
    <row r="27" spans="1:13">
      <c r="A27" s="1137"/>
      <c r="B27" s="1137"/>
      <c r="C27" s="33"/>
      <c r="D27" s="1160"/>
      <c r="E27" s="1160"/>
      <c r="F27" s="1221"/>
      <c r="H27" s="1163"/>
      <c r="I27" s="1163"/>
      <c r="J27" s="1160"/>
      <c r="K27" s="1160"/>
      <c r="L27" s="1137"/>
      <c r="M27" s="1133"/>
    </row>
    <row r="28" spans="1:13">
      <c r="A28" s="1137"/>
      <c r="B28" s="1137"/>
      <c r="C28" s="33"/>
      <c r="D28" s="1160"/>
      <c r="E28" s="1160"/>
      <c r="F28" s="1221"/>
      <c r="H28" s="1163"/>
      <c r="I28" s="1163"/>
      <c r="J28" s="1160"/>
      <c r="K28" s="1160"/>
      <c r="L28" s="1137"/>
      <c r="M28" s="1133"/>
    </row>
    <row r="29" spans="1:13">
      <c r="A29" s="1137"/>
      <c r="B29" s="1137"/>
      <c r="C29" s="33"/>
      <c r="D29" s="1160"/>
      <c r="E29" s="1160"/>
      <c r="F29" s="1221"/>
      <c r="H29" s="1163"/>
      <c r="I29" s="1163"/>
      <c r="J29" s="1160"/>
      <c r="K29" s="1160"/>
      <c r="L29" s="1137"/>
      <c r="M29" s="1133"/>
    </row>
    <row r="30" spans="1:13">
      <c r="A30" s="1137"/>
      <c r="B30" s="1137"/>
      <c r="C30" s="8"/>
      <c r="D30" s="9"/>
      <c r="E30" s="9"/>
      <c r="F30" s="1221"/>
      <c r="H30" s="1163"/>
      <c r="I30" s="1163"/>
      <c r="J30" s="1163"/>
      <c r="K30" s="1163"/>
      <c r="L30" s="1137"/>
      <c r="M30" s="1133"/>
    </row>
    <row r="31" spans="1:13">
      <c r="A31" s="1137"/>
      <c r="B31" s="1137"/>
      <c r="C31" s="8"/>
      <c r="D31" s="9"/>
      <c r="E31" s="9"/>
      <c r="F31" s="1221"/>
      <c r="H31" s="1163"/>
      <c r="I31" s="1163"/>
      <c r="J31" s="1163"/>
      <c r="K31" s="1163"/>
      <c r="L31" s="1137"/>
      <c r="M31" s="1133"/>
    </row>
    <row r="32" spans="1:13">
      <c r="A32" s="1137"/>
      <c r="B32" s="1137"/>
      <c r="C32" s="8"/>
      <c r="D32" s="9"/>
      <c r="E32" s="9"/>
      <c r="F32" s="1221"/>
      <c r="H32" s="1163"/>
      <c r="I32" s="1163"/>
      <c r="J32" s="1163"/>
      <c r="K32" s="1163"/>
      <c r="L32" s="1137"/>
      <c r="M32" s="1133"/>
    </row>
    <row r="33" spans="1:13">
      <c r="A33" s="1137"/>
      <c r="B33" s="1137"/>
      <c r="C33" s="8"/>
      <c r="D33" s="9"/>
      <c r="E33" s="9"/>
      <c r="F33" s="1221"/>
      <c r="H33" s="1163"/>
      <c r="I33" s="1163"/>
      <c r="J33" s="1163"/>
      <c r="K33" s="1163"/>
      <c r="L33" s="1137"/>
      <c r="M33" s="1133"/>
    </row>
  </sheetData>
  <mergeCells count="1">
    <mergeCell ref="A1:R1"/>
  </mergeCells>
  <pageMargins left="0.75" right="0.75" top="1" bottom="1" header="0.5" footer="0.5"/>
  <pageSetup paperSize="12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3"/>
  <sheetViews>
    <sheetView topLeftCell="A186" workbookViewId="0">
      <selection activeCell="A185" sqref="A185:A198"/>
    </sheetView>
  </sheetViews>
  <sheetFormatPr defaultColWidth="9" defaultRowHeight="14.4" outlineLevelCol="5"/>
  <cols>
    <col min="1" max="1" width="8.87962962962963" style="641" customWidth="1"/>
    <col min="2" max="2" width="9" style="1192"/>
    <col min="3" max="3" width="2.62962962962963" style="1192" customWidth="1"/>
    <col min="4" max="4" width="7.87962962962963" style="1192" customWidth="1"/>
    <col min="5" max="5" width="11.5" style="1192" customWidth="1"/>
    <col min="6" max="6" width="9" style="643"/>
  </cols>
  <sheetData>
    <row r="1" spans="1:6">
      <c r="A1" s="452"/>
      <c r="B1" s="1193" t="s">
        <v>79</v>
      </c>
      <c r="C1" s="1193"/>
      <c r="D1" s="1193"/>
      <c r="E1" s="1194" t="s">
        <v>447</v>
      </c>
      <c r="F1" s="508"/>
    </row>
    <row r="2" spans="1:6">
      <c r="A2" s="452"/>
      <c r="B2" s="1195">
        <v>179237</v>
      </c>
      <c r="C2" s="1195"/>
      <c r="D2" s="1195"/>
      <c r="E2" s="1196" t="s">
        <v>448</v>
      </c>
      <c r="F2" s="508"/>
    </row>
    <row r="4" spans="1:6">
      <c r="A4" s="452"/>
      <c r="B4" s="1197" t="s">
        <v>431</v>
      </c>
      <c r="C4" s="1197"/>
      <c r="D4" s="1197"/>
      <c r="E4" s="1198" t="s">
        <v>432</v>
      </c>
      <c r="F4" s="508"/>
    </row>
    <row r="5" spans="1:6">
      <c r="A5" s="452"/>
      <c r="B5" s="1199">
        <v>209341</v>
      </c>
      <c r="C5" s="1199"/>
      <c r="D5" s="1199"/>
      <c r="E5" s="1200" t="s">
        <v>126</v>
      </c>
      <c r="F5" s="508">
        <v>30</v>
      </c>
    </row>
    <row r="6" ht="15" customHeight="1" spans="1:6">
      <c r="A6" s="452"/>
      <c r="B6" s="1199">
        <v>165276</v>
      </c>
      <c r="C6" s="1199"/>
      <c r="D6" s="1199"/>
      <c r="E6" s="1200" t="s">
        <v>381</v>
      </c>
      <c r="F6" s="508">
        <v>64</v>
      </c>
    </row>
    <row r="7" spans="1:6">
      <c r="A7" s="452"/>
      <c r="B7" s="1199">
        <v>161198</v>
      </c>
      <c r="C7" s="1199"/>
      <c r="D7" s="1199"/>
      <c r="E7" s="1200" t="s">
        <v>101</v>
      </c>
      <c r="F7" s="508">
        <v>68</v>
      </c>
    </row>
    <row r="8" spans="1:6">
      <c r="A8" s="452"/>
      <c r="B8" s="1199">
        <v>118077</v>
      </c>
      <c r="C8" s="1199"/>
      <c r="D8" s="1199"/>
      <c r="E8" s="1200" t="s">
        <v>433</v>
      </c>
      <c r="F8" s="508"/>
    </row>
    <row r="9" spans="1:6">
      <c r="A9" s="452"/>
      <c r="B9" s="1200">
        <v>274</v>
      </c>
      <c r="C9" s="1199"/>
      <c r="D9" s="1200"/>
      <c r="E9" s="1200" t="s">
        <v>434</v>
      </c>
      <c r="F9" s="508"/>
    </row>
    <row r="10" spans="1:6">
      <c r="A10" s="452"/>
      <c r="B10" s="1200"/>
      <c r="C10" s="1200"/>
      <c r="D10" s="1200"/>
      <c r="E10" s="1200"/>
      <c r="F10" s="508"/>
    </row>
    <row r="12" spans="1:6">
      <c r="A12" s="452"/>
      <c r="B12" s="1193" t="s">
        <v>79</v>
      </c>
      <c r="C12" s="1193"/>
      <c r="D12" s="1193"/>
      <c r="E12" s="1194" t="s">
        <v>95</v>
      </c>
      <c r="F12" s="508"/>
    </row>
    <row r="13" spans="1:6">
      <c r="A13" s="452"/>
      <c r="B13" s="1199">
        <v>115733</v>
      </c>
      <c r="C13" s="1199"/>
      <c r="D13" s="1199"/>
      <c r="E13" s="1196" t="s">
        <v>449</v>
      </c>
      <c r="F13" s="508">
        <v>4</v>
      </c>
    </row>
    <row r="15" s="171" customFormat="1" spans="1:6">
      <c r="A15" s="1201"/>
      <c r="B15" s="419">
        <v>191043</v>
      </c>
      <c r="C15" s="419"/>
      <c r="D15" s="419"/>
      <c r="E15" s="1144" t="s">
        <v>450</v>
      </c>
      <c r="F15" s="1174">
        <v>5</v>
      </c>
    </row>
    <row r="16" spans="1:6">
      <c r="A16" s="452"/>
      <c r="B16" s="418">
        <v>87611</v>
      </c>
      <c r="C16" s="418" t="s">
        <v>3</v>
      </c>
      <c r="D16" s="418" t="str">
        <f>B16&amp;C16</f>
        <v>87611,</v>
      </c>
      <c r="E16" s="1200" t="s">
        <v>451</v>
      </c>
      <c r="F16" s="508">
        <v>9</v>
      </c>
    </row>
    <row r="17" spans="1:6">
      <c r="A17" s="452"/>
      <c r="B17" s="1200">
        <v>60572</v>
      </c>
      <c r="C17" s="1200"/>
      <c r="D17" s="418" t="str">
        <f>B17&amp;C17</f>
        <v>60572</v>
      </c>
      <c r="E17" s="1200" t="s">
        <v>451</v>
      </c>
      <c r="F17" s="508"/>
    </row>
    <row r="18" spans="1:6">
      <c r="A18" s="452"/>
      <c r="B18" s="1200">
        <v>116987</v>
      </c>
      <c r="C18" s="1200"/>
      <c r="D18" s="418"/>
      <c r="E18" s="1200" t="s">
        <v>452</v>
      </c>
      <c r="F18" s="508">
        <v>5</v>
      </c>
    </row>
    <row r="21" spans="1:6">
      <c r="A21" s="512" t="s">
        <v>453</v>
      </c>
      <c r="B21" s="1202" t="s">
        <v>454</v>
      </c>
      <c r="C21" s="1202"/>
      <c r="D21" s="1202"/>
      <c r="E21" s="1203" t="s">
        <v>455</v>
      </c>
      <c r="F21" s="508" t="s">
        <v>456</v>
      </c>
    </row>
    <row r="22" spans="1:6">
      <c r="A22" s="1173"/>
      <c r="B22" s="1204">
        <v>196166</v>
      </c>
      <c r="C22" s="1204" t="s">
        <v>3</v>
      </c>
      <c r="D22" s="1204" t="str">
        <f>B22&amp;C22</f>
        <v>196166,</v>
      </c>
      <c r="E22" s="1202" t="s">
        <v>457</v>
      </c>
      <c r="F22" s="508"/>
    </row>
    <row r="23" spans="1:6">
      <c r="A23" s="1173"/>
      <c r="B23" s="1202">
        <v>190079</v>
      </c>
      <c r="C23" s="1204" t="s">
        <v>3</v>
      </c>
      <c r="D23" s="1204" t="str">
        <f t="shared" ref="D23:D54" si="0">B23&amp;C23</f>
        <v>190079,</v>
      </c>
      <c r="E23" s="1205" t="s">
        <v>458</v>
      </c>
      <c r="F23" s="508"/>
    </row>
    <row r="24" spans="1:6">
      <c r="A24" s="1173"/>
      <c r="B24" s="1204">
        <v>183811</v>
      </c>
      <c r="C24" s="1204" t="s">
        <v>3</v>
      </c>
      <c r="D24" s="1204" t="str">
        <f t="shared" si="0"/>
        <v>183811,</v>
      </c>
      <c r="E24" s="1206" t="s">
        <v>22</v>
      </c>
      <c r="F24" s="508"/>
    </row>
    <row r="25" spans="1:6">
      <c r="A25" s="1173"/>
      <c r="B25" s="1202">
        <v>182623</v>
      </c>
      <c r="C25" s="1204" t="s">
        <v>3</v>
      </c>
      <c r="D25" s="1204" t="str">
        <f t="shared" si="0"/>
        <v>182623,</v>
      </c>
      <c r="E25" s="1205" t="s">
        <v>459</v>
      </c>
      <c r="F25" s="508"/>
    </row>
    <row r="26" spans="1:6">
      <c r="A26" s="1173"/>
      <c r="B26" s="1202">
        <v>176698</v>
      </c>
      <c r="C26" s="1204" t="s">
        <v>3</v>
      </c>
      <c r="D26" s="1204" t="str">
        <f t="shared" si="0"/>
        <v>176698,</v>
      </c>
      <c r="E26" s="1205" t="s">
        <v>460</v>
      </c>
      <c r="F26" s="508"/>
    </row>
    <row r="27" spans="1:6">
      <c r="A27" s="1173"/>
      <c r="B27" s="1202">
        <v>176695</v>
      </c>
      <c r="C27" s="1204" t="s">
        <v>3</v>
      </c>
      <c r="D27" s="1204" t="str">
        <f t="shared" si="0"/>
        <v>176695,</v>
      </c>
      <c r="E27" s="1205" t="s">
        <v>461</v>
      </c>
      <c r="F27" s="508"/>
    </row>
    <row r="28" spans="1:6">
      <c r="A28" s="1173"/>
      <c r="B28" s="1202">
        <v>176650</v>
      </c>
      <c r="C28" s="1204" t="s">
        <v>3</v>
      </c>
      <c r="D28" s="1204" t="str">
        <f t="shared" si="0"/>
        <v>176650,</v>
      </c>
      <c r="E28" s="1205" t="s">
        <v>462</v>
      </c>
      <c r="F28" s="508"/>
    </row>
    <row r="29" spans="1:6">
      <c r="A29" s="1173"/>
      <c r="B29" s="1202">
        <v>173754</v>
      </c>
      <c r="C29" s="1204" t="s">
        <v>3</v>
      </c>
      <c r="D29" s="1204" t="str">
        <f t="shared" si="0"/>
        <v>173754,</v>
      </c>
      <c r="E29" s="1207" t="s">
        <v>463</v>
      </c>
      <c r="F29" s="508"/>
    </row>
    <row r="30" spans="1:6">
      <c r="A30" s="1173"/>
      <c r="B30" s="1204">
        <v>171131</v>
      </c>
      <c r="C30" s="1204" t="s">
        <v>3</v>
      </c>
      <c r="D30" s="1204" t="str">
        <f t="shared" si="0"/>
        <v>171131,</v>
      </c>
      <c r="E30" s="1206" t="s">
        <v>464</v>
      </c>
      <c r="F30" s="508"/>
    </row>
    <row r="31" spans="1:6">
      <c r="A31" s="1173"/>
      <c r="B31" s="1204">
        <v>168727</v>
      </c>
      <c r="C31" s="1204" t="s">
        <v>3</v>
      </c>
      <c r="D31" s="1204" t="str">
        <f t="shared" si="0"/>
        <v>168727,</v>
      </c>
      <c r="E31" s="1207" t="s">
        <v>465</v>
      </c>
      <c r="F31" s="508"/>
    </row>
    <row r="32" spans="1:6">
      <c r="A32" s="1173"/>
      <c r="B32" s="1204">
        <v>166958</v>
      </c>
      <c r="C32" s="1204" t="s">
        <v>3</v>
      </c>
      <c r="D32" s="1204" t="str">
        <f t="shared" si="0"/>
        <v>166958,</v>
      </c>
      <c r="E32" s="1208" t="s">
        <v>466</v>
      </c>
      <c r="F32" s="508"/>
    </row>
    <row r="33" spans="1:6">
      <c r="A33" s="1173"/>
      <c r="B33" s="1204">
        <v>166880</v>
      </c>
      <c r="C33" s="1204" t="s">
        <v>3</v>
      </c>
      <c r="D33" s="1204" t="str">
        <f t="shared" si="0"/>
        <v>166880,</v>
      </c>
      <c r="E33" s="1206" t="s">
        <v>467</v>
      </c>
      <c r="F33" s="508"/>
    </row>
    <row r="34" spans="1:6">
      <c r="A34" s="1173"/>
      <c r="B34" s="1204">
        <v>165250</v>
      </c>
      <c r="C34" s="1204" t="s">
        <v>3</v>
      </c>
      <c r="D34" s="1204" t="str">
        <f t="shared" si="0"/>
        <v>165250,</v>
      </c>
      <c r="E34" s="1208" t="s">
        <v>468</v>
      </c>
      <c r="F34" s="508"/>
    </row>
    <row r="35" spans="1:6">
      <c r="A35" s="1173"/>
      <c r="B35" s="1204">
        <v>158053</v>
      </c>
      <c r="C35" s="1204" t="s">
        <v>3</v>
      </c>
      <c r="D35" s="1204" t="str">
        <f t="shared" si="0"/>
        <v>158053,</v>
      </c>
      <c r="E35" s="1206" t="s">
        <v>469</v>
      </c>
      <c r="F35" s="508"/>
    </row>
    <row r="36" spans="1:6">
      <c r="A36" s="1173"/>
      <c r="B36" s="1204">
        <v>157164</v>
      </c>
      <c r="C36" s="1204" t="s">
        <v>3</v>
      </c>
      <c r="D36" s="1204" t="str">
        <f t="shared" si="0"/>
        <v>157164,</v>
      </c>
      <c r="E36" s="1206" t="s">
        <v>470</v>
      </c>
      <c r="F36" s="508"/>
    </row>
    <row r="37" spans="1:6">
      <c r="A37" s="1173"/>
      <c r="B37" s="1204">
        <v>155375</v>
      </c>
      <c r="C37" s="1204" t="s">
        <v>3</v>
      </c>
      <c r="D37" s="1204" t="str">
        <f t="shared" si="0"/>
        <v>155375,</v>
      </c>
      <c r="E37" s="1206" t="s">
        <v>471</v>
      </c>
      <c r="F37" s="508"/>
    </row>
    <row r="38" spans="1:6">
      <c r="A38" s="1173"/>
      <c r="B38" s="1204">
        <v>152765</v>
      </c>
      <c r="C38" s="1204" t="s">
        <v>3</v>
      </c>
      <c r="D38" s="1204" t="str">
        <f t="shared" si="0"/>
        <v>152765,</v>
      </c>
      <c r="E38" s="1206" t="s">
        <v>472</v>
      </c>
      <c r="F38" s="508"/>
    </row>
    <row r="39" spans="1:6">
      <c r="A39" s="1173"/>
      <c r="B39" s="1204">
        <v>152763</v>
      </c>
      <c r="C39" s="1204" t="s">
        <v>3</v>
      </c>
      <c r="D39" s="1204" t="str">
        <f t="shared" si="0"/>
        <v>152763,</v>
      </c>
      <c r="E39" s="1206" t="s">
        <v>473</v>
      </c>
      <c r="F39" s="508"/>
    </row>
    <row r="40" spans="1:6">
      <c r="A40" s="1173"/>
      <c r="B40" s="1204">
        <v>152000</v>
      </c>
      <c r="C40" s="1204" t="s">
        <v>3</v>
      </c>
      <c r="D40" s="1204" t="str">
        <f t="shared" si="0"/>
        <v>152000,</v>
      </c>
      <c r="E40" s="1206" t="s">
        <v>474</v>
      </c>
      <c r="F40" s="508"/>
    </row>
    <row r="41" spans="1:6">
      <c r="A41" s="1173"/>
      <c r="B41" s="1204">
        <v>151010</v>
      </c>
      <c r="C41" s="1204" t="s">
        <v>3</v>
      </c>
      <c r="D41" s="1204" t="str">
        <f t="shared" si="0"/>
        <v>151010,</v>
      </c>
      <c r="E41" s="1206" t="s">
        <v>475</v>
      </c>
      <c r="F41" s="508"/>
    </row>
    <row r="42" spans="1:6">
      <c r="A42" s="1173"/>
      <c r="B42" s="1204">
        <v>150626</v>
      </c>
      <c r="C42" s="1204" t="s">
        <v>3</v>
      </c>
      <c r="D42" s="1204" t="str">
        <f t="shared" si="0"/>
        <v>150626,</v>
      </c>
      <c r="E42" s="1206" t="s">
        <v>476</v>
      </c>
      <c r="F42" s="508"/>
    </row>
    <row r="43" spans="1:6">
      <c r="A43" s="1173"/>
      <c r="B43" s="1204">
        <v>148890</v>
      </c>
      <c r="C43" s="1204" t="s">
        <v>3</v>
      </c>
      <c r="D43" s="1204" t="str">
        <f t="shared" si="0"/>
        <v>148890,</v>
      </c>
      <c r="E43" s="1206" t="s">
        <v>477</v>
      </c>
      <c r="F43" s="508"/>
    </row>
    <row r="44" spans="1:6">
      <c r="A44" s="1173"/>
      <c r="B44" s="1204">
        <v>148769</v>
      </c>
      <c r="C44" s="1204" t="s">
        <v>3</v>
      </c>
      <c r="D44" s="1204" t="str">
        <f t="shared" si="0"/>
        <v>148769,</v>
      </c>
      <c r="E44" s="1206" t="s">
        <v>478</v>
      </c>
      <c r="F44" s="508"/>
    </row>
    <row r="45" spans="1:6">
      <c r="A45" s="1173"/>
      <c r="B45" s="1204">
        <v>148665</v>
      </c>
      <c r="C45" s="1204" t="s">
        <v>3</v>
      </c>
      <c r="D45" s="1204" t="str">
        <f t="shared" si="0"/>
        <v>148665,</v>
      </c>
      <c r="E45" s="1206" t="s">
        <v>479</v>
      </c>
      <c r="F45" s="508"/>
    </row>
    <row r="46" spans="1:6">
      <c r="A46" s="1173"/>
      <c r="B46" s="1204">
        <v>148531</v>
      </c>
      <c r="C46" s="1204" t="s">
        <v>3</v>
      </c>
      <c r="D46" s="1204" t="str">
        <f t="shared" si="0"/>
        <v>148531,</v>
      </c>
      <c r="E46" s="1206" t="s">
        <v>480</v>
      </c>
      <c r="F46" s="508"/>
    </row>
    <row r="47" spans="1:6">
      <c r="A47" s="1173"/>
      <c r="B47" s="1204">
        <v>148056</v>
      </c>
      <c r="C47" s="1204" t="s">
        <v>3</v>
      </c>
      <c r="D47" s="1204" t="str">
        <f t="shared" si="0"/>
        <v>148056,</v>
      </c>
      <c r="E47" s="1206" t="s">
        <v>32</v>
      </c>
      <c r="F47" s="508"/>
    </row>
    <row r="48" spans="1:6">
      <c r="A48" s="1173"/>
      <c r="B48" s="1204">
        <v>148055</v>
      </c>
      <c r="C48" s="1204" t="s">
        <v>3</v>
      </c>
      <c r="D48" s="1204" t="str">
        <f t="shared" si="0"/>
        <v>148055,</v>
      </c>
      <c r="E48" s="1206" t="s">
        <v>481</v>
      </c>
      <c r="F48" s="508"/>
    </row>
    <row r="49" spans="1:6">
      <c r="A49" s="1173"/>
      <c r="B49" s="1204">
        <v>144706</v>
      </c>
      <c r="C49" s="1204" t="s">
        <v>3</v>
      </c>
      <c r="D49" s="1204" t="str">
        <f t="shared" si="0"/>
        <v>144706,</v>
      </c>
      <c r="E49" s="1206" t="s">
        <v>482</v>
      </c>
      <c r="F49" s="508"/>
    </row>
    <row r="50" spans="1:6">
      <c r="A50" s="1173"/>
      <c r="B50" s="1204">
        <v>136401</v>
      </c>
      <c r="C50" s="1204" t="s">
        <v>3</v>
      </c>
      <c r="D50" s="1204" t="str">
        <f t="shared" si="0"/>
        <v>136401,</v>
      </c>
      <c r="E50" s="1206" t="s">
        <v>483</v>
      </c>
      <c r="F50" s="508"/>
    </row>
    <row r="51" spans="1:6">
      <c r="A51" s="1173"/>
      <c r="B51" s="1204">
        <v>136056</v>
      </c>
      <c r="C51" s="1204" t="s">
        <v>3</v>
      </c>
      <c r="D51" s="1204" t="str">
        <f t="shared" si="0"/>
        <v>136056,</v>
      </c>
      <c r="E51" s="1206" t="s">
        <v>484</v>
      </c>
      <c r="F51" s="508"/>
    </row>
    <row r="52" spans="1:6">
      <c r="A52" s="1173"/>
      <c r="B52" s="1204">
        <v>135545</v>
      </c>
      <c r="C52" s="1204" t="s">
        <v>3</v>
      </c>
      <c r="D52" s="1204" t="str">
        <f t="shared" si="0"/>
        <v>135545,</v>
      </c>
      <c r="E52" s="1206" t="s">
        <v>485</v>
      </c>
      <c r="F52" s="508"/>
    </row>
    <row r="53" spans="1:6">
      <c r="A53" s="1173"/>
      <c r="B53" s="1204">
        <v>135540</v>
      </c>
      <c r="C53" s="1204" t="s">
        <v>3</v>
      </c>
      <c r="D53" s="1204" t="str">
        <f t="shared" si="0"/>
        <v>135540,</v>
      </c>
      <c r="E53" s="1206" t="s">
        <v>486</v>
      </c>
      <c r="F53" s="508"/>
    </row>
    <row r="54" spans="1:6">
      <c r="A54" s="1173"/>
      <c r="B54" s="1204">
        <v>135143</v>
      </c>
      <c r="C54" s="1204" t="s">
        <v>3</v>
      </c>
      <c r="D54" s="1204" t="str">
        <f t="shared" si="0"/>
        <v>135143,</v>
      </c>
      <c r="E54" s="1206" t="s">
        <v>487</v>
      </c>
      <c r="F54" s="508"/>
    </row>
    <row r="55" spans="1:6">
      <c r="A55" s="1173"/>
      <c r="B55" s="1204">
        <v>135134</v>
      </c>
      <c r="C55" s="1204" t="s">
        <v>3</v>
      </c>
      <c r="D55" s="1204" t="str">
        <f t="shared" ref="D55:D86" si="1">B55&amp;C55</f>
        <v>135134,</v>
      </c>
      <c r="E55" s="1206" t="s">
        <v>488</v>
      </c>
      <c r="F55" s="508"/>
    </row>
    <row r="56" spans="1:6">
      <c r="A56" s="1173"/>
      <c r="B56" s="1202">
        <v>135133</v>
      </c>
      <c r="C56" s="1204" t="s">
        <v>3</v>
      </c>
      <c r="D56" s="1204" t="str">
        <f t="shared" si="1"/>
        <v>135133,</v>
      </c>
      <c r="E56" s="1205" t="s">
        <v>489</v>
      </c>
      <c r="F56" s="508"/>
    </row>
    <row r="57" spans="1:6">
      <c r="A57" s="1173"/>
      <c r="B57" s="1204">
        <v>135132</v>
      </c>
      <c r="C57" s="1204" t="s">
        <v>3</v>
      </c>
      <c r="D57" s="1204" t="str">
        <f t="shared" si="1"/>
        <v>135132,</v>
      </c>
      <c r="E57" s="1206" t="s">
        <v>490</v>
      </c>
      <c r="F57" s="508"/>
    </row>
    <row r="58" spans="1:6">
      <c r="A58" s="1173"/>
      <c r="B58" s="1204">
        <v>134968</v>
      </c>
      <c r="C58" s="1204" t="s">
        <v>3</v>
      </c>
      <c r="D58" s="1204" t="str">
        <f t="shared" si="1"/>
        <v>134968,</v>
      </c>
      <c r="E58" s="1206" t="s">
        <v>491</v>
      </c>
      <c r="F58" s="508"/>
    </row>
    <row r="59" spans="1:6">
      <c r="A59" s="1173"/>
      <c r="B59" s="1202">
        <v>132525</v>
      </c>
      <c r="C59" s="1204" t="s">
        <v>3</v>
      </c>
      <c r="D59" s="1204" t="str">
        <f t="shared" si="1"/>
        <v>132525,</v>
      </c>
      <c r="E59" s="1205" t="s">
        <v>492</v>
      </c>
      <c r="F59" s="508"/>
    </row>
    <row r="60" spans="1:6">
      <c r="A60" s="1173"/>
      <c r="B60" s="1204">
        <v>126570</v>
      </c>
      <c r="C60" s="1204" t="s">
        <v>3</v>
      </c>
      <c r="D60" s="1204" t="str">
        <f t="shared" si="1"/>
        <v>126570,</v>
      </c>
      <c r="E60" s="1206" t="s">
        <v>493</v>
      </c>
      <c r="F60" s="508"/>
    </row>
    <row r="61" spans="1:6">
      <c r="A61" s="1173"/>
      <c r="B61" s="1204">
        <v>126109</v>
      </c>
      <c r="C61" s="1204" t="s">
        <v>3</v>
      </c>
      <c r="D61" s="1204" t="str">
        <f t="shared" si="1"/>
        <v>126109,</v>
      </c>
      <c r="E61" s="1206" t="s">
        <v>494</v>
      </c>
      <c r="F61" s="508"/>
    </row>
    <row r="62" spans="1:6">
      <c r="A62" s="1173"/>
      <c r="B62" s="1204">
        <v>122750</v>
      </c>
      <c r="C62" s="1204" t="s">
        <v>3</v>
      </c>
      <c r="D62" s="1204" t="str">
        <f t="shared" si="1"/>
        <v>122750,</v>
      </c>
      <c r="E62" s="1206" t="s">
        <v>495</v>
      </c>
      <c r="F62" s="508"/>
    </row>
    <row r="63" spans="1:6">
      <c r="A63" s="1173"/>
      <c r="B63" s="1202">
        <v>120776</v>
      </c>
      <c r="C63" s="1204" t="s">
        <v>3</v>
      </c>
      <c r="D63" s="1204" t="str">
        <f t="shared" si="1"/>
        <v>120776,</v>
      </c>
      <c r="E63" s="1205" t="s">
        <v>496</v>
      </c>
      <c r="F63" s="508"/>
    </row>
    <row r="64" spans="1:6">
      <c r="A64" s="1173"/>
      <c r="B64" s="1204">
        <v>120753</v>
      </c>
      <c r="C64" s="1204" t="s">
        <v>3</v>
      </c>
      <c r="D64" s="1204" t="str">
        <f t="shared" si="1"/>
        <v>120753,</v>
      </c>
      <c r="E64" s="1206" t="s">
        <v>497</v>
      </c>
      <c r="F64" s="508"/>
    </row>
    <row r="65" spans="1:6">
      <c r="A65" s="1173"/>
      <c r="B65" s="1204">
        <v>120670</v>
      </c>
      <c r="C65" s="1204" t="s">
        <v>3</v>
      </c>
      <c r="D65" s="1204" t="str">
        <f t="shared" si="1"/>
        <v>120670,</v>
      </c>
      <c r="E65" s="1206" t="s">
        <v>498</v>
      </c>
      <c r="F65" s="508"/>
    </row>
    <row r="66" spans="1:6">
      <c r="A66" s="1173"/>
      <c r="B66" s="1204">
        <v>119289</v>
      </c>
      <c r="C66" s="1204" t="s">
        <v>3</v>
      </c>
      <c r="D66" s="1204" t="str">
        <f t="shared" si="1"/>
        <v>119289,</v>
      </c>
      <c r="E66" s="1206" t="s">
        <v>485</v>
      </c>
      <c r="F66" s="508"/>
    </row>
    <row r="67" spans="1:6">
      <c r="A67" s="1173"/>
      <c r="B67" s="1204">
        <v>109800</v>
      </c>
      <c r="C67" s="1204" t="s">
        <v>3</v>
      </c>
      <c r="D67" s="1204" t="str">
        <f t="shared" si="1"/>
        <v>109800,</v>
      </c>
      <c r="E67" s="1206" t="s">
        <v>499</v>
      </c>
      <c r="F67" s="508"/>
    </row>
    <row r="68" spans="1:6">
      <c r="A68" s="1173"/>
      <c r="B68" s="1204">
        <v>109794</v>
      </c>
      <c r="C68" s="1204" t="s">
        <v>3</v>
      </c>
      <c r="D68" s="1204" t="str">
        <f t="shared" si="1"/>
        <v>109794,</v>
      </c>
      <c r="E68" s="1206" t="s">
        <v>500</v>
      </c>
      <c r="F68" s="508"/>
    </row>
    <row r="69" spans="1:6">
      <c r="A69" s="1173"/>
      <c r="B69" s="1204">
        <v>109250</v>
      </c>
      <c r="C69" s="1204" t="s">
        <v>3</v>
      </c>
      <c r="D69" s="1204" t="str">
        <f t="shared" si="1"/>
        <v>109250,</v>
      </c>
      <c r="E69" s="1206" t="s">
        <v>501</v>
      </c>
      <c r="F69" s="508"/>
    </row>
    <row r="70" spans="1:6">
      <c r="A70" s="1173"/>
      <c r="B70" s="1204">
        <v>106851</v>
      </c>
      <c r="C70" s="1204" t="s">
        <v>3</v>
      </c>
      <c r="D70" s="1204" t="str">
        <f t="shared" si="1"/>
        <v>106851,</v>
      </c>
      <c r="E70" s="1206" t="s">
        <v>502</v>
      </c>
      <c r="F70" s="508"/>
    </row>
    <row r="71" spans="1:6">
      <c r="A71" s="1173"/>
      <c r="B71" s="1204">
        <v>105146</v>
      </c>
      <c r="C71" s="1204" t="s">
        <v>3</v>
      </c>
      <c r="D71" s="1204" t="str">
        <f t="shared" si="1"/>
        <v>105146,</v>
      </c>
      <c r="E71" s="1206" t="s">
        <v>503</v>
      </c>
      <c r="F71" s="508"/>
    </row>
    <row r="72" spans="1:6">
      <c r="A72" s="1173"/>
      <c r="B72" s="1204">
        <v>104690</v>
      </c>
      <c r="C72" s="1204" t="s">
        <v>3</v>
      </c>
      <c r="D72" s="1204" t="str">
        <f t="shared" si="1"/>
        <v>104690,</v>
      </c>
      <c r="E72" s="1206" t="s">
        <v>340</v>
      </c>
      <c r="F72" s="508"/>
    </row>
    <row r="73" spans="1:6">
      <c r="A73" s="1173"/>
      <c r="B73" s="1204">
        <v>99821</v>
      </c>
      <c r="C73" s="1204" t="s">
        <v>3</v>
      </c>
      <c r="D73" s="1204" t="str">
        <f t="shared" si="1"/>
        <v>99821,</v>
      </c>
      <c r="E73" s="1206" t="s">
        <v>504</v>
      </c>
      <c r="F73" s="508"/>
    </row>
    <row r="74" spans="1:6">
      <c r="A74" s="1173"/>
      <c r="B74" s="1204">
        <v>96799</v>
      </c>
      <c r="C74" s="1204" t="s">
        <v>3</v>
      </c>
      <c r="D74" s="1204" t="str">
        <f t="shared" si="1"/>
        <v>96799,</v>
      </c>
      <c r="E74" s="1206" t="s">
        <v>505</v>
      </c>
      <c r="F74" s="508"/>
    </row>
    <row r="75" spans="1:6">
      <c r="A75" s="1173"/>
      <c r="B75" s="1204">
        <v>92130</v>
      </c>
      <c r="C75" s="1204" t="s">
        <v>3</v>
      </c>
      <c r="D75" s="1204" t="str">
        <f t="shared" si="1"/>
        <v>92130,</v>
      </c>
      <c r="E75" s="1206" t="s">
        <v>506</v>
      </c>
      <c r="F75" s="508"/>
    </row>
    <row r="76" spans="1:6">
      <c r="A76" s="1173"/>
      <c r="B76" s="1204">
        <v>90611</v>
      </c>
      <c r="C76" s="1204" t="s">
        <v>3</v>
      </c>
      <c r="D76" s="1204" t="str">
        <f t="shared" si="1"/>
        <v>90611,</v>
      </c>
      <c r="E76" s="1206" t="s">
        <v>507</v>
      </c>
      <c r="F76" s="508"/>
    </row>
    <row r="77" spans="1:6">
      <c r="A77" s="1173"/>
      <c r="B77" s="1204">
        <v>89117</v>
      </c>
      <c r="C77" s="1204" t="s">
        <v>3</v>
      </c>
      <c r="D77" s="1204" t="str">
        <f t="shared" si="1"/>
        <v>89117,</v>
      </c>
      <c r="E77" s="1206" t="s">
        <v>508</v>
      </c>
      <c r="F77" s="508"/>
    </row>
    <row r="78" spans="1:6">
      <c r="A78" s="1173"/>
      <c r="B78" s="1204">
        <v>83269</v>
      </c>
      <c r="C78" s="1204" t="s">
        <v>3</v>
      </c>
      <c r="D78" s="1204" t="str">
        <f t="shared" si="1"/>
        <v>83269,</v>
      </c>
      <c r="E78" s="1206" t="s">
        <v>509</v>
      </c>
      <c r="F78" s="508"/>
    </row>
    <row r="79" spans="1:6">
      <c r="A79" s="1173"/>
      <c r="B79" s="1204">
        <v>73485</v>
      </c>
      <c r="C79" s="1204" t="s">
        <v>3</v>
      </c>
      <c r="D79" s="1204" t="str">
        <f t="shared" si="1"/>
        <v>73485,</v>
      </c>
      <c r="E79" s="1206" t="s">
        <v>22</v>
      </c>
      <c r="F79" s="508"/>
    </row>
    <row r="80" spans="1:6">
      <c r="A80" s="1173"/>
      <c r="B80" s="1204">
        <v>72511</v>
      </c>
      <c r="C80" s="1204" t="s">
        <v>3</v>
      </c>
      <c r="D80" s="1204" t="str">
        <f t="shared" si="1"/>
        <v>72511,</v>
      </c>
      <c r="E80" s="1206" t="s">
        <v>510</v>
      </c>
      <c r="F80" s="508"/>
    </row>
    <row r="81" spans="1:6">
      <c r="A81" s="1173"/>
      <c r="B81" s="1202">
        <v>71447</v>
      </c>
      <c r="C81" s="1204" t="s">
        <v>3</v>
      </c>
      <c r="D81" s="1204" t="str">
        <f t="shared" si="1"/>
        <v>71447,</v>
      </c>
      <c r="E81" s="1205" t="s">
        <v>511</v>
      </c>
      <c r="F81" s="508"/>
    </row>
    <row r="82" spans="1:6">
      <c r="A82" s="1173"/>
      <c r="B82" s="1204">
        <v>70874</v>
      </c>
      <c r="C82" s="1204" t="s">
        <v>3</v>
      </c>
      <c r="D82" s="1204" t="str">
        <f t="shared" si="1"/>
        <v>70874,</v>
      </c>
      <c r="E82" s="1206" t="s">
        <v>512</v>
      </c>
      <c r="F82" s="508"/>
    </row>
    <row r="83" spans="1:6">
      <c r="A83" s="1173"/>
      <c r="B83" s="1204">
        <v>58880</v>
      </c>
      <c r="C83" s="1204" t="s">
        <v>3</v>
      </c>
      <c r="D83" s="1204" t="str">
        <f t="shared" si="1"/>
        <v>58880,</v>
      </c>
      <c r="E83" s="1206" t="s">
        <v>513</v>
      </c>
      <c r="F83" s="508"/>
    </row>
    <row r="84" spans="1:6">
      <c r="A84" s="1173"/>
      <c r="B84" s="1204">
        <v>58451</v>
      </c>
      <c r="C84" s="1204" t="s">
        <v>3</v>
      </c>
      <c r="D84" s="1204" t="str">
        <f t="shared" si="1"/>
        <v>58451,</v>
      </c>
      <c r="E84" s="1206" t="s">
        <v>116</v>
      </c>
      <c r="F84" s="508"/>
    </row>
    <row r="85" spans="1:6">
      <c r="A85" s="1173"/>
      <c r="B85" s="1204">
        <v>48851</v>
      </c>
      <c r="C85" s="1204" t="s">
        <v>3</v>
      </c>
      <c r="D85" s="1204" t="str">
        <f t="shared" si="1"/>
        <v>48851,</v>
      </c>
      <c r="E85" s="1206" t="s">
        <v>514</v>
      </c>
      <c r="F85" s="508"/>
    </row>
    <row r="86" spans="1:6">
      <c r="A86" s="1173"/>
      <c r="B86" s="1204">
        <v>48311</v>
      </c>
      <c r="C86" s="1204" t="s">
        <v>3</v>
      </c>
      <c r="D86" s="1204" t="str">
        <f t="shared" si="1"/>
        <v>48311,</v>
      </c>
      <c r="E86" s="1206" t="s">
        <v>515</v>
      </c>
      <c r="F86" s="508"/>
    </row>
    <row r="87" spans="1:6">
      <c r="A87" s="1173"/>
      <c r="B87" s="1204">
        <v>47830</v>
      </c>
      <c r="C87" s="1204" t="s">
        <v>3</v>
      </c>
      <c r="D87" s="1204" t="str">
        <f t="shared" ref="D87:D119" si="2">B87&amp;C87</f>
        <v>47830,</v>
      </c>
      <c r="E87" s="1206" t="s">
        <v>516</v>
      </c>
      <c r="F87" s="508"/>
    </row>
    <row r="88" spans="1:6">
      <c r="A88" s="1173"/>
      <c r="B88" s="1204">
        <v>47163</v>
      </c>
      <c r="C88" s="1204" t="s">
        <v>3</v>
      </c>
      <c r="D88" s="1204" t="str">
        <f t="shared" si="2"/>
        <v>47163,</v>
      </c>
      <c r="E88" s="1206" t="s">
        <v>517</v>
      </c>
      <c r="F88" s="508"/>
    </row>
    <row r="89" spans="1:6">
      <c r="A89" s="1173"/>
      <c r="B89" s="1204">
        <v>45545</v>
      </c>
      <c r="C89" s="1204" t="s">
        <v>3</v>
      </c>
      <c r="D89" s="1204" t="str">
        <f t="shared" si="2"/>
        <v>45545,</v>
      </c>
      <c r="E89" s="1206" t="s">
        <v>518</v>
      </c>
      <c r="F89" s="508"/>
    </row>
    <row r="90" spans="1:6">
      <c r="A90" s="1173"/>
      <c r="B90" s="1204">
        <v>45501</v>
      </c>
      <c r="C90" s="1204" t="s">
        <v>3</v>
      </c>
      <c r="D90" s="1204" t="str">
        <f t="shared" si="2"/>
        <v>45501,</v>
      </c>
      <c r="E90" s="1206" t="s">
        <v>519</v>
      </c>
      <c r="F90" s="508"/>
    </row>
    <row r="91" spans="1:6">
      <c r="A91" s="1173"/>
      <c r="B91" s="1204">
        <v>45500</v>
      </c>
      <c r="C91" s="1204" t="s">
        <v>3</v>
      </c>
      <c r="D91" s="1204" t="str">
        <f t="shared" si="2"/>
        <v>45500,</v>
      </c>
      <c r="E91" s="1206" t="s">
        <v>520</v>
      </c>
      <c r="F91" s="508"/>
    </row>
    <row r="92" spans="1:6">
      <c r="A92" s="1173"/>
      <c r="B92" s="1204">
        <v>45478</v>
      </c>
      <c r="C92" s="1204" t="s">
        <v>3</v>
      </c>
      <c r="D92" s="1204" t="str">
        <f t="shared" si="2"/>
        <v>45478,</v>
      </c>
      <c r="E92" s="1206" t="s">
        <v>521</v>
      </c>
      <c r="F92" s="508"/>
    </row>
    <row r="93" spans="1:6">
      <c r="A93" s="1173"/>
      <c r="B93" s="1204">
        <v>45137</v>
      </c>
      <c r="C93" s="1204" t="s">
        <v>3</v>
      </c>
      <c r="D93" s="1204" t="str">
        <f t="shared" si="2"/>
        <v>45137,</v>
      </c>
      <c r="E93" s="1206" t="s">
        <v>502</v>
      </c>
      <c r="F93" s="508"/>
    </row>
    <row r="94" spans="1:6">
      <c r="A94" s="1173"/>
      <c r="B94" s="1204">
        <v>45012</v>
      </c>
      <c r="C94" s="1204" t="s">
        <v>3</v>
      </c>
      <c r="D94" s="1204" t="str">
        <f t="shared" si="2"/>
        <v>45012,</v>
      </c>
      <c r="E94" s="1206" t="s">
        <v>522</v>
      </c>
      <c r="F94" s="508"/>
    </row>
    <row r="95" spans="1:6">
      <c r="A95" s="1173"/>
      <c r="B95" s="1204">
        <v>42956</v>
      </c>
      <c r="C95" s="1204" t="s">
        <v>3</v>
      </c>
      <c r="D95" s="1204" t="str">
        <f t="shared" si="2"/>
        <v>42956,</v>
      </c>
      <c r="E95" s="1206" t="s">
        <v>523</v>
      </c>
      <c r="F95" s="508"/>
    </row>
    <row r="96" spans="1:6">
      <c r="A96" s="1173"/>
      <c r="B96" s="1204">
        <v>42101</v>
      </c>
      <c r="C96" s="1204" t="s">
        <v>3</v>
      </c>
      <c r="D96" s="1204" t="str">
        <f t="shared" si="2"/>
        <v>42101,</v>
      </c>
      <c r="E96" s="1206" t="s">
        <v>458</v>
      </c>
      <c r="F96" s="508"/>
    </row>
    <row r="97" spans="1:6">
      <c r="A97" s="1173"/>
      <c r="B97" s="1204">
        <v>41077</v>
      </c>
      <c r="C97" s="1204" t="s">
        <v>3</v>
      </c>
      <c r="D97" s="1204" t="str">
        <f t="shared" si="2"/>
        <v>41077,</v>
      </c>
      <c r="E97" s="1206" t="s">
        <v>495</v>
      </c>
      <c r="F97" s="508"/>
    </row>
    <row r="98" spans="1:6">
      <c r="A98" s="1173"/>
      <c r="B98" s="1204">
        <v>40226</v>
      </c>
      <c r="C98" s="1204" t="s">
        <v>3</v>
      </c>
      <c r="D98" s="1204" t="str">
        <f t="shared" si="2"/>
        <v>40226,</v>
      </c>
      <c r="E98" s="1206" t="s">
        <v>467</v>
      </c>
      <c r="F98" s="508"/>
    </row>
    <row r="99" spans="1:6">
      <c r="A99" s="1173"/>
      <c r="B99" s="1204">
        <v>40223</v>
      </c>
      <c r="C99" s="1204" t="s">
        <v>3</v>
      </c>
      <c r="D99" s="1204" t="str">
        <f t="shared" si="2"/>
        <v>40223,</v>
      </c>
      <c r="E99" s="1206" t="s">
        <v>524</v>
      </c>
      <c r="F99" s="508"/>
    </row>
    <row r="100" spans="1:6">
      <c r="A100" s="1173"/>
      <c r="B100" s="1204">
        <v>39911</v>
      </c>
      <c r="C100" s="1204" t="s">
        <v>3</v>
      </c>
      <c r="D100" s="1204" t="str">
        <f t="shared" si="2"/>
        <v>39911,</v>
      </c>
      <c r="E100" s="1206" t="s">
        <v>525</v>
      </c>
      <c r="F100" s="508"/>
    </row>
    <row r="101" spans="1:6">
      <c r="A101" s="1173"/>
      <c r="B101" s="1204">
        <v>38127</v>
      </c>
      <c r="C101" s="1204" t="s">
        <v>3</v>
      </c>
      <c r="D101" s="1204" t="str">
        <f t="shared" si="2"/>
        <v>38127,</v>
      </c>
      <c r="E101" s="1206" t="s">
        <v>490</v>
      </c>
      <c r="F101" s="508"/>
    </row>
    <row r="102" spans="1:6">
      <c r="A102" s="1173"/>
      <c r="B102" s="1204">
        <v>38126</v>
      </c>
      <c r="C102" s="1204" t="s">
        <v>3</v>
      </c>
      <c r="D102" s="1204" t="str">
        <f t="shared" si="2"/>
        <v>38126,</v>
      </c>
      <c r="E102" s="1206" t="s">
        <v>526</v>
      </c>
      <c r="F102" s="508"/>
    </row>
    <row r="103" spans="1:6">
      <c r="A103" s="1173"/>
      <c r="B103" s="1204">
        <v>37050</v>
      </c>
      <c r="C103" s="1204" t="s">
        <v>3</v>
      </c>
      <c r="D103" s="1204" t="str">
        <f t="shared" si="2"/>
        <v>37050,</v>
      </c>
      <c r="E103" s="1206" t="s">
        <v>527</v>
      </c>
      <c r="F103" s="508"/>
    </row>
    <row r="104" spans="1:6">
      <c r="A104" s="1173"/>
      <c r="B104" s="1204">
        <v>35084</v>
      </c>
      <c r="C104" s="1204" t="s">
        <v>3</v>
      </c>
      <c r="D104" s="1204" t="str">
        <f t="shared" si="2"/>
        <v>35084,</v>
      </c>
      <c r="E104" s="1206" t="s">
        <v>528</v>
      </c>
      <c r="F104" s="508"/>
    </row>
    <row r="105" spans="1:6">
      <c r="A105" s="1173"/>
      <c r="B105" s="1204">
        <v>30790</v>
      </c>
      <c r="C105" s="1204" t="s">
        <v>3</v>
      </c>
      <c r="D105" s="1204" t="str">
        <f t="shared" si="2"/>
        <v>30790,</v>
      </c>
      <c r="E105" s="1206" t="s">
        <v>529</v>
      </c>
      <c r="F105" s="508"/>
    </row>
    <row r="106" spans="1:6">
      <c r="A106" s="1173"/>
      <c r="B106" s="1204">
        <v>28935</v>
      </c>
      <c r="C106" s="1204" t="s">
        <v>3</v>
      </c>
      <c r="D106" s="1204" t="str">
        <f t="shared" si="2"/>
        <v>28935,</v>
      </c>
      <c r="E106" s="1206" t="s">
        <v>530</v>
      </c>
      <c r="F106" s="508"/>
    </row>
    <row r="107" spans="1:6">
      <c r="A107" s="1173"/>
      <c r="B107" s="1204">
        <v>27910</v>
      </c>
      <c r="C107" s="1204" t="s">
        <v>3</v>
      </c>
      <c r="D107" s="1204" t="str">
        <f t="shared" si="2"/>
        <v>27910,</v>
      </c>
      <c r="E107" s="1206" t="s">
        <v>531</v>
      </c>
      <c r="F107" s="508"/>
    </row>
    <row r="108" spans="1:6">
      <c r="A108" s="1173"/>
      <c r="B108" s="1204">
        <v>27623</v>
      </c>
      <c r="C108" s="1204" t="s">
        <v>3</v>
      </c>
      <c r="D108" s="1204" t="str">
        <f t="shared" si="2"/>
        <v>27623,</v>
      </c>
      <c r="E108" s="1206" t="s">
        <v>532</v>
      </c>
      <c r="F108" s="508"/>
    </row>
    <row r="109" spans="1:6">
      <c r="A109" s="1173"/>
      <c r="B109" s="1202">
        <v>27622</v>
      </c>
      <c r="C109" s="1204" t="s">
        <v>3</v>
      </c>
      <c r="D109" s="1204" t="str">
        <f t="shared" si="2"/>
        <v>27622,</v>
      </c>
      <c r="E109" s="1205" t="s">
        <v>31</v>
      </c>
      <c r="F109" s="508"/>
    </row>
    <row r="110" spans="1:6">
      <c r="A110" s="1173"/>
      <c r="B110" s="1204">
        <v>24038</v>
      </c>
      <c r="C110" s="1204" t="s">
        <v>3</v>
      </c>
      <c r="D110" s="1204" t="str">
        <f t="shared" si="2"/>
        <v>24038,</v>
      </c>
      <c r="E110" s="1206" t="s">
        <v>533</v>
      </c>
      <c r="F110" s="508"/>
    </row>
    <row r="111" spans="1:6">
      <c r="A111" s="1173"/>
      <c r="B111" s="1204">
        <v>22671</v>
      </c>
      <c r="C111" s="1204" t="s">
        <v>3</v>
      </c>
      <c r="D111" s="1204" t="str">
        <f t="shared" si="2"/>
        <v>22671,</v>
      </c>
      <c r="E111" s="1206" t="s">
        <v>534</v>
      </c>
      <c r="F111" s="508"/>
    </row>
    <row r="112" spans="1:6">
      <c r="A112" s="1173"/>
      <c r="B112" s="1204">
        <v>21583</v>
      </c>
      <c r="C112" s="1204" t="s">
        <v>3</v>
      </c>
      <c r="D112" s="1204" t="str">
        <f t="shared" si="2"/>
        <v>21583,</v>
      </c>
      <c r="E112" s="1206" t="s">
        <v>535</v>
      </c>
      <c r="F112" s="508"/>
    </row>
    <row r="113" spans="1:6">
      <c r="A113" s="1173"/>
      <c r="B113" s="1204">
        <v>14888</v>
      </c>
      <c r="C113" s="1204" t="s">
        <v>3</v>
      </c>
      <c r="D113" s="1204" t="str">
        <f t="shared" si="2"/>
        <v>14888,</v>
      </c>
      <c r="E113" s="1206" t="s">
        <v>116</v>
      </c>
      <c r="F113" s="508"/>
    </row>
    <row r="114" spans="1:6">
      <c r="A114" s="1173"/>
      <c r="B114" s="1204">
        <v>14438</v>
      </c>
      <c r="C114" s="1204" t="s">
        <v>3</v>
      </c>
      <c r="D114" s="1204" t="str">
        <f t="shared" si="2"/>
        <v>14438,</v>
      </c>
      <c r="E114" s="1206" t="s">
        <v>500</v>
      </c>
      <c r="F114" s="508"/>
    </row>
    <row r="115" spans="1:6">
      <c r="A115" s="1173"/>
      <c r="B115" s="1204">
        <v>12036</v>
      </c>
      <c r="C115" s="1204" t="s">
        <v>3</v>
      </c>
      <c r="D115" s="1204" t="str">
        <f t="shared" si="2"/>
        <v>12036,</v>
      </c>
      <c r="E115" s="1206" t="s">
        <v>463</v>
      </c>
      <c r="F115" s="508"/>
    </row>
    <row r="116" spans="1:6">
      <c r="A116" s="1173"/>
      <c r="B116" s="1204">
        <v>10967</v>
      </c>
      <c r="C116" s="1204" t="s">
        <v>3</v>
      </c>
      <c r="D116" s="1204" t="str">
        <f t="shared" si="2"/>
        <v>10967,</v>
      </c>
      <c r="E116" s="1206" t="s">
        <v>536</v>
      </c>
      <c r="F116" s="508"/>
    </row>
    <row r="117" spans="1:6">
      <c r="A117" s="1173"/>
      <c r="B117" s="1204">
        <v>8130</v>
      </c>
      <c r="C117" s="1204" t="s">
        <v>3</v>
      </c>
      <c r="D117" s="1204" t="str">
        <f t="shared" si="2"/>
        <v>8130,</v>
      </c>
      <c r="E117" s="1206" t="s">
        <v>537</v>
      </c>
      <c r="F117" s="508"/>
    </row>
    <row r="118" spans="1:6">
      <c r="A118" s="1173"/>
      <c r="B118" s="1204">
        <v>5326</v>
      </c>
      <c r="C118" s="1204" t="s">
        <v>3</v>
      </c>
      <c r="D118" s="1204" t="str">
        <f t="shared" si="2"/>
        <v>5326,</v>
      </c>
      <c r="E118" s="1206" t="s">
        <v>538</v>
      </c>
      <c r="F118" s="508"/>
    </row>
    <row r="119" spans="1:6">
      <c r="A119" s="513"/>
      <c r="B119" s="1204">
        <v>2134</v>
      </c>
      <c r="C119" s="1204"/>
      <c r="D119" s="1204" t="str">
        <f t="shared" si="2"/>
        <v>2134</v>
      </c>
      <c r="E119" s="1206" t="s">
        <v>539</v>
      </c>
      <c r="F119" s="508"/>
    </row>
    <row r="121" spans="1:6">
      <c r="A121" s="138" t="s">
        <v>405</v>
      </c>
      <c r="B121" s="654" t="s">
        <v>79</v>
      </c>
      <c r="C121" s="654"/>
      <c r="D121" s="654"/>
      <c r="E121" s="662" t="s">
        <v>95</v>
      </c>
      <c r="F121" s="508"/>
    </row>
    <row r="122" spans="1:6">
      <c r="A122" s="142" t="s">
        <v>96</v>
      </c>
      <c r="B122" s="11">
        <v>155108</v>
      </c>
      <c r="C122" s="1204" t="s">
        <v>3</v>
      </c>
      <c r="D122" s="11" t="str">
        <f>B122&amp;C122</f>
        <v>155108,</v>
      </c>
      <c r="E122" s="11" t="s">
        <v>231</v>
      </c>
      <c r="F122" s="508" t="s">
        <v>540</v>
      </c>
    </row>
    <row r="123" spans="1:6">
      <c r="A123" s="142"/>
      <c r="B123" s="448">
        <v>139379</v>
      </c>
      <c r="C123" s="1204" t="s">
        <v>3</v>
      </c>
      <c r="D123" s="11" t="str">
        <f t="shared" ref="D122:D132" si="3">B123&amp;C123</f>
        <v>139379,</v>
      </c>
      <c r="E123" s="448" t="s">
        <v>99</v>
      </c>
      <c r="F123" s="508"/>
    </row>
    <row r="124" spans="1:6">
      <c r="A124" s="142"/>
      <c r="B124" s="418">
        <v>202044</v>
      </c>
      <c r="C124" s="1204" t="s">
        <v>3</v>
      </c>
      <c r="D124" s="11" t="str">
        <f t="shared" si="3"/>
        <v>202044,</v>
      </c>
      <c r="E124" s="448" t="s">
        <v>98</v>
      </c>
      <c r="F124" s="508"/>
    </row>
    <row r="125" spans="1:6">
      <c r="A125" s="142"/>
      <c r="B125" s="38">
        <v>171872</v>
      </c>
      <c r="C125" s="1204" t="s">
        <v>3</v>
      </c>
      <c r="D125" s="11" t="str">
        <f t="shared" si="3"/>
        <v>171872,</v>
      </c>
      <c r="E125" s="38" t="s">
        <v>408</v>
      </c>
      <c r="F125" s="508"/>
    </row>
    <row r="126" spans="1:6">
      <c r="A126" s="142"/>
      <c r="B126" s="448">
        <v>104690</v>
      </c>
      <c r="C126" s="1204" t="s">
        <v>3</v>
      </c>
      <c r="D126" s="11" t="str">
        <f t="shared" si="3"/>
        <v>104690,</v>
      </c>
      <c r="E126" s="448" t="s">
        <v>340</v>
      </c>
      <c r="F126" s="508"/>
    </row>
    <row r="127" spans="1:6">
      <c r="A127" s="142"/>
      <c r="B127" s="448">
        <v>44621</v>
      </c>
      <c r="C127" s="1204" t="s">
        <v>3</v>
      </c>
      <c r="D127" s="11" t="str">
        <f t="shared" si="3"/>
        <v>44621,</v>
      </c>
      <c r="E127" s="38" t="s">
        <v>409</v>
      </c>
      <c r="F127" s="508"/>
    </row>
    <row r="128" spans="1:6">
      <c r="A128" s="142"/>
      <c r="B128" s="418">
        <v>141233</v>
      </c>
      <c r="C128" s="1204" t="s">
        <v>3</v>
      </c>
      <c r="D128" s="11" t="str">
        <f t="shared" si="3"/>
        <v>141233,</v>
      </c>
      <c r="E128" s="448" t="s">
        <v>341</v>
      </c>
      <c r="F128" s="508"/>
    </row>
    <row r="129" spans="1:6">
      <c r="A129" s="142"/>
      <c r="B129" s="418">
        <v>137775</v>
      </c>
      <c r="C129" s="1204" t="s">
        <v>3</v>
      </c>
      <c r="D129" s="11" t="str">
        <f t="shared" si="3"/>
        <v>137775,</v>
      </c>
      <c r="E129" s="448" t="s">
        <v>341</v>
      </c>
      <c r="F129" s="508"/>
    </row>
    <row r="130" spans="1:6">
      <c r="A130" s="142"/>
      <c r="B130" s="11">
        <v>153448</v>
      </c>
      <c r="C130" s="1204" t="s">
        <v>3</v>
      </c>
      <c r="D130" s="11" t="str">
        <f t="shared" si="3"/>
        <v>153448,</v>
      </c>
      <c r="E130" s="11" t="s">
        <v>541</v>
      </c>
      <c r="F130" s="508"/>
    </row>
    <row r="131" spans="1:6">
      <c r="A131" s="142"/>
      <c r="B131" s="11">
        <v>67579</v>
      </c>
      <c r="C131" s="1204" t="s">
        <v>3</v>
      </c>
      <c r="D131" s="11" t="str">
        <f t="shared" si="3"/>
        <v>67579,</v>
      </c>
      <c r="E131" s="11" t="s">
        <v>10</v>
      </c>
      <c r="F131" s="508"/>
    </row>
    <row r="132" spans="1:6">
      <c r="A132" s="142"/>
      <c r="B132" s="1184">
        <v>201309</v>
      </c>
      <c r="C132" s="1204"/>
      <c r="D132" s="11" t="str">
        <f t="shared" si="3"/>
        <v>201309</v>
      </c>
      <c r="E132" s="11" t="s">
        <v>542</v>
      </c>
      <c r="F132" s="508"/>
    </row>
    <row r="133" spans="1:6">
      <c r="A133" s="142"/>
      <c r="B133" s="1184"/>
      <c r="C133" s="1204"/>
      <c r="D133" s="11"/>
      <c r="E133" s="11"/>
      <c r="F133" s="508"/>
    </row>
    <row r="134" spans="1:6">
      <c r="A134" s="142" t="s">
        <v>100</v>
      </c>
      <c r="B134" s="11">
        <v>171499</v>
      </c>
      <c r="C134" s="1204" t="s">
        <v>3</v>
      </c>
      <c r="D134" s="11" t="str">
        <f>B134&amp;C134</f>
        <v>171499,</v>
      </c>
      <c r="E134" s="11" t="s">
        <v>543</v>
      </c>
      <c r="F134" s="508" t="s">
        <v>410</v>
      </c>
    </row>
    <row r="135" spans="1:6">
      <c r="A135" s="142"/>
      <c r="B135" s="418">
        <v>161198</v>
      </c>
      <c r="C135" s="1204" t="s">
        <v>3</v>
      </c>
      <c r="D135" s="11" t="str">
        <f t="shared" ref="D134:D141" si="4">B135&amp;C135</f>
        <v>161198,</v>
      </c>
      <c r="E135" s="448" t="s">
        <v>101</v>
      </c>
      <c r="F135" s="508"/>
    </row>
    <row r="136" spans="1:6">
      <c r="A136" s="142"/>
      <c r="B136" s="418">
        <v>144423</v>
      </c>
      <c r="C136" s="1204" t="s">
        <v>3</v>
      </c>
      <c r="D136" s="11" t="str">
        <f t="shared" si="4"/>
        <v>144423,</v>
      </c>
      <c r="E136" s="448" t="s">
        <v>103</v>
      </c>
      <c r="F136" s="508"/>
    </row>
    <row r="137" spans="1:6">
      <c r="A137" s="142"/>
      <c r="B137" s="38">
        <v>170191</v>
      </c>
      <c r="C137" s="1204" t="s">
        <v>3</v>
      </c>
      <c r="D137" s="11" t="str">
        <f t="shared" si="4"/>
        <v>170191,</v>
      </c>
      <c r="E137" s="38" t="s">
        <v>104</v>
      </c>
      <c r="F137" s="508"/>
    </row>
    <row r="138" spans="1:6">
      <c r="A138" s="142"/>
      <c r="B138" s="38">
        <v>161243</v>
      </c>
      <c r="C138" s="1204" t="s">
        <v>3</v>
      </c>
      <c r="D138" s="11" t="str">
        <f t="shared" si="4"/>
        <v>161243,</v>
      </c>
      <c r="E138" s="38" t="s">
        <v>105</v>
      </c>
      <c r="F138" s="508"/>
    </row>
    <row r="139" spans="1:6">
      <c r="A139" s="142"/>
      <c r="B139" s="448">
        <v>58522</v>
      </c>
      <c r="C139" s="1204" t="s">
        <v>3</v>
      </c>
      <c r="D139" s="11" t="str">
        <f t="shared" si="4"/>
        <v>58522,</v>
      </c>
      <c r="E139" s="448" t="s">
        <v>106</v>
      </c>
      <c r="F139" s="508"/>
    </row>
    <row r="140" spans="1:6">
      <c r="A140" s="142"/>
      <c r="B140" s="448">
        <v>194347</v>
      </c>
      <c r="C140" s="1204" t="s">
        <v>3</v>
      </c>
      <c r="D140" s="11" t="str">
        <f t="shared" si="4"/>
        <v>194347,</v>
      </c>
      <c r="E140" s="448" t="s">
        <v>342</v>
      </c>
      <c r="F140" s="508"/>
    </row>
    <row r="141" spans="1:6">
      <c r="A141" s="142"/>
      <c r="B141" s="448">
        <v>195323</v>
      </c>
      <c r="C141" s="1204"/>
      <c r="D141" s="11" t="str">
        <f t="shared" si="4"/>
        <v>195323</v>
      </c>
      <c r="E141" s="38" t="s">
        <v>544</v>
      </c>
      <c r="F141" s="508"/>
    </row>
    <row r="142" spans="1:6">
      <c r="A142" s="142"/>
      <c r="B142" s="448"/>
      <c r="C142" s="1204"/>
      <c r="D142" s="11"/>
      <c r="E142" s="38"/>
      <c r="F142" s="508"/>
    </row>
    <row r="143" spans="1:6">
      <c r="A143" s="142" t="s">
        <v>107</v>
      </c>
      <c r="B143" s="1185">
        <v>41368</v>
      </c>
      <c r="C143" s="1204" t="s">
        <v>3</v>
      </c>
      <c r="D143" s="11" t="str">
        <f t="shared" ref="D143:D156" si="5">B143&amp;C143</f>
        <v>41368,</v>
      </c>
      <c r="E143" s="448" t="s">
        <v>108</v>
      </c>
      <c r="F143" s="508" t="s">
        <v>545</v>
      </c>
    </row>
    <row r="144" spans="1:6">
      <c r="A144" s="142"/>
      <c r="B144" s="1185">
        <v>34489</v>
      </c>
      <c r="C144" s="1204" t="s">
        <v>3</v>
      </c>
      <c r="D144" s="11" t="str">
        <f t="shared" si="5"/>
        <v>34489,</v>
      </c>
      <c r="E144" s="448" t="s">
        <v>108</v>
      </c>
      <c r="F144" s="508"/>
    </row>
    <row r="145" spans="1:6">
      <c r="A145" s="142"/>
      <c r="B145" s="38">
        <v>201264</v>
      </c>
      <c r="C145" s="1204" t="s">
        <v>3</v>
      </c>
      <c r="D145" s="11" t="str">
        <f t="shared" si="5"/>
        <v>201264,</v>
      </c>
      <c r="E145" s="38" t="s">
        <v>110</v>
      </c>
      <c r="F145" s="508"/>
    </row>
    <row r="146" spans="1:6">
      <c r="A146" s="142"/>
      <c r="B146" s="38">
        <v>201495</v>
      </c>
      <c r="C146" s="1204" t="s">
        <v>3</v>
      </c>
      <c r="D146" s="11" t="str">
        <f t="shared" si="5"/>
        <v>201495,</v>
      </c>
      <c r="E146" s="38" t="s">
        <v>111</v>
      </c>
      <c r="F146" s="508"/>
    </row>
    <row r="147" spans="1:6">
      <c r="A147" s="142"/>
      <c r="B147" s="448">
        <v>174232</v>
      </c>
      <c r="C147" s="1204" t="s">
        <v>3</v>
      </c>
      <c r="D147" s="11" t="str">
        <f t="shared" si="5"/>
        <v>174232,</v>
      </c>
      <c r="E147" s="448" t="s">
        <v>6</v>
      </c>
      <c r="F147" s="508"/>
    </row>
    <row r="148" spans="1:6">
      <c r="A148" s="142"/>
      <c r="B148" s="38">
        <v>191655</v>
      </c>
      <c r="C148" s="1204" t="s">
        <v>3</v>
      </c>
      <c r="D148" s="11" t="str">
        <f t="shared" si="5"/>
        <v>191655,</v>
      </c>
      <c r="E148" s="38" t="s">
        <v>6</v>
      </c>
      <c r="F148" s="508"/>
    </row>
    <row r="149" spans="1:6">
      <c r="A149" s="142"/>
      <c r="B149" s="448">
        <v>181356</v>
      </c>
      <c r="C149" s="1204" t="s">
        <v>3</v>
      </c>
      <c r="D149" s="11" t="str">
        <f t="shared" si="5"/>
        <v>181356,</v>
      </c>
      <c r="E149" s="448" t="s">
        <v>112</v>
      </c>
      <c r="F149" s="508"/>
    </row>
    <row r="150" spans="1:6">
      <c r="A150" s="142"/>
      <c r="B150" s="448">
        <v>67665</v>
      </c>
      <c r="C150" s="1204" t="s">
        <v>3</v>
      </c>
      <c r="D150" s="11" t="str">
        <f t="shared" si="5"/>
        <v>67665,</v>
      </c>
      <c r="E150" s="448" t="s">
        <v>113</v>
      </c>
      <c r="F150" s="508"/>
    </row>
    <row r="151" spans="1:6">
      <c r="A151" s="142"/>
      <c r="B151" s="448">
        <v>184102</v>
      </c>
      <c r="C151" s="1204" t="s">
        <v>3</v>
      </c>
      <c r="D151" s="11" t="str">
        <f t="shared" si="5"/>
        <v>184102,</v>
      </c>
      <c r="E151" s="448" t="s">
        <v>113</v>
      </c>
      <c r="F151" s="508"/>
    </row>
    <row r="152" spans="1:6">
      <c r="A152" s="142"/>
      <c r="B152" s="448">
        <v>169668</v>
      </c>
      <c r="C152" s="1204" t="s">
        <v>3</v>
      </c>
      <c r="D152" s="11" t="str">
        <f t="shared" si="5"/>
        <v>169668,</v>
      </c>
      <c r="E152" s="448" t="s">
        <v>114</v>
      </c>
      <c r="F152" s="508"/>
    </row>
    <row r="153" spans="1:6">
      <c r="A153" s="142"/>
      <c r="B153" s="418">
        <v>183439</v>
      </c>
      <c r="C153" s="1204" t="s">
        <v>3</v>
      </c>
      <c r="D153" s="11" t="str">
        <f t="shared" si="5"/>
        <v>183439,</v>
      </c>
      <c r="E153" s="448" t="s">
        <v>7</v>
      </c>
      <c r="F153" s="508"/>
    </row>
    <row r="154" spans="1:6">
      <c r="A154" s="142"/>
      <c r="B154" s="38">
        <v>204884</v>
      </c>
      <c r="C154" s="1204" t="s">
        <v>3</v>
      </c>
      <c r="D154" s="11" t="str">
        <f t="shared" si="5"/>
        <v>204884,</v>
      </c>
      <c r="E154" s="38" t="s">
        <v>7</v>
      </c>
      <c r="F154" s="508"/>
    </row>
    <row r="155" spans="1:6">
      <c r="A155" s="142"/>
      <c r="B155" s="38">
        <v>208936</v>
      </c>
      <c r="C155" s="1204"/>
      <c r="D155" s="11" t="str">
        <f t="shared" si="5"/>
        <v>208936</v>
      </c>
      <c r="E155" s="38" t="s">
        <v>546</v>
      </c>
      <c r="F155" s="508"/>
    </row>
    <row r="156" spans="1:6">
      <c r="A156" s="142"/>
      <c r="B156" s="38"/>
      <c r="C156" s="1204"/>
      <c r="D156" s="11"/>
      <c r="E156" s="38"/>
      <c r="F156" s="508"/>
    </row>
    <row r="157" spans="1:6">
      <c r="A157" s="142" t="s">
        <v>547</v>
      </c>
      <c r="B157" s="418">
        <v>84174</v>
      </c>
      <c r="C157" s="1204" t="s">
        <v>3</v>
      </c>
      <c r="D157" s="11" t="str">
        <f>B157&amp;C157</f>
        <v>84174,</v>
      </c>
      <c r="E157" s="448" t="s">
        <v>116</v>
      </c>
      <c r="F157" s="508" t="s">
        <v>335</v>
      </c>
    </row>
    <row r="158" spans="1:6">
      <c r="A158" s="142"/>
      <c r="B158" s="1184">
        <v>21580</v>
      </c>
      <c r="C158" s="1204" t="s">
        <v>3</v>
      </c>
      <c r="D158" s="11" t="str">
        <f>B158&amp;C158</f>
        <v>21580,</v>
      </c>
      <c r="E158" s="11" t="s">
        <v>548</v>
      </c>
      <c r="F158" s="508"/>
    </row>
    <row r="159" spans="1:6">
      <c r="A159" s="142"/>
      <c r="B159" s="11">
        <v>75452</v>
      </c>
      <c r="C159" s="1204" t="s">
        <v>3</v>
      </c>
      <c r="D159" s="11" t="str">
        <f>B159&amp;C159</f>
        <v>75452,</v>
      </c>
      <c r="E159" s="11" t="s">
        <v>549</v>
      </c>
      <c r="F159" s="508"/>
    </row>
    <row r="160" spans="1:6">
      <c r="A160" s="142"/>
      <c r="B160" s="11">
        <v>120877</v>
      </c>
      <c r="C160" s="1204"/>
      <c r="D160" s="11" t="str">
        <f>B160&amp;C160</f>
        <v>120877</v>
      </c>
      <c r="E160" s="11" t="s">
        <v>550</v>
      </c>
      <c r="F160" s="508"/>
    </row>
    <row r="161" spans="1:6">
      <c r="A161" s="1209" t="s">
        <v>118</v>
      </c>
      <c r="B161" s="438">
        <v>201173</v>
      </c>
      <c r="C161" s="1210"/>
      <c r="D161" s="437" t="str">
        <f>B161&amp;C161</f>
        <v>201173</v>
      </c>
      <c r="E161" s="438" t="s">
        <v>119</v>
      </c>
      <c r="F161" s="508" t="s">
        <v>347</v>
      </c>
    </row>
    <row r="162" spans="1:6">
      <c r="A162" s="134"/>
      <c r="B162" s="448"/>
      <c r="C162" s="1204"/>
      <c r="D162" s="11"/>
      <c r="E162" s="448"/>
      <c r="F162" s="508"/>
    </row>
    <row r="163" spans="1:6">
      <c r="A163" s="134" t="s">
        <v>125</v>
      </c>
      <c r="B163" s="38">
        <v>187104</v>
      </c>
      <c r="C163" s="1204" t="s">
        <v>3</v>
      </c>
      <c r="D163" s="11" t="str">
        <f>B163&amp;C163</f>
        <v>187104,</v>
      </c>
      <c r="E163" s="448" t="s">
        <v>126</v>
      </c>
      <c r="F163" s="1191" t="s">
        <v>349</v>
      </c>
    </row>
    <row r="164" spans="1:6">
      <c r="A164" s="134"/>
      <c r="B164" s="38">
        <v>202112</v>
      </c>
      <c r="C164" s="1204"/>
      <c r="D164" s="11" t="str">
        <f>B164&amp;C164</f>
        <v>202112</v>
      </c>
      <c r="E164" s="38" t="s">
        <v>551</v>
      </c>
      <c r="F164" s="508"/>
    </row>
    <row r="165" spans="1:6">
      <c r="A165" s="134"/>
      <c r="B165" s="38"/>
      <c r="C165" s="1204"/>
      <c r="D165" s="11"/>
      <c r="E165" s="38"/>
      <c r="F165" s="508"/>
    </row>
    <row r="166" spans="1:6">
      <c r="A166" s="142" t="s">
        <v>129</v>
      </c>
      <c r="B166" s="38">
        <v>124775</v>
      </c>
      <c r="C166" s="1204" t="s">
        <v>3</v>
      </c>
      <c r="D166" s="11" t="str">
        <f>B166&amp;C166</f>
        <v>124775,</v>
      </c>
      <c r="E166" s="38" t="s">
        <v>150</v>
      </c>
      <c r="F166" s="508" t="s">
        <v>335</v>
      </c>
    </row>
    <row r="167" spans="1:6">
      <c r="A167" s="142"/>
      <c r="B167" s="38">
        <v>190969</v>
      </c>
      <c r="C167" s="1204" t="s">
        <v>3</v>
      </c>
      <c r="D167" s="11" t="str">
        <f>B167&amp;C167</f>
        <v>190969,</v>
      </c>
      <c r="E167" s="38" t="s">
        <v>134</v>
      </c>
      <c r="F167" s="508"/>
    </row>
    <row r="168" spans="1:6">
      <c r="A168" s="142"/>
      <c r="B168" s="448">
        <v>184082</v>
      </c>
      <c r="C168" s="1204" t="s">
        <v>3</v>
      </c>
      <c r="D168" s="11" t="str">
        <f>B168&amp;C168</f>
        <v>184082,</v>
      </c>
      <c r="E168" s="448" t="s">
        <v>135</v>
      </c>
      <c r="F168" s="508"/>
    </row>
    <row r="169" spans="1:6">
      <c r="A169" s="142"/>
      <c r="B169" s="38">
        <v>165878</v>
      </c>
      <c r="C169" s="1204" t="s">
        <v>3</v>
      </c>
      <c r="D169" s="11" t="str">
        <f>B169&amp;C169</f>
        <v>165878,</v>
      </c>
      <c r="E169" s="38" t="s">
        <v>136</v>
      </c>
      <c r="F169" s="508"/>
    </row>
    <row r="170" spans="1:6">
      <c r="A170" s="142"/>
      <c r="B170" s="38">
        <v>9857</v>
      </c>
      <c r="C170" s="1204"/>
      <c r="D170" s="11" t="str">
        <f>B170&amp;C170</f>
        <v>9857</v>
      </c>
      <c r="E170" s="38" t="s">
        <v>552</v>
      </c>
      <c r="F170" s="508"/>
    </row>
    <row r="171" spans="1:6">
      <c r="A171" s="142"/>
      <c r="B171" s="38"/>
      <c r="C171" s="1204"/>
      <c r="D171" s="11"/>
      <c r="E171" s="38"/>
      <c r="F171" s="508"/>
    </row>
    <row r="172" spans="1:6">
      <c r="A172" s="134" t="s">
        <v>423</v>
      </c>
      <c r="B172" s="448">
        <v>163862</v>
      </c>
      <c r="C172" s="1204" t="s">
        <v>3</v>
      </c>
      <c r="D172" s="11" t="str">
        <f>B172&amp;C172</f>
        <v>163862,</v>
      </c>
      <c r="E172" s="38" t="s">
        <v>352</v>
      </c>
      <c r="F172" s="1191" t="s">
        <v>419</v>
      </c>
    </row>
    <row r="173" spans="1:6">
      <c r="A173" s="134"/>
      <c r="B173" s="448">
        <v>177132</v>
      </c>
      <c r="C173" s="1204"/>
      <c r="D173" s="11" t="str">
        <f>B173&amp;C173</f>
        <v>177132</v>
      </c>
      <c r="E173" s="38" t="s">
        <v>353</v>
      </c>
      <c r="F173" s="508"/>
    </row>
    <row r="174" spans="1:6">
      <c r="A174" s="134"/>
      <c r="B174" s="448"/>
      <c r="C174" s="1204"/>
      <c r="D174" s="11"/>
      <c r="E174" s="38"/>
      <c r="F174" s="508"/>
    </row>
    <row r="175" ht="24" spans="1:6">
      <c r="A175" s="1003" t="s">
        <v>553</v>
      </c>
      <c r="B175" s="448">
        <v>140288</v>
      </c>
      <c r="C175" s="1204"/>
      <c r="D175" s="11" t="str">
        <f>B175&amp;C175</f>
        <v>140288</v>
      </c>
      <c r="E175" s="38" t="s">
        <v>355</v>
      </c>
      <c r="F175" s="1191" t="s">
        <v>349</v>
      </c>
    </row>
    <row r="176" spans="1:6">
      <c r="A176" s="1003"/>
      <c r="B176" s="448"/>
      <c r="C176" s="1204"/>
      <c r="D176" s="11"/>
      <c r="E176" s="38"/>
      <c r="F176" s="1191"/>
    </row>
    <row r="177" spans="1:6">
      <c r="A177" s="134" t="s">
        <v>425</v>
      </c>
      <c r="B177" s="448">
        <v>123845</v>
      </c>
      <c r="C177" s="1204" t="s">
        <v>3</v>
      </c>
      <c r="D177" s="11" t="str">
        <f t="shared" ref="D177:D183" si="6">B177&amp;C177</f>
        <v>123845,</v>
      </c>
      <c r="E177" s="448" t="s">
        <v>426</v>
      </c>
      <c r="F177" s="508" t="s">
        <v>554</v>
      </c>
    </row>
    <row r="178" spans="1:6">
      <c r="A178" s="134"/>
      <c r="B178" s="38">
        <v>82219</v>
      </c>
      <c r="C178" s="1204" t="s">
        <v>3</v>
      </c>
      <c r="D178" s="11" t="str">
        <f t="shared" si="6"/>
        <v>82219,</v>
      </c>
      <c r="E178" s="38" t="s">
        <v>555</v>
      </c>
      <c r="F178" s="508"/>
    </row>
    <row r="179" spans="1:6">
      <c r="A179" s="134"/>
      <c r="B179" s="38">
        <v>186885</v>
      </c>
      <c r="C179" s="1204" t="s">
        <v>3</v>
      </c>
      <c r="D179" s="11" t="str">
        <f t="shared" si="6"/>
        <v>186885,</v>
      </c>
      <c r="E179" s="38" t="s">
        <v>398</v>
      </c>
      <c r="F179" s="508"/>
    </row>
    <row r="180" spans="1:6">
      <c r="A180" s="134"/>
      <c r="B180" s="1211">
        <v>186426</v>
      </c>
      <c r="C180" s="1204" t="s">
        <v>3</v>
      </c>
      <c r="D180" s="11" t="str">
        <f t="shared" si="6"/>
        <v>186426,</v>
      </c>
      <c r="E180" s="1212" t="s">
        <v>556</v>
      </c>
      <c r="F180" s="508"/>
    </row>
    <row r="181" spans="1:6">
      <c r="A181" s="134"/>
      <c r="B181" s="1213">
        <v>90457</v>
      </c>
      <c r="C181" s="1204" t="s">
        <v>3</v>
      </c>
      <c r="D181" s="11" t="str">
        <f t="shared" si="6"/>
        <v>90457,</v>
      </c>
      <c r="E181" s="1214" t="s">
        <v>557</v>
      </c>
      <c r="F181" s="508"/>
    </row>
    <row r="182" spans="1:6">
      <c r="A182" s="134"/>
      <c r="B182" s="1211">
        <v>159558</v>
      </c>
      <c r="C182" s="1204" t="s">
        <v>3</v>
      </c>
      <c r="D182" s="11" t="str">
        <f t="shared" si="6"/>
        <v>159558,</v>
      </c>
      <c r="E182" s="1212" t="s">
        <v>558</v>
      </c>
      <c r="F182" s="508"/>
    </row>
    <row r="183" spans="1:6">
      <c r="A183" s="134"/>
      <c r="B183" s="1213">
        <v>118408</v>
      </c>
      <c r="C183" s="1204"/>
      <c r="D183" s="11" t="str">
        <f t="shared" si="6"/>
        <v>118408</v>
      </c>
      <c r="E183" s="11" t="s">
        <v>559</v>
      </c>
      <c r="F183" s="508"/>
    </row>
    <row r="184" spans="1:6">
      <c r="A184" s="134"/>
      <c r="B184" s="1213"/>
      <c r="C184" s="1204"/>
      <c r="D184" s="11"/>
      <c r="E184" s="11"/>
      <c r="F184" s="508"/>
    </row>
    <row r="185" spans="1:6">
      <c r="A185" s="134" t="s">
        <v>560</v>
      </c>
      <c r="B185" s="1215">
        <v>122671</v>
      </c>
      <c r="C185" s="1204" t="s">
        <v>3</v>
      </c>
      <c r="D185" s="11" t="str">
        <f t="shared" ref="D185:D198" si="7">B185&amp;C185</f>
        <v>122671,</v>
      </c>
      <c r="E185" s="1215" t="s">
        <v>561</v>
      </c>
      <c r="F185" s="508" t="s">
        <v>562</v>
      </c>
    </row>
    <row r="186" spans="1:6">
      <c r="A186" s="134"/>
      <c r="B186" s="1216">
        <v>71520</v>
      </c>
      <c r="C186" s="1204" t="s">
        <v>3</v>
      </c>
      <c r="D186" s="11" t="str">
        <f t="shared" si="7"/>
        <v>71520,</v>
      </c>
      <c r="E186" s="1215" t="s">
        <v>563</v>
      </c>
      <c r="F186" s="508"/>
    </row>
    <row r="187" spans="1:6">
      <c r="A187" s="134"/>
      <c r="B187" s="1215">
        <v>44368</v>
      </c>
      <c r="C187" s="1204" t="s">
        <v>3</v>
      </c>
      <c r="D187" s="11" t="str">
        <f t="shared" si="7"/>
        <v>44368,</v>
      </c>
      <c r="E187" s="1215" t="s">
        <v>472</v>
      </c>
      <c r="F187" s="508"/>
    </row>
    <row r="188" spans="1:6">
      <c r="A188" s="134"/>
      <c r="B188" s="1216">
        <v>200083</v>
      </c>
      <c r="C188" s="1204" t="s">
        <v>3</v>
      </c>
      <c r="D188" s="11" t="str">
        <f t="shared" si="7"/>
        <v>200083,</v>
      </c>
      <c r="E188" s="1215" t="s">
        <v>564</v>
      </c>
      <c r="F188" s="508"/>
    </row>
    <row r="189" spans="1:6">
      <c r="A189" s="134"/>
      <c r="B189" s="1212">
        <v>1331</v>
      </c>
      <c r="C189" s="1204" t="s">
        <v>3</v>
      </c>
      <c r="D189" s="11" t="str">
        <f t="shared" si="7"/>
        <v>1331,</v>
      </c>
      <c r="E189" s="1212" t="s">
        <v>561</v>
      </c>
      <c r="F189" s="508"/>
    </row>
    <row r="190" spans="1:6">
      <c r="A190" s="134"/>
      <c r="B190" s="11">
        <v>1299</v>
      </c>
      <c r="C190" s="1204" t="s">
        <v>3</v>
      </c>
      <c r="D190" s="11" t="str">
        <f t="shared" si="7"/>
        <v>1299,</v>
      </c>
      <c r="E190" s="1212" t="s">
        <v>472</v>
      </c>
      <c r="F190" s="508"/>
    </row>
    <row r="191" spans="1:6">
      <c r="A191" s="134"/>
      <c r="B191" s="11">
        <v>58027</v>
      </c>
      <c r="C191" s="1204" t="s">
        <v>3</v>
      </c>
      <c r="D191" s="11" t="str">
        <f t="shared" si="7"/>
        <v>58027,</v>
      </c>
      <c r="E191" s="1212" t="s">
        <v>462</v>
      </c>
      <c r="F191" s="508"/>
    </row>
    <row r="192" spans="1:6">
      <c r="A192" s="134"/>
      <c r="B192" s="11">
        <v>101420</v>
      </c>
      <c r="C192" s="1204" t="s">
        <v>3</v>
      </c>
      <c r="D192" s="11" t="str">
        <f t="shared" si="7"/>
        <v>101420,</v>
      </c>
      <c r="E192" s="1212" t="s">
        <v>565</v>
      </c>
      <c r="F192" s="508"/>
    </row>
    <row r="193" spans="1:6">
      <c r="A193" s="134"/>
      <c r="B193" s="11">
        <v>2029</v>
      </c>
      <c r="C193" s="1204" t="s">
        <v>3</v>
      </c>
      <c r="D193" s="11" t="str">
        <f t="shared" si="7"/>
        <v>2029,</v>
      </c>
      <c r="E193" s="1212" t="s">
        <v>566</v>
      </c>
      <c r="F193" s="508"/>
    </row>
    <row r="194" spans="1:6">
      <c r="A194" s="134"/>
      <c r="B194" s="11">
        <v>102608</v>
      </c>
      <c r="C194" s="1204" t="s">
        <v>3</v>
      </c>
      <c r="D194" s="11" t="str">
        <f t="shared" si="7"/>
        <v>102608,</v>
      </c>
      <c r="E194" s="1212" t="s">
        <v>567</v>
      </c>
      <c r="F194" s="508"/>
    </row>
    <row r="195" spans="1:6">
      <c r="A195" s="134"/>
      <c r="B195" s="11">
        <v>1944</v>
      </c>
      <c r="C195" s="1204" t="s">
        <v>3</v>
      </c>
      <c r="D195" s="11" t="str">
        <f t="shared" si="7"/>
        <v>1944,</v>
      </c>
      <c r="E195" s="1212" t="s">
        <v>568</v>
      </c>
      <c r="F195" s="508"/>
    </row>
    <row r="196" spans="1:6">
      <c r="A196" s="134"/>
      <c r="B196" s="11">
        <v>131898</v>
      </c>
      <c r="C196" s="1204" t="s">
        <v>3</v>
      </c>
      <c r="D196" s="11" t="str">
        <f t="shared" si="7"/>
        <v>131898,</v>
      </c>
      <c r="E196" s="1212" t="s">
        <v>569</v>
      </c>
      <c r="F196" s="508"/>
    </row>
    <row r="197" spans="1:6">
      <c r="A197" s="134"/>
      <c r="B197" s="11">
        <v>43628</v>
      </c>
      <c r="C197" s="1204" t="s">
        <v>3</v>
      </c>
      <c r="D197" s="11" t="str">
        <f t="shared" si="7"/>
        <v>43628,</v>
      </c>
      <c r="E197" s="1212" t="s">
        <v>570</v>
      </c>
      <c r="F197" s="508"/>
    </row>
    <row r="198" spans="1:6">
      <c r="A198" s="134"/>
      <c r="B198" s="11">
        <v>135483</v>
      </c>
      <c r="C198" s="1204"/>
      <c r="D198" s="11" t="str">
        <f t="shared" si="7"/>
        <v>135483</v>
      </c>
      <c r="E198" s="1212" t="s">
        <v>570</v>
      </c>
      <c r="F198" s="508"/>
    </row>
    <row r="199" spans="1:6">
      <c r="A199" s="134"/>
      <c r="B199" s="11"/>
      <c r="C199" s="1204"/>
      <c r="D199" s="11"/>
      <c r="E199" s="1212"/>
      <c r="F199" s="508"/>
    </row>
    <row r="200" spans="1:6">
      <c r="A200" s="134" t="s">
        <v>429</v>
      </c>
      <c r="B200" s="1217">
        <v>118078</v>
      </c>
      <c r="C200" s="1204" t="s">
        <v>3</v>
      </c>
      <c r="D200" s="11" t="str">
        <f t="shared" ref="D200:D206" si="8">B200&amp;C200</f>
        <v>118078,</v>
      </c>
      <c r="E200" s="1217" t="s">
        <v>165</v>
      </c>
      <c r="F200" s="508">
        <v>86</v>
      </c>
    </row>
    <row r="201" spans="1:6">
      <c r="A201" s="134"/>
      <c r="B201" s="1217">
        <v>23896</v>
      </c>
      <c r="C201" s="1204" t="s">
        <v>3</v>
      </c>
      <c r="D201" s="11" t="str">
        <f t="shared" si="8"/>
        <v>23896,</v>
      </c>
      <c r="E201" s="1217" t="s">
        <v>165</v>
      </c>
      <c r="F201" s="508"/>
    </row>
    <row r="202" spans="1:6">
      <c r="A202" s="134"/>
      <c r="B202" s="1217">
        <v>23895</v>
      </c>
      <c r="C202" s="1204" t="s">
        <v>3</v>
      </c>
      <c r="D202" s="11" t="str">
        <f t="shared" si="8"/>
        <v>23895,</v>
      </c>
      <c r="E202" s="1217" t="s">
        <v>165</v>
      </c>
      <c r="F202" s="508"/>
    </row>
    <row r="203" spans="1:6">
      <c r="A203" s="134"/>
      <c r="B203" s="1217">
        <v>23455</v>
      </c>
      <c r="C203" s="1204" t="s">
        <v>3</v>
      </c>
      <c r="D203" s="11" t="str">
        <f t="shared" si="8"/>
        <v>23455,</v>
      </c>
      <c r="E203" s="1217" t="s">
        <v>165</v>
      </c>
      <c r="F203" s="508"/>
    </row>
    <row r="204" spans="1:6">
      <c r="A204" s="134"/>
      <c r="B204" s="1217">
        <v>140822</v>
      </c>
      <c r="C204" s="1204" t="s">
        <v>3</v>
      </c>
      <c r="D204" s="11" t="str">
        <f t="shared" si="8"/>
        <v>140822,</v>
      </c>
      <c r="E204" s="1217" t="s">
        <v>165</v>
      </c>
      <c r="F204" s="508"/>
    </row>
    <row r="205" spans="1:6">
      <c r="A205" s="134"/>
      <c r="B205" s="1217">
        <v>198582</v>
      </c>
      <c r="C205" s="1204" t="s">
        <v>3</v>
      </c>
      <c r="D205" s="11" t="str">
        <f t="shared" si="8"/>
        <v>198582,</v>
      </c>
      <c r="E205" s="1217" t="s">
        <v>165</v>
      </c>
      <c r="F205" s="508"/>
    </row>
    <row r="206" spans="1:6">
      <c r="A206" s="134"/>
      <c r="B206" s="1217">
        <v>140823</v>
      </c>
      <c r="C206" s="1204"/>
      <c r="D206" s="11" t="str">
        <f t="shared" si="8"/>
        <v>140823</v>
      </c>
      <c r="E206" s="1217" t="s">
        <v>165</v>
      </c>
      <c r="F206" s="508"/>
    </row>
    <row r="208" spans="1:6">
      <c r="A208" s="512" t="s">
        <v>446</v>
      </c>
      <c r="B208" s="115" t="s">
        <v>79</v>
      </c>
      <c r="C208" s="1200"/>
      <c r="D208" s="1200"/>
      <c r="E208" s="958" t="s">
        <v>62</v>
      </c>
      <c r="F208" s="512">
        <v>816</v>
      </c>
    </row>
    <row r="209" spans="1:6">
      <c r="A209" s="1173"/>
      <c r="B209" s="747">
        <v>195987</v>
      </c>
      <c r="C209" s="1200" t="s">
        <v>3</v>
      </c>
      <c r="D209" s="1200" t="str">
        <f>B209&amp;C209</f>
        <v>195987,</v>
      </c>
      <c r="E209" s="1218" t="s">
        <v>571</v>
      </c>
      <c r="F209" s="1173"/>
    </row>
    <row r="210" spans="1:6">
      <c r="A210" s="1173"/>
      <c r="B210" s="747">
        <v>196596</v>
      </c>
      <c r="C210" s="1200" t="s">
        <v>3</v>
      </c>
      <c r="D210" s="1200" t="str">
        <f t="shared" ref="D210:D223" si="9">B210&amp;C210</f>
        <v>196596,</v>
      </c>
      <c r="E210" s="1218" t="s">
        <v>572</v>
      </c>
      <c r="F210" s="1173"/>
    </row>
    <row r="211" spans="1:6">
      <c r="A211" s="1173"/>
      <c r="B211" s="747">
        <v>196594</v>
      </c>
      <c r="C211" s="1200" t="s">
        <v>3</v>
      </c>
      <c r="D211" s="1200" t="str">
        <f t="shared" si="9"/>
        <v>196594,</v>
      </c>
      <c r="E211" s="1218" t="s">
        <v>573</v>
      </c>
      <c r="F211" s="1173"/>
    </row>
    <row r="212" spans="1:6">
      <c r="A212" s="1173"/>
      <c r="B212" s="747">
        <v>196593</v>
      </c>
      <c r="C212" s="1200" t="s">
        <v>3</v>
      </c>
      <c r="D212" s="1200" t="str">
        <f t="shared" si="9"/>
        <v>196593,</v>
      </c>
      <c r="E212" s="1218" t="s">
        <v>574</v>
      </c>
      <c r="F212" s="1173"/>
    </row>
    <row r="213" spans="1:6">
      <c r="A213" s="1173"/>
      <c r="B213" s="747">
        <v>195982</v>
      </c>
      <c r="C213" s="1200" t="s">
        <v>3</v>
      </c>
      <c r="D213" s="1200" t="str">
        <f t="shared" si="9"/>
        <v>195982,</v>
      </c>
      <c r="E213" s="1218" t="s">
        <v>575</v>
      </c>
      <c r="F213" s="1173"/>
    </row>
    <row r="214" spans="1:6">
      <c r="A214" s="1173"/>
      <c r="B214" s="747">
        <v>195941</v>
      </c>
      <c r="C214" s="1200" t="s">
        <v>3</v>
      </c>
      <c r="D214" s="1200" t="str">
        <f t="shared" si="9"/>
        <v>195941,</v>
      </c>
      <c r="E214" s="1218" t="s">
        <v>576</v>
      </c>
      <c r="F214" s="1173"/>
    </row>
    <row r="215" spans="1:6">
      <c r="A215" s="1173"/>
      <c r="B215" s="747">
        <v>196591</v>
      </c>
      <c r="C215" s="1200" t="s">
        <v>3</v>
      </c>
      <c r="D215" s="1200" t="str">
        <f t="shared" si="9"/>
        <v>196591,</v>
      </c>
      <c r="E215" s="1218" t="s">
        <v>577</v>
      </c>
      <c r="F215" s="1173"/>
    </row>
    <row r="216" spans="1:6">
      <c r="A216" s="1173"/>
      <c r="B216" s="747">
        <v>195928</v>
      </c>
      <c r="C216" s="1200" t="s">
        <v>3</v>
      </c>
      <c r="D216" s="1200" t="str">
        <f t="shared" si="9"/>
        <v>195928,</v>
      </c>
      <c r="E216" s="1218" t="s">
        <v>578</v>
      </c>
      <c r="F216" s="1173"/>
    </row>
    <row r="217" spans="1:6">
      <c r="A217" s="1173"/>
      <c r="B217" s="747">
        <v>195922</v>
      </c>
      <c r="C217" s="1200" t="s">
        <v>3</v>
      </c>
      <c r="D217" s="1200" t="str">
        <f t="shared" si="9"/>
        <v>195922,</v>
      </c>
      <c r="E217" s="1218" t="s">
        <v>579</v>
      </c>
      <c r="F217" s="1173"/>
    </row>
    <row r="218" spans="1:6">
      <c r="A218" s="1173"/>
      <c r="B218" s="747">
        <v>195990</v>
      </c>
      <c r="C218" s="1200" t="s">
        <v>3</v>
      </c>
      <c r="D218" s="1200" t="str">
        <f t="shared" si="9"/>
        <v>195990,</v>
      </c>
      <c r="E218" s="1218" t="s">
        <v>580</v>
      </c>
      <c r="F218" s="1173"/>
    </row>
    <row r="219" spans="1:6">
      <c r="A219" s="1173"/>
      <c r="B219" s="747">
        <v>195926</v>
      </c>
      <c r="C219" s="1200" t="s">
        <v>3</v>
      </c>
      <c r="D219" s="1200" t="str">
        <f t="shared" si="9"/>
        <v>195926,</v>
      </c>
      <c r="E219" s="1218" t="s">
        <v>581</v>
      </c>
      <c r="F219" s="1173"/>
    </row>
    <row r="220" spans="1:6">
      <c r="A220" s="1173"/>
      <c r="B220" s="747">
        <v>195940</v>
      </c>
      <c r="C220" s="1200" t="s">
        <v>3</v>
      </c>
      <c r="D220" s="1200" t="str">
        <f t="shared" si="9"/>
        <v>195940,</v>
      </c>
      <c r="E220" s="1218" t="s">
        <v>582</v>
      </c>
      <c r="F220" s="1173"/>
    </row>
    <row r="221" spans="1:6">
      <c r="A221" s="1173"/>
      <c r="B221" s="747">
        <v>195919</v>
      </c>
      <c r="C221" s="1200" t="s">
        <v>3</v>
      </c>
      <c r="D221" s="1200" t="str">
        <f t="shared" si="9"/>
        <v>195919,</v>
      </c>
      <c r="E221" s="1218" t="s">
        <v>583</v>
      </c>
      <c r="F221" s="1173"/>
    </row>
    <row r="222" spans="1:6">
      <c r="A222" s="1173"/>
      <c r="B222" s="747">
        <v>195927</v>
      </c>
      <c r="C222" s="1200" t="s">
        <v>3</v>
      </c>
      <c r="D222" s="1200" t="str">
        <f t="shared" si="9"/>
        <v>195927,</v>
      </c>
      <c r="E222" s="1218" t="s">
        <v>584</v>
      </c>
      <c r="F222" s="1173"/>
    </row>
    <row r="223" spans="1:6">
      <c r="A223" s="513"/>
      <c r="B223" s="747">
        <v>195929</v>
      </c>
      <c r="C223" s="1200"/>
      <c r="D223" s="1200" t="str">
        <f t="shared" si="9"/>
        <v>195929</v>
      </c>
      <c r="E223" s="1218" t="s">
        <v>585</v>
      </c>
      <c r="F223" s="513"/>
    </row>
  </sheetData>
  <mergeCells count="25">
    <mergeCell ref="A21:A119"/>
    <mergeCell ref="A122:A132"/>
    <mergeCell ref="A134:A141"/>
    <mergeCell ref="A143:A155"/>
    <mergeCell ref="A157:A160"/>
    <mergeCell ref="A163:A164"/>
    <mergeCell ref="A166:A170"/>
    <mergeCell ref="A172:A173"/>
    <mergeCell ref="A177:A183"/>
    <mergeCell ref="A185:A198"/>
    <mergeCell ref="A200:A206"/>
    <mergeCell ref="A208:A223"/>
    <mergeCell ref="F16:F17"/>
    <mergeCell ref="F21:F119"/>
    <mergeCell ref="F122:F132"/>
    <mergeCell ref="F134:F141"/>
    <mergeCell ref="F143:F155"/>
    <mergeCell ref="F157:F160"/>
    <mergeCell ref="F163:F164"/>
    <mergeCell ref="F166:F170"/>
    <mergeCell ref="F172:F173"/>
    <mergeCell ref="F177:F183"/>
    <mergeCell ref="F185:F198"/>
    <mergeCell ref="F200:F206"/>
    <mergeCell ref="F208:F22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5"/>
  <sheetViews>
    <sheetView workbookViewId="0">
      <selection activeCell="A8" sqref="A8:A10"/>
    </sheetView>
  </sheetViews>
  <sheetFormatPr defaultColWidth="9" defaultRowHeight="14.4"/>
  <cols>
    <col min="1" max="1" width="9" style="1165"/>
    <col min="2" max="2" width="9" style="1166"/>
    <col min="3" max="3" width="4.12962962962963" style="1166" customWidth="1"/>
    <col min="4" max="4" width="9" style="1166"/>
    <col min="5" max="5" width="26.75" style="1166" customWidth="1"/>
    <col min="6" max="6" width="9" style="643"/>
    <col min="10" max="10" width="2.87962962962963" customWidth="1"/>
    <col min="12" max="12" width="24.3796296296296" customWidth="1"/>
    <col min="13" max="13" width="22.1296296296296" customWidth="1"/>
    <col min="14" max="14" width="34.1296296296296" customWidth="1"/>
  </cols>
  <sheetData>
    <row r="1" spans="2:14">
      <c r="B1" s="1144"/>
      <c r="C1" s="1144"/>
      <c r="D1" s="1144"/>
      <c r="E1" s="1144"/>
      <c r="F1" s="508"/>
      <c r="I1" s="1177" t="s">
        <v>79</v>
      </c>
      <c r="J1" s="1177"/>
      <c r="K1" s="1177"/>
      <c r="L1" s="1177" t="s">
        <v>62</v>
      </c>
      <c r="M1" s="1177" t="s">
        <v>586</v>
      </c>
      <c r="N1" s="1177" t="s">
        <v>587</v>
      </c>
    </row>
    <row r="2" spans="1:14">
      <c r="A2" s="1167"/>
      <c r="B2" s="1168">
        <v>166880</v>
      </c>
      <c r="C2" s="1168"/>
      <c r="D2" s="1168"/>
      <c r="E2" s="1144" t="s">
        <v>463</v>
      </c>
      <c r="F2" s="508">
        <v>6</v>
      </c>
      <c r="I2" s="1177">
        <v>169354</v>
      </c>
      <c r="J2" s="1177" t="s">
        <v>3</v>
      </c>
      <c r="K2" s="1177" t="str">
        <f>I2&amp;J2</f>
        <v>169354,</v>
      </c>
      <c r="L2" s="1177" t="s">
        <v>82</v>
      </c>
      <c r="M2" s="1177" t="s">
        <v>588</v>
      </c>
      <c r="N2" s="1177" t="s">
        <v>589</v>
      </c>
    </row>
    <row r="3" spans="1:14">
      <c r="A3" s="1167"/>
      <c r="B3" s="1144">
        <v>162004</v>
      </c>
      <c r="C3" s="1144" t="s">
        <v>3</v>
      </c>
      <c r="D3" s="1144" t="str">
        <f>B3&amp;C3</f>
        <v>162004,</v>
      </c>
      <c r="E3" s="1169" t="s">
        <v>450</v>
      </c>
      <c r="F3" s="512">
        <v>8</v>
      </c>
      <c r="I3" s="1177">
        <v>140446</v>
      </c>
      <c r="J3" s="1177" t="s">
        <v>3</v>
      </c>
      <c r="K3" s="1177" t="str">
        <f t="shared" ref="K3:K20" si="0">I3&amp;J3</f>
        <v>140446,</v>
      </c>
      <c r="L3" s="1177" t="s">
        <v>91</v>
      </c>
      <c r="M3" s="1177" t="s">
        <v>590</v>
      </c>
      <c r="N3" s="1177" t="s">
        <v>591</v>
      </c>
    </row>
    <row r="4" spans="1:14">
      <c r="A4" s="1167"/>
      <c r="B4" s="1144">
        <v>191043</v>
      </c>
      <c r="C4" s="1144"/>
      <c r="D4" s="1144" t="str">
        <f>B4&amp;C4</f>
        <v>191043</v>
      </c>
      <c r="E4" s="1170"/>
      <c r="F4" s="513"/>
      <c r="I4" s="1177">
        <v>54212</v>
      </c>
      <c r="J4" s="1177" t="s">
        <v>3</v>
      </c>
      <c r="K4" s="1177" t="str">
        <f t="shared" si="0"/>
        <v>54212,</v>
      </c>
      <c r="L4" s="1177" t="s">
        <v>360</v>
      </c>
      <c r="M4" s="1177" t="s">
        <v>592</v>
      </c>
      <c r="N4" s="1177" t="s">
        <v>593</v>
      </c>
    </row>
    <row r="5" spans="1:14">
      <c r="A5" s="1167"/>
      <c r="B5" s="1144">
        <v>87611</v>
      </c>
      <c r="C5" s="1144" t="s">
        <v>3</v>
      </c>
      <c r="D5" s="1144" t="str">
        <f>B5&amp;C5</f>
        <v>87611,</v>
      </c>
      <c r="E5" s="1136" t="s">
        <v>451</v>
      </c>
      <c r="F5" s="508">
        <v>16</v>
      </c>
      <c r="I5" s="1177">
        <v>75119</v>
      </c>
      <c r="J5" s="1177" t="s">
        <v>3</v>
      </c>
      <c r="K5" s="1177" t="str">
        <f t="shared" si="0"/>
        <v>75119,</v>
      </c>
      <c r="L5" s="1177" t="s">
        <v>363</v>
      </c>
      <c r="M5" s="1177" t="s">
        <v>594</v>
      </c>
      <c r="N5" s="1177" t="s">
        <v>595</v>
      </c>
    </row>
    <row r="6" spans="1:14">
      <c r="A6" s="1167"/>
      <c r="B6" s="1144">
        <v>60572</v>
      </c>
      <c r="C6" s="1144"/>
      <c r="D6" s="1144" t="str">
        <f>B6&amp;C6</f>
        <v>60572</v>
      </c>
      <c r="E6" s="1136"/>
      <c r="F6" s="508"/>
      <c r="I6" s="1177">
        <v>185564</v>
      </c>
      <c r="J6" s="1177" t="s">
        <v>3</v>
      </c>
      <c r="K6" s="1177" t="str">
        <f t="shared" si="0"/>
        <v>185564,</v>
      </c>
      <c r="L6" s="1177" t="s">
        <v>364</v>
      </c>
      <c r="M6" s="1177" t="s">
        <v>596</v>
      </c>
      <c r="N6" s="1177" t="s">
        <v>249</v>
      </c>
    </row>
    <row r="7" spans="1:14">
      <c r="A7" s="1167"/>
      <c r="B7" s="1144"/>
      <c r="C7" s="1144"/>
      <c r="D7" s="1144"/>
      <c r="E7" s="1136"/>
      <c r="F7" s="508"/>
      <c r="I7" s="1177">
        <v>187680</v>
      </c>
      <c r="J7" s="1177" t="s">
        <v>3</v>
      </c>
      <c r="K7" s="1177" t="str">
        <f t="shared" si="0"/>
        <v>187680,</v>
      </c>
      <c r="L7" s="1177" t="s">
        <v>364</v>
      </c>
      <c r="M7" s="1177" t="s">
        <v>597</v>
      </c>
      <c r="N7" s="1177" t="s">
        <v>249</v>
      </c>
    </row>
    <row r="8" spans="1:14">
      <c r="A8" s="1171" t="s">
        <v>13</v>
      </c>
      <c r="B8" s="1144">
        <v>124630</v>
      </c>
      <c r="C8" s="1144" t="s">
        <v>3</v>
      </c>
      <c r="D8" s="1144" t="str">
        <f>B8&amp;C8</f>
        <v>124630,</v>
      </c>
      <c r="E8" s="1172" t="s">
        <v>40</v>
      </c>
      <c r="F8" s="508" t="s">
        <v>598</v>
      </c>
      <c r="I8" s="1177">
        <v>202696</v>
      </c>
      <c r="J8" s="1177" t="s">
        <v>3</v>
      </c>
      <c r="K8" s="1177" t="str">
        <f t="shared" si="0"/>
        <v>202696,</v>
      </c>
      <c r="L8" s="1177" t="s">
        <v>365</v>
      </c>
      <c r="M8" s="1177" t="s">
        <v>599</v>
      </c>
      <c r="N8" s="1177" t="s">
        <v>249</v>
      </c>
    </row>
    <row r="9" spans="1:14">
      <c r="A9" s="1171"/>
      <c r="B9" s="1144">
        <v>131813</v>
      </c>
      <c r="C9" s="1144" t="s">
        <v>3</v>
      </c>
      <c r="D9" s="1144" t="str">
        <f>B9&amp;C9</f>
        <v>131813,</v>
      </c>
      <c r="E9" s="1172" t="s">
        <v>46</v>
      </c>
      <c r="F9" s="508"/>
      <c r="I9" s="1177">
        <v>182086</v>
      </c>
      <c r="J9" s="1177" t="s">
        <v>3</v>
      </c>
      <c r="K9" s="1177" t="str">
        <f t="shared" si="0"/>
        <v>182086,</v>
      </c>
      <c r="L9" s="1177" t="s">
        <v>166</v>
      </c>
      <c r="M9" s="1177" t="s">
        <v>600</v>
      </c>
      <c r="N9" s="1177" t="s">
        <v>601</v>
      </c>
    </row>
    <row r="10" spans="1:14">
      <c r="A10" s="1171"/>
      <c r="B10" s="1144">
        <v>124620</v>
      </c>
      <c r="C10" s="1144"/>
      <c r="D10" s="1144" t="str">
        <f>B10&amp;C10</f>
        <v>124620</v>
      </c>
      <c r="E10" s="1172" t="s">
        <v>38</v>
      </c>
      <c r="F10" s="508"/>
      <c r="I10" s="1177">
        <v>182090</v>
      </c>
      <c r="J10" s="1177" t="s">
        <v>3</v>
      </c>
      <c r="K10" s="1177" t="str">
        <f t="shared" si="0"/>
        <v>182090,</v>
      </c>
      <c r="L10" s="1177" t="s">
        <v>167</v>
      </c>
      <c r="M10" s="1177" t="s">
        <v>602</v>
      </c>
      <c r="N10" s="1177" t="s">
        <v>601</v>
      </c>
    </row>
    <row r="11" spans="9:14">
      <c r="I11" s="1177">
        <v>200586</v>
      </c>
      <c r="J11" s="1177" t="s">
        <v>3</v>
      </c>
      <c r="K11" s="1177" t="str">
        <f t="shared" si="0"/>
        <v>200586,</v>
      </c>
      <c r="L11" s="1177" t="s">
        <v>603</v>
      </c>
      <c r="M11" s="1177" t="s">
        <v>604</v>
      </c>
      <c r="N11" s="1177" t="s">
        <v>234</v>
      </c>
    </row>
    <row r="12" spans="1:14">
      <c r="A12" s="1165" t="s">
        <v>313</v>
      </c>
      <c r="B12" s="1172" t="s">
        <v>79</v>
      </c>
      <c r="C12" s="1172"/>
      <c r="D12" s="1172"/>
      <c r="E12" s="1168" t="s">
        <v>137</v>
      </c>
      <c r="F12" s="508" t="s">
        <v>0</v>
      </c>
      <c r="I12" s="1177">
        <v>211501</v>
      </c>
      <c r="J12" s="1177" t="s">
        <v>3</v>
      </c>
      <c r="K12" s="1177" t="str">
        <f t="shared" si="0"/>
        <v>211501,</v>
      </c>
      <c r="L12" s="1177" t="s">
        <v>605</v>
      </c>
      <c r="M12" s="1177" t="s">
        <v>606</v>
      </c>
      <c r="N12" s="1177" t="s">
        <v>234</v>
      </c>
    </row>
    <row r="13" spans="2:14">
      <c r="B13" s="1168">
        <v>16570</v>
      </c>
      <c r="C13" s="1168" t="s">
        <v>3</v>
      </c>
      <c r="D13" s="1168" t="str">
        <f>B13&amp;C13</f>
        <v>16570,</v>
      </c>
      <c r="E13" s="1168" t="s">
        <v>318</v>
      </c>
      <c r="F13" s="512" t="s">
        <v>607</v>
      </c>
      <c r="I13" s="1177">
        <v>210421</v>
      </c>
      <c r="J13" s="1177" t="s">
        <v>3</v>
      </c>
      <c r="K13" s="1177" t="str">
        <f t="shared" si="0"/>
        <v>210421,</v>
      </c>
      <c r="L13" s="1177" t="s">
        <v>608</v>
      </c>
      <c r="M13" s="1177" t="s">
        <v>609</v>
      </c>
      <c r="N13" s="1177" t="s">
        <v>271</v>
      </c>
    </row>
    <row r="14" spans="2:14">
      <c r="B14" s="1168">
        <v>16569</v>
      </c>
      <c r="C14" s="1168" t="s">
        <v>3</v>
      </c>
      <c r="D14" s="1168" t="str">
        <f t="shared" ref="D14:D35" si="1">B14&amp;C14</f>
        <v>16569,</v>
      </c>
      <c r="E14" s="1168" t="s">
        <v>318</v>
      </c>
      <c r="F14" s="1173"/>
      <c r="I14" s="1177">
        <v>190513</v>
      </c>
      <c r="J14" s="1177" t="s">
        <v>3</v>
      </c>
      <c r="K14" s="1177" t="str">
        <f t="shared" si="0"/>
        <v>190513,</v>
      </c>
      <c r="L14" s="1177" t="s">
        <v>610</v>
      </c>
      <c r="M14" s="1177" t="s">
        <v>611</v>
      </c>
      <c r="N14" s="1177" t="s">
        <v>612</v>
      </c>
    </row>
    <row r="15" spans="2:14">
      <c r="B15" s="1168">
        <v>84545</v>
      </c>
      <c r="C15" s="1168" t="s">
        <v>3</v>
      </c>
      <c r="D15" s="1168" t="str">
        <f t="shared" si="1"/>
        <v>84545,</v>
      </c>
      <c r="E15" s="1168" t="s">
        <v>319</v>
      </c>
      <c r="F15" s="1173"/>
      <c r="I15" s="1177">
        <v>204485</v>
      </c>
      <c r="J15" s="1177" t="s">
        <v>3</v>
      </c>
      <c r="K15" s="1177" t="str">
        <f t="shared" si="0"/>
        <v>204485,</v>
      </c>
      <c r="L15" s="1177" t="s">
        <v>613</v>
      </c>
      <c r="M15" s="1177" t="s">
        <v>614</v>
      </c>
      <c r="N15" s="1177" t="s">
        <v>595</v>
      </c>
    </row>
    <row r="16" spans="2:14">
      <c r="B16" s="1168">
        <v>84546</v>
      </c>
      <c r="C16" s="1168" t="s">
        <v>3</v>
      </c>
      <c r="D16" s="1168" t="str">
        <f t="shared" si="1"/>
        <v>84546,</v>
      </c>
      <c r="E16" s="1168" t="s">
        <v>320</v>
      </c>
      <c r="F16" s="1173"/>
      <c r="I16" s="1177">
        <v>182824</v>
      </c>
      <c r="J16" s="1177" t="s">
        <v>3</v>
      </c>
      <c r="K16" s="1177" t="str">
        <f t="shared" si="0"/>
        <v>182824,</v>
      </c>
      <c r="L16" s="1177" t="s">
        <v>615</v>
      </c>
      <c r="M16" s="1177" t="s">
        <v>616</v>
      </c>
      <c r="N16" s="1177" t="s">
        <v>612</v>
      </c>
    </row>
    <row r="17" spans="2:14">
      <c r="B17" s="1168">
        <v>137250</v>
      </c>
      <c r="C17" s="1168" t="s">
        <v>3</v>
      </c>
      <c r="D17" s="1168" t="str">
        <f t="shared" si="1"/>
        <v>137250,</v>
      </c>
      <c r="E17" s="1168" t="s">
        <v>617</v>
      </c>
      <c r="F17" s="1173"/>
      <c r="I17" s="1177">
        <v>164202</v>
      </c>
      <c r="J17" s="1177" t="s">
        <v>3</v>
      </c>
      <c r="K17" s="1177" t="str">
        <f t="shared" si="0"/>
        <v>164202,</v>
      </c>
      <c r="L17" s="1177" t="s">
        <v>618</v>
      </c>
      <c r="M17" s="1177" t="s">
        <v>619</v>
      </c>
      <c r="N17" s="1177" t="s">
        <v>620</v>
      </c>
    </row>
    <row r="18" spans="2:14">
      <c r="B18" s="1168">
        <v>201264</v>
      </c>
      <c r="C18" s="1168" t="s">
        <v>3</v>
      </c>
      <c r="D18" s="1168" t="str">
        <f t="shared" si="1"/>
        <v>201264,</v>
      </c>
      <c r="E18" s="1168" t="s">
        <v>621</v>
      </c>
      <c r="F18" s="1173"/>
      <c r="I18" s="1177">
        <v>186924</v>
      </c>
      <c r="J18" s="1177" t="s">
        <v>3</v>
      </c>
      <c r="K18" s="1177" t="str">
        <f t="shared" si="0"/>
        <v>186924,</v>
      </c>
      <c r="L18" s="1177" t="s">
        <v>605</v>
      </c>
      <c r="M18" s="1177" t="s">
        <v>622</v>
      </c>
      <c r="N18" s="1177" t="s">
        <v>623</v>
      </c>
    </row>
    <row r="19" spans="2:14">
      <c r="B19" s="1168">
        <v>201495</v>
      </c>
      <c r="C19" s="1168" t="s">
        <v>3</v>
      </c>
      <c r="D19" s="1168" t="str">
        <f t="shared" si="1"/>
        <v>201495,</v>
      </c>
      <c r="E19" s="1168" t="s">
        <v>624</v>
      </c>
      <c r="F19" s="1173"/>
      <c r="I19" s="1177">
        <v>187969</v>
      </c>
      <c r="J19" s="1177" t="s">
        <v>3</v>
      </c>
      <c r="K19" s="1177" t="str">
        <f t="shared" si="0"/>
        <v>187969,</v>
      </c>
      <c r="L19" s="1177" t="s">
        <v>605</v>
      </c>
      <c r="M19" s="1177" t="s">
        <v>625</v>
      </c>
      <c r="N19" s="1177" t="s">
        <v>623</v>
      </c>
    </row>
    <row r="20" spans="2:14">
      <c r="B20" s="1168">
        <v>201807</v>
      </c>
      <c r="C20" s="1168" t="s">
        <v>3</v>
      </c>
      <c r="D20" s="1168" t="str">
        <f t="shared" si="1"/>
        <v>201807,</v>
      </c>
      <c r="E20" s="1168" t="s">
        <v>626</v>
      </c>
      <c r="F20" s="1173"/>
      <c r="I20" s="1177">
        <v>105511</v>
      </c>
      <c r="J20" s="1177"/>
      <c r="K20" s="1177" t="str">
        <f t="shared" si="0"/>
        <v>105511</v>
      </c>
      <c r="L20" s="1177" t="s">
        <v>605</v>
      </c>
      <c r="M20" s="1177" t="s">
        <v>627</v>
      </c>
      <c r="N20" s="1177" t="s">
        <v>623</v>
      </c>
    </row>
    <row r="21" spans="2:14">
      <c r="B21" s="1168">
        <v>174662</v>
      </c>
      <c r="C21" s="1168" t="s">
        <v>3</v>
      </c>
      <c r="D21" s="1168" t="str">
        <f t="shared" si="1"/>
        <v>174662,</v>
      </c>
      <c r="E21" s="1168" t="s">
        <v>628</v>
      </c>
      <c r="F21" s="1173"/>
      <c r="I21" s="1178" t="s">
        <v>629</v>
      </c>
      <c r="J21" s="1178"/>
      <c r="K21" s="1178"/>
      <c r="L21" s="1178"/>
      <c r="M21" s="1178"/>
      <c r="N21" s="1178"/>
    </row>
    <row r="22" spans="2:14">
      <c r="B22" s="1168">
        <v>174666</v>
      </c>
      <c r="C22" s="1168" t="s">
        <v>3</v>
      </c>
      <c r="D22" s="1168" t="str">
        <f t="shared" si="1"/>
        <v>174666,</v>
      </c>
      <c r="E22" s="1168" t="s">
        <v>628</v>
      </c>
      <c r="F22" s="1173"/>
      <c r="I22" s="1178"/>
      <c r="J22" s="1178"/>
      <c r="K22" s="1178"/>
      <c r="L22" s="1178"/>
      <c r="M22" s="1178"/>
      <c r="N22" s="1178"/>
    </row>
    <row r="23" spans="2:6">
      <c r="B23" s="1168">
        <v>363</v>
      </c>
      <c r="C23" s="1168" t="s">
        <v>3</v>
      </c>
      <c r="D23" s="1168" t="str">
        <f t="shared" si="1"/>
        <v>363,</v>
      </c>
      <c r="E23" s="1168" t="s">
        <v>630</v>
      </c>
      <c r="F23" s="1173"/>
    </row>
    <row r="24" spans="2:6">
      <c r="B24" s="1168">
        <v>384</v>
      </c>
      <c r="C24" s="1168" t="s">
        <v>3</v>
      </c>
      <c r="D24" s="1168" t="str">
        <f t="shared" si="1"/>
        <v>384,</v>
      </c>
      <c r="E24" s="1168" t="s">
        <v>320</v>
      </c>
      <c r="F24" s="1173"/>
    </row>
    <row r="25" spans="2:6">
      <c r="B25" s="1168">
        <v>139200</v>
      </c>
      <c r="C25" s="1168" t="s">
        <v>3</v>
      </c>
      <c r="D25" s="1168" t="str">
        <f t="shared" si="1"/>
        <v>139200,</v>
      </c>
      <c r="E25" s="1168" t="s">
        <v>324</v>
      </c>
      <c r="F25" s="1173"/>
    </row>
    <row r="26" spans="2:6">
      <c r="B26" s="1168">
        <v>110208</v>
      </c>
      <c r="C26" s="1168" t="s">
        <v>3</v>
      </c>
      <c r="D26" s="1168" t="str">
        <f t="shared" si="1"/>
        <v>110208,</v>
      </c>
      <c r="E26" s="1168" t="s">
        <v>322</v>
      </c>
      <c r="F26" s="1173"/>
    </row>
    <row r="27" spans="2:6">
      <c r="B27" s="1168">
        <v>138568</v>
      </c>
      <c r="C27" s="1168" t="s">
        <v>3</v>
      </c>
      <c r="D27" s="1168" t="str">
        <f t="shared" si="1"/>
        <v>138568,</v>
      </c>
      <c r="E27" s="1168" t="s">
        <v>325</v>
      </c>
      <c r="F27" s="1173"/>
    </row>
    <row r="28" spans="2:6">
      <c r="B28" s="1168">
        <v>11203</v>
      </c>
      <c r="C28" s="1168" t="s">
        <v>3</v>
      </c>
      <c r="D28" s="1168" t="str">
        <f t="shared" si="1"/>
        <v>11203,</v>
      </c>
      <c r="E28" s="1168" t="s">
        <v>326</v>
      </c>
      <c r="F28" s="1173"/>
    </row>
    <row r="29" spans="2:6">
      <c r="B29" s="1168">
        <v>110207</v>
      </c>
      <c r="C29" s="1168" t="s">
        <v>3</v>
      </c>
      <c r="D29" s="1168" t="str">
        <f t="shared" si="1"/>
        <v>110207,</v>
      </c>
      <c r="E29" s="1168" t="s">
        <v>322</v>
      </c>
      <c r="F29" s="1173"/>
    </row>
    <row r="30" spans="2:6">
      <c r="B30" s="1168">
        <v>10968</v>
      </c>
      <c r="C30" s="1168" t="s">
        <v>3</v>
      </c>
      <c r="D30" s="1168" t="str">
        <f t="shared" si="1"/>
        <v>10968,</v>
      </c>
      <c r="E30" s="1168" t="s">
        <v>631</v>
      </c>
      <c r="F30" s="1173"/>
    </row>
    <row r="31" spans="2:6">
      <c r="B31" s="1168">
        <v>10969</v>
      </c>
      <c r="C31" s="1168" t="s">
        <v>3</v>
      </c>
      <c r="D31" s="1168" t="str">
        <f t="shared" si="1"/>
        <v>10969,</v>
      </c>
      <c r="E31" s="1168" t="s">
        <v>328</v>
      </c>
      <c r="F31" s="1173"/>
    </row>
    <row r="32" spans="2:6">
      <c r="B32" s="1168">
        <v>131284</v>
      </c>
      <c r="C32" s="1168" t="s">
        <v>3</v>
      </c>
      <c r="D32" s="1168" t="str">
        <f t="shared" si="1"/>
        <v>131284,</v>
      </c>
      <c r="E32" s="1168" t="s">
        <v>329</v>
      </c>
      <c r="F32" s="1173"/>
    </row>
    <row r="33" spans="2:6">
      <c r="B33" s="1168">
        <v>163749</v>
      </c>
      <c r="C33" s="1168" t="s">
        <v>3</v>
      </c>
      <c r="D33" s="1168" t="str">
        <f t="shared" si="1"/>
        <v>163749,</v>
      </c>
      <c r="E33" s="1168" t="s">
        <v>632</v>
      </c>
      <c r="F33" s="1173"/>
    </row>
    <row r="34" spans="2:6">
      <c r="B34" s="1168">
        <v>158603</v>
      </c>
      <c r="C34" s="1168" t="s">
        <v>3</v>
      </c>
      <c r="D34" s="1168" t="str">
        <f t="shared" si="1"/>
        <v>158603,</v>
      </c>
      <c r="E34" s="1168" t="s">
        <v>633</v>
      </c>
      <c r="F34" s="1173"/>
    </row>
    <row r="35" spans="2:6">
      <c r="B35" s="1168">
        <v>176958</v>
      </c>
      <c r="C35" s="1168"/>
      <c r="D35" s="1168" t="str">
        <f t="shared" si="1"/>
        <v>176958</v>
      </c>
      <c r="E35" s="1168" t="s">
        <v>634</v>
      </c>
      <c r="F35" s="513"/>
    </row>
    <row r="37" spans="1:6">
      <c r="A37" s="1174" t="s">
        <v>432</v>
      </c>
      <c r="B37" s="1172" t="s">
        <v>79</v>
      </c>
      <c r="C37" s="1172"/>
      <c r="D37" s="1172"/>
      <c r="E37" s="1172" t="s">
        <v>447</v>
      </c>
      <c r="F37" s="508" t="s">
        <v>0</v>
      </c>
    </row>
    <row r="38" spans="1:6">
      <c r="A38" s="1175" t="s">
        <v>635</v>
      </c>
      <c r="B38" s="1172">
        <v>132358</v>
      </c>
      <c r="C38" s="1172" t="s">
        <v>3</v>
      </c>
      <c r="D38" s="1172" t="str">
        <f>B38&amp;C38</f>
        <v>132358,</v>
      </c>
      <c r="E38" s="1172" t="s">
        <v>636</v>
      </c>
      <c r="F38" s="512">
        <v>2740</v>
      </c>
    </row>
    <row r="39" spans="1:6">
      <c r="A39" s="1176"/>
      <c r="B39" s="1172">
        <v>161956</v>
      </c>
      <c r="C39" s="1172" t="s">
        <v>3</v>
      </c>
      <c r="D39" s="1172" t="str">
        <f t="shared" ref="D39:D70" si="2">B39&amp;C39</f>
        <v>161956,</v>
      </c>
      <c r="E39" s="1172" t="s">
        <v>636</v>
      </c>
      <c r="F39" s="1173"/>
    </row>
    <row r="40" spans="1:6">
      <c r="A40" s="1176"/>
      <c r="B40" s="1172">
        <v>182881</v>
      </c>
      <c r="C40" s="1172" t="s">
        <v>3</v>
      </c>
      <c r="D40" s="1172" t="str">
        <f t="shared" si="2"/>
        <v>182881,</v>
      </c>
      <c r="E40" s="1172" t="s">
        <v>637</v>
      </c>
      <c r="F40" s="1173"/>
    </row>
    <row r="41" spans="1:6">
      <c r="A41" s="1176"/>
      <c r="B41" s="1172">
        <v>199835</v>
      </c>
      <c r="C41" s="1172" t="s">
        <v>3</v>
      </c>
      <c r="D41" s="1172" t="str">
        <f t="shared" si="2"/>
        <v>199835,</v>
      </c>
      <c r="E41" s="1172" t="s">
        <v>637</v>
      </c>
      <c r="F41" s="1173"/>
    </row>
    <row r="42" spans="1:6">
      <c r="A42" s="1176"/>
      <c r="B42" s="1172">
        <v>199852</v>
      </c>
      <c r="C42" s="1172" t="s">
        <v>3</v>
      </c>
      <c r="D42" s="1172" t="str">
        <f t="shared" si="2"/>
        <v>199852,</v>
      </c>
      <c r="E42" s="1172" t="s">
        <v>638</v>
      </c>
      <c r="F42" s="1173"/>
    </row>
    <row r="43" spans="1:6">
      <c r="A43" s="1176"/>
      <c r="B43" s="1172">
        <v>78006</v>
      </c>
      <c r="C43" s="1172" t="s">
        <v>3</v>
      </c>
      <c r="D43" s="1172" t="str">
        <f t="shared" si="2"/>
        <v>78006,</v>
      </c>
      <c r="E43" s="1172" t="s">
        <v>639</v>
      </c>
      <c r="F43" s="1173"/>
    </row>
    <row r="44" spans="1:6">
      <c r="A44" s="1176"/>
      <c r="B44" s="1172">
        <v>157003</v>
      </c>
      <c r="C44" s="1172" t="s">
        <v>3</v>
      </c>
      <c r="D44" s="1172" t="str">
        <f t="shared" si="2"/>
        <v>157003,</v>
      </c>
      <c r="E44" s="1172" t="s">
        <v>640</v>
      </c>
      <c r="F44" s="1173"/>
    </row>
    <row r="45" spans="1:6">
      <c r="A45" s="1176"/>
      <c r="B45" s="1172">
        <v>184048</v>
      </c>
      <c r="C45" s="1172" t="s">
        <v>3</v>
      </c>
      <c r="D45" s="1172" t="str">
        <f t="shared" si="2"/>
        <v>184048,</v>
      </c>
      <c r="E45" s="1172" t="s">
        <v>638</v>
      </c>
      <c r="F45" s="1173"/>
    </row>
    <row r="46" spans="1:6">
      <c r="A46" s="1176"/>
      <c r="B46" s="1172">
        <v>159617</v>
      </c>
      <c r="C46" s="1172" t="s">
        <v>3</v>
      </c>
      <c r="D46" s="1172" t="str">
        <f t="shared" si="2"/>
        <v>159617,</v>
      </c>
      <c r="E46" s="1172" t="s">
        <v>641</v>
      </c>
      <c r="F46" s="1173"/>
    </row>
    <row r="47" spans="1:6">
      <c r="A47" s="1176"/>
      <c r="B47" s="1172">
        <v>206514</v>
      </c>
      <c r="C47" s="1172" t="s">
        <v>3</v>
      </c>
      <c r="D47" s="1172" t="str">
        <f t="shared" si="2"/>
        <v>206514,</v>
      </c>
      <c r="E47" s="1172" t="s">
        <v>642</v>
      </c>
      <c r="F47" s="1173"/>
    </row>
    <row r="48" spans="1:6">
      <c r="A48" s="1176"/>
      <c r="B48" s="1172">
        <v>130783</v>
      </c>
      <c r="C48" s="1172" t="s">
        <v>3</v>
      </c>
      <c r="D48" s="1172" t="str">
        <f t="shared" si="2"/>
        <v>130783,</v>
      </c>
      <c r="E48" s="1172" t="s">
        <v>643</v>
      </c>
      <c r="F48" s="1173"/>
    </row>
    <row r="49" spans="1:6">
      <c r="A49" s="1176"/>
      <c r="B49" s="1172">
        <v>220987</v>
      </c>
      <c r="C49" s="1172" t="s">
        <v>3</v>
      </c>
      <c r="D49" s="1172" t="str">
        <f t="shared" si="2"/>
        <v>220987,</v>
      </c>
      <c r="E49" s="1172" t="s">
        <v>644</v>
      </c>
      <c r="F49" s="1173"/>
    </row>
    <row r="50" spans="1:6">
      <c r="A50" s="1176"/>
      <c r="B50" s="1172">
        <v>188501</v>
      </c>
      <c r="C50" s="1172" t="s">
        <v>3</v>
      </c>
      <c r="D50" s="1172" t="str">
        <f t="shared" si="2"/>
        <v>188501,</v>
      </c>
      <c r="E50" s="1172" t="s">
        <v>645</v>
      </c>
      <c r="F50" s="1173"/>
    </row>
    <row r="51" spans="1:6">
      <c r="A51" s="1176"/>
      <c r="B51" s="1172">
        <v>34289</v>
      </c>
      <c r="C51" s="1172" t="s">
        <v>3</v>
      </c>
      <c r="D51" s="1172" t="str">
        <f t="shared" si="2"/>
        <v>34289,</v>
      </c>
      <c r="E51" s="1172" t="s">
        <v>646</v>
      </c>
      <c r="F51" s="1173"/>
    </row>
    <row r="52" spans="1:6">
      <c r="A52" s="1176"/>
      <c r="B52" s="1172">
        <v>180350</v>
      </c>
      <c r="C52" s="1172" t="s">
        <v>3</v>
      </c>
      <c r="D52" s="1172" t="str">
        <f t="shared" si="2"/>
        <v>180350,</v>
      </c>
      <c r="E52" s="1172" t="s">
        <v>647</v>
      </c>
      <c r="F52" s="1173"/>
    </row>
    <row r="53" spans="1:6">
      <c r="A53" s="1176"/>
      <c r="B53" s="1172">
        <v>67879</v>
      </c>
      <c r="C53" s="1172" t="s">
        <v>3</v>
      </c>
      <c r="D53" s="1172" t="str">
        <f t="shared" si="2"/>
        <v>67879,</v>
      </c>
      <c r="E53" s="1172" t="s">
        <v>648</v>
      </c>
      <c r="F53" s="1173"/>
    </row>
    <row r="54" spans="1:6">
      <c r="A54" s="1176"/>
      <c r="B54" s="1172">
        <v>131669</v>
      </c>
      <c r="C54" s="1172" t="s">
        <v>3</v>
      </c>
      <c r="D54" s="1172" t="str">
        <f t="shared" si="2"/>
        <v>131669,</v>
      </c>
      <c r="E54" s="1172" t="s">
        <v>637</v>
      </c>
      <c r="F54" s="1173"/>
    </row>
    <row r="55" spans="1:6">
      <c r="A55" s="1176"/>
      <c r="B55" s="1172">
        <v>141460</v>
      </c>
      <c r="C55" s="1172" t="s">
        <v>3</v>
      </c>
      <c r="D55" s="1172" t="str">
        <f t="shared" si="2"/>
        <v>141460,</v>
      </c>
      <c r="E55" s="1172" t="s">
        <v>637</v>
      </c>
      <c r="F55" s="1173"/>
    </row>
    <row r="56" spans="1:6">
      <c r="A56" s="1176"/>
      <c r="B56" s="1172">
        <v>46601</v>
      </c>
      <c r="C56" s="1172" t="s">
        <v>3</v>
      </c>
      <c r="D56" s="1172" t="str">
        <f t="shared" si="2"/>
        <v>46601,</v>
      </c>
      <c r="E56" s="1172" t="s">
        <v>647</v>
      </c>
      <c r="F56" s="1173"/>
    </row>
    <row r="57" spans="1:6">
      <c r="A57" s="1176"/>
      <c r="B57" s="1172">
        <v>63165</v>
      </c>
      <c r="C57" s="1172" t="s">
        <v>3</v>
      </c>
      <c r="D57" s="1172" t="str">
        <f t="shared" si="2"/>
        <v>63165,</v>
      </c>
      <c r="E57" s="1172" t="s">
        <v>649</v>
      </c>
      <c r="F57" s="1173"/>
    </row>
    <row r="58" spans="1:6">
      <c r="A58" s="1176"/>
      <c r="B58" s="1172">
        <v>173680</v>
      </c>
      <c r="C58" s="1172" t="s">
        <v>3</v>
      </c>
      <c r="D58" s="1172" t="str">
        <f t="shared" si="2"/>
        <v>173680,</v>
      </c>
      <c r="E58" s="1172" t="s">
        <v>650</v>
      </c>
      <c r="F58" s="1173"/>
    </row>
    <row r="59" spans="1:6">
      <c r="A59" s="1176"/>
      <c r="B59" s="1172">
        <v>110707</v>
      </c>
      <c r="C59" s="1172" t="s">
        <v>3</v>
      </c>
      <c r="D59" s="1172" t="str">
        <f t="shared" si="2"/>
        <v>110707,</v>
      </c>
      <c r="E59" s="1172" t="s">
        <v>651</v>
      </c>
      <c r="F59" s="1173"/>
    </row>
    <row r="60" spans="1:6">
      <c r="A60" s="1176"/>
      <c r="B60" s="1172">
        <v>168000</v>
      </c>
      <c r="C60" s="1172" t="s">
        <v>3</v>
      </c>
      <c r="D60" s="1172" t="str">
        <f t="shared" si="2"/>
        <v>168000,</v>
      </c>
      <c r="E60" s="1172" t="s">
        <v>652</v>
      </c>
      <c r="F60" s="1173"/>
    </row>
    <row r="61" spans="1:6">
      <c r="A61" s="1176"/>
      <c r="B61" s="1172">
        <v>168001</v>
      </c>
      <c r="C61" s="1172" t="s">
        <v>3</v>
      </c>
      <c r="D61" s="1172" t="str">
        <f t="shared" si="2"/>
        <v>168001,</v>
      </c>
      <c r="E61" s="1172" t="s">
        <v>652</v>
      </c>
      <c r="F61" s="1173"/>
    </row>
    <row r="62" spans="1:6">
      <c r="A62" s="1176"/>
      <c r="B62" s="1172">
        <v>41217</v>
      </c>
      <c r="C62" s="1172" t="s">
        <v>3</v>
      </c>
      <c r="D62" s="1172" t="str">
        <f t="shared" si="2"/>
        <v>41217,</v>
      </c>
      <c r="E62" s="1172" t="s">
        <v>646</v>
      </c>
      <c r="F62" s="1173"/>
    </row>
    <row r="63" spans="1:6">
      <c r="A63" s="1176"/>
      <c r="B63" s="1172">
        <v>67882</v>
      </c>
      <c r="C63" s="1172" t="s">
        <v>3</v>
      </c>
      <c r="D63" s="1172" t="str">
        <f t="shared" si="2"/>
        <v>67882,</v>
      </c>
      <c r="E63" s="1172" t="s">
        <v>653</v>
      </c>
      <c r="F63" s="1173"/>
    </row>
    <row r="64" spans="1:6">
      <c r="A64" s="1176"/>
      <c r="B64" s="1172">
        <v>31091</v>
      </c>
      <c r="C64" s="1172" t="s">
        <v>3</v>
      </c>
      <c r="D64" s="1172" t="str">
        <f t="shared" si="2"/>
        <v>31091,</v>
      </c>
      <c r="E64" s="1172" t="s">
        <v>654</v>
      </c>
      <c r="F64" s="1173"/>
    </row>
    <row r="65" spans="1:6">
      <c r="A65" s="1176"/>
      <c r="B65" s="1172">
        <v>130141</v>
      </c>
      <c r="C65" s="1172" t="s">
        <v>3</v>
      </c>
      <c r="D65" s="1172" t="str">
        <f t="shared" si="2"/>
        <v>130141,</v>
      </c>
      <c r="E65" s="1172" t="s">
        <v>655</v>
      </c>
      <c r="F65" s="1173"/>
    </row>
    <row r="66" spans="1:6">
      <c r="A66" s="1176"/>
      <c r="B66" s="1172">
        <v>180355</v>
      </c>
      <c r="C66" s="1172" t="s">
        <v>3</v>
      </c>
      <c r="D66" s="1172" t="str">
        <f t="shared" si="2"/>
        <v>180355,</v>
      </c>
      <c r="E66" s="1172" t="s">
        <v>651</v>
      </c>
      <c r="F66" s="1173"/>
    </row>
    <row r="67" spans="1:6">
      <c r="A67" s="1176"/>
      <c r="B67" s="1172">
        <v>64779</v>
      </c>
      <c r="C67" s="1172" t="s">
        <v>3</v>
      </c>
      <c r="D67" s="1172" t="str">
        <f t="shared" si="2"/>
        <v>64779,</v>
      </c>
      <c r="E67" s="1172" t="s">
        <v>641</v>
      </c>
      <c r="F67" s="1173"/>
    </row>
    <row r="68" spans="1:6">
      <c r="A68" s="1176"/>
      <c r="B68" s="1172">
        <v>52535</v>
      </c>
      <c r="C68" s="1172" t="s">
        <v>3</v>
      </c>
      <c r="D68" s="1172" t="str">
        <f t="shared" si="2"/>
        <v>52535,</v>
      </c>
      <c r="E68" s="1172" t="s">
        <v>656</v>
      </c>
      <c r="F68" s="1173"/>
    </row>
    <row r="69" spans="1:6">
      <c r="A69" s="1176"/>
      <c r="B69" s="1172">
        <v>118226</v>
      </c>
      <c r="C69" s="1172" t="s">
        <v>3</v>
      </c>
      <c r="D69" s="1172" t="str">
        <f t="shared" si="2"/>
        <v>118226,</v>
      </c>
      <c r="E69" s="1172" t="s">
        <v>645</v>
      </c>
      <c r="F69" s="1173"/>
    </row>
    <row r="70" spans="1:6">
      <c r="A70" s="1176"/>
      <c r="B70" s="1172">
        <v>31086</v>
      </c>
      <c r="C70" s="1172" t="s">
        <v>3</v>
      </c>
      <c r="D70" s="1172" t="str">
        <f t="shared" si="2"/>
        <v>31086,</v>
      </c>
      <c r="E70" s="1172" t="s">
        <v>657</v>
      </c>
      <c r="F70" s="1173"/>
    </row>
    <row r="71" spans="1:6">
      <c r="A71" s="1176"/>
      <c r="B71" s="1172">
        <v>41213</v>
      </c>
      <c r="C71" s="1172" t="s">
        <v>3</v>
      </c>
      <c r="D71" s="1172" t="str">
        <f t="shared" ref="D71:D99" si="3">B71&amp;C71</f>
        <v>41213,</v>
      </c>
      <c r="E71" s="1172" t="s">
        <v>651</v>
      </c>
      <c r="F71" s="1173"/>
    </row>
    <row r="72" spans="1:6">
      <c r="A72" s="1176"/>
      <c r="B72" s="1172">
        <v>63275</v>
      </c>
      <c r="C72" s="1172" t="s">
        <v>3</v>
      </c>
      <c r="D72" s="1172" t="str">
        <f t="shared" si="3"/>
        <v>63275,</v>
      </c>
      <c r="E72" s="1172" t="s">
        <v>653</v>
      </c>
      <c r="F72" s="1173"/>
    </row>
    <row r="73" spans="1:6">
      <c r="A73" s="1176"/>
      <c r="B73" s="1172">
        <v>9091</v>
      </c>
      <c r="C73" s="1172" t="s">
        <v>3</v>
      </c>
      <c r="D73" s="1172" t="str">
        <f t="shared" si="3"/>
        <v>9091,</v>
      </c>
      <c r="E73" s="1172" t="s">
        <v>649</v>
      </c>
      <c r="F73" s="1173"/>
    </row>
    <row r="74" spans="1:6">
      <c r="A74" s="1176"/>
      <c r="B74" s="1172">
        <v>168745</v>
      </c>
      <c r="C74" s="1172" t="s">
        <v>3</v>
      </c>
      <c r="D74" s="1172" t="str">
        <f t="shared" si="3"/>
        <v>168745,</v>
      </c>
      <c r="E74" s="1172" t="s">
        <v>638</v>
      </c>
      <c r="F74" s="1173"/>
    </row>
    <row r="75" spans="1:6">
      <c r="A75" s="1176"/>
      <c r="B75" s="1172">
        <v>31085</v>
      </c>
      <c r="C75" s="1172" t="s">
        <v>3</v>
      </c>
      <c r="D75" s="1172" t="str">
        <f t="shared" si="3"/>
        <v>31085,</v>
      </c>
      <c r="E75" s="1172" t="s">
        <v>658</v>
      </c>
      <c r="F75" s="1173"/>
    </row>
    <row r="76" spans="1:6">
      <c r="A76" s="1176"/>
      <c r="B76" s="1172">
        <v>53680</v>
      </c>
      <c r="C76" s="1172" t="s">
        <v>3</v>
      </c>
      <c r="D76" s="1172" t="str">
        <f t="shared" si="3"/>
        <v>53680,</v>
      </c>
      <c r="E76" s="1172" t="s">
        <v>651</v>
      </c>
      <c r="F76" s="1173"/>
    </row>
    <row r="77" spans="1:6">
      <c r="A77" s="1176"/>
      <c r="B77" s="1172">
        <v>67689</v>
      </c>
      <c r="C77" s="1172" t="s">
        <v>3</v>
      </c>
      <c r="D77" s="1172" t="str">
        <f t="shared" si="3"/>
        <v>67689,</v>
      </c>
      <c r="E77" s="1172" t="s">
        <v>659</v>
      </c>
      <c r="F77" s="1173"/>
    </row>
    <row r="78" spans="1:6">
      <c r="A78" s="1176"/>
      <c r="B78" s="1172">
        <v>67373</v>
      </c>
      <c r="C78" s="1172" t="s">
        <v>3</v>
      </c>
      <c r="D78" s="1172" t="str">
        <f t="shared" si="3"/>
        <v>67373,</v>
      </c>
      <c r="E78" s="1172" t="s">
        <v>646</v>
      </c>
      <c r="F78" s="1173"/>
    </row>
    <row r="79" spans="1:6">
      <c r="A79" s="1176"/>
      <c r="B79" s="1172">
        <v>31087</v>
      </c>
      <c r="C79" s="1172" t="s">
        <v>3</v>
      </c>
      <c r="D79" s="1172" t="str">
        <f t="shared" si="3"/>
        <v>31087,</v>
      </c>
      <c r="E79" s="1172" t="s">
        <v>658</v>
      </c>
      <c r="F79" s="1173"/>
    </row>
    <row r="80" spans="1:6">
      <c r="A80" s="1176"/>
      <c r="B80" s="1172">
        <v>180349</v>
      </c>
      <c r="C80" s="1172" t="s">
        <v>3</v>
      </c>
      <c r="D80" s="1172" t="str">
        <f t="shared" si="3"/>
        <v>180349,</v>
      </c>
      <c r="E80" s="1172" t="s">
        <v>647</v>
      </c>
      <c r="F80" s="1173"/>
    </row>
    <row r="81" spans="1:6">
      <c r="A81" s="1176"/>
      <c r="B81" s="1172">
        <v>67692</v>
      </c>
      <c r="C81" s="1172" t="s">
        <v>3</v>
      </c>
      <c r="D81" s="1172" t="str">
        <f t="shared" si="3"/>
        <v>67692,</v>
      </c>
      <c r="E81" s="1172" t="s">
        <v>653</v>
      </c>
      <c r="F81" s="1173"/>
    </row>
    <row r="82" spans="1:6">
      <c r="A82" s="1176"/>
      <c r="B82" s="1172">
        <v>12987</v>
      </c>
      <c r="C82" s="1172" t="s">
        <v>3</v>
      </c>
      <c r="D82" s="1172" t="str">
        <f t="shared" si="3"/>
        <v>12987,</v>
      </c>
      <c r="E82" s="1172" t="s">
        <v>654</v>
      </c>
      <c r="F82" s="1173"/>
    </row>
    <row r="83" spans="1:6">
      <c r="A83" s="1176"/>
      <c r="B83" s="1172">
        <v>180354</v>
      </c>
      <c r="C83" s="1172" t="s">
        <v>3</v>
      </c>
      <c r="D83" s="1172" t="str">
        <f t="shared" si="3"/>
        <v>180354,</v>
      </c>
      <c r="E83" s="1172" t="s">
        <v>651</v>
      </c>
      <c r="F83" s="1173"/>
    </row>
    <row r="84" spans="1:6">
      <c r="A84" s="1176"/>
      <c r="B84" s="1172">
        <v>13268</v>
      </c>
      <c r="C84" s="1172" t="s">
        <v>3</v>
      </c>
      <c r="D84" s="1172" t="str">
        <f t="shared" si="3"/>
        <v>13268,</v>
      </c>
      <c r="E84" s="1172" t="s">
        <v>651</v>
      </c>
      <c r="F84" s="1173"/>
    </row>
    <row r="85" spans="1:6">
      <c r="A85" s="1176"/>
      <c r="B85" s="1172">
        <v>31090</v>
      </c>
      <c r="C85" s="1172" t="s">
        <v>3</v>
      </c>
      <c r="D85" s="1172" t="str">
        <f t="shared" si="3"/>
        <v>31090,</v>
      </c>
      <c r="E85" s="1172" t="s">
        <v>651</v>
      </c>
      <c r="F85" s="1173"/>
    </row>
    <row r="86" spans="1:6">
      <c r="A86" s="1176"/>
      <c r="B86" s="1172">
        <v>41215</v>
      </c>
      <c r="C86" s="1172" t="s">
        <v>3</v>
      </c>
      <c r="D86" s="1172" t="str">
        <f t="shared" si="3"/>
        <v>41215,</v>
      </c>
      <c r="E86" s="1172" t="s">
        <v>651</v>
      </c>
      <c r="F86" s="1173"/>
    </row>
    <row r="87" spans="1:6">
      <c r="A87" s="1176"/>
      <c r="B87" s="1172">
        <v>12984</v>
      </c>
      <c r="C87" s="1172" t="s">
        <v>3</v>
      </c>
      <c r="D87" s="1172" t="str">
        <f t="shared" si="3"/>
        <v>12984,</v>
      </c>
      <c r="E87" s="1172" t="s">
        <v>660</v>
      </c>
      <c r="F87" s="1173"/>
    </row>
    <row r="88" spans="1:6">
      <c r="A88" s="1176"/>
      <c r="B88" s="1172">
        <v>67843</v>
      </c>
      <c r="C88" s="1172" t="s">
        <v>3</v>
      </c>
      <c r="D88" s="1172" t="str">
        <f t="shared" si="3"/>
        <v>67843,</v>
      </c>
      <c r="E88" s="1172" t="s">
        <v>647</v>
      </c>
      <c r="F88" s="1173"/>
    </row>
    <row r="89" spans="1:6">
      <c r="A89" s="1176"/>
      <c r="B89" s="1172">
        <v>180353</v>
      </c>
      <c r="C89" s="1172" t="s">
        <v>3</v>
      </c>
      <c r="D89" s="1172" t="str">
        <f t="shared" si="3"/>
        <v>180353,</v>
      </c>
      <c r="E89" s="1172" t="s">
        <v>651</v>
      </c>
      <c r="F89" s="1173"/>
    </row>
    <row r="90" spans="1:6">
      <c r="A90" s="1176"/>
      <c r="B90" s="1172">
        <v>66522</v>
      </c>
      <c r="C90" s="1172" t="s">
        <v>3</v>
      </c>
      <c r="D90" s="1172" t="str">
        <f t="shared" si="3"/>
        <v>66522,</v>
      </c>
      <c r="E90" s="1172" t="s">
        <v>649</v>
      </c>
      <c r="F90" s="1173"/>
    </row>
    <row r="91" spans="1:6">
      <c r="A91" s="1176"/>
      <c r="B91" s="1172">
        <v>62917</v>
      </c>
      <c r="C91" s="1172" t="s">
        <v>3</v>
      </c>
      <c r="D91" s="1172" t="str">
        <f t="shared" si="3"/>
        <v>62917,</v>
      </c>
      <c r="E91" s="1172" t="s">
        <v>651</v>
      </c>
      <c r="F91" s="1173"/>
    </row>
    <row r="92" spans="1:6">
      <c r="A92" s="1176"/>
      <c r="B92" s="1172">
        <v>84095</v>
      </c>
      <c r="C92" s="1172" t="s">
        <v>3</v>
      </c>
      <c r="D92" s="1172" t="str">
        <f t="shared" si="3"/>
        <v>84095,</v>
      </c>
      <c r="E92" s="1172" t="s">
        <v>661</v>
      </c>
      <c r="F92" s="1173"/>
    </row>
    <row r="93" spans="1:6">
      <c r="A93" s="1176"/>
      <c r="B93" s="1172">
        <v>180351</v>
      </c>
      <c r="C93" s="1172" t="s">
        <v>3</v>
      </c>
      <c r="D93" s="1172" t="str">
        <f t="shared" si="3"/>
        <v>180351,</v>
      </c>
      <c r="E93" s="1172" t="s">
        <v>647</v>
      </c>
      <c r="F93" s="1173"/>
    </row>
    <row r="94" spans="1:6">
      <c r="A94" s="1176"/>
      <c r="B94" s="1172">
        <v>34293</v>
      </c>
      <c r="C94" s="1172" t="s">
        <v>3</v>
      </c>
      <c r="D94" s="1172" t="str">
        <f t="shared" si="3"/>
        <v>34293,</v>
      </c>
      <c r="E94" s="1172" t="s">
        <v>662</v>
      </c>
      <c r="F94" s="1173"/>
    </row>
    <row r="95" spans="1:6">
      <c r="A95" s="1176"/>
      <c r="B95" s="1172">
        <v>8319</v>
      </c>
      <c r="C95" s="1172" t="s">
        <v>3</v>
      </c>
      <c r="D95" s="1172" t="str">
        <f t="shared" si="3"/>
        <v>8319,</v>
      </c>
      <c r="E95" s="1172" t="s">
        <v>663</v>
      </c>
      <c r="F95" s="1173"/>
    </row>
    <row r="96" spans="1:6">
      <c r="A96" s="1176"/>
      <c r="B96" s="1172">
        <v>66534</v>
      </c>
      <c r="C96" s="1172" t="s">
        <v>3</v>
      </c>
      <c r="D96" s="1172" t="str">
        <f t="shared" si="3"/>
        <v>66534,</v>
      </c>
      <c r="E96" s="1172" t="s">
        <v>651</v>
      </c>
      <c r="F96" s="1173"/>
    </row>
    <row r="97" spans="1:6">
      <c r="A97" s="1176"/>
      <c r="B97" s="1172">
        <v>134108</v>
      </c>
      <c r="C97" s="1172" t="s">
        <v>3</v>
      </c>
      <c r="D97" s="1172" t="str">
        <f t="shared" si="3"/>
        <v>134108,</v>
      </c>
      <c r="E97" s="1172" t="s">
        <v>638</v>
      </c>
      <c r="F97" s="1173"/>
    </row>
    <row r="98" spans="1:6">
      <c r="A98" s="1176"/>
      <c r="B98" s="1172">
        <v>195199</v>
      </c>
      <c r="C98" s="1172" t="s">
        <v>3</v>
      </c>
      <c r="D98" s="1172" t="str">
        <f t="shared" si="3"/>
        <v>195199,</v>
      </c>
      <c r="E98" s="1172" t="s">
        <v>664</v>
      </c>
      <c r="F98" s="1173"/>
    </row>
    <row r="99" spans="1:6">
      <c r="A99" s="1179"/>
      <c r="B99" s="1172">
        <v>156043</v>
      </c>
      <c r="C99" s="1172"/>
      <c r="D99" s="1172" t="str">
        <f t="shared" si="3"/>
        <v>156043</v>
      </c>
      <c r="E99" s="1172" t="s">
        <v>665</v>
      </c>
      <c r="F99" s="513"/>
    </row>
    <row r="101" spans="1:6">
      <c r="A101" s="1174" t="s">
        <v>432</v>
      </c>
      <c r="B101" s="1172" t="s">
        <v>79</v>
      </c>
      <c r="C101" s="1172"/>
      <c r="D101" s="1172"/>
      <c r="E101" s="1172" t="s">
        <v>447</v>
      </c>
      <c r="F101" s="508" t="s">
        <v>0</v>
      </c>
    </row>
    <row r="102" spans="1:6">
      <c r="A102" s="1175" t="s">
        <v>666</v>
      </c>
      <c r="B102" s="1172">
        <v>197743</v>
      </c>
      <c r="C102" s="1172" t="s">
        <v>3</v>
      </c>
      <c r="D102" s="1172" t="str">
        <f>B102&amp;C102</f>
        <v>197743,</v>
      </c>
      <c r="E102" s="1172" t="s">
        <v>667</v>
      </c>
      <c r="F102" s="510" t="s">
        <v>668</v>
      </c>
    </row>
    <row r="103" spans="1:6">
      <c r="A103" s="1176"/>
      <c r="B103" s="1172">
        <v>197054</v>
      </c>
      <c r="C103" s="1172" t="s">
        <v>3</v>
      </c>
      <c r="D103" s="1172" t="str">
        <f t="shared" ref="D103:D134" si="4">B103&amp;C103</f>
        <v>197054,</v>
      </c>
      <c r="E103" s="1172" t="s">
        <v>669</v>
      </c>
      <c r="F103" s="511"/>
    </row>
    <row r="104" spans="1:6">
      <c r="A104" s="1176"/>
      <c r="B104" s="1172">
        <v>212148</v>
      </c>
      <c r="C104" s="1172" t="s">
        <v>3</v>
      </c>
      <c r="D104" s="1172" t="str">
        <f t="shared" si="4"/>
        <v>212148,</v>
      </c>
      <c r="E104" s="1172" t="s">
        <v>670</v>
      </c>
      <c r="F104" s="511"/>
    </row>
    <row r="105" spans="1:6">
      <c r="A105" s="1176"/>
      <c r="B105" s="1172">
        <v>196848</v>
      </c>
      <c r="C105" s="1172" t="s">
        <v>3</v>
      </c>
      <c r="D105" s="1172" t="str">
        <f t="shared" si="4"/>
        <v>196848,</v>
      </c>
      <c r="E105" s="1172" t="s">
        <v>671</v>
      </c>
      <c r="F105" s="511"/>
    </row>
    <row r="106" spans="1:6">
      <c r="A106" s="1176"/>
      <c r="B106" s="1172">
        <v>197823</v>
      </c>
      <c r="C106" s="1172" t="s">
        <v>3</v>
      </c>
      <c r="D106" s="1172" t="str">
        <f t="shared" si="4"/>
        <v>197823,</v>
      </c>
      <c r="E106" s="1172" t="s">
        <v>672</v>
      </c>
      <c r="F106" s="511"/>
    </row>
    <row r="107" spans="1:6">
      <c r="A107" s="1176"/>
      <c r="B107" s="1172">
        <v>197822</v>
      </c>
      <c r="C107" s="1172" t="s">
        <v>3</v>
      </c>
      <c r="D107" s="1172" t="str">
        <f t="shared" si="4"/>
        <v>197822,</v>
      </c>
      <c r="E107" s="1172" t="s">
        <v>672</v>
      </c>
      <c r="F107" s="511"/>
    </row>
    <row r="108" spans="1:6">
      <c r="A108" s="1176"/>
      <c r="B108" s="1172">
        <v>174367</v>
      </c>
      <c r="C108" s="1172" t="s">
        <v>3</v>
      </c>
      <c r="D108" s="1172" t="str">
        <f t="shared" si="4"/>
        <v>174367,</v>
      </c>
      <c r="E108" s="1172" t="s">
        <v>673</v>
      </c>
      <c r="F108" s="511"/>
    </row>
    <row r="109" spans="1:6">
      <c r="A109" s="1176"/>
      <c r="B109" s="1172">
        <v>170212</v>
      </c>
      <c r="C109" s="1172" t="s">
        <v>3</v>
      </c>
      <c r="D109" s="1172" t="str">
        <f t="shared" si="4"/>
        <v>170212,</v>
      </c>
      <c r="E109" s="1172" t="s">
        <v>674</v>
      </c>
      <c r="F109" s="511"/>
    </row>
    <row r="110" spans="1:6">
      <c r="A110" s="1176"/>
      <c r="B110" s="1172">
        <v>170214</v>
      </c>
      <c r="C110" s="1172" t="s">
        <v>3</v>
      </c>
      <c r="D110" s="1172" t="str">
        <f t="shared" si="4"/>
        <v>170214,</v>
      </c>
      <c r="E110" s="1172" t="s">
        <v>674</v>
      </c>
      <c r="F110" s="511"/>
    </row>
    <row r="111" ht="24" spans="1:6">
      <c r="A111" s="1176"/>
      <c r="B111" s="1172">
        <v>201728</v>
      </c>
      <c r="C111" s="1172" t="s">
        <v>3</v>
      </c>
      <c r="D111" s="1172" t="str">
        <f t="shared" si="4"/>
        <v>201728,</v>
      </c>
      <c r="E111" s="1172" t="s">
        <v>675</v>
      </c>
      <c r="F111" s="511"/>
    </row>
    <row r="112" spans="1:6">
      <c r="A112" s="1176"/>
      <c r="B112" s="1172">
        <v>111582</v>
      </c>
      <c r="C112" s="1172" t="s">
        <v>3</v>
      </c>
      <c r="D112" s="1172" t="str">
        <f t="shared" si="4"/>
        <v>111582,</v>
      </c>
      <c r="E112" s="1172" t="s">
        <v>676</v>
      </c>
      <c r="F112" s="511"/>
    </row>
    <row r="113" spans="1:6">
      <c r="A113" s="1176"/>
      <c r="B113" s="1172">
        <v>173688</v>
      </c>
      <c r="C113" s="1172" t="s">
        <v>3</v>
      </c>
      <c r="D113" s="1172" t="str">
        <f t="shared" si="4"/>
        <v>173688,</v>
      </c>
      <c r="E113" s="1172" t="s">
        <v>674</v>
      </c>
      <c r="F113" s="511"/>
    </row>
    <row r="114" spans="1:6">
      <c r="A114" s="1176"/>
      <c r="B114" s="1172">
        <v>112212</v>
      </c>
      <c r="C114" s="1172" t="s">
        <v>3</v>
      </c>
      <c r="D114" s="1172" t="str">
        <f t="shared" si="4"/>
        <v>112212,</v>
      </c>
      <c r="E114" s="1172" t="s">
        <v>677</v>
      </c>
      <c r="F114" s="511"/>
    </row>
    <row r="115" ht="24" spans="1:6">
      <c r="A115" s="1176"/>
      <c r="B115" s="1172">
        <v>170213</v>
      </c>
      <c r="C115" s="1172" t="s">
        <v>3</v>
      </c>
      <c r="D115" s="1172" t="str">
        <f t="shared" si="4"/>
        <v>170213,</v>
      </c>
      <c r="E115" s="1172" t="s">
        <v>678</v>
      </c>
      <c r="F115" s="511"/>
    </row>
    <row r="116" spans="1:6">
      <c r="A116" s="1176"/>
      <c r="B116" s="1172">
        <v>196970</v>
      </c>
      <c r="C116" s="1172" t="s">
        <v>3</v>
      </c>
      <c r="D116" s="1172" t="str">
        <f t="shared" si="4"/>
        <v>196970,</v>
      </c>
      <c r="E116" s="1172" t="s">
        <v>679</v>
      </c>
      <c r="F116" s="511"/>
    </row>
    <row r="117" spans="1:6">
      <c r="A117" s="1176"/>
      <c r="B117" s="1172">
        <v>202230</v>
      </c>
      <c r="C117" s="1172" t="s">
        <v>3</v>
      </c>
      <c r="D117" s="1172" t="str">
        <f t="shared" si="4"/>
        <v>202230,</v>
      </c>
      <c r="E117" s="1172" t="s">
        <v>680</v>
      </c>
      <c r="F117" s="511"/>
    </row>
    <row r="118" spans="1:6">
      <c r="A118" s="1176"/>
      <c r="B118" s="1172">
        <v>205798</v>
      </c>
      <c r="C118" s="1172" t="s">
        <v>3</v>
      </c>
      <c r="D118" s="1172" t="str">
        <f t="shared" si="4"/>
        <v>205798,</v>
      </c>
      <c r="E118" s="1172" t="s">
        <v>680</v>
      </c>
      <c r="F118" s="511"/>
    </row>
    <row r="119" spans="1:6">
      <c r="A119" s="1176"/>
      <c r="B119" s="1172">
        <v>170166</v>
      </c>
      <c r="C119" s="1172" t="s">
        <v>3</v>
      </c>
      <c r="D119" s="1172" t="str">
        <f t="shared" si="4"/>
        <v>170166,</v>
      </c>
      <c r="E119" s="1172" t="s">
        <v>681</v>
      </c>
      <c r="F119" s="511"/>
    </row>
    <row r="120" spans="1:6">
      <c r="A120" s="1176"/>
      <c r="B120" s="1172">
        <v>170208</v>
      </c>
      <c r="C120" s="1172" t="s">
        <v>3</v>
      </c>
      <c r="D120" s="1172" t="str">
        <f t="shared" si="4"/>
        <v>170208,</v>
      </c>
      <c r="E120" s="1172" t="s">
        <v>682</v>
      </c>
      <c r="F120" s="511"/>
    </row>
    <row r="121" spans="1:6">
      <c r="A121" s="1176"/>
      <c r="B121" s="1172">
        <v>152740</v>
      </c>
      <c r="C121" s="1172" t="s">
        <v>3</v>
      </c>
      <c r="D121" s="1172" t="str">
        <f t="shared" si="4"/>
        <v>152740,</v>
      </c>
      <c r="E121" s="1172" t="s">
        <v>683</v>
      </c>
      <c r="F121" s="511"/>
    </row>
    <row r="122" spans="1:6">
      <c r="A122" s="1176"/>
      <c r="B122" s="1172">
        <v>152746</v>
      </c>
      <c r="C122" s="1172" t="s">
        <v>3</v>
      </c>
      <c r="D122" s="1172" t="str">
        <f t="shared" si="4"/>
        <v>152746,</v>
      </c>
      <c r="E122" s="1172" t="s">
        <v>684</v>
      </c>
      <c r="F122" s="511"/>
    </row>
    <row r="123" spans="1:6">
      <c r="A123" s="1176"/>
      <c r="B123" s="1172">
        <v>170254</v>
      </c>
      <c r="C123" s="1172" t="s">
        <v>3</v>
      </c>
      <c r="D123" s="1172" t="str">
        <f t="shared" si="4"/>
        <v>170254,</v>
      </c>
      <c r="E123" s="1172" t="s">
        <v>685</v>
      </c>
      <c r="F123" s="511"/>
    </row>
    <row r="124" spans="1:6">
      <c r="A124" s="1176"/>
      <c r="B124" s="1172">
        <v>170173</v>
      </c>
      <c r="C124" s="1172" t="s">
        <v>3</v>
      </c>
      <c r="D124" s="1172" t="str">
        <f t="shared" si="4"/>
        <v>170173,</v>
      </c>
      <c r="E124" s="1172" t="s">
        <v>683</v>
      </c>
      <c r="F124" s="511"/>
    </row>
    <row r="125" spans="1:6">
      <c r="A125" s="1176"/>
      <c r="B125" s="1172">
        <v>200107</v>
      </c>
      <c r="C125" s="1172" t="s">
        <v>3</v>
      </c>
      <c r="D125" s="1172" t="str">
        <f t="shared" si="4"/>
        <v>200107,</v>
      </c>
      <c r="E125" s="1172" t="s">
        <v>680</v>
      </c>
      <c r="F125" s="511"/>
    </row>
    <row r="126" spans="1:6">
      <c r="A126" s="1176"/>
      <c r="B126" s="1172">
        <v>193548</v>
      </c>
      <c r="C126" s="1172" t="s">
        <v>3</v>
      </c>
      <c r="D126" s="1172" t="str">
        <f t="shared" si="4"/>
        <v>193548,</v>
      </c>
      <c r="E126" s="1172" t="s">
        <v>680</v>
      </c>
      <c r="F126" s="511"/>
    </row>
    <row r="127" spans="1:6">
      <c r="A127" s="1176"/>
      <c r="B127" s="1172">
        <v>173683</v>
      </c>
      <c r="C127" s="1172" t="s">
        <v>3</v>
      </c>
      <c r="D127" s="1172" t="str">
        <f t="shared" si="4"/>
        <v>173683,</v>
      </c>
      <c r="E127" s="1172" t="s">
        <v>673</v>
      </c>
      <c r="F127" s="511"/>
    </row>
    <row r="128" spans="1:6">
      <c r="A128" s="1176"/>
      <c r="B128" s="1172">
        <v>170238</v>
      </c>
      <c r="C128" s="1172" t="s">
        <v>3</v>
      </c>
      <c r="D128" s="1172" t="str">
        <f t="shared" si="4"/>
        <v>170238,</v>
      </c>
      <c r="E128" s="1172" t="s">
        <v>680</v>
      </c>
      <c r="F128" s="511"/>
    </row>
    <row r="129" spans="1:6">
      <c r="A129" s="1176"/>
      <c r="B129" s="1172">
        <v>170240</v>
      </c>
      <c r="C129" s="1172" t="s">
        <v>3</v>
      </c>
      <c r="D129" s="1172" t="str">
        <f t="shared" si="4"/>
        <v>170240,</v>
      </c>
      <c r="E129" s="1172" t="s">
        <v>680</v>
      </c>
      <c r="F129" s="511"/>
    </row>
    <row r="130" spans="1:6">
      <c r="A130" s="1176"/>
      <c r="B130" s="1172">
        <v>170241</v>
      </c>
      <c r="C130" s="1172" t="s">
        <v>3</v>
      </c>
      <c r="D130" s="1172" t="str">
        <f t="shared" si="4"/>
        <v>170241,</v>
      </c>
      <c r="E130" s="1172" t="s">
        <v>680</v>
      </c>
      <c r="F130" s="511"/>
    </row>
    <row r="131" spans="1:6">
      <c r="A131" s="1176"/>
      <c r="B131" s="1172">
        <v>177575</v>
      </c>
      <c r="C131" s="1172" t="s">
        <v>3</v>
      </c>
      <c r="D131" s="1172" t="str">
        <f t="shared" si="4"/>
        <v>177575,</v>
      </c>
      <c r="E131" s="1172" t="s">
        <v>680</v>
      </c>
      <c r="F131" s="511"/>
    </row>
    <row r="132" spans="1:6">
      <c r="A132" s="1176"/>
      <c r="B132" s="1172">
        <v>183419</v>
      </c>
      <c r="C132" s="1172" t="s">
        <v>3</v>
      </c>
      <c r="D132" s="1172" t="str">
        <f t="shared" si="4"/>
        <v>183419,</v>
      </c>
      <c r="E132" s="1172" t="s">
        <v>680</v>
      </c>
      <c r="F132" s="511"/>
    </row>
    <row r="133" spans="1:6">
      <c r="A133" s="1176"/>
      <c r="B133" s="1172">
        <v>195011</v>
      </c>
      <c r="C133" s="1172" t="s">
        <v>3</v>
      </c>
      <c r="D133" s="1172" t="str">
        <f t="shared" si="4"/>
        <v>195011,</v>
      </c>
      <c r="E133" s="1172" t="s">
        <v>686</v>
      </c>
      <c r="F133" s="511"/>
    </row>
    <row r="134" spans="1:6">
      <c r="A134" s="1176"/>
      <c r="B134" s="1172">
        <v>171206</v>
      </c>
      <c r="C134" s="1172" t="s">
        <v>3</v>
      </c>
      <c r="D134" s="1172" t="str">
        <f t="shared" si="4"/>
        <v>171206,</v>
      </c>
      <c r="E134" s="1172" t="s">
        <v>687</v>
      </c>
      <c r="F134" s="511"/>
    </row>
    <row r="135" spans="1:6">
      <c r="A135" s="1176"/>
      <c r="B135" s="1172">
        <v>205240</v>
      </c>
      <c r="C135" s="1172" t="s">
        <v>3</v>
      </c>
      <c r="D135" s="1172" t="str">
        <f t="shared" ref="D135:D158" si="5">B135&amp;C135</f>
        <v>205240,</v>
      </c>
      <c r="E135" s="1172" t="s">
        <v>688</v>
      </c>
      <c r="F135" s="511"/>
    </row>
    <row r="136" spans="1:6">
      <c r="A136" s="1176"/>
      <c r="B136" s="1172">
        <v>152730</v>
      </c>
      <c r="C136" s="1172" t="s">
        <v>3</v>
      </c>
      <c r="D136" s="1172" t="str">
        <f t="shared" si="5"/>
        <v>152730,</v>
      </c>
      <c r="E136" s="1172" t="s">
        <v>689</v>
      </c>
      <c r="F136" s="511"/>
    </row>
    <row r="137" spans="1:6">
      <c r="A137" s="1176"/>
      <c r="B137" s="1172">
        <v>170256</v>
      </c>
      <c r="C137" s="1172" t="s">
        <v>3</v>
      </c>
      <c r="D137" s="1172" t="str">
        <f t="shared" si="5"/>
        <v>170256,</v>
      </c>
      <c r="E137" s="1172" t="s">
        <v>689</v>
      </c>
      <c r="F137" s="511"/>
    </row>
    <row r="138" spans="1:6">
      <c r="A138" s="1176"/>
      <c r="B138" s="1172">
        <v>170172</v>
      </c>
      <c r="C138" s="1172" t="s">
        <v>3</v>
      </c>
      <c r="D138" s="1172" t="str">
        <f t="shared" si="5"/>
        <v>170172,</v>
      </c>
      <c r="E138" s="1172" t="s">
        <v>682</v>
      </c>
      <c r="F138" s="511"/>
    </row>
    <row r="139" spans="1:6">
      <c r="A139" s="1176"/>
      <c r="B139" s="1172">
        <v>170175</v>
      </c>
      <c r="C139" s="1172" t="s">
        <v>3</v>
      </c>
      <c r="D139" s="1172" t="str">
        <f t="shared" si="5"/>
        <v>170175,</v>
      </c>
      <c r="E139" s="1172" t="s">
        <v>690</v>
      </c>
      <c r="F139" s="511"/>
    </row>
    <row r="140" spans="1:6">
      <c r="A140" s="1176"/>
      <c r="B140" s="1172">
        <v>170253</v>
      </c>
      <c r="C140" s="1172" t="s">
        <v>3</v>
      </c>
      <c r="D140" s="1172" t="str">
        <f t="shared" si="5"/>
        <v>170253,</v>
      </c>
      <c r="E140" s="1172" t="s">
        <v>685</v>
      </c>
      <c r="F140" s="511"/>
    </row>
    <row r="141" spans="1:6">
      <c r="A141" s="1176"/>
      <c r="B141" s="1172">
        <v>152744</v>
      </c>
      <c r="C141" s="1172" t="s">
        <v>3</v>
      </c>
      <c r="D141" s="1172" t="str">
        <f t="shared" si="5"/>
        <v>152744,</v>
      </c>
      <c r="E141" s="1172" t="s">
        <v>691</v>
      </c>
      <c r="F141" s="511"/>
    </row>
    <row r="142" spans="1:6">
      <c r="A142" s="1176"/>
      <c r="B142" s="1172">
        <v>170164</v>
      </c>
      <c r="C142" s="1172" t="s">
        <v>3</v>
      </c>
      <c r="D142" s="1172" t="str">
        <f t="shared" si="5"/>
        <v>170164,</v>
      </c>
      <c r="E142" s="1172" t="s">
        <v>681</v>
      </c>
      <c r="F142" s="511"/>
    </row>
    <row r="143" spans="1:6">
      <c r="A143" s="1176"/>
      <c r="B143" s="1172">
        <v>190565</v>
      </c>
      <c r="C143" s="1172" t="s">
        <v>3</v>
      </c>
      <c r="D143" s="1172" t="str">
        <f t="shared" si="5"/>
        <v>190565,</v>
      </c>
      <c r="E143" s="1172" t="s">
        <v>680</v>
      </c>
      <c r="F143" s="511"/>
    </row>
    <row r="144" spans="1:6">
      <c r="A144" s="1176"/>
      <c r="B144" s="1172">
        <v>152786</v>
      </c>
      <c r="C144" s="1172" t="s">
        <v>3</v>
      </c>
      <c r="D144" s="1172" t="str">
        <f t="shared" si="5"/>
        <v>152786,</v>
      </c>
      <c r="E144" s="1172" t="s">
        <v>692</v>
      </c>
      <c r="F144" s="511"/>
    </row>
    <row r="145" spans="1:6">
      <c r="A145" s="1176"/>
      <c r="B145" s="1172">
        <v>152736</v>
      </c>
      <c r="C145" s="1172" t="s">
        <v>3</v>
      </c>
      <c r="D145" s="1172" t="str">
        <f t="shared" si="5"/>
        <v>152736,</v>
      </c>
      <c r="E145" s="1172" t="s">
        <v>693</v>
      </c>
      <c r="F145" s="511"/>
    </row>
    <row r="146" spans="1:6">
      <c r="A146" s="1176"/>
      <c r="B146" s="1172">
        <v>170186</v>
      </c>
      <c r="C146" s="1172" t="s">
        <v>3</v>
      </c>
      <c r="D146" s="1172" t="str">
        <f t="shared" si="5"/>
        <v>170186,</v>
      </c>
      <c r="E146" s="1172" t="s">
        <v>694</v>
      </c>
      <c r="F146" s="511"/>
    </row>
    <row r="147" spans="1:6">
      <c r="A147" s="1176"/>
      <c r="B147" s="1172">
        <v>152725</v>
      </c>
      <c r="C147" s="1172" t="s">
        <v>3</v>
      </c>
      <c r="D147" s="1172" t="str">
        <f t="shared" si="5"/>
        <v>152725,</v>
      </c>
      <c r="E147" s="1172" t="s">
        <v>692</v>
      </c>
      <c r="F147" s="511"/>
    </row>
    <row r="148" spans="1:6">
      <c r="A148" s="1176"/>
      <c r="B148" s="1172">
        <v>170174</v>
      </c>
      <c r="C148" s="1172" t="s">
        <v>3</v>
      </c>
      <c r="D148" s="1172" t="str">
        <f t="shared" si="5"/>
        <v>170174,</v>
      </c>
      <c r="E148" s="1172" t="s">
        <v>690</v>
      </c>
      <c r="F148" s="511"/>
    </row>
    <row r="149" spans="1:6">
      <c r="A149" s="1176"/>
      <c r="B149" s="1172">
        <v>202156</v>
      </c>
      <c r="C149" s="1172" t="s">
        <v>3</v>
      </c>
      <c r="D149" s="1172" t="str">
        <f t="shared" si="5"/>
        <v>202156,</v>
      </c>
      <c r="E149" s="1172" t="s">
        <v>680</v>
      </c>
      <c r="F149" s="511"/>
    </row>
    <row r="150" spans="1:6">
      <c r="A150" s="1176"/>
      <c r="B150" s="1172">
        <v>170239</v>
      </c>
      <c r="C150" s="1172" t="s">
        <v>3</v>
      </c>
      <c r="D150" s="1172" t="str">
        <f t="shared" si="5"/>
        <v>170239,</v>
      </c>
      <c r="E150" s="1172" t="s">
        <v>680</v>
      </c>
      <c r="F150" s="511"/>
    </row>
    <row r="151" spans="1:6">
      <c r="A151" s="1176"/>
      <c r="B151" s="1172">
        <v>170230</v>
      </c>
      <c r="C151" s="1172" t="s">
        <v>3</v>
      </c>
      <c r="D151" s="1172" t="str">
        <f t="shared" si="5"/>
        <v>170230,</v>
      </c>
      <c r="E151" s="1172" t="s">
        <v>695</v>
      </c>
      <c r="F151" s="511"/>
    </row>
    <row r="152" spans="1:6">
      <c r="A152" s="1176"/>
      <c r="B152" s="1172">
        <v>212455</v>
      </c>
      <c r="C152" s="1172" t="s">
        <v>3</v>
      </c>
      <c r="D152" s="1172" t="str">
        <f t="shared" si="5"/>
        <v>212455,</v>
      </c>
      <c r="E152" s="1172" t="s">
        <v>688</v>
      </c>
      <c r="F152" s="511"/>
    </row>
    <row r="153" spans="1:6">
      <c r="A153" s="1176"/>
      <c r="B153" s="1172">
        <v>152741</v>
      </c>
      <c r="C153" s="1172" t="s">
        <v>3</v>
      </c>
      <c r="D153" s="1172" t="str">
        <f t="shared" si="5"/>
        <v>152741,</v>
      </c>
      <c r="E153" s="1172" t="s">
        <v>696</v>
      </c>
      <c r="F153" s="511"/>
    </row>
    <row r="154" spans="1:6">
      <c r="A154" s="1176"/>
      <c r="B154" s="1172">
        <v>152802</v>
      </c>
      <c r="C154" s="1172" t="s">
        <v>3</v>
      </c>
      <c r="D154" s="1172" t="str">
        <f t="shared" si="5"/>
        <v>152802,</v>
      </c>
      <c r="E154" s="1172" t="s">
        <v>697</v>
      </c>
      <c r="F154" s="511"/>
    </row>
    <row r="155" spans="1:6">
      <c r="A155" s="1176"/>
      <c r="B155" s="1172">
        <v>152785</v>
      </c>
      <c r="C155" s="1172" t="s">
        <v>3</v>
      </c>
      <c r="D155" s="1172" t="str">
        <f t="shared" si="5"/>
        <v>152785,</v>
      </c>
      <c r="E155" s="1172" t="s">
        <v>692</v>
      </c>
      <c r="F155" s="511"/>
    </row>
    <row r="156" spans="1:6">
      <c r="A156" s="1176"/>
      <c r="B156" s="1172">
        <v>153198</v>
      </c>
      <c r="C156" s="1172" t="s">
        <v>3</v>
      </c>
      <c r="D156" s="1172" t="str">
        <f t="shared" si="5"/>
        <v>153198,</v>
      </c>
      <c r="E156" s="1172" t="s">
        <v>697</v>
      </c>
      <c r="F156" s="511"/>
    </row>
    <row r="157" spans="1:6">
      <c r="A157" s="1176"/>
      <c r="B157" s="1172">
        <v>170165</v>
      </c>
      <c r="C157" s="1172" t="s">
        <v>3</v>
      </c>
      <c r="D157" s="1172" t="str">
        <f t="shared" si="5"/>
        <v>170165,</v>
      </c>
      <c r="E157" s="1172" t="s">
        <v>681</v>
      </c>
      <c r="F157" s="511"/>
    </row>
    <row r="158" spans="1:6">
      <c r="A158" s="1179"/>
      <c r="B158" s="1172">
        <v>197165</v>
      </c>
      <c r="C158" s="1172"/>
      <c r="D158" s="1172" t="str">
        <f t="shared" si="5"/>
        <v>197165</v>
      </c>
      <c r="E158" s="1172" t="s">
        <v>688</v>
      </c>
      <c r="F158" s="1180"/>
    </row>
    <row r="160" spans="1:6">
      <c r="A160" s="1174" t="s">
        <v>432</v>
      </c>
      <c r="B160" s="1172" t="s">
        <v>79</v>
      </c>
      <c r="C160" s="1172"/>
      <c r="D160" s="1172"/>
      <c r="E160" s="1172" t="s">
        <v>447</v>
      </c>
      <c r="F160" s="508" t="s">
        <v>0</v>
      </c>
    </row>
    <row r="161" spans="1:6">
      <c r="A161" s="1175" t="s">
        <v>164</v>
      </c>
      <c r="B161" s="1172">
        <v>182086</v>
      </c>
      <c r="C161" s="1172"/>
      <c r="D161" s="1172"/>
      <c r="E161" s="1172" t="s">
        <v>166</v>
      </c>
      <c r="F161" s="508"/>
    </row>
    <row r="162" spans="1:6">
      <c r="A162" s="1179"/>
      <c r="B162" s="1172">
        <v>182090</v>
      </c>
      <c r="C162" s="1172"/>
      <c r="D162" s="1172"/>
      <c r="E162" s="1172" t="s">
        <v>167</v>
      </c>
      <c r="F162" s="508"/>
    </row>
    <row r="164" spans="1:6">
      <c r="A164" s="1174" t="s">
        <v>432</v>
      </c>
      <c r="B164" s="1141" t="s">
        <v>431</v>
      </c>
      <c r="C164" s="1141"/>
      <c r="D164" s="1141"/>
      <c r="E164" s="1141" t="s">
        <v>432</v>
      </c>
      <c r="F164" s="508" t="s">
        <v>0</v>
      </c>
    </row>
    <row r="165" spans="1:6">
      <c r="A165" s="1174"/>
      <c r="B165" s="1141">
        <v>209341</v>
      </c>
      <c r="C165" s="1141"/>
      <c r="D165" s="1141"/>
      <c r="E165" s="1141" t="s">
        <v>126</v>
      </c>
      <c r="F165" s="508">
        <v>30</v>
      </c>
    </row>
    <row r="166" spans="1:6">
      <c r="A166" s="1174"/>
      <c r="B166" s="1141">
        <v>161198</v>
      </c>
      <c r="C166" s="1141"/>
      <c r="D166" s="1141"/>
      <c r="E166" s="1141" t="s">
        <v>101</v>
      </c>
      <c r="F166" s="508">
        <v>68</v>
      </c>
    </row>
    <row r="167" spans="1:6">
      <c r="A167" s="1174"/>
      <c r="B167" s="1141">
        <v>165276</v>
      </c>
      <c r="C167" s="1141"/>
      <c r="D167" s="1141"/>
      <c r="E167" s="1141" t="s">
        <v>381</v>
      </c>
      <c r="F167" s="508">
        <v>48</v>
      </c>
    </row>
    <row r="168" spans="1:6">
      <c r="A168" s="1174"/>
      <c r="B168" s="1141">
        <v>118077</v>
      </c>
      <c r="C168" s="1141"/>
      <c r="D168" s="1141"/>
      <c r="E168" s="1141" t="s">
        <v>433</v>
      </c>
      <c r="F168" s="508">
        <v>12</v>
      </c>
    </row>
    <row r="170" spans="1:6">
      <c r="A170" s="1174" t="s">
        <v>432</v>
      </c>
      <c r="B170" s="1172" t="s">
        <v>79</v>
      </c>
      <c r="C170" s="1172"/>
      <c r="D170" s="1172"/>
      <c r="E170" s="1172" t="s">
        <v>137</v>
      </c>
      <c r="F170" s="508" t="s">
        <v>0</v>
      </c>
    </row>
    <row r="171" spans="1:6">
      <c r="A171" s="1175" t="s">
        <v>698</v>
      </c>
      <c r="B171" s="1172">
        <v>115078</v>
      </c>
      <c r="C171" s="1172" t="s">
        <v>3</v>
      </c>
      <c r="D171" s="1172" t="str">
        <f>B171&amp;C171</f>
        <v>115078,</v>
      </c>
      <c r="E171" s="1172" t="s">
        <v>699</v>
      </c>
      <c r="F171" s="512">
        <v>91</v>
      </c>
    </row>
    <row r="172" spans="1:6">
      <c r="A172" s="1176"/>
      <c r="B172" s="1172">
        <v>132393</v>
      </c>
      <c r="C172" s="1172" t="s">
        <v>3</v>
      </c>
      <c r="D172" s="1172" t="str">
        <f t="shared" ref="D172:D183" si="6">B172&amp;C172</f>
        <v>132393,</v>
      </c>
      <c r="E172" s="1172" t="s">
        <v>122</v>
      </c>
      <c r="F172" s="1173"/>
    </row>
    <row r="173" spans="1:6">
      <c r="A173" s="1176"/>
      <c r="B173" s="1172">
        <v>53857</v>
      </c>
      <c r="C173" s="1172" t="s">
        <v>3</v>
      </c>
      <c r="D173" s="1172" t="str">
        <f t="shared" si="6"/>
        <v>53857,</v>
      </c>
      <c r="E173" s="1172" t="s">
        <v>124</v>
      </c>
      <c r="F173" s="1173"/>
    </row>
    <row r="174" spans="1:6">
      <c r="A174" s="1176"/>
      <c r="B174" s="1172">
        <v>172351</v>
      </c>
      <c r="C174" s="1172" t="s">
        <v>3</v>
      </c>
      <c r="D174" s="1172" t="str">
        <f t="shared" si="6"/>
        <v>172351,</v>
      </c>
      <c r="E174" s="1172" t="s">
        <v>700</v>
      </c>
      <c r="F174" s="1173"/>
    </row>
    <row r="175" spans="1:6">
      <c r="A175" s="1176"/>
      <c r="B175" s="1172">
        <v>38113</v>
      </c>
      <c r="C175" s="1172" t="s">
        <v>3</v>
      </c>
      <c r="D175" s="1172" t="str">
        <f t="shared" si="6"/>
        <v>38113,</v>
      </c>
      <c r="E175" s="1172" t="s">
        <v>701</v>
      </c>
      <c r="F175" s="1173"/>
    </row>
    <row r="176" spans="1:6">
      <c r="A176" s="1176"/>
      <c r="B176" s="1172">
        <v>15223</v>
      </c>
      <c r="C176" s="1172" t="s">
        <v>3</v>
      </c>
      <c r="D176" s="1172" t="str">
        <f t="shared" si="6"/>
        <v>15223,</v>
      </c>
      <c r="E176" s="1172" t="s">
        <v>702</v>
      </c>
      <c r="F176" s="1173"/>
    </row>
    <row r="177" spans="1:6">
      <c r="A177" s="1176"/>
      <c r="B177" s="1172">
        <v>187925</v>
      </c>
      <c r="C177" s="1172" t="s">
        <v>3</v>
      </c>
      <c r="D177" s="1172" t="str">
        <f t="shared" si="6"/>
        <v>187925,</v>
      </c>
      <c r="E177" s="1172" t="s">
        <v>703</v>
      </c>
      <c r="F177" s="1173"/>
    </row>
    <row r="178" spans="1:6">
      <c r="A178" s="1176"/>
      <c r="B178" s="1172">
        <v>15224</v>
      </c>
      <c r="C178" s="1172" t="s">
        <v>3</v>
      </c>
      <c r="D178" s="1172" t="str">
        <f t="shared" si="6"/>
        <v>15224,</v>
      </c>
      <c r="E178" s="1172" t="s">
        <v>704</v>
      </c>
      <c r="F178" s="1173"/>
    </row>
    <row r="179" spans="1:6">
      <c r="A179" s="1176"/>
      <c r="B179" s="1172">
        <v>108706</v>
      </c>
      <c r="C179" s="1172" t="s">
        <v>3</v>
      </c>
      <c r="D179" s="1172" t="str">
        <f t="shared" si="6"/>
        <v>108706,</v>
      </c>
      <c r="E179" s="1172" t="s">
        <v>705</v>
      </c>
      <c r="F179" s="1173"/>
    </row>
    <row r="180" spans="1:6">
      <c r="A180" s="1176"/>
      <c r="B180" s="1172">
        <v>102958</v>
      </c>
      <c r="C180" s="1172" t="s">
        <v>3</v>
      </c>
      <c r="D180" s="1172" t="str">
        <f t="shared" si="6"/>
        <v>102958,</v>
      </c>
      <c r="E180" s="1172" t="s">
        <v>417</v>
      </c>
      <c r="F180" s="1173"/>
    </row>
    <row r="181" spans="1:6">
      <c r="A181" s="1176"/>
      <c r="B181" s="1172">
        <v>135639</v>
      </c>
      <c r="C181" s="1172" t="s">
        <v>3</v>
      </c>
      <c r="D181" s="1172" t="str">
        <f t="shared" si="6"/>
        <v>135639,</v>
      </c>
      <c r="E181" s="1172" t="s">
        <v>706</v>
      </c>
      <c r="F181" s="1173"/>
    </row>
    <row r="182" spans="1:6">
      <c r="A182" s="1176"/>
      <c r="B182" s="1172">
        <v>193828</v>
      </c>
      <c r="C182" s="1172" t="s">
        <v>3</v>
      </c>
      <c r="D182" s="1172" t="str">
        <f t="shared" si="6"/>
        <v>193828,</v>
      </c>
      <c r="E182" s="1172" t="s">
        <v>707</v>
      </c>
      <c r="F182" s="1173"/>
    </row>
    <row r="183" spans="1:6">
      <c r="A183" s="1179"/>
      <c r="B183" s="1172">
        <v>48566</v>
      </c>
      <c r="C183" s="1172"/>
      <c r="D183" s="1172" t="str">
        <f t="shared" si="6"/>
        <v>48566</v>
      </c>
      <c r="E183" s="1172" t="s">
        <v>708</v>
      </c>
      <c r="F183" s="513"/>
    </row>
    <row r="185" ht="15.6" spans="1:6">
      <c r="A185" s="1181"/>
      <c r="B185" s="1182">
        <v>115733</v>
      </c>
      <c r="C185" s="1182"/>
      <c r="D185" s="1182"/>
      <c r="E185" s="1182" t="s">
        <v>709</v>
      </c>
      <c r="F185" s="1183">
        <v>3</v>
      </c>
    </row>
    <row r="187" spans="1:6">
      <c r="A187" s="142" t="s">
        <v>405</v>
      </c>
      <c r="B187" s="418" t="s">
        <v>79</v>
      </c>
      <c r="C187" s="418"/>
      <c r="D187" s="418"/>
      <c r="E187" s="418" t="s">
        <v>95</v>
      </c>
      <c r="F187" s="508" t="s">
        <v>0</v>
      </c>
    </row>
    <row r="188" spans="1:6">
      <c r="A188" s="142" t="s">
        <v>96</v>
      </c>
      <c r="B188" s="448">
        <v>104690</v>
      </c>
      <c r="C188" s="418" t="s">
        <v>3</v>
      </c>
      <c r="D188" s="418" t="str">
        <f>B188&amp;C188</f>
        <v>104690,</v>
      </c>
      <c r="E188" s="418" t="s">
        <v>340</v>
      </c>
      <c r="F188" s="512" t="s">
        <v>710</v>
      </c>
    </row>
    <row r="189" ht="24" spans="1:6">
      <c r="A189" s="142"/>
      <c r="B189" s="11">
        <v>1466</v>
      </c>
      <c r="C189" s="418" t="s">
        <v>3</v>
      </c>
      <c r="D189" s="418" t="str">
        <f>B189&amp;C189</f>
        <v>1466,</v>
      </c>
      <c r="E189" s="1184" t="s">
        <v>711</v>
      </c>
      <c r="F189" s="1173"/>
    </row>
    <row r="190" spans="1:6">
      <c r="A190" s="142"/>
      <c r="B190" s="38">
        <v>155108</v>
      </c>
      <c r="C190" s="418" t="s">
        <v>3</v>
      </c>
      <c r="D190" s="418" t="str">
        <f>B190&amp;C190</f>
        <v>155108,</v>
      </c>
      <c r="E190" s="419" t="s">
        <v>231</v>
      </c>
      <c r="F190" s="1173"/>
    </row>
    <row r="191" spans="1:6">
      <c r="A191" s="142"/>
      <c r="B191" s="448">
        <v>139379</v>
      </c>
      <c r="C191" s="418" t="s">
        <v>3</v>
      </c>
      <c r="D191" s="418" t="str">
        <f>B191&amp;C191</f>
        <v>139379,</v>
      </c>
      <c r="E191" s="418" t="s">
        <v>99</v>
      </c>
      <c r="F191" s="1173"/>
    </row>
    <row r="192" spans="1:6">
      <c r="A192" s="142"/>
      <c r="B192" s="448">
        <v>97851</v>
      </c>
      <c r="C192" s="418" t="s">
        <v>3</v>
      </c>
      <c r="D192" s="418" t="str">
        <f>B192&amp;C192</f>
        <v>97851,</v>
      </c>
      <c r="E192" s="418" t="s">
        <v>712</v>
      </c>
      <c r="F192" s="1173"/>
    </row>
    <row r="193" spans="1:6">
      <c r="A193" s="142"/>
      <c r="B193" s="418">
        <v>202044</v>
      </c>
      <c r="C193" s="418" t="s">
        <v>3</v>
      </c>
      <c r="D193" s="418" t="str">
        <f t="shared" ref="D193:D198" si="7">B193&amp;C193</f>
        <v>202044,</v>
      </c>
      <c r="E193" s="418" t="s">
        <v>98</v>
      </c>
      <c r="F193" s="1173"/>
    </row>
    <row r="194" spans="1:6">
      <c r="A194" s="142"/>
      <c r="B194" s="38">
        <v>171872</v>
      </c>
      <c r="C194" s="418" t="s">
        <v>3</v>
      </c>
      <c r="D194" s="418" t="str">
        <f t="shared" si="7"/>
        <v>171872,</v>
      </c>
      <c r="E194" s="419" t="s">
        <v>408</v>
      </c>
      <c r="F194" s="1173"/>
    </row>
    <row r="195" spans="1:6">
      <c r="A195" s="142"/>
      <c r="B195" s="11">
        <v>67579</v>
      </c>
      <c r="C195" s="418" t="s">
        <v>3</v>
      </c>
      <c r="D195" s="418" t="str">
        <f t="shared" si="7"/>
        <v>67579,</v>
      </c>
      <c r="E195" s="1184" t="s">
        <v>10</v>
      </c>
      <c r="F195" s="1173"/>
    </row>
    <row r="196" spans="1:6">
      <c r="A196" s="142"/>
      <c r="B196" s="448">
        <v>44621</v>
      </c>
      <c r="C196" s="418" t="s">
        <v>3</v>
      </c>
      <c r="D196" s="418" t="str">
        <f t="shared" si="7"/>
        <v>44621,</v>
      </c>
      <c r="E196" s="419" t="s">
        <v>409</v>
      </c>
      <c r="F196" s="1173"/>
    </row>
    <row r="197" spans="1:6">
      <c r="A197" s="142"/>
      <c r="B197" s="38">
        <v>153448</v>
      </c>
      <c r="C197" s="418" t="s">
        <v>3</v>
      </c>
      <c r="D197" s="418" t="str">
        <f t="shared" si="7"/>
        <v>153448,</v>
      </c>
      <c r="E197" s="419" t="s">
        <v>541</v>
      </c>
      <c r="F197" s="1173"/>
    </row>
    <row r="198" spans="1:6">
      <c r="A198" s="142"/>
      <c r="B198" s="419">
        <v>201309</v>
      </c>
      <c r="C198" s="418"/>
      <c r="D198" s="418" t="str">
        <f t="shared" si="7"/>
        <v>201309</v>
      </c>
      <c r="E198" s="419" t="s">
        <v>542</v>
      </c>
      <c r="F198" s="513"/>
    </row>
    <row r="199" spans="1:6">
      <c r="A199" s="142"/>
      <c r="B199" s="419"/>
      <c r="C199" s="418"/>
      <c r="D199" s="418"/>
      <c r="E199" s="419"/>
      <c r="F199" s="1173"/>
    </row>
    <row r="200" spans="1:6">
      <c r="A200" s="142" t="s">
        <v>100</v>
      </c>
      <c r="B200" s="11">
        <v>123717</v>
      </c>
      <c r="C200" s="418" t="s">
        <v>3</v>
      </c>
      <c r="D200" s="418" t="str">
        <f t="shared" ref="D200:D205" si="8">B200&amp;C200</f>
        <v>123717,</v>
      </c>
      <c r="E200" s="1184" t="s">
        <v>713</v>
      </c>
      <c r="F200" s="512" t="s">
        <v>714</v>
      </c>
    </row>
    <row r="201" spans="1:6">
      <c r="A201" s="142"/>
      <c r="B201" s="38">
        <v>171499</v>
      </c>
      <c r="C201" s="418" t="s">
        <v>3</v>
      </c>
      <c r="D201" s="418" t="str">
        <f t="shared" si="8"/>
        <v>171499,</v>
      </c>
      <c r="E201" s="419" t="s">
        <v>543</v>
      </c>
      <c r="F201" s="1173"/>
    </row>
    <row r="202" spans="1:6">
      <c r="A202" s="142"/>
      <c r="B202" s="418">
        <v>161198</v>
      </c>
      <c r="C202" s="418" t="s">
        <v>3</v>
      </c>
      <c r="D202" s="418" t="str">
        <f t="shared" si="8"/>
        <v>161198,</v>
      </c>
      <c r="E202" s="418" t="s">
        <v>101</v>
      </c>
      <c r="F202" s="1173"/>
    </row>
    <row r="203" spans="1:6">
      <c r="A203" s="142"/>
      <c r="B203" s="418">
        <v>144423</v>
      </c>
      <c r="C203" s="418" t="s">
        <v>3</v>
      </c>
      <c r="D203" s="418" t="str">
        <f t="shared" si="8"/>
        <v>144423,</v>
      </c>
      <c r="E203" s="418" t="s">
        <v>103</v>
      </c>
      <c r="F203" s="1173"/>
    </row>
    <row r="204" spans="1:6">
      <c r="A204" s="142"/>
      <c r="B204" s="38">
        <v>170191</v>
      </c>
      <c r="C204" s="418" t="s">
        <v>3</v>
      </c>
      <c r="D204" s="418" t="str">
        <f t="shared" si="8"/>
        <v>170191,</v>
      </c>
      <c r="E204" s="419" t="s">
        <v>104</v>
      </c>
      <c r="F204" s="1173"/>
    </row>
    <row r="205" spans="1:6">
      <c r="A205" s="142"/>
      <c r="B205" s="448">
        <v>58522</v>
      </c>
      <c r="C205" s="418"/>
      <c r="D205" s="418" t="str">
        <f t="shared" si="8"/>
        <v>58522</v>
      </c>
      <c r="E205" s="418" t="s">
        <v>106</v>
      </c>
      <c r="F205" s="513"/>
    </row>
    <row r="206" spans="1:6">
      <c r="A206" s="142"/>
      <c r="B206" s="448"/>
      <c r="C206" s="418"/>
      <c r="D206" s="418"/>
      <c r="E206" s="418"/>
      <c r="F206" s="1173"/>
    </row>
    <row r="207" spans="1:6">
      <c r="A207" s="142" t="s">
        <v>107</v>
      </c>
      <c r="B207" s="1185">
        <v>41368</v>
      </c>
      <c r="C207" s="418" t="s">
        <v>3</v>
      </c>
      <c r="D207" s="418" t="str">
        <f>B207&amp;C207</f>
        <v>41368,</v>
      </c>
      <c r="E207" s="418" t="s">
        <v>108</v>
      </c>
      <c r="F207" s="512" t="s">
        <v>715</v>
      </c>
    </row>
    <row r="208" spans="1:6">
      <c r="A208" s="142"/>
      <c r="B208" s="1185">
        <v>34489</v>
      </c>
      <c r="C208" s="418" t="s">
        <v>3</v>
      </c>
      <c r="D208" s="418" t="str">
        <f t="shared" ref="D207:D217" si="9">B208&amp;C208</f>
        <v>34489,</v>
      </c>
      <c r="E208" s="418" t="s">
        <v>108</v>
      </c>
      <c r="F208" s="1173"/>
    </row>
    <row r="209" spans="1:6">
      <c r="A209" s="142"/>
      <c r="B209" s="11">
        <v>59899</v>
      </c>
      <c r="C209" s="418" t="s">
        <v>3</v>
      </c>
      <c r="D209" s="418" t="str">
        <f t="shared" si="9"/>
        <v>59899,</v>
      </c>
      <c r="E209" s="1184" t="s">
        <v>113</v>
      </c>
      <c r="F209" s="1173"/>
    </row>
    <row r="210" spans="1:6">
      <c r="A210" s="142"/>
      <c r="B210" s="448">
        <v>174232</v>
      </c>
      <c r="C210" s="418" t="s">
        <v>3</v>
      </c>
      <c r="D210" s="418" t="str">
        <f t="shared" si="9"/>
        <v>174232,</v>
      </c>
      <c r="E210" s="418" t="s">
        <v>6</v>
      </c>
      <c r="F210" s="1173"/>
    </row>
    <row r="211" spans="1:6">
      <c r="A211" s="142"/>
      <c r="B211" s="38">
        <v>191655</v>
      </c>
      <c r="C211" s="418" t="s">
        <v>3</v>
      </c>
      <c r="D211" s="418" t="str">
        <f t="shared" si="9"/>
        <v>191655,</v>
      </c>
      <c r="E211" s="419" t="s">
        <v>6</v>
      </c>
      <c r="F211" s="1173"/>
    </row>
    <row r="212" spans="1:6">
      <c r="A212" s="142"/>
      <c r="B212" s="448">
        <v>181356</v>
      </c>
      <c r="C212" s="418" t="s">
        <v>3</v>
      </c>
      <c r="D212" s="418" t="str">
        <f t="shared" si="9"/>
        <v>181356,</v>
      </c>
      <c r="E212" s="418" t="s">
        <v>112</v>
      </c>
      <c r="F212" s="1173"/>
    </row>
    <row r="213" spans="1:6">
      <c r="A213" s="142"/>
      <c r="B213" s="448">
        <v>67665</v>
      </c>
      <c r="C213" s="418" t="s">
        <v>3</v>
      </c>
      <c r="D213" s="418" t="str">
        <f t="shared" si="9"/>
        <v>67665,</v>
      </c>
      <c r="E213" s="418" t="s">
        <v>113</v>
      </c>
      <c r="F213" s="1173"/>
    </row>
    <row r="214" spans="1:6">
      <c r="A214" s="142"/>
      <c r="B214" s="448">
        <v>184102</v>
      </c>
      <c r="C214" s="418" t="s">
        <v>3</v>
      </c>
      <c r="D214" s="418" t="str">
        <f t="shared" si="9"/>
        <v>184102,</v>
      </c>
      <c r="E214" s="418" t="s">
        <v>113</v>
      </c>
      <c r="F214" s="1173"/>
    </row>
    <row r="215" spans="1:6">
      <c r="A215" s="142"/>
      <c r="B215" s="418">
        <v>183439</v>
      </c>
      <c r="C215" s="418" t="s">
        <v>3</v>
      </c>
      <c r="D215" s="418" t="str">
        <f t="shared" si="9"/>
        <v>183439,</v>
      </c>
      <c r="E215" s="418" t="s">
        <v>7</v>
      </c>
      <c r="F215" s="1173"/>
    </row>
    <row r="216" spans="1:6">
      <c r="A216" s="142"/>
      <c r="B216" s="38">
        <v>204884</v>
      </c>
      <c r="C216" s="418" t="s">
        <v>3</v>
      </c>
      <c r="D216" s="418" t="str">
        <f t="shared" si="9"/>
        <v>204884,</v>
      </c>
      <c r="E216" s="419" t="s">
        <v>7</v>
      </c>
      <c r="F216" s="1173"/>
    </row>
    <row r="217" spans="1:6">
      <c r="A217" s="142"/>
      <c r="B217" s="38">
        <v>208936</v>
      </c>
      <c r="C217" s="418"/>
      <c r="D217" s="418" t="str">
        <f t="shared" si="9"/>
        <v>208936</v>
      </c>
      <c r="E217" s="419" t="s">
        <v>546</v>
      </c>
      <c r="F217" s="513"/>
    </row>
    <row r="218" spans="1:6">
      <c r="A218" s="142"/>
      <c r="B218" s="38"/>
      <c r="C218" s="418"/>
      <c r="D218" s="418"/>
      <c r="E218" s="419"/>
      <c r="F218" s="1173"/>
    </row>
    <row r="219" spans="1:6">
      <c r="A219" s="142" t="s">
        <v>547</v>
      </c>
      <c r="B219" s="418">
        <v>84174</v>
      </c>
      <c r="C219" s="418" t="s">
        <v>3</v>
      </c>
      <c r="D219" s="418" t="str">
        <f>B219&amp;C219</f>
        <v>84174,</v>
      </c>
      <c r="E219" s="418" t="s">
        <v>116</v>
      </c>
      <c r="F219" s="512" t="s">
        <v>716</v>
      </c>
    </row>
    <row r="220" spans="1:6">
      <c r="A220" s="142"/>
      <c r="B220" s="419">
        <v>21580</v>
      </c>
      <c r="C220" s="418" t="s">
        <v>3</v>
      </c>
      <c r="D220" s="418" t="str">
        <f>B220&amp;C220</f>
        <v>21580,</v>
      </c>
      <c r="E220" s="419" t="s">
        <v>548</v>
      </c>
      <c r="F220" s="1173"/>
    </row>
    <row r="221" spans="1:6">
      <c r="A221" s="142"/>
      <c r="B221" s="38">
        <v>75452</v>
      </c>
      <c r="C221" s="418" t="s">
        <v>3</v>
      </c>
      <c r="D221" s="418" t="str">
        <f>B221&amp;C221</f>
        <v>75452,</v>
      </c>
      <c r="E221" s="419" t="s">
        <v>549</v>
      </c>
      <c r="F221" s="1173"/>
    </row>
    <row r="222" spans="1:6">
      <c r="A222" s="142"/>
      <c r="B222" s="11">
        <v>208794</v>
      </c>
      <c r="C222" s="418" t="s">
        <v>3</v>
      </c>
      <c r="D222" s="418" t="str">
        <f>B222&amp;C222</f>
        <v>208794,</v>
      </c>
      <c r="E222" s="1184" t="s">
        <v>717</v>
      </c>
      <c r="F222" s="1173"/>
    </row>
    <row r="223" spans="1:6">
      <c r="A223" s="142"/>
      <c r="B223" s="38">
        <v>120877</v>
      </c>
      <c r="C223" s="418"/>
      <c r="D223" s="418" t="str">
        <f>B223&amp;C223</f>
        <v>120877</v>
      </c>
      <c r="E223" s="419" t="s">
        <v>550</v>
      </c>
      <c r="F223" s="513"/>
    </row>
    <row r="224" spans="1:6">
      <c r="A224" s="142"/>
      <c r="B224" s="38"/>
      <c r="C224" s="418"/>
      <c r="D224" s="418"/>
      <c r="E224" s="419"/>
      <c r="F224" s="1173"/>
    </row>
    <row r="225" spans="1:6">
      <c r="A225" s="134" t="s">
        <v>125</v>
      </c>
      <c r="B225" s="38">
        <v>187104</v>
      </c>
      <c r="C225" s="418" t="s">
        <v>3</v>
      </c>
      <c r="D225" s="418" t="str">
        <f>B225&amp;C225</f>
        <v>187104,</v>
      </c>
      <c r="E225" s="418" t="s">
        <v>126</v>
      </c>
      <c r="F225" s="1186" t="s">
        <v>349</v>
      </c>
    </row>
    <row r="226" spans="1:6">
      <c r="A226" s="134"/>
      <c r="B226" s="38">
        <v>202112</v>
      </c>
      <c r="C226" s="418"/>
      <c r="D226" s="418" t="str">
        <f>B226&amp;C226</f>
        <v>202112</v>
      </c>
      <c r="E226" s="419" t="s">
        <v>551</v>
      </c>
      <c r="F226" s="513"/>
    </row>
    <row r="227" spans="1:6">
      <c r="A227" s="134"/>
      <c r="B227" s="38"/>
      <c r="C227" s="418"/>
      <c r="D227" s="418"/>
      <c r="E227" s="419"/>
      <c r="F227" s="1173"/>
    </row>
    <row r="228" spans="1:6">
      <c r="A228" s="142" t="s">
        <v>129</v>
      </c>
      <c r="B228" s="38">
        <v>124775</v>
      </c>
      <c r="C228" s="418" t="s">
        <v>3</v>
      </c>
      <c r="D228" s="418" t="str">
        <f>B228&amp;C228</f>
        <v>124775,</v>
      </c>
      <c r="E228" s="419" t="s">
        <v>150</v>
      </c>
      <c r="F228" s="512" t="s">
        <v>335</v>
      </c>
    </row>
    <row r="229" ht="24" spans="1:6">
      <c r="A229" s="142"/>
      <c r="B229" s="38">
        <v>190969</v>
      </c>
      <c r="C229" s="418" t="s">
        <v>3</v>
      </c>
      <c r="D229" s="418" t="str">
        <f>B229&amp;C229</f>
        <v>190969,</v>
      </c>
      <c r="E229" s="419" t="s">
        <v>134</v>
      </c>
      <c r="F229" s="1173"/>
    </row>
    <row r="230" spans="1:6">
      <c r="A230" s="142"/>
      <c r="B230" s="448">
        <v>184082</v>
      </c>
      <c r="C230" s="418" t="s">
        <v>3</v>
      </c>
      <c r="D230" s="418" t="str">
        <f>B230&amp;C230</f>
        <v>184082,</v>
      </c>
      <c r="E230" s="418" t="s">
        <v>135</v>
      </c>
      <c r="F230" s="1173"/>
    </row>
    <row r="231" spans="1:6">
      <c r="A231" s="142"/>
      <c r="B231" s="38">
        <v>9857</v>
      </c>
      <c r="C231" s="418"/>
      <c r="D231" s="418" t="str">
        <f>B231&amp;C231</f>
        <v>9857</v>
      </c>
      <c r="E231" s="419" t="s">
        <v>552</v>
      </c>
      <c r="F231" s="513"/>
    </row>
    <row r="232" customFormat="1" spans="1:6">
      <c r="A232" s="142"/>
      <c r="B232" s="38"/>
      <c r="C232" s="418"/>
      <c r="D232" s="418"/>
      <c r="E232" s="419"/>
      <c r="F232" s="513"/>
    </row>
    <row r="233" customFormat="1" spans="1:6">
      <c r="A233" s="1187" t="s">
        <v>553</v>
      </c>
      <c r="B233" s="38">
        <v>127087</v>
      </c>
      <c r="C233" s="418" t="s">
        <v>3</v>
      </c>
      <c r="D233" s="418" t="str">
        <f>B233&amp;C233</f>
        <v>127087,</v>
      </c>
      <c r="E233" s="419" t="s">
        <v>718</v>
      </c>
      <c r="F233" s="1188" t="s">
        <v>349</v>
      </c>
    </row>
    <row r="234" s="1164" customFormat="1" ht="21" customHeight="1" spans="1:6">
      <c r="A234" s="1189"/>
      <c r="B234" s="501">
        <v>140288</v>
      </c>
      <c r="C234" s="476"/>
      <c r="D234" s="476" t="str">
        <f>B234&amp;C234</f>
        <v>140288</v>
      </c>
      <c r="E234" s="477" t="s">
        <v>355</v>
      </c>
      <c r="F234" s="1190"/>
    </row>
    <row r="235" s="1164" customFormat="1" ht="12" customHeight="1" spans="1:6">
      <c r="A235" s="1003"/>
      <c r="B235" s="501"/>
      <c r="C235" s="476"/>
      <c r="D235" s="476"/>
      <c r="E235" s="477"/>
      <c r="F235" s="1191"/>
    </row>
    <row r="236" ht="24" spans="1:6">
      <c r="A236" s="134" t="s">
        <v>425</v>
      </c>
      <c r="B236" s="448">
        <v>123845</v>
      </c>
      <c r="C236" s="418" t="s">
        <v>3</v>
      </c>
      <c r="D236" s="418" t="str">
        <f>B236&amp;C236</f>
        <v>123845,</v>
      </c>
      <c r="E236" s="418" t="s">
        <v>426</v>
      </c>
      <c r="F236" s="508" t="s">
        <v>719</v>
      </c>
    </row>
    <row r="237" spans="1:6">
      <c r="A237" s="134"/>
      <c r="B237" s="38">
        <v>186885</v>
      </c>
      <c r="C237" s="418" t="s">
        <v>3</v>
      </c>
      <c r="D237" s="418" t="str">
        <f t="shared" ref="D236:D243" si="10">B237&amp;C237</f>
        <v>186885,</v>
      </c>
      <c r="E237" s="419" t="s">
        <v>398</v>
      </c>
      <c r="F237" s="508"/>
    </row>
    <row r="238" spans="1:6">
      <c r="A238" s="134"/>
      <c r="B238" s="418">
        <v>186426</v>
      </c>
      <c r="C238" s="418" t="s">
        <v>3</v>
      </c>
      <c r="D238" s="418" t="str">
        <f t="shared" si="10"/>
        <v>186426,</v>
      </c>
      <c r="E238" s="418" t="s">
        <v>556</v>
      </c>
      <c r="F238" s="508"/>
    </row>
    <row r="239" spans="1:6">
      <c r="A239" s="134"/>
      <c r="B239" s="418">
        <v>90457</v>
      </c>
      <c r="C239" s="418" t="s">
        <v>3</v>
      </c>
      <c r="D239" s="418" t="str">
        <f t="shared" si="10"/>
        <v>90457,</v>
      </c>
      <c r="E239" s="418" t="s">
        <v>557</v>
      </c>
      <c r="F239" s="508"/>
    </row>
    <row r="240" spans="1:6">
      <c r="A240" s="134"/>
      <c r="B240" s="418">
        <v>159558</v>
      </c>
      <c r="C240" s="418" t="s">
        <v>3</v>
      </c>
      <c r="D240" s="418" t="str">
        <f t="shared" si="10"/>
        <v>159558,</v>
      </c>
      <c r="E240" s="418" t="s">
        <v>558</v>
      </c>
      <c r="F240" s="508"/>
    </row>
    <row r="241" spans="1:6">
      <c r="A241" s="134"/>
      <c r="B241" s="11">
        <v>196607</v>
      </c>
      <c r="C241" s="418" t="s">
        <v>3</v>
      </c>
      <c r="D241" s="418" t="str">
        <f t="shared" si="10"/>
        <v>196607,</v>
      </c>
      <c r="E241" s="1184" t="s">
        <v>720</v>
      </c>
      <c r="F241" s="508"/>
    </row>
    <row r="242" spans="1:6">
      <c r="A242" s="134"/>
      <c r="B242" s="11">
        <v>204372</v>
      </c>
      <c r="C242" s="418" t="s">
        <v>3</v>
      </c>
      <c r="D242" s="418" t="str">
        <f t="shared" si="10"/>
        <v>204372,</v>
      </c>
      <c r="E242" s="1184" t="s">
        <v>159</v>
      </c>
      <c r="F242" s="508"/>
    </row>
    <row r="243" spans="1:6">
      <c r="A243" s="134"/>
      <c r="B243" s="1144">
        <v>118408</v>
      </c>
      <c r="C243" s="1144"/>
      <c r="D243" s="418" t="str">
        <f t="shared" si="10"/>
        <v>118408</v>
      </c>
      <c r="E243" s="1144" t="s">
        <v>721</v>
      </c>
      <c r="F243" s="508"/>
    </row>
    <row r="244" spans="1:6">
      <c r="A244" s="1174"/>
      <c r="B244" s="1144"/>
      <c r="C244" s="1144"/>
      <c r="D244" s="1144"/>
      <c r="E244" s="1144"/>
      <c r="F244" s="508"/>
    </row>
    <row r="245" spans="1:6">
      <c r="A245" s="1174" t="s">
        <v>722</v>
      </c>
      <c r="B245" s="1144">
        <v>47683</v>
      </c>
      <c r="C245" s="1144"/>
      <c r="D245" s="1144">
        <v>47683</v>
      </c>
      <c r="E245" s="451" t="s">
        <v>722</v>
      </c>
      <c r="F245" s="508">
        <v>215</v>
      </c>
    </row>
  </sheetData>
  <mergeCells count="32">
    <mergeCell ref="A8:A10"/>
    <mergeCell ref="A12:A35"/>
    <mergeCell ref="A38:A99"/>
    <mergeCell ref="A102:A158"/>
    <mergeCell ref="A161:A162"/>
    <mergeCell ref="A171:A183"/>
    <mergeCell ref="A188:A198"/>
    <mergeCell ref="A200:A205"/>
    <mergeCell ref="A207:A217"/>
    <mergeCell ref="A219:A223"/>
    <mergeCell ref="A225:A226"/>
    <mergeCell ref="A228:A231"/>
    <mergeCell ref="A233:A234"/>
    <mergeCell ref="A236:A243"/>
    <mergeCell ref="E3:E4"/>
    <mergeCell ref="E5:E6"/>
    <mergeCell ref="F3:F4"/>
    <mergeCell ref="F5:F6"/>
    <mergeCell ref="F8:F10"/>
    <mergeCell ref="F13:F35"/>
    <mergeCell ref="F38:F99"/>
    <mergeCell ref="F102:F158"/>
    <mergeCell ref="F171:F183"/>
    <mergeCell ref="F188:F198"/>
    <mergeCell ref="F200:F205"/>
    <mergeCell ref="F207:F217"/>
    <mergeCell ref="F219:F223"/>
    <mergeCell ref="F225:F226"/>
    <mergeCell ref="F228:F231"/>
    <mergeCell ref="F233:F234"/>
    <mergeCell ref="F236:F243"/>
    <mergeCell ref="I21:N22"/>
  </mergeCells>
  <pageMargins left="0.75" right="0.75" top="1" bottom="1" header="0.5" footer="0.5"/>
  <pageSetup paperSize="12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topLeftCell="A7" workbookViewId="0">
      <selection activeCell="G40" sqref="G40"/>
    </sheetView>
  </sheetViews>
  <sheetFormatPr defaultColWidth="9" defaultRowHeight="14.4"/>
  <cols>
    <col min="2" max="2" width="9" customWidth="1"/>
    <col min="3" max="3" width="6.75" customWidth="1"/>
    <col min="4" max="4" width="7.25" customWidth="1"/>
    <col min="5" max="5" width="8.62962962962963" customWidth="1"/>
    <col min="6" max="6" width="6.87962962962963" customWidth="1"/>
    <col min="7" max="7" width="9" customWidth="1"/>
    <col min="8" max="8" width="6.87962962962963" customWidth="1"/>
    <col min="9" max="9" width="9" customWidth="1"/>
    <col min="10" max="10" width="7.75" customWidth="1"/>
    <col min="11" max="11" width="7.37962962962963" customWidth="1"/>
    <col min="12" max="12" width="7" customWidth="1"/>
    <col min="13" max="13" width="6.75" customWidth="1"/>
    <col min="14" max="15" width="9" customWidth="1"/>
  </cols>
  <sheetData>
    <row r="1" spans="1:18">
      <c r="A1" s="6" t="s">
        <v>723</v>
      </c>
      <c r="B1" s="6"/>
      <c r="C1" s="6"/>
      <c r="D1" s="1127"/>
      <c r="E1" s="1127"/>
      <c r="F1" s="1127"/>
      <c r="G1" s="1127"/>
      <c r="H1" s="1127"/>
      <c r="I1" s="1127"/>
      <c r="J1" s="1127"/>
      <c r="K1" s="1127"/>
      <c r="L1" s="6"/>
      <c r="M1" s="6"/>
      <c r="N1" s="6"/>
      <c r="O1" s="6"/>
      <c r="P1" s="6"/>
      <c r="Q1" s="6"/>
      <c r="R1" s="6"/>
    </row>
    <row r="2" ht="28.8" spans="1:19">
      <c r="A2" s="917" t="s">
        <v>276</v>
      </c>
      <c r="B2" s="917" t="s">
        <v>277</v>
      </c>
      <c r="C2" s="917" t="s">
        <v>278</v>
      </c>
      <c r="D2" s="1157" t="s">
        <v>279</v>
      </c>
      <c r="E2" s="1157" t="s">
        <v>280</v>
      </c>
      <c r="F2" s="1157" t="s">
        <v>281</v>
      </c>
      <c r="G2" s="1157" t="s">
        <v>282</v>
      </c>
      <c r="H2" s="1158" t="s">
        <v>283</v>
      </c>
      <c r="I2" s="920" t="s">
        <v>284</v>
      </c>
      <c r="J2" s="919" t="s">
        <v>285</v>
      </c>
      <c r="K2" s="919" t="s">
        <v>286</v>
      </c>
      <c r="L2" s="918" t="s">
        <v>287</v>
      </c>
      <c r="M2" s="1131" t="s">
        <v>288</v>
      </c>
      <c r="N2" s="918" t="s">
        <v>277</v>
      </c>
      <c r="O2" s="918" t="s">
        <v>289</v>
      </c>
      <c r="P2" s="4" t="s">
        <v>290</v>
      </c>
      <c r="Q2" s="4" t="s">
        <v>291</v>
      </c>
      <c r="R2" s="1161" t="s">
        <v>292</v>
      </c>
      <c r="S2" s="1162" t="s">
        <v>441</v>
      </c>
    </row>
    <row r="3" spans="1:19">
      <c r="A3" s="6" t="s">
        <v>293</v>
      </c>
      <c r="B3" s="6" t="s">
        <v>294</v>
      </c>
      <c r="C3" s="6">
        <v>0.9</v>
      </c>
      <c r="D3" s="1127">
        <v>2.9</v>
      </c>
      <c r="E3" s="1159">
        <f>C3/D3*F3</f>
        <v>61448.275862069</v>
      </c>
      <c r="F3" s="11">
        <v>198000</v>
      </c>
      <c r="G3" s="11">
        <v>6600</v>
      </c>
      <c r="H3" s="37">
        <f>C3/D3*F3/30</f>
        <v>2048.27586206897</v>
      </c>
      <c r="I3" s="37">
        <f>C3/D3*J3</f>
        <v>847.241379310345</v>
      </c>
      <c r="J3" s="38">
        <v>2730</v>
      </c>
      <c r="K3" s="38">
        <v>59400</v>
      </c>
      <c r="L3" s="41">
        <v>30</v>
      </c>
      <c r="M3" s="23">
        <f>E3/I3</f>
        <v>72.5274725274725</v>
      </c>
      <c r="N3" s="20" t="s">
        <v>294</v>
      </c>
      <c r="O3" s="23">
        <v>43</v>
      </c>
      <c r="P3" s="23">
        <f>O3/4</f>
        <v>10.75</v>
      </c>
      <c r="Q3" s="23">
        <f>P3/7</f>
        <v>1.53571428571429</v>
      </c>
      <c r="R3" s="1137">
        <v>96</v>
      </c>
      <c r="S3" s="70">
        <v>13</v>
      </c>
    </row>
    <row r="4" spans="1:19">
      <c r="A4" s="6" t="s">
        <v>293</v>
      </c>
      <c r="B4" s="6" t="s">
        <v>295</v>
      </c>
      <c r="C4" s="6">
        <v>1</v>
      </c>
      <c r="D4" s="1127">
        <v>2.9</v>
      </c>
      <c r="E4" s="1159">
        <f>C4/D4*F4</f>
        <v>68275.8620689655</v>
      </c>
      <c r="F4" s="11">
        <v>198000</v>
      </c>
      <c r="G4" s="11">
        <v>6600</v>
      </c>
      <c r="H4" s="37">
        <f>C4/D4*F4/30</f>
        <v>2275.86206896552</v>
      </c>
      <c r="I4" s="37">
        <f>C4/D4*J4</f>
        <v>941.379310344828</v>
      </c>
      <c r="J4" s="40">
        <v>2730</v>
      </c>
      <c r="K4" s="38">
        <v>59400</v>
      </c>
      <c r="L4" s="41">
        <v>30</v>
      </c>
      <c r="M4" s="23">
        <f>E4/I4</f>
        <v>72.5274725274725</v>
      </c>
      <c r="N4" s="20" t="s">
        <v>295</v>
      </c>
      <c r="O4" s="23">
        <v>47</v>
      </c>
      <c r="P4" s="23">
        <f>O4/4</f>
        <v>11.75</v>
      </c>
      <c r="Q4" s="23">
        <f>P4/7</f>
        <v>1.67857142857143</v>
      </c>
      <c r="R4" s="1137"/>
      <c r="S4" s="70">
        <v>13</v>
      </c>
    </row>
    <row r="5" s="171" customFormat="1" spans="1:19">
      <c r="A5" s="1127" t="s">
        <v>293</v>
      </c>
      <c r="B5" s="1127" t="s">
        <v>724</v>
      </c>
      <c r="C5" s="1127">
        <v>1</v>
      </c>
      <c r="D5" s="1127">
        <v>2.9</v>
      </c>
      <c r="E5" s="1159">
        <f>C5/D5*F5</f>
        <v>68275.8620689655</v>
      </c>
      <c r="F5" s="11">
        <v>198000</v>
      </c>
      <c r="G5" s="11">
        <v>6600</v>
      </c>
      <c r="H5" s="37">
        <f>C5/D5*F5/30</f>
        <v>2275.86206896552</v>
      </c>
      <c r="I5" s="37">
        <f>C5/D5*J5</f>
        <v>941.379310344828</v>
      </c>
      <c r="J5" s="40">
        <v>2730</v>
      </c>
      <c r="K5" s="38">
        <v>59400</v>
      </c>
      <c r="L5" s="41">
        <v>30</v>
      </c>
      <c r="M5" s="1105">
        <f>E5/I5</f>
        <v>72.5274725274725</v>
      </c>
      <c r="N5" s="40" t="s">
        <v>724</v>
      </c>
      <c r="O5" s="1105">
        <v>0</v>
      </c>
      <c r="P5" s="1105">
        <f>O5/4</f>
        <v>0</v>
      </c>
      <c r="Q5" s="1105">
        <f>P5/7</f>
        <v>0</v>
      </c>
      <c r="R5" s="1163"/>
      <c r="S5" s="22">
        <v>4</v>
      </c>
    </row>
    <row r="6" s="171" customFormat="1" spans="1:19">
      <c r="A6" s="1127"/>
      <c r="B6" s="1127"/>
      <c r="C6" s="1127">
        <v>2.9</v>
      </c>
      <c r="D6" s="1127"/>
      <c r="E6" s="1159">
        <f>SUM(E3:E5)</f>
        <v>198000</v>
      </c>
      <c r="F6" s="1127"/>
      <c r="G6" s="1127"/>
      <c r="H6" s="37">
        <f>SUM(H3:H5)</f>
        <v>6600</v>
      </c>
      <c r="I6" s="1103">
        <f>SUM(I3:I5)</f>
        <v>2730</v>
      </c>
      <c r="J6" s="40"/>
      <c r="K6" s="40"/>
      <c r="L6" s="1104"/>
      <c r="M6" s="1105"/>
      <c r="N6" s="173"/>
      <c r="O6" s="17">
        <f>SUM(O3:O5)</f>
        <v>90</v>
      </c>
      <c r="P6" s="1105"/>
      <c r="Q6" s="1105"/>
      <c r="R6" s="1163"/>
      <c r="S6" s="22">
        <v>30</v>
      </c>
    </row>
    <row r="7" s="171" customFormat="1" spans="1:18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</row>
    <row r="8" spans="1:18">
      <c r="A8" s="172"/>
      <c r="B8" s="172"/>
      <c r="C8" s="172"/>
      <c r="D8" s="173"/>
      <c r="E8" s="173"/>
      <c r="F8" s="173"/>
      <c r="G8" s="173"/>
      <c r="H8" s="173"/>
      <c r="I8" s="173"/>
      <c r="J8" s="173"/>
      <c r="K8" s="173"/>
      <c r="L8" s="172"/>
      <c r="M8" s="172"/>
      <c r="N8" s="172"/>
      <c r="O8" s="172"/>
      <c r="P8" s="172"/>
      <c r="Q8" s="172"/>
      <c r="R8" s="172"/>
    </row>
    <row r="9" spans="1:18">
      <c r="A9" s="20" t="s">
        <v>298</v>
      </c>
      <c r="B9" s="20"/>
      <c r="C9" s="23" t="s">
        <v>294</v>
      </c>
      <c r="D9" s="1105" t="s">
        <v>295</v>
      </c>
      <c r="E9" s="9" t="s">
        <v>724</v>
      </c>
      <c r="F9" s="864" t="s">
        <v>442</v>
      </c>
      <c r="G9" s="17"/>
      <c r="H9" s="40" t="s">
        <v>299</v>
      </c>
      <c r="I9" s="40"/>
      <c r="J9" s="1105" t="s">
        <v>294</v>
      </c>
      <c r="K9" s="1105" t="s">
        <v>295</v>
      </c>
      <c r="L9" s="8" t="s">
        <v>724</v>
      </c>
      <c r="M9" s="8" t="s">
        <v>442</v>
      </c>
      <c r="N9" s="172"/>
      <c r="O9" s="172"/>
      <c r="P9" s="172"/>
      <c r="Q9" s="172"/>
      <c r="R9" s="172"/>
    </row>
    <row r="10" spans="1:18">
      <c r="A10" s="20">
        <v>5020</v>
      </c>
      <c r="B10" s="20" t="s">
        <v>313</v>
      </c>
      <c r="C10" s="23">
        <v>1558</v>
      </c>
      <c r="D10" s="1105">
        <v>1731</v>
      </c>
      <c r="E10" s="9">
        <v>1731</v>
      </c>
      <c r="F10" s="864">
        <f t="shared" ref="F10:F31" si="0">SUM(C10:E10)</f>
        <v>5020</v>
      </c>
      <c r="G10" s="17"/>
      <c r="H10" s="40">
        <v>6280</v>
      </c>
      <c r="I10" s="40" t="s">
        <v>313</v>
      </c>
      <c r="J10" s="1105">
        <v>1949</v>
      </c>
      <c r="K10" s="1105">
        <v>2166</v>
      </c>
      <c r="L10" s="8">
        <v>2165</v>
      </c>
      <c r="M10" s="8">
        <f>SUM(J10:L10)</f>
        <v>6280</v>
      </c>
      <c r="N10" s="172"/>
      <c r="O10" s="172"/>
      <c r="P10" s="172"/>
      <c r="Q10" s="172"/>
      <c r="R10" s="172"/>
    </row>
    <row r="11" spans="1:18">
      <c r="A11" s="20">
        <v>2740</v>
      </c>
      <c r="B11" s="20" t="s">
        <v>635</v>
      </c>
      <c r="C11" s="23">
        <v>850</v>
      </c>
      <c r="D11" s="1105">
        <v>945</v>
      </c>
      <c r="E11" s="9">
        <v>945</v>
      </c>
      <c r="F11" s="864">
        <f t="shared" si="0"/>
        <v>2740</v>
      </c>
      <c r="G11" s="17"/>
      <c r="H11" s="40"/>
      <c r="I11" s="40"/>
      <c r="J11" s="1105"/>
      <c r="K11" s="1105"/>
      <c r="L11" s="8"/>
      <c r="M11" s="8"/>
      <c r="N11" s="172"/>
      <c r="O11" s="172"/>
      <c r="P11" s="172"/>
      <c r="Q11" s="172"/>
      <c r="R11" s="172"/>
    </row>
    <row r="12" spans="1:18">
      <c r="A12" s="20">
        <v>900</v>
      </c>
      <c r="B12" s="20" t="s">
        <v>666</v>
      </c>
      <c r="C12" s="23">
        <v>279</v>
      </c>
      <c r="D12" s="1105">
        <v>310</v>
      </c>
      <c r="E12" s="9">
        <v>311</v>
      </c>
      <c r="F12" s="864">
        <f t="shared" si="0"/>
        <v>900</v>
      </c>
      <c r="G12" s="17"/>
      <c r="H12" s="40">
        <v>1100</v>
      </c>
      <c r="I12" s="40" t="s">
        <v>666</v>
      </c>
      <c r="J12" s="1105">
        <v>342</v>
      </c>
      <c r="K12" s="1105">
        <v>379</v>
      </c>
      <c r="L12" s="8">
        <v>379</v>
      </c>
      <c r="M12" s="8">
        <f>SUM(J12:L12)</f>
        <v>1100</v>
      </c>
      <c r="N12" s="172"/>
      <c r="O12" s="172"/>
      <c r="P12" s="172"/>
      <c r="Q12" s="172"/>
      <c r="R12" s="172"/>
    </row>
    <row r="13" spans="1:18">
      <c r="A13" s="20">
        <v>30</v>
      </c>
      <c r="B13" s="1141" t="s">
        <v>126</v>
      </c>
      <c r="C13" s="23">
        <v>10</v>
      </c>
      <c r="D13" s="1105">
        <v>10</v>
      </c>
      <c r="E13" s="9">
        <v>10</v>
      </c>
      <c r="F13" s="864">
        <f t="shared" si="0"/>
        <v>30</v>
      </c>
      <c r="G13" s="17"/>
      <c r="H13" s="40"/>
      <c r="I13" s="40"/>
      <c r="J13" s="1105"/>
      <c r="K13" s="1105"/>
      <c r="L13" s="8"/>
      <c r="M13" s="8"/>
      <c r="N13" s="172"/>
      <c r="O13" s="172"/>
      <c r="P13" s="172"/>
      <c r="Q13" s="172"/>
      <c r="R13" s="172"/>
    </row>
    <row r="14" ht="24" spans="1:18">
      <c r="A14" s="20">
        <v>68</v>
      </c>
      <c r="B14" s="1141" t="s">
        <v>101</v>
      </c>
      <c r="C14" s="23">
        <v>22</v>
      </c>
      <c r="D14" s="1105">
        <v>23</v>
      </c>
      <c r="E14" s="9">
        <v>23</v>
      </c>
      <c r="F14" s="864">
        <f t="shared" si="0"/>
        <v>68</v>
      </c>
      <c r="G14" s="17"/>
      <c r="H14" s="40"/>
      <c r="I14" s="40"/>
      <c r="J14" s="1105"/>
      <c r="K14" s="1105"/>
      <c r="L14" s="8"/>
      <c r="M14" s="8"/>
      <c r="N14" s="172"/>
      <c r="O14" s="172"/>
      <c r="P14" s="172"/>
      <c r="Q14" s="172"/>
      <c r="R14" s="172"/>
    </row>
    <row r="15" spans="1:18">
      <c r="A15" s="20">
        <v>48</v>
      </c>
      <c r="B15" s="1141" t="s">
        <v>381</v>
      </c>
      <c r="C15" s="23">
        <v>15</v>
      </c>
      <c r="D15" s="1105">
        <v>17</v>
      </c>
      <c r="E15" s="9">
        <v>16</v>
      </c>
      <c r="F15" s="864">
        <f t="shared" si="0"/>
        <v>48</v>
      </c>
      <c r="G15" s="17"/>
      <c r="H15" s="40"/>
      <c r="I15" s="40"/>
      <c r="J15" s="1105"/>
      <c r="K15" s="1105"/>
      <c r="L15" s="8"/>
      <c r="M15" s="8"/>
      <c r="N15" s="172"/>
      <c r="O15" s="172"/>
      <c r="P15" s="172"/>
      <c r="Q15" s="172"/>
      <c r="R15" s="172"/>
    </row>
    <row r="16" spans="1:18">
      <c r="A16" s="20">
        <v>12</v>
      </c>
      <c r="B16" s="1141" t="s">
        <v>380</v>
      </c>
      <c r="C16" s="23">
        <v>4</v>
      </c>
      <c r="D16" s="1105">
        <v>4</v>
      </c>
      <c r="E16" s="9">
        <v>4</v>
      </c>
      <c r="F16" s="864">
        <f t="shared" si="0"/>
        <v>12</v>
      </c>
      <c r="G16" s="17"/>
      <c r="H16" s="40"/>
      <c r="I16" s="40"/>
      <c r="J16" s="1105"/>
      <c r="K16" s="1105"/>
      <c r="L16" s="8"/>
      <c r="M16" s="8"/>
      <c r="N16" s="172"/>
      <c r="O16" s="172"/>
      <c r="P16" s="172"/>
      <c r="Q16" s="172"/>
      <c r="R16" s="172"/>
    </row>
    <row r="17" spans="1:18">
      <c r="A17" s="20">
        <v>91</v>
      </c>
      <c r="B17" s="20" t="s">
        <v>698</v>
      </c>
      <c r="C17" s="23">
        <v>28</v>
      </c>
      <c r="D17" s="1105">
        <v>31</v>
      </c>
      <c r="E17" s="9">
        <v>32</v>
      </c>
      <c r="F17" s="864">
        <f t="shared" si="0"/>
        <v>91</v>
      </c>
      <c r="G17" s="17"/>
      <c r="H17" s="40"/>
      <c r="I17" s="40"/>
      <c r="J17" s="1105"/>
      <c r="K17" s="1105"/>
      <c r="L17" s="8"/>
      <c r="M17" s="8"/>
      <c r="N17" s="172"/>
      <c r="O17" s="172"/>
      <c r="P17" s="172"/>
      <c r="Q17" s="172"/>
      <c r="R17" s="172"/>
    </row>
    <row r="18" s="171" customFormat="1" spans="1:18">
      <c r="A18" s="1124">
        <v>81</v>
      </c>
      <c r="B18" s="476" t="s">
        <v>96</v>
      </c>
      <c r="C18" s="1105">
        <v>25</v>
      </c>
      <c r="D18" s="1105">
        <v>28</v>
      </c>
      <c r="E18" s="9">
        <v>28</v>
      </c>
      <c r="F18" s="864">
        <f t="shared" si="0"/>
        <v>81</v>
      </c>
      <c r="G18" s="17"/>
      <c r="H18" s="1124">
        <v>97</v>
      </c>
      <c r="I18" s="476" t="s">
        <v>96</v>
      </c>
      <c r="J18" s="1105">
        <v>30</v>
      </c>
      <c r="K18" s="1105">
        <v>33</v>
      </c>
      <c r="L18" s="9">
        <v>34</v>
      </c>
      <c r="M18" s="864">
        <f t="shared" ref="M18:M25" si="1">SUM(J18:L18)</f>
        <v>97</v>
      </c>
      <c r="N18" s="173"/>
      <c r="O18" s="173"/>
      <c r="P18" s="173"/>
      <c r="Q18" s="173"/>
      <c r="R18" s="173"/>
    </row>
    <row r="19" s="171" customFormat="1" spans="1:18">
      <c r="A19" s="1124">
        <v>75</v>
      </c>
      <c r="B19" s="476" t="s">
        <v>100</v>
      </c>
      <c r="C19" s="1105">
        <v>23</v>
      </c>
      <c r="D19" s="1105">
        <v>26</v>
      </c>
      <c r="E19" s="9">
        <v>26</v>
      </c>
      <c r="F19" s="864">
        <f t="shared" si="0"/>
        <v>75</v>
      </c>
      <c r="G19" s="17"/>
      <c r="H19" s="1124">
        <v>90</v>
      </c>
      <c r="I19" s="476" t="s">
        <v>100</v>
      </c>
      <c r="J19" s="1105">
        <v>28</v>
      </c>
      <c r="K19" s="1105">
        <v>31</v>
      </c>
      <c r="L19" s="9">
        <v>31</v>
      </c>
      <c r="M19" s="864">
        <f t="shared" si="1"/>
        <v>90</v>
      </c>
      <c r="N19" s="173"/>
      <c r="O19" s="173"/>
      <c r="P19" s="173"/>
      <c r="Q19" s="173"/>
      <c r="R19" s="173"/>
    </row>
    <row r="20" s="171" customFormat="1" ht="24" spans="1:18">
      <c r="A20" s="1124">
        <v>67</v>
      </c>
      <c r="B20" s="476" t="s">
        <v>107</v>
      </c>
      <c r="C20" s="1105">
        <v>21</v>
      </c>
      <c r="D20" s="1105">
        <v>23</v>
      </c>
      <c r="E20" s="9">
        <v>23</v>
      </c>
      <c r="F20" s="864">
        <f t="shared" si="0"/>
        <v>67</v>
      </c>
      <c r="G20" s="17"/>
      <c r="H20" s="1124">
        <v>80</v>
      </c>
      <c r="I20" s="476" t="s">
        <v>107</v>
      </c>
      <c r="J20" s="1105">
        <v>25</v>
      </c>
      <c r="K20" s="1105">
        <v>28</v>
      </c>
      <c r="L20" s="9">
        <v>27</v>
      </c>
      <c r="M20" s="864">
        <f t="shared" si="1"/>
        <v>80</v>
      </c>
      <c r="N20" s="173"/>
      <c r="O20" s="173"/>
      <c r="P20" s="173"/>
      <c r="Q20" s="173"/>
      <c r="R20" s="173"/>
    </row>
    <row r="21" s="171" customFormat="1" spans="1:18">
      <c r="A21" s="1124">
        <v>20</v>
      </c>
      <c r="B21" s="476" t="s">
        <v>547</v>
      </c>
      <c r="C21" s="1105">
        <v>6</v>
      </c>
      <c r="D21" s="1105">
        <v>7</v>
      </c>
      <c r="E21" s="9">
        <v>7</v>
      </c>
      <c r="F21" s="864">
        <f t="shared" si="0"/>
        <v>20</v>
      </c>
      <c r="G21" s="17"/>
      <c r="H21" s="1124">
        <v>24</v>
      </c>
      <c r="I21" s="476" t="s">
        <v>547</v>
      </c>
      <c r="J21" s="1105">
        <v>8</v>
      </c>
      <c r="K21" s="1105">
        <v>8</v>
      </c>
      <c r="L21" s="9">
        <v>8</v>
      </c>
      <c r="M21" s="864">
        <f t="shared" si="1"/>
        <v>24</v>
      </c>
      <c r="N21" s="173"/>
      <c r="O21" s="173"/>
      <c r="P21" s="173"/>
      <c r="Q21" s="173"/>
      <c r="R21" s="173"/>
    </row>
    <row r="22" s="171" customFormat="1" spans="1:18">
      <c r="A22" s="1124">
        <v>5</v>
      </c>
      <c r="B22" s="501" t="s">
        <v>125</v>
      </c>
      <c r="C22" s="1105">
        <v>2</v>
      </c>
      <c r="D22" s="1105">
        <v>2</v>
      </c>
      <c r="E22" s="9">
        <v>1</v>
      </c>
      <c r="F22" s="864">
        <f t="shared" si="0"/>
        <v>5</v>
      </c>
      <c r="G22" s="17"/>
      <c r="H22" s="1124">
        <v>6</v>
      </c>
      <c r="I22" s="501" t="s">
        <v>125</v>
      </c>
      <c r="J22" s="1105">
        <v>2</v>
      </c>
      <c r="K22" s="1105">
        <v>2</v>
      </c>
      <c r="L22" s="9">
        <v>2</v>
      </c>
      <c r="M22" s="864">
        <f t="shared" si="1"/>
        <v>6</v>
      </c>
      <c r="N22" s="173"/>
      <c r="O22" s="173"/>
      <c r="P22" s="173"/>
      <c r="Q22" s="173"/>
      <c r="R22" s="173"/>
    </row>
    <row r="23" s="171" customFormat="1" spans="1:18">
      <c r="A23" s="1124">
        <v>21</v>
      </c>
      <c r="B23" s="476" t="s">
        <v>129</v>
      </c>
      <c r="C23" s="1105">
        <v>7</v>
      </c>
      <c r="D23" s="1105">
        <v>7</v>
      </c>
      <c r="E23" s="9">
        <v>7</v>
      </c>
      <c r="F23" s="864">
        <f t="shared" si="0"/>
        <v>21</v>
      </c>
      <c r="G23" s="17"/>
      <c r="H23" s="1124">
        <v>25</v>
      </c>
      <c r="I23" s="476" t="s">
        <v>129</v>
      </c>
      <c r="J23" s="1105">
        <v>8</v>
      </c>
      <c r="K23" s="1105">
        <v>9</v>
      </c>
      <c r="L23" s="9">
        <v>8</v>
      </c>
      <c r="M23" s="864">
        <f t="shared" si="1"/>
        <v>25</v>
      </c>
      <c r="N23" s="173"/>
      <c r="O23" s="173"/>
      <c r="P23" s="173"/>
      <c r="Q23" s="173"/>
      <c r="R23" s="173"/>
    </row>
    <row r="24" s="171" customFormat="1" ht="24" spans="1:18">
      <c r="A24" s="1124">
        <v>5</v>
      </c>
      <c r="B24" s="477" t="s">
        <v>553</v>
      </c>
      <c r="C24" s="1105">
        <v>2</v>
      </c>
      <c r="D24" s="1105">
        <v>2</v>
      </c>
      <c r="E24" s="9">
        <v>1</v>
      </c>
      <c r="F24" s="864">
        <f t="shared" si="0"/>
        <v>5</v>
      </c>
      <c r="G24" s="17"/>
      <c r="H24" s="1124">
        <v>6</v>
      </c>
      <c r="I24" s="477" t="s">
        <v>553</v>
      </c>
      <c r="J24" s="1105">
        <v>2</v>
      </c>
      <c r="K24" s="1105">
        <v>2</v>
      </c>
      <c r="L24" s="9">
        <v>2</v>
      </c>
      <c r="M24" s="864">
        <f t="shared" si="1"/>
        <v>6</v>
      </c>
      <c r="N24" s="173"/>
      <c r="O24" s="173"/>
      <c r="P24" s="173"/>
      <c r="Q24" s="173"/>
      <c r="R24" s="173"/>
    </row>
    <row r="25" s="171" customFormat="1" spans="1:18">
      <c r="A25" s="9">
        <v>39</v>
      </c>
      <c r="B25" s="501" t="s">
        <v>425</v>
      </c>
      <c r="C25" s="1105">
        <v>13</v>
      </c>
      <c r="D25" s="1105">
        <v>13</v>
      </c>
      <c r="E25" s="9">
        <v>13</v>
      </c>
      <c r="F25" s="864">
        <f t="shared" si="0"/>
        <v>39</v>
      </c>
      <c r="G25" s="17"/>
      <c r="H25" s="9">
        <v>47</v>
      </c>
      <c r="I25" s="501" t="s">
        <v>425</v>
      </c>
      <c r="J25" s="1105">
        <v>15</v>
      </c>
      <c r="K25" s="1105">
        <v>16</v>
      </c>
      <c r="L25" s="9">
        <v>16</v>
      </c>
      <c r="M25" s="864">
        <f t="shared" si="1"/>
        <v>47</v>
      </c>
      <c r="N25" s="173"/>
      <c r="O25" s="173"/>
      <c r="P25" s="173"/>
      <c r="Q25" s="173"/>
      <c r="R25" s="173"/>
    </row>
    <row r="26" s="171" customFormat="1" spans="1:18">
      <c r="A26" s="9">
        <v>6</v>
      </c>
      <c r="B26" s="171" t="s">
        <v>725</v>
      </c>
      <c r="C26" s="1160">
        <v>2</v>
      </c>
      <c r="D26" s="1160">
        <v>2</v>
      </c>
      <c r="E26" s="1160">
        <v>2</v>
      </c>
      <c r="F26" s="141">
        <f t="shared" si="0"/>
        <v>6</v>
      </c>
      <c r="G26" s="173"/>
      <c r="H26" s="9"/>
      <c r="I26" s="864"/>
      <c r="J26" s="1160"/>
      <c r="K26" s="1160"/>
      <c r="L26" s="1160"/>
      <c r="M26" s="141"/>
      <c r="N26" s="173"/>
      <c r="O26" s="173"/>
      <c r="P26" s="173"/>
      <c r="Q26" s="173"/>
      <c r="R26" s="173"/>
    </row>
    <row r="27" s="171" customFormat="1" spans="1:18">
      <c r="A27" s="1124">
        <v>8</v>
      </c>
      <c r="B27" s="864" t="s">
        <v>726</v>
      </c>
      <c r="C27" s="1160">
        <v>2</v>
      </c>
      <c r="D27" s="1160">
        <v>3</v>
      </c>
      <c r="E27" s="1160">
        <v>3</v>
      </c>
      <c r="F27" s="141">
        <f t="shared" si="0"/>
        <v>8</v>
      </c>
      <c r="G27" s="173"/>
      <c r="H27" s="1124"/>
      <c r="I27" s="27"/>
      <c r="J27" s="1160"/>
      <c r="K27" s="1160"/>
      <c r="L27" s="1160"/>
      <c r="M27" s="141"/>
      <c r="N27" s="173"/>
      <c r="O27" s="173"/>
      <c r="P27" s="173"/>
      <c r="Q27" s="173"/>
      <c r="R27" s="173"/>
    </row>
    <row r="28" s="171" customFormat="1" spans="1:18">
      <c r="A28" s="1124">
        <v>16</v>
      </c>
      <c r="B28" s="9" t="s">
        <v>727</v>
      </c>
      <c r="C28" s="1160">
        <v>5</v>
      </c>
      <c r="D28" s="1160">
        <v>6</v>
      </c>
      <c r="E28" s="1160">
        <v>5</v>
      </c>
      <c r="F28" s="141">
        <f t="shared" si="0"/>
        <v>16</v>
      </c>
      <c r="G28" s="1129"/>
      <c r="H28" s="1124"/>
      <c r="I28" s="9"/>
      <c r="J28" s="1160"/>
      <c r="K28" s="1160"/>
      <c r="L28" s="1160"/>
      <c r="M28" s="141"/>
      <c r="N28" s="173"/>
      <c r="O28" s="173"/>
      <c r="P28" s="173"/>
      <c r="Q28" s="173"/>
      <c r="R28" s="173"/>
    </row>
    <row r="29" spans="1:18">
      <c r="A29" s="1130">
        <v>30</v>
      </c>
      <c r="B29" s="9" t="s">
        <v>13</v>
      </c>
      <c r="C29" s="1160">
        <v>10</v>
      </c>
      <c r="D29" s="1160">
        <v>10</v>
      </c>
      <c r="E29" s="1160">
        <v>10</v>
      </c>
      <c r="F29" s="141">
        <f t="shared" si="0"/>
        <v>30</v>
      </c>
      <c r="G29" s="1129"/>
      <c r="H29" s="1124"/>
      <c r="I29" s="9"/>
      <c r="J29" s="1160"/>
      <c r="K29" s="1160"/>
      <c r="L29" s="33"/>
      <c r="M29" s="137"/>
      <c r="N29" s="172"/>
      <c r="O29" s="172"/>
      <c r="P29" s="172"/>
      <c r="Q29" s="172"/>
      <c r="R29" s="172"/>
    </row>
    <row r="30" spans="1:18">
      <c r="A30" s="1130">
        <v>215</v>
      </c>
      <c r="B30" s="477" t="s">
        <v>722</v>
      </c>
      <c r="C30" s="33">
        <v>67</v>
      </c>
      <c r="D30" s="1160">
        <v>74</v>
      </c>
      <c r="E30" s="1160">
        <v>74</v>
      </c>
      <c r="F30" s="141">
        <f t="shared" si="0"/>
        <v>215</v>
      </c>
      <c r="G30" s="173"/>
      <c r="H30" s="1124"/>
      <c r="I30" s="477"/>
      <c r="J30" s="1160"/>
      <c r="K30" s="1160"/>
      <c r="L30" s="33"/>
      <c r="M30" s="137"/>
      <c r="N30" s="172"/>
      <c r="O30" s="172"/>
      <c r="P30" s="172"/>
      <c r="Q30" s="172"/>
      <c r="R30" s="172"/>
    </row>
    <row r="31" s="73" customFormat="1" spans="1:18">
      <c r="A31" s="8">
        <v>7440</v>
      </c>
      <c r="B31" s="8" t="s">
        <v>303</v>
      </c>
      <c r="C31" s="33">
        <v>2310</v>
      </c>
      <c r="D31" s="1160">
        <v>2565</v>
      </c>
      <c r="E31" s="1160">
        <v>2565</v>
      </c>
      <c r="F31" s="29">
        <f t="shared" si="0"/>
        <v>7440</v>
      </c>
      <c r="G31" s="17"/>
      <c r="H31" s="8">
        <v>8482</v>
      </c>
      <c r="I31" s="8" t="s">
        <v>303</v>
      </c>
      <c r="J31" s="33">
        <v>2632</v>
      </c>
      <c r="K31" s="1160">
        <v>2925</v>
      </c>
      <c r="L31" s="1160">
        <v>2925</v>
      </c>
      <c r="M31" s="29">
        <f>SUM(J31:L31)</f>
        <v>8482</v>
      </c>
      <c r="N31" s="15"/>
      <c r="O31" s="15"/>
      <c r="P31" s="15"/>
      <c r="Q31" s="15"/>
      <c r="R31" s="15"/>
    </row>
  </sheetData>
  <mergeCells count="1">
    <mergeCell ref="A1:R1"/>
  </mergeCells>
  <pageMargins left="0.75" right="0.75" top="1" bottom="1" header="0.5" footer="0.5"/>
  <pageSetup paperSize="12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1"/>
  <sheetViews>
    <sheetView topLeftCell="A221" workbookViewId="0">
      <selection activeCell="C243" sqref="C243"/>
    </sheetView>
  </sheetViews>
  <sheetFormatPr defaultColWidth="9" defaultRowHeight="14.4" outlineLevelCol="5"/>
  <cols>
    <col min="1" max="1" width="9" style="13"/>
    <col min="2" max="2" width="9" style="15"/>
    <col min="3" max="3" width="5.62962962962963" style="15" customWidth="1"/>
    <col min="4" max="4" width="9" style="15"/>
    <col min="5" max="5" width="28.75" style="15" customWidth="1"/>
    <col min="6" max="6" width="9" style="172"/>
  </cols>
  <sheetData>
    <row r="1" spans="2:6">
      <c r="B1" s="8"/>
      <c r="C1" s="8"/>
      <c r="D1" s="8"/>
      <c r="E1" s="8"/>
      <c r="F1" s="8"/>
    </row>
    <row r="2" spans="2:6">
      <c r="B2" s="8" t="s">
        <v>709</v>
      </c>
      <c r="C2" s="8"/>
      <c r="D2" s="8">
        <v>115733</v>
      </c>
      <c r="E2" s="8" t="s">
        <v>709</v>
      </c>
      <c r="F2" s="8">
        <v>3</v>
      </c>
    </row>
    <row r="3" spans="2:6">
      <c r="B3" s="8"/>
      <c r="C3" s="8"/>
      <c r="D3" s="8"/>
      <c r="E3" s="8"/>
      <c r="F3" s="8"/>
    </row>
    <row r="4" spans="1:6">
      <c r="A4" s="13" t="s">
        <v>728</v>
      </c>
      <c r="B4" s="1136">
        <v>87611</v>
      </c>
      <c r="C4" s="1136" t="s">
        <v>3</v>
      </c>
      <c r="D4" s="1136" t="str">
        <f>B4&amp;C4</f>
        <v>87611,</v>
      </c>
      <c r="E4" s="1136" t="s">
        <v>451</v>
      </c>
      <c r="F4" s="451">
        <v>18</v>
      </c>
    </row>
    <row r="5" spans="2:6">
      <c r="B5" s="1136">
        <v>60572</v>
      </c>
      <c r="C5" s="1136"/>
      <c r="D5" s="1136" t="str">
        <f>B5&amp;C5</f>
        <v>60572</v>
      </c>
      <c r="E5" s="1136"/>
      <c r="F5" s="451"/>
    </row>
    <row r="6" spans="2:6">
      <c r="B6" s="8">
        <v>116987</v>
      </c>
      <c r="C6" s="8"/>
      <c r="D6" s="8"/>
      <c r="E6" s="8" t="s">
        <v>729</v>
      </c>
      <c r="F6" s="8">
        <v>3</v>
      </c>
    </row>
    <row r="8" spans="1:6">
      <c r="A8" s="135" t="s">
        <v>405</v>
      </c>
      <c r="B8" s="864" t="s">
        <v>79</v>
      </c>
      <c r="C8" s="864"/>
      <c r="D8" s="864"/>
      <c r="E8" s="864" t="s">
        <v>95</v>
      </c>
      <c r="F8" s="1137"/>
    </row>
    <row r="9" spans="1:6">
      <c r="A9" s="135" t="s">
        <v>96</v>
      </c>
      <c r="B9" s="864">
        <v>104690</v>
      </c>
      <c r="C9" s="864" t="s">
        <v>3</v>
      </c>
      <c r="D9" s="864" t="str">
        <f>B9&amp;C9</f>
        <v>104690,</v>
      </c>
      <c r="E9" s="864" t="s">
        <v>340</v>
      </c>
      <c r="F9" s="6" t="s">
        <v>730</v>
      </c>
    </row>
    <row r="10" spans="1:6">
      <c r="A10" s="135"/>
      <c r="B10" s="488">
        <v>1466</v>
      </c>
      <c r="C10" s="864" t="s">
        <v>3</v>
      </c>
      <c r="D10" s="864" t="str">
        <f t="shared" ref="D9:D21" si="0">B10&amp;C10</f>
        <v>1466,</v>
      </c>
      <c r="E10" s="489" t="s">
        <v>731</v>
      </c>
      <c r="F10" s="6"/>
    </row>
    <row r="11" spans="1:6">
      <c r="A11" s="135"/>
      <c r="B11" s="488">
        <v>155108</v>
      </c>
      <c r="C11" s="864" t="s">
        <v>3</v>
      </c>
      <c r="D11" s="864" t="str">
        <f t="shared" si="0"/>
        <v>155108,</v>
      </c>
      <c r="E11" s="489" t="s">
        <v>231</v>
      </c>
      <c r="F11" s="6"/>
    </row>
    <row r="12" spans="1:6">
      <c r="A12" s="135"/>
      <c r="B12" s="864">
        <v>139379</v>
      </c>
      <c r="C12" s="864" t="s">
        <v>3</v>
      </c>
      <c r="D12" s="864" t="str">
        <f t="shared" si="0"/>
        <v>139379,</v>
      </c>
      <c r="E12" s="864" t="s">
        <v>99</v>
      </c>
      <c r="F12" s="6"/>
    </row>
    <row r="13" spans="1:6">
      <c r="A13" s="135"/>
      <c r="B13" s="864">
        <v>202044</v>
      </c>
      <c r="C13" s="864" t="s">
        <v>3</v>
      </c>
      <c r="D13" s="864" t="str">
        <f t="shared" si="0"/>
        <v>202044,</v>
      </c>
      <c r="E13" s="864" t="s">
        <v>98</v>
      </c>
      <c r="F13" s="6"/>
    </row>
    <row r="14" spans="1:6">
      <c r="A14" s="135"/>
      <c r="B14" s="488">
        <v>171872</v>
      </c>
      <c r="C14" s="864" t="s">
        <v>3</v>
      </c>
      <c r="D14" s="864" t="str">
        <f t="shared" si="0"/>
        <v>171872,</v>
      </c>
      <c r="E14" s="489" t="s">
        <v>408</v>
      </c>
      <c r="F14" s="6"/>
    </row>
    <row r="15" spans="1:6">
      <c r="A15" s="135"/>
      <c r="B15" s="488">
        <v>67579</v>
      </c>
      <c r="C15" s="864" t="s">
        <v>3</v>
      </c>
      <c r="D15" s="864" t="str">
        <f t="shared" si="0"/>
        <v>67579,</v>
      </c>
      <c r="E15" s="489" t="s">
        <v>10</v>
      </c>
      <c r="F15" s="6"/>
    </row>
    <row r="16" spans="1:6">
      <c r="A16" s="135"/>
      <c r="B16" s="864">
        <v>44621</v>
      </c>
      <c r="C16" s="864" t="s">
        <v>3</v>
      </c>
      <c r="D16" s="864" t="str">
        <f t="shared" si="0"/>
        <v>44621,</v>
      </c>
      <c r="E16" s="489" t="s">
        <v>409</v>
      </c>
      <c r="F16" s="6"/>
    </row>
    <row r="17" spans="1:6">
      <c r="A17" s="135"/>
      <c r="B17" s="488">
        <v>153448</v>
      </c>
      <c r="C17" s="864" t="s">
        <v>3</v>
      </c>
      <c r="D17" s="864" t="str">
        <f t="shared" si="0"/>
        <v>153448,</v>
      </c>
      <c r="E17" s="489" t="s">
        <v>541</v>
      </c>
      <c r="F17" s="6"/>
    </row>
    <row r="18" spans="1:6">
      <c r="A18" s="135"/>
      <c r="B18" s="1138">
        <v>97851</v>
      </c>
      <c r="C18" s="864" t="s">
        <v>3</v>
      </c>
      <c r="D18" s="864" t="str">
        <f t="shared" si="0"/>
        <v>97851,</v>
      </c>
      <c r="E18" s="864" t="s">
        <v>732</v>
      </c>
      <c r="F18" s="6"/>
    </row>
    <row r="19" spans="1:6">
      <c r="A19" s="135"/>
      <c r="B19" s="488">
        <v>201309</v>
      </c>
      <c r="C19" s="864" t="s">
        <v>3</v>
      </c>
      <c r="D19" s="864" t="str">
        <f t="shared" si="0"/>
        <v>201309,</v>
      </c>
      <c r="E19" s="489" t="s">
        <v>542</v>
      </c>
      <c r="F19" s="6"/>
    </row>
    <row r="20" spans="1:6">
      <c r="A20" s="135"/>
      <c r="B20" s="1121">
        <v>141233</v>
      </c>
      <c r="C20" s="864" t="s">
        <v>3</v>
      </c>
      <c r="D20" s="864" t="str">
        <f t="shared" si="0"/>
        <v>141233,</v>
      </c>
      <c r="E20" s="489" t="s">
        <v>341</v>
      </c>
      <c r="F20" s="6"/>
    </row>
    <row r="21" spans="1:6">
      <c r="A21" s="135"/>
      <c r="B21" s="1121">
        <v>137775</v>
      </c>
      <c r="C21" s="864"/>
      <c r="D21" s="864" t="str">
        <f t="shared" si="0"/>
        <v>137775</v>
      </c>
      <c r="E21" s="489" t="s">
        <v>341</v>
      </c>
      <c r="F21" s="6"/>
    </row>
    <row r="22" spans="1:6">
      <c r="A22" s="135"/>
      <c r="B22" s="1121"/>
      <c r="C22" s="864"/>
      <c r="D22" s="864"/>
      <c r="E22" s="489"/>
      <c r="F22" s="6"/>
    </row>
    <row r="23" spans="1:6">
      <c r="A23" s="135" t="s">
        <v>733</v>
      </c>
      <c r="B23" s="864">
        <v>161198</v>
      </c>
      <c r="C23" s="864" t="s">
        <v>3</v>
      </c>
      <c r="D23" s="864" t="str">
        <f t="shared" ref="D23:D30" si="1">B23&amp;C23</f>
        <v>161198,</v>
      </c>
      <c r="E23" s="864" t="s">
        <v>101</v>
      </c>
      <c r="F23" s="6" t="s">
        <v>734</v>
      </c>
    </row>
    <row r="24" spans="1:6">
      <c r="A24" s="135"/>
      <c r="B24" s="488">
        <v>171499</v>
      </c>
      <c r="C24" s="864" t="s">
        <v>3</v>
      </c>
      <c r="D24" s="864" t="str">
        <f t="shared" si="1"/>
        <v>171499,</v>
      </c>
      <c r="E24" s="489" t="s">
        <v>543</v>
      </c>
      <c r="F24" s="6"/>
    </row>
    <row r="25" spans="1:6">
      <c r="A25" s="135"/>
      <c r="B25" s="864">
        <v>144423</v>
      </c>
      <c r="C25" s="864" t="s">
        <v>3</v>
      </c>
      <c r="D25" s="864" t="str">
        <f t="shared" si="1"/>
        <v>144423,</v>
      </c>
      <c r="E25" s="864" t="s">
        <v>103</v>
      </c>
      <c r="F25" s="6"/>
    </row>
    <row r="26" spans="1:6">
      <c r="A26" s="135"/>
      <c r="B26" s="488">
        <v>170191</v>
      </c>
      <c r="C26" s="864" t="s">
        <v>3</v>
      </c>
      <c r="D26" s="864" t="str">
        <f t="shared" si="1"/>
        <v>170191,</v>
      </c>
      <c r="E26" s="489" t="s">
        <v>104</v>
      </c>
      <c r="F26" s="6"/>
    </row>
    <row r="27" spans="1:6">
      <c r="A27" s="135"/>
      <c r="B27" s="864">
        <v>58522</v>
      </c>
      <c r="C27" s="864" t="s">
        <v>3</v>
      </c>
      <c r="D27" s="864" t="str">
        <f t="shared" si="1"/>
        <v>58522,</v>
      </c>
      <c r="E27" s="864" t="s">
        <v>106</v>
      </c>
      <c r="F27" s="6"/>
    </row>
    <row r="28" spans="1:6">
      <c r="A28" s="135"/>
      <c r="B28" s="1138">
        <v>195323</v>
      </c>
      <c r="C28" s="864" t="s">
        <v>3</v>
      </c>
      <c r="D28" s="864" t="str">
        <f t="shared" si="1"/>
        <v>195323,</v>
      </c>
      <c r="E28" s="864" t="s">
        <v>735</v>
      </c>
      <c r="F28" s="6"/>
    </row>
    <row r="29" spans="1:6">
      <c r="A29" s="135"/>
      <c r="B29" s="1138">
        <v>194347</v>
      </c>
      <c r="C29" s="864" t="s">
        <v>3</v>
      </c>
      <c r="D29" s="864" t="str">
        <f t="shared" si="1"/>
        <v>194347,</v>
      </c>
      <c r="E29" s="864" t="s">
        <v>342</v>
      </c>
      <c r="F29" s="6"/>
    </row>
    <row r="30" spans="1:6">
      <c r="A30" s="135"/>
      <c r="B30" s="1138">
        <v>172554</v>
      </c>
      <c r="C30" s="864"/>
      <c r="D30" s="864" t="str">
        <f t="shared" si="1"/>
        <v>172554</v>
      </c>
      <c r="E30" s="864" t="s">
        <v>736</v>
      </c>
      <c r="F30" s="6"/>
    </row>
    <row r="31" spans="1:6">
      <c r="A31" s="135"/>
      <c r="B31" s="1138"/>
      <c r="C31" s="864"/>
      <c r="D31" s="864"/>
      <c r="E31" s="864"/>
      <c r="F31" s="6"/>
    </row>
    <row r="32" spans="1:6">
      <c r="A32" s="135" t="s">
        <v>107</v>
      </c>
      <c r="B32" s="1138">
        <v>41368</v>
      </c>
      <c r="C32" s="864" t="s">
        <v>3</v>
      </c>
      <c r="D32" s="864" t="str">
        <f t="shared" ref="D32:D46" si="2">B32&amp;C32</f>
        <v>41368,</v>
      </c>
      <c r="E32" s="864" t="s">
        <v>108</v>
      </c>
      <c r="F32" s="6" t="s">
        <v>737</v>
      </c>
    </row>
    <row r="33" spans="1:6">
      <c r="A33" s="135"/>
      <c r="B33" s="1138">
        <v>34489</v>
      </c>
      <c r="C33" s="864" t="s">
        <v>3</v>
      </c>
      <c r="D33" s="864" t="str">
        <f t="shared" si="2"/>
        <v>34489,</v>
      </c>
      <c r="E33" s="864" t="s">
        <v>108</v>
      </c>
      <c r="F33" s="6"/>
    </row>
    <row r="34" spans="1:6">
      <c r="A34" s="135"/>
      <c r="B34" s="488">
        <v>59899</v>
      </c>
      <c r="C34" s="864" t="s">
        <v>3</v>
      </c>
      <c r="D34" s="864" t="str">
        <f t="shared" si="2"/>
        <v>59899,</v>
      </c>
      <c r="E34" s="489" t="s">
        <v>738</v>
      </c>
      <c r="F34" s="6"/>
    </row>
    <row r="35" spans="1:6">
      <c r="A35" s="135"/>
      <c r="B35" s="864">
        <v>174232</v>
      </c>
      <c r="C35" s="864" t="s">
        <v>3</v>
      </c>
      <c r="D35" s="864" t="str">
        <f t="shared" si="2"/>
        <v>174232,</v>
      </c>
      <c r="E35" s="864" t="s">
        <v>6</v>
      </c>
      <c r="F35" s="6"/>
    </row>
    <row r="36" spans="1:6">
      <c r="A36" s="135"/>
      <c r="B36" s="488">
        <v>191655</v>
      </c>
      <c r="C36" s="864" t="s">
        <v>3</v>
      </c>
      <c r="D36" s="864" t="str">
        <f t="shared" si="2"/>
        <v>191655,</v>
      </c>
      <c r="E36" s="489" t="s">
        <v>6</v>
      </c>
      <c r="F36" s="6"/>
    </row>
    <row r="37" spans="1:6">
      <c r="A37" s="135"/>
      <c r="B37" s="864">
        <v>181356</v>
      </c>
      <c r="C37" s="864" t="s">
        <v>3</v>
      </c>
      <c r="D37" s="864" t="str">
        <f t="shared" si="2"/>
        <v>181356,</v>
      </c>
      <c r="E37" s="864" t="s">
        <v>112</v>
      </c>
      <c r="F37" s="6"/>
    </row>
    <row r="38" spans="1:6">
      <c r="A38" s="135"/>
      <c r="B38" s="864">
        <v>67665</v>
      </c>
      <c r="C38" s="864" t="s">
        <v>3</v>
      </c>
      <c r="D38" s="864" t="str">
        <f t="shared" si="2"/>
        <v>67665,</v>
      </c>
      <c r="E38" s="864" t="s">
        <v>113</v>
      </c>
      <c r="F38" s="6"/>
    </row>
    <row r="39" spans="1:6">
      <c r="A39" s="135"/>
      <c r="B39" s="864">
        <v>184102</v>
      </c>
      <c r="C39" s="864" t="s">
        <v>3</v>
      </c>
      <c r="D39" s="864" t="str">
        <f t="shared" si="2"/>
        <v>184102,</v>
      </c>
      <c r="E39" s="864" t="s">
        <v>113</v>
      </c>
      <c r="F39" s="6"/>
    </row>
    <row r="40" spans="1:6">
      <c r="A40" s="135"/>
      <c r="B40" s="864">
        <v>183439</v>
      </c>
      <c r="C40" s="864" t="s">
        <v>3</v>
      </c>
      <c r="D40" s="864" t="str">
        <f t="shared" si="2"/>
        <v>183439,</v>
      </c>
      <c r="E40" s="864" t="s">
        <v>7</v>
      </c>
      <c r="F40" s="6"/>
    </row>
    <row r="41" spans="1:6">
      <c r="A41" s="135"/>
      <c r="B41" s="488">
        <v>204884</v>
      </c>
      <c r="C41" s="864" t="s">
        <v>3</v>
      </c>
      <c r="D41" s="864" t="str">
        <f t="shared" si="2"/>
        <v>204884,</v>
      </c>
      <c r="E41" s="489" t="s">
        <v>739</v>
      </c>
      <c r="F41" s="6"/>
    </row>
    <row r="42" spans="1:6">
      <c r="A42" s="135"/>
      <c r="B42" s="488">
        <v>208936</v>
      </c>
      <c r="C42" s="864" t="s">
        <v>3</v>
      </c>
      <c r="D42" s="864" t="str">
        <f t="shared" si="2"/>
        <v>208936,</v>
      </c>
      <c r="E42" s="489" t="s">
        <v>740</v>
      </c>
      <c r="F42" s="6"/>
    </row>
    <row r="43" spans="1:6">
      <c r="A43" s="135"/>
      <c r="B43" s="1138">
        <v>204098</v>
      </c>
      <c r="C43" s="864" t="s">
        <v>3</v>
      </c>
      <c r="D43" s="864" t="str">
        <f t="shared" si="2"/>
        <v>204098,</v>
      </c>
      <c r="E43" s="864" t="s">
        <v>741</v>
      </c>
      <c r="F43" s="6"/>
    </row>
    <row r="44" spans="1:6">
      <c r="A44" s="135"/>
      <c r="B44" s="1138">
        <v>137250</v>
      </c>
      <c r="C44" s="864" t="s">
        <v>3</v>
      </c>
      <c r="D44" s="864" t="str">
        <f t="shared" si="2"/>
        <v>137250,</v>
      </c>
      <c r="E44" s="864" t="s">
        <v>742</v>
      </c>
      <c r="F44" s="6"/>
    </row>
    <row r="45" spans="1:6">
      <c r="A45" s="135"/>
      <c r="B45" s="1138">
        <v>201264</v>
      </c>
      <c r="C45" s="864" t="s">
        <v>3</v>
      </c>
      <c r="D45" s="864" t="str">
        <f t="shared" si="2"/>
        <v>201264,</v>
      </c>
      <c r="E45" s="864" t="s">
        <v>110</v>
      </c>
      <c r="F45" s="6"/>
    </row>
    <row r="46" spans="1:6">
      <c r="A46" s="135"/>
      <c r="B46" s="1138">
        <v>201495</v>
      </c>
      <c r="C46" s="864"/>
      <c r="D46" s="864" t="str">
        <f t="shared" si="2"/>
        <v>201495</v>
      </c>
      <c r="E46" s="864" t="s">
        <v>111</v>
      </c>
      <c r="F46" s="6"/>
    </row>
    <row r="47" spans="1:6">
      <c r="A47" s="135"/>
      <c r="B47" s="1138"/>
      <c r="C47" s="864"/>
      <c r="D47" s="864"/>
      <c r="E47" s="864"/>
      <c r="F47" s="6"/>
    </row>
    <row r="48" spans="1:6">
      <c r="A48" s="135" t="s">
        <v>547</v>
      </c>
      <c r="B48" s="864">
        <v>84174</v>
      </c>
      <c r="C48" s="864" t="s">
        <v>3</v>
      </c>
      <c r="D48" s="864" t="str">
        <f>B48&amp;C48</f>
        <v>84174,</v>
      </c>
      <c r="E48" s="864" t="s">
        <v>116</v>
      </c>
      <c r="F48" s="6" t="s">
        <v>716</v>
      </c>
    </row>
    <row r="49" spans="1:6">
      <c r="A49" s="135"/>
      <c r="B49" s="488">
        <v>21580</v>
      </c>
      <c r="C49" s="864" t="s">
        <v>3</v>
      </c>
      <c r="D49" s="864" t="str">
        <f>B49&amp;C49</f>
        <v>21580,</v>
      </c>
      <c r="E49" s="489" t="s">
        <v>548</v>
      </c>
      <c r="F49" s="6"/>
    </row>
    <row r="50" spans="1:6">
      <c r="A50" s="135"/>
      <c r="B50" s="488">
        <v>75452</v>
      </c>
      <c r="C50" s="864" t="s">
        <v>3</v>
      </c>
      <c r="D50" s="864" t="str">
        <f>B50&amp;C50</f>
        <v>75452,</v>
      </c>
      <c r="E50" s="489" t="s">
        <v>549</v>
      </c>
      <c r="F50" s="6"/>
    </row>
    <row r="51" spans="1:6">
      <c r="A51" s="135"/>
      <c r="B51" s="488">
        <v>208794</v>
      </c>
      <c r="C51" s="864" t="s">
        <v>3</v>
      </c>
      <c r="D51" s="864" t="str">
        <f>B51&amp;C51</f>
        <v>208794,</v>
      </c>
      <c r="E51" s="489" t="s">
        <v>717</v>
      </c>
      <c r="F51" s="6"/>
    </row>
    <row r="52" spans="1:6">
      <c r="A52" s="135"/>
      <c r="B52" s="488">
        <v>120877</v>
      </c>
      <c r="C52" s="864"/>
      <c r="D52" s="864" t="str">
        <f>B52&amp;C52</f>
        <v>120877</v>
      </c>
      <c r="E52" s="489" t="s">
        <v>743</v>
      </c>
      <c r="F52" s="6"/>
    </row>
    <row r="53" spans="1:6">
      <c r="A53" s="135"/>
      <c r="B53" s="488"/>
      <c r="C53" s="864"/>
      <c r="D53" s="864"/>
      <c r="E53" s="489"/>
      <c r="F53" s="6"/>
    </row>
    <row r="54" spans="1:6">
      <c r="A54" s="135" t="s">
        <v>125</v>
      </c>
      <c r="B54" s="488">
        <v>187104</v>
      </c>
      <c r="C54" s="864" t="s">
        <v>3</v>
      </c>
      <c r="D54" s="864" t="str">
        <f>B54&amp;C54</f>
        <v>187104,</v>
      </c>
      <c r="E54" s="501" t="s">
        <v>126</v>
      </c>
      <c r="F54" s="1139" t="s">
        <v>744</v>
      </c>
    </row>
    <row r="55" spans="1:6">
      <c r="A55" s="135"/>
      <c r="B55" s="488">
        <v>202112</v>
      </c>
      <c r="C55" s="864"/>
      <c r="D55" s="864" t="str">
        <f>B55&amp;C55</f>
        <v>202112</v>
      </c>
      <c r="E55" s="489" t="s">
        <v>745</v>
      </c>
      <c r="F55" s="6"/>
    </row>
    <row r="56" spans="1:6">
      <c r="A56" s="135"/>
      <c r="B56" s="488"/>
      <c r="C56" s="864"/>
      <c r="D56" s="864"/>
      <c r="E56" s="489"/>
      <c r="F56" s="6"/>
    </row>
    <row r="57" spans="1:6">
      <c r="A57" s="135" t="s">
        <v>129</v>
      </c>
      <c r="B57" s="488">
        <v>124775</v>
      </c>
      <c r="C57" s="864" t="s">
        <v>3</v>
      </c>
      <c r="D57" s="864" t="str">
        <f>B57&amp;C57</f>
        <v>124775,</v>
      </c>
      <c r="E57" s="489" t="s">
        <v>150</v>
      </c>
      <c r="F57" s="6" t="s">
        <v>746</v>
      </c>
    </row>
    <row r="58" spans="1:6">
      <c r="A58" s="135"/>
      <c r="B58" s="488">
        <v>190969</v>
      </c>
      <c r="C58" s="864" t="s">
        <v>3</v>
      </c>
      <c r="D58" s="864" t="str">
        <f>B58&amp;C58</f>
        <v>190969,</v>
      </c>
      <c r="E58" s="489" t="s">
        <v>134</v>
      </c>
      <c r="F58" s="6"/>
    </row>
    <row r="59" spans="1:6">
      <c r="A59" s="135"/>
      <c r="B59" s="864">
        <v>184082</v>
      </c>
      <c r="C59" s="864" t="s">
        <v>3</v>
      </c>
      <c r="D59" s="864" t="str">
        <f>B59&amp;C59</f>
        <v>184082,</v>
      </c>
      <c r="E59" s="864" t="s">
        <v>135</v>
      </c>
      <c r="F59" s="6"/>
    </row>
    <row r="60" spans="1:6">
      <c r="A60" s="135"/>
      <c r="B60" s="488">
        <v>9857</v>
      </c>
      <c r="C60" s="864"/>
      <c r="D60" s="864" t="str">
        <f>B60&amp;C60</f>
        <v>9857</v>
      </c>
      <c r="E60" s="489" t="s">
        <v>422</v>
      </c>
      <c r="F60" s="6"/>
    </row>
    <row r="61" spans="1:6">
      <c r="A61" s="135"/>
      <c r="B61" s="488"/>
      <c r="C61" s="864"/>
      <c r="D61" s="864"/>
      <c r="E61" s="489"/>
      <c r="F61" s="6"/>
    </row>
    <row r="62" spans="1:6">
      <c r="A62" s="1140" t="s">
        <v>354</v>
      </c>
      <c r="B62" s="864">
        <v>140288</v>
      </c>
      <c r="C62" s="864" t="s">
        <v>3</v>
      </c>
      <c r="D62" s="864" t="str">
        <f>B62&amp;C62</f>
        <v>140288,</v>
      </c>
      <c r="E62" s="489" t="s">
        <v>355</v>
      </c>
      <c r="F62" s="1139" t="s">
        <v>744</v>
      </c>
    </row>
    <row r="63" spans="1:6">
      <c r="A63" s="1140"/>
      <c r="B63" s="1138">
        <v>127087</v>
      </c>
      <c r="C63" s="864"/>
      <c r="D63" s="864" t="str">
        <f>B63&amp;C63</f>
        <v>127087</v>
      </c>
      <c r="E63" s="864" t="s">
        <v>718</v>
      </c>
      <c r="F63" s="6"/>
    </row>
    <row r="64" spans="1:6">
      <c r="A64" s="1140"/>
      <c r="B64" s="1138"/>
      <c r="C64" s="864"/>
      <c r="D64" s="864"/>
      <c r="E64" s="864"/>
      <c r="F64" s="6"/>
    </row>
    <row r="65" spans="1:6">
      <c r="A65" s="135" t="s">
        <v>425</v>
      </c>
      <c r="B65" s="864">
        <v>123845</v>
      </c>
      <c r="C65" s="864" t="s">
        <v>3</v>
      </c>
      <c r="D65" s="864" t="str">
        <f t="shared" ref="D65:D76" si="3">B65&amp;C65</f>
        <v>123845,</v>
      </c>
      <c r="E65" s="864" t="s">
        <v>426</v>
      </c>
      <c r="F65" s="6" t="s">
        <v>747</v>
      </c>
    </row>
    <row r="66" spans="1:6">
      <c r="A66" s="135"/>
      <c r="B66" s="488">
        <v>186885</v>
      </c>
      <c r="C66" s="864" t="s">
        <v>3</v>
      </c>
      <c r="D66" s="864" t="str">
        <f t="shared" si="3"/>
        <v>186885,</v>
      </c>
      <c r="E66" s="489" t="s">
        <v>398</v>
      </c>
      <c r="F66" s="6"/>
    </row>
    <row r="67" spans="1:6">
      <c r="A67" s="135"/>
      <c r="B67" s="864">
        <v>186426</v>
      </c>
      <c r="C67" s="864" t="s">
        <v>3</v>
      </c>
      <c r="D67" s="864" t="str">
        <f t="shared" si="3"/>
        <v>186426,</v>
      </c>
      <c r="E67" s="864" t="s">
        <v>556</v>
      </c>
      <c r="F67" s="6"/>
    </row>
    <row r="68" spans="1:6">
      <c r="A68" s="135"/>
      <c r="B68" s="864">
        <v>90457</v>
      </c>
      <c r="C68" s="864" t="s">
        <v>3</v>
      </c>
      <c r="D68" s="864" t="str">
        <f t="shared" si="3"/>
        <v>90457,</v>
      </c>
      <c r="E68" s="864" t="s">
        <v>557</v>
      </c>
      <c r="F68" s="6"/>
    </row>
    <row r="69" spans="1:6">
      <c r="A69" s="135"/>
      <c r="B69" s="864">
        <v>159558</v>
      </c>
      <c r="C69" s="864" t="s">
        <v>3</v>
      </c>
      <c r="D69" s="864" t="str">
        <f t="shared" si="3"/>
        <v>159558,</v>
      </c>
      <c r="E69" s="864" t="s">
        <v>558</v>
      </c>
      <c r="F69" s="6"/>
    </row>
    <row r="70" spans="1:6">
      <c r="A70" s="135"/>
      <c r="B70" s="488">
        <v>196607</v>
      </c>
      <c r="C70" s="864" t="s">
        <v>3</v>
      </c>
      <c r="D70" s="864" t="str">
        <f t="shared" si="3"/>
        <v>196607,</v>
      </c>
      <c r="E70" s="489" t="s">
        <v>720</v>
      </c>
      <c r="F70" s="6"/>
    </row>
    <row r="71" spans="1:6">
      <c r="A71" s="135"/>
      <c r="B71" s="488">
        <v>204372</v>
      </c>
      <c r="C71" s="864" t="s">
        <v>3</v>
      </c>
      <c r="D71" s="864" t="str">
        <f t="shared" si="3"/>
        <v>204372,</v>
      </c>
      <c r="E71" s="489" t="s">
        <v>159</v>
      </c>
      <c r="F71" s="6"/>
    </row>
    <row r="72" spans="1:6">
      <c r="A72" s="135"/>
      <c r="B72" s="1138">
        <v>82219</v>
      </c>
      <c r="C72" s="864" t="s">
        <v>3</v>
      </c>
      <c r="D72" s="864" t="str">
        <f t="shared" si="3"/>
        <v>82219,</v>
      </c>
      <c r="E72" s="864" t="s">
        <v>555</v>
      </c>
      <c r="F72" s="6"/>
    </row>
    <row r="73" spans="1:6">
      <c r="A73" s="135"/>
      <c r="B73" s="1138">
        <v>118408</v>
      </c>
      <c r="C73" s="864"/>
      <c r="D73" s="864" t="str">
        <f t="shared" si="3"/>
        <v>118408</v>
      </c>
      <c r="E73" s="864" t="s">
        <v>559</v>
      </c>
      <c r="F73" s="6"/>
    </row>
    <row r="74" spans="1:6">
      <c r="A74" s="135"/>
      <c r="B74" s="1138"/>
      <c r="C74" s="864"/>
      <c r="D74" s="864"/>
      <c r="E74" s="864"/>
      <c r="F74" s="6"/>
    </row>
    <row r="75" spans="1:6">
      <c r="A75" s="141" t="s">
        <v>121</v>
      </c>
      <c r="B75" s="488">
        <v>123717</v>
      </c>
      <c r="C75" s="864" t="s">
        <v>3</v>
      </c>
      <c r="D75" s="864" t="str">
        <f>B75&amp;C75</f>
        <v>123717,</v>
      </c>
      <c r="E75" s="489" t="s">
        <v>713</v>
      </c>
      <c r="F75" s="6" t="s">
        <v>127</v>
      </c>
    </row>
    <row r="76" spans="1:6">
      <c r="A76" s="141"/>
      <c r="B76" s="1138">
        <v>53857</v>
      </c>
      <c r="C76" s="864" t="s">
        <v>3</v>
      </c>
      <c r="D76" s="864" t="str">
        <f>B76&amp;C76</f>
        <v>53857,</v>
      </c>
      <c r="E76" s="864" t="s">
        <v>124</v>
      </c>
      <c r="F76" s="6"/>
    </row>
    <row r="77" spans="1:6">
      <c r="A77" s="141"/>
      <c r="B77" s="1138">
        <v>38113</v>
      </c>
      <c r="C77" s="864"/>
      <c r="D77" s="864" t="str">
        <f>B77&amp;C77</f>
        <v>38113</v>
      </c>
      <c r="E77" s="864" t="s">
        <v>701</v>
      </c>
      <c r="F77" s="6"/>
    </row>
    <row r="79" spans="1:6">
      <c r="A79" s="3" t="s">
        <v>430</v>
      </c>
      <c r="B79" s="1141">
        <v>209341</v>
      </c>
      <c r="C79" s="8"/>
      <c r="D79" s="8"/>
      <c r="E79" s="1142" t="s">
        <v>126</v>
      </c>
      <c r="F79" s="1143">
        <v>90</v>
      </c>
    </row>
    <row r="80" spans="1:6">
      <c r="A80" s="3"/>
      <c r="B80" s="1141">
        <v>165276</v>
      </c>
      <c r="C80" s="8"/>
      <c r="D80" s="8"/>
      <c r="E80" s="1142" t="s">
        <v>381</v>
      </c>
      <c r="F80" s="1143">
        <v>50</v>
      </c>
    </row>
    <row r="81" spans="1:6">
      <c r="A81" s="3"/>
      <c r="B81" s="1141">
        <v>161198</v>
      </c>
      <c r="C81" s="8"/>
      <c r="D81" s="8"/>
      <c r="E81" s="1142" t="s">
        <v>101</v>
      </c>
      <c r="F81" s="1143">
        <v>68</v>
      </c>
    </row>
    <row r="82" spans="1:6">
      <c r="A82" s="3"/>
      <c r="B82" s="1144">
        <v>162004</v>
      </c>
      <c r="C82" s="864" t="s">
        <v>3</v>
      </c>
      <c r="D82" s="8" t="str">
        <f>B82&amp;C82</f>
        <v>162004,</v>
      </c>
      <c r="E82" s="1145" t="s">
        <v>748</v>
      </c>
      <c r="F82" s="6">
        <v>25</v>
      </c>
    </row>
    <row r="83" spans="1:6">
      <c r="A83" s="3"/>
      <c r="B83" s="1144">
        <v>191043</v>
      </c>
      <c r="C83" s="8"/>
      <c r="D83" s="8" t="str">
        <f>B83&amp;C83</f>
        <v>191043</v>
      </c>
      <c r="E83" s="1145"/>
      <c r="F83" s="6"/>
    </row>
    <row r="84" spans="1:6">
      <c r="A84" s="3"/>
      <c r="B84" s="8">
        <v>155041</v>
      </c>
      <c r="C84" s="8"/>
      <c r="D84" s="8" t="str">
        <f>B84&amp;C84</f>
        <v>155041</v>
      </c>
      <c r="E84" s="1146" t="s">
        <v>749</v>
      </c>
      <c r="F84" s="6">
        <v>25</v>
      </c>
    </row>
    <row r="85" spans="1:6">
      <c r="A85" s="3"/>
      <c r="B85" s="8"/>
      <c r="C85" s="8"/>
      <c r="D85" s="8"/>
      <c r="E85" s="1146"/>
      <c r="F85" s="6"/>
    </row>
    <row r="86" spans="1:6">
      <c r="A86" s="1147" t="s">
        <v>750</v>
      </c>
      <c r="B86" s="1050">
        <v>104690</v>
      </c>
      <c r="C86" s="8"/>
      <c r="D86" s="8"/>
      <c r="E86" s="8" t="s">
        <v>340</v>
      </c>
      <c r="F86" s="6">
        <v>60</v>
      </c>
    </row>
    <row r="88" spans="1:6">
      <c r="A88" s="6" t="s">
        <v>751</v>
      </c>
      <c r="B88" s="8">
        <v>165176</v>
      </c>
      <c r="C88" s="8" t="s">
        <v>3</v>
      </c>
      <c r="D88" s="8" t="str">
        <f>B88&amp;C88</f>
        <v>165176,</v>
      </c>
      <c r="E88" s="8" t="s">
        <v>752</v>
      </c>
      <c r="F88" s="6">
        <v>2500</v>
      </c>
    </row>
    <row r="89" spans="1:6">
      <c r="A89" s="6"/>
      <c r="B89" s="8">
        <v>168283</v>
      </c>
      <c r="C89" s="8" t="s">
        <v>3</v>
      </c>
      <c r="D89" s="8" t="str">
        <f t="shared" ref="D89:D126" si="4">B89&amp;C89</f>
        <v>168283,</v>
      </c>
      <c r="E89" s="8" t="s">
        <v>753</v>
      </c>
      <c r="F89" s="6"/>
    </row>
    <row r="90" spans="1:6">
      <c r="A90" s="6"/>
      <c r="B90" s="8">
        <v>190363</v>
      </c>
      <c r="C90" s="8" t="s">
        <v>3</v>
      </c>
      <c r="D90" s="8" t="str">
        <f t="shared" si="4"/>
        <v>190363,</v>
      </c>
      <c r="E90" s="8" t="s">
        <v>754</v>
      </c>
      <c r="F90" s="6"/>
    </row>
    <row r="91" spans="1:6">
      <c r="A91" s="6"/>
      <c r="B91" s="8">
        <v>188540</v>
      </c>
      <c r="C91" s="8" t="s">
        <v>3</v>
      </c>
      <c r="D91" s="8" t="str">
        <f t="shared" si="4"/>
        <v>188540,</v>
      </c>
      <c r="E91" s="8" t="s">
        <v>755</v>
      </c>
      <c r="F91" s="6"/>
    </row>
    <row r="92" spans="1:6">
      <c r="A92" s="6"/>
      <c r="B92" s="8">
        <v>182767</v>
      </c>
      <c r="C92" s="8" t="s">
        <v>3</v>
      </c>
      <c r="D92" s="8" t="str">
        <f t="shared" si="4"/>
        <v>182767,</v>
      </c>
      <c r="E92" s="8" t="s">
        <v>756</v>
      </c>
      <c r="F92" s="6"/>
    </row>
    <row r="93" spans="1:6">
      <c r="A93" s="6"/>
      <c r="B93" s="8">
        <v>180867</v>
      </c>
      <c r="C93" s="8" t="s">
        <v>3</v>
      </c>
      <c r="D93" s="8" t="str">
        <f t="shared" si="4"/>
        <v>180867,</v>
      </c>
      <c r="E93" s="8" t="s">
        <v>757</v>
      </c>
      <c r="F93" s="6"/>
    </row>
    <row r="94" spans="1:6">
      <c r="A94" s="6"/>
      <c r="B94" s="8">
        <v>213778</v>
      </c>
      <c r="C94" s="8" t="s">
        <v>3</v>
      </c>
      <c r="D94" s="8" t="str">
        <f t="shared" si="4"/>
        <v>213778,</v>
      </c>
      <c r="E94" s="8" t="s">
        <v>757</v>
      </c>
      <c r="F94" s="6"/>
    </row>
    <row r="95" spans="1:6">
      <c r="A95" s="6"/>
      <c r="B95" s="8">
        <v>55863</v>
      </c>
      <c r="C95" s="8" t="s">
        <v>3</v>
      </c>
      <c r="D95" s="8" t="str">
        <f t="shared" si="4"/>
        <v>55863,</v>
      </c>
      <c r="E95" s="8" t="s">
        <v>758</v>
      </c>
      <c r="F95" s="6"/>
    </row>
    <row r="96" spans="1:6">
      <c r="A96" s="6"/>
      <c r="B96" s="8">
        <v>175826</v>
      </c>
      <c r="C96" s="8" t="s">
        <v>3</v>
      </c>
      <c r="D96" s="8" t="str">
        <f t="shared" si="4"/>
        <v>175826,</v>
      </c>
      <c r="E96" s="8" t="s">
        <v>759</v>
      </c>
      <c r="F96" s="6"/>
    </row>
    <row r="97" spans="1:6">
      <c r="A97" s="6"/>
      <c r="B97" s="8">
        <v>181045</v>
      </c>
      <c r="C97" s="8" t="s">
        <v>3</v>
      </c>
      <c r="D97" s="8" t="str">
        <f t="shared" si="4"/>
        <v>181045,</v>
      </c>
      <c r="E97" s="8" t="s">
        <v>760</v>
      </c>
      <c r="F97" s="6"/>
    </row>
    <row r="98" spans="1:6">
      <c r="A98" s="6"/>
      <c r="B98" s="8">
        <v>13752</v>
      </c>
      <c r="C98" s="8" t="s">
        <v>3</v>
      </c>
      <c r="D98" s="8" t="str">
        <f t="shared" si="4"/>
        <v>13752,</v>
      </c>
      <c r="E98" s="8" t="s">
        <v>761</v>
      </c>
      <c r="F98" s="6"/>
    </row>
    <row r="99" spans="1:6">
      <c r="A99" s="6"/>
      <c r="B99" s="8">
        <v>77997</v>
      </c>
      <c r="C99" s="8" t="s">
        <v>3</v>
      </c>
      <c r="D99" s="8" t="str">
        <f t="shared" si="4"/>
        <v>77997,</v>
      </c>
      <c r="E99" s="8" t="s">
        <v>762</v>
      </c>
      <c r="F99" s="6"/>
    </row>
    <row r="100" spans="1:6">
      <c r="A100" s="6"/>
      <c r="B100" s="8">
        <v>166044</v>
      </c>
      <c r="C100" s="8" t="s">
        <v>3</v>
      </c>
      <c r="D100" s="8" t="str">
        <f t="shared" si="4"/>
        <v>166044,</v>
      </c>
      <c r="E100" s="8" t="s">
        <v>763</v>
      </c>
      <c r="F100" s="6"/>
    </row>
    <row r="101" spans="1:6">
      <c r="A101" s="6"/>
      <c r="B101" s="8">
        <v>191090</v>
      </c>
      <c r="C101" s="8" t="s">
        <v>3</v>
      </c>
      <c r="D101" s="8" t="str">
        <f t="shared" si="4"/>
        <v>191090,</v>
      </c>
      <c r="E101" s="8" t="s">
        <v>764</v>
      </c>
      <c r="F101" s="6"/>
    </row>
    <row r="102" spans="1:6">
      <c r="A102" s="6"/>
      <c r="B102" s="8">
        <v>173316</v>
      </c>
      <c r="C102" s="8" t="s">
        <v>3</v>
      </c>
      <c r="D102" s="8" t="str">
        <f t="shared" si="4"/>
        <v>173316,</v>
      </c>
      <c r="E102" s="8" t="s">
        <v>765</v>
      </c>
      <c r="F102" s="6"/>
    </row>
    <row r="103" spans="1:6">
      <c r="A103" s="6"/>
      <c r="B103" s="8">
        <v>173315</v>
      </c>
      <c r="C103" s="8" t="s">
        <v>3</v>
      </c>
      <c r="D103" s="8" t="str">
        <f t="shared" si="4"/>
        <v>173315,</v>
      </c>
      <c r="E103" s="8" t="s">
        <v>766</v>
      </c>
      <c r="F103" s="6"/>
    </row>
    <row r="104" spans="1:6">
      <c r="A104" s="6"/>
      <c r="B104" s="8">
        <v>194351</v>
      </c>
      <c r="C104" s="8" t="s">
        <v>3</v>
      </c>
      <c r="D104" s="8" t="str">
        <f t="shared" si="4"/>
        <v>194351,</v>
      </c>
      <c r="E104" s="8" t="s">
        <v>65</v>
      </c>
      <c r="F104" s="6"/>
    </row>
    <row r="105" spans="1:6">
      <c r="A105" s="6"/>
      <c r="B105" s="8">
        <v>181862</v>
      </c>
      <c r="C105" s="8" t="s">
        <v>3</v>
      </c>
      <c r="D105" s="8" t="str">
        <f t="shared" si="4"/>
        <v>181862,</v>
      </c>
      <c r="E105" s="8" t="s">
        <v>767</v>
      </c>
      <c r="F105" s="6"/>
    </row>
    <row r="106" spans="1:6">
      <c r="A106" s="6"/>
      <c r="B106" s="8">
        <v>120113</v>
      </c>
      <c r="C106" s="8" t="s">
        <v>3</v>
      </c>
      <c r="D106" s="8" t="str">
        <f t="shared" si="4"/>
        <v>120113,</v>
      </c>
      <c r="E106" s="8" t="s">
        <v>768</v>
      </c>
      <c r="F106" s="6"/>
    </row>
    <row r="107" spans="1:6">
      <c r="A107" s="6"/>
      <c r="B107" s="8">
        <v>116985</v>
      </c>
      <c r="C107" s="8" t="s">
        <v>3</v>
      </c>
      <c r="D107" s="8" t="str">
        <f t="shared" si="4"/>
        <v>116985,</v>
      </c>
      <c r="E107" s="8" t="s">
        <v>769</v>
      </c>
      <c r="F107" s="6"/>
    </row>
    <row r="108" spans="1:6">
      <c r="A108" s="6"/>
      <c r="B108" s="8">
        <v>173317</v>
      </c>
      <c r="C108" s="8" t="s">
        <v>3</v>
      </c>
      <c r="D108" s="8" t="str">
        <f t="shared" si="4"/>
        <v>173317,</v>
      </c>
      <c r="E108" s="8" t="s">
        <v>64</v>
      </c>
      <c r="F108" s="6"/>
    </row>
    <row r="109" spans="1:6">
      <c r="A109" s="6"/>
      <c r="B109" s="8">
        <v>163152</v>
      </c>
      <c r="C109" s="8" t="s">
        <v>3</v>
      </c>
      <c r="D109" s="8" t="str">
        <f t="shared" si="4"/>
        <v>163152,</v>
      </c>
      <c r="E109" s="8" t="s">
        <v>770</v>
      </c>
      <c r="F109" s="6"/>
    </row>
    <row r="110" spans="1:6">
      <c r="A110" s="6"/>
      <c r="B110" s="8">
        <v>44201</v>
      </c>
      <c r="C110" s="8" t="s">
        <v>3</v>
      </c>
      <c r="D110" s="8" t="str">
        <f t="shared" si="4"/>
        <v>44201,</v>
      </c>
      <c r="E110" s="8" t="s">
        <v>771</v>
      </c>
      <c r="F110" s="6"/>
    </row>
    <row r="111" spans="1:6">
      <c r="A111" s="6"/>
      <c r="B111" s="8">
        <v>187348</v>
      </c>
      <c r="C111" s="8" t="s">
        <v>3</v>
      </c>
      <c r="D111" s="8" t="str">
        <f t="shared" si="4"/>
        <v>187348,</v>
      </c>
      <c r="E111" s="8" t="s">
        <v>772</v>
      </c>
      <c r="F111" s="6"/>
    </row>
    <row r="112" spans="1:6">
      <c r="A112" s="6"/>
      <c r="B112" s="8">
        <v>174650</v>
      </c>
      <c r="C112" s="8" t="s">
        <v>3</v>
      </c>
      <c r="D112" s="8" t="str">
        <f t="shared" si="4"/>
        <v>174650,</v>
      </c>
      <c r="E112" s="8" t="s">
        <v>773</v>
      </c>
      <c r="F112" s="6"/>
    </row>
    <row r="113" spans="1:6">
      <c r="A113" s="6"/>
      <c r="B113" s="8">
        <v>191089</v>
      </c>
      <c r="C113" s="8" t="s">
        <v>3</v>
      </c>
      <c r="D113" s="8" t="str">
        <f t="shared" si="4"/>
        <v>191089,</v>
      </c>
      <c r="E113" s="8" t="s">
        <v>774</v>
      </c>
      <c r="F113" s="6"/>
    </row>
    <row r="114" spans="1:6">
      <c r="A114" s="6"/>
      <c r="B114" s="8">
        <v>205309</v>
      </c>
      <c r="C114" s="8" t="s">
        <v>3</v>
      </c>
      <c r="D114" s="8" t="str">
        <f t="shared" si="4"/>
        <v>205309,</v>
      </c>
      <c r="E114" s="8" t="s">
        <v>775</v>
      </c>
      <c r="F114" s="6"/>
    </row>
    <row r="115" spans="1:6">
      <c r="A115" s="6"/>
      <c r="B115" s="8">
        <v>131917</v>
      </c>
      <c r="C115" s="8" t="s">
        <v>3</v>
      </c>
      <c r="D115" s="8" t="str">
        <f t="shared" si="4"/>
        <v>131917,</v>
      </c>
      <c r="E115" s="8" t="s">
        <v>776</v>
      </c>
      <c r="F115" s="6"/>
    </row>
    <row r="116" spans="1:6">
      <c r="A116" s="6"/>
      <c r="B116" s="8">
        <v>189849</v>
      </c>
      <c r="C116" s="8" t="s">
        <v>3</v>
      </c>
      <c r="D116" s="8" t="str">
        <f t="shared" si="4"/>
        <v>189849,</v>
      </c>
      <c r="E116" s="8" t="s">
        <v>777</v>
      </c>
      <c r="F116" s="6"/>
    </row>
    <row r="117" spans="1:6">
      <c r="A117" s="6"/>
      <c r="B117" s="8">
        <v>191074</v>
      </c>
      <c r="C117" s="8" t="s">
        <v>3</v>
      </c>
      <c r="D117" s="8" t="str">
        <f t="shared" si="4"/>
        <v>191074,</v>
      </c>
      <c r="E117" s="8" t="s">
        <v>778</v>
      </c>
      <c r="F117" s="6"/>
    </row>
    <row r="118" spans="1:6">
      <c r="A118" s="6"/>
      <c r="B118" s="8">
        <v>181857</v>
      </c>
      <c r="C118" s="8" t="s">
        <v>3</v>
      </c>
      <c r="D118" s="8" t="str">
        <f t="shared" si="4"/>
        <v>181857,</v>
      </c>
      <c r="E118" s="8" t="s">
        <v>779</v>
      </c>
      <c r="F118" s="6"/>
    </row>
    <row r="119" spans="1:6">
      <c r="A119" s="6"/>
      <c r="B119" s="8">
        <v>188542</v>
      </c>
      <c r="C119" s="8" t="s">
        <v>3</v>
      </c>
      <c r="D119" s="8" t="str">
        <f t="shared" si="4"/>
        <v>188542,</v>
      </c>
      <c r="E119" s="8" t="s">
        <v>780</v>
      </c>
      <c r="F119" s="6"/>
    </row>
    <row r="120" spans="1:6">
      <c r="A120" s="6"/>
      <c r="B120" s="8">
        <v>2145</v>
      </c>
      <c r="C120" s="8" t="s">
        <v>3</v>
      </c>
      <c r="D120" s="8" t="str">
        <f t="shared" si="4"/>
        <v>2145,</v>
      </c>
      <c r="E120" s="8" t="s">
        <v>781</v>
      </c>
      <c r="F120" s="6"/>
    </row>
    <row r="121" spans="1:6">
      <c r="A121" s="6"/>
      <c r="B121" s="8">
        <v>181627</v>
      </c>
      <c r="C121" s="8" t="s">
        <v>3</v>
      </c>
      <c r="D121" s="8" t="str">
        <f t="shared" si="4"/>
        <v>181627,</v>
      </c>
      <c r="E121" s="8" t="s">
        <v>782</v>
      </c>
      <c r="F121" s="6"/>
    </row>
    <row r="122" spans="1:6">
      <c r="A122" s="6"/>
      <c r="B122" s="8">
        <v>187344</v>
      </c>
      <c r="C122" s="8" t="s">
        <v>3</v>
      </c>
      <c r="D122" s="8" t="str">
        <f t="shared" si="4"/>
        <v>187344,</v>
      </c>
      <c r="E122" s="8" t="s">
        <v>783</v>
      </c>
      <c r="F122" s="6"/>
    </row>
    <row r="123" spans="1:6">
      <c r="A123" s="6"/>
      <c r="B123" s="8">
        <v>173320</v>
      </c>
      <c r="C123" s="8" t="s">
        <v>3</v>
      </c>
      <c r="D123" s="8" t="str">
        <f t="shared" si="4"/>
        <v>173320,</v>
      </c>
      <c r="E123" s="8" t="s">
        <v>784</v>
      </c>
      <c r="F123" s="6"/>
    </row>
    <row r="124" spans="1:6">
      <c r="A124" s="6"/>
      <c r="B124" s="8">
        <v>173694</v>
      </c>
      <c r="C124" s="8" t="s">
        <v>3</v>
      </c>
      <c r="D124" s="8" t="str">
        <f t="shared" si="4"/>
        <v>173694,</v>
      </c>
      <c r="E124" s="8" t="s">
        <v>785</v>
      </c>
      <c r="F124" s="6"/>
    </row>
    <row r="125" spans="1:6">
      <c r="A125" s="6"/>
      <c r="B125" s="8">
        <v>173313</v>
      </c>
      <c r="C125" s="8" t="s">
        <v>3</v>
      </c>
      <c r="D125" s="8" t="str">
        <f t="shared" si="4"/>
        <v>173313,</v>
      </c>
      <c r="E125" s="8" t="s">
        <v>786</v>
      </c>
      <c r="F125" s="6"/>
    </row>
    <row r="126" spans="1:6">
      <c r="A126" s="6"/>
      <c r="B126" s="8">
        <v>173310</v>
      </c>
      <c r="C126" s="8"/>
      <c r="D126" s="8" t="str">
        <f t="shared" si="4"/>
        <v>173310</v>
      </c>
      <c r="E126" s="8" t="s">
        <v>787</v>
      </c>
      <c r="F126" s="6"/>
    </row>
    <row r="128" spans="1:6">
      <c r="A128" s="1148" t="s">
        <v>788</v>
      </c>
      <c r="B128" s="8"/>
      <c r="C128" s="8"/>
      <c r="D128" s="8"/>
      <c r="E128" s="8"/>
      <c r="F128" s="1148">
        <v>5400</v>
      </c>
    </row>
    <row r="129" spans="1:6">
      <c r="A129" s="1149"/>
      <c r="B129" s="8">
        <v>148288</v>
      </c>
      <c r="C129" s="8" t="s">
        <v>3</v>
      </c>
      <c r="D129" s="8" t="str">
        <f>B129&amp;C129</f>
        <v>148288,</v>
      </c>
      <c r="E129" s="8" t="s">
        <v>25</v>
      </c>
      <c r="F129" s="1149"/>
    </row>
    <row r="130" spans="1:6">
      <c r="A130" s="1149"/>
      <c r="B130" s="8">
        <v>122482</v>
      </c>
      <c r="C130" s="8" t="s">
        <v>3</v>
      </c>
      <c r="D130" s="8" t="str">
        <f t="shared" ref="D130:D161" si="5">B130&amp;C130</f>
        <v>122482,</v>
      </c>
      <c r="E130" s="8" t="s">
        <v>26</v>
      </c>
      <c r="F130" s="1149"/>
    </row>
    <row r="131" spans="1:6">
      <c r="A131" s="1149"/>
      <c r="B131" s="8">
        <v>158354</v>
      </c>
      <c r="C131" s="8" t="s">
        <v>3</v>
      </c>
      <c r="D131" s="8" t="str">
        <f t="shared" si="5"/>
        <v>158354,</v>
      </c>
      <c r="E131" s="8" t="s">
        <v>26</v>
      </c>
      <c r="F131" s="1149"/>
    </row>
    <row r="132" spans="1:6">
      <c r="A132" s="1149"/>
      <c r="B132" s="8">
        <v>49939</v>
      </c>
      <c r="C132" s="8" t="s">
        <v>3</v>
      </c>
      <c r="D132" s="8" t="str">
        <f t="shared" si="5"/>
        <v>49939,</v>
      </c>
      <c r="E132" s="8" t="s">
        <v>27</v>
      </c>
      <c r="F132" s="1149"/>
    </row>
    <row r="133" spans="1:6">
      <c r="A133" s="1149"/>
      <c r="B133" s="8">
        <v>148693</v>
      </c>
      <c r="C133" s="8" t="s">
        <v>3</v>
      </c>
      <c r="D133" s="8" t="str">
        <f t="shared" si="5"/>
        <v>148693,</v>
      </c>
      <c r="E133" s="8" t="s">
        <v>27</v>
      </c>
      <c r="F133" s="1149"/>
    </row>
    <row r="134" spans="1:6">
      <c r="A134" s="1149"/>
      <c r="B134" s="8">
        <v>164949</v>
      </c>
      <c r="C134" s="8" t="s">
        <v>3</v>
      </c>
      <c r="D134" s="8" t="str">
        <f t="shared" si="5"/>
        <v>164949,</v>
      </c>
      <c r="E134" s="8" t="s">
        <v>28</v>
      </c>
      <c r="F134" s="1149"/>
    </row>
    <row r="135" spans="1:6">
      <c r="A135" s="1149"/>
      <c r="B135" s="8">
        <v>166819</v>
      </c>
      <c r="C135" s="8" t="s">
        <v>3</v>
      </c>
      <c r="D135" s="8" t="str">
        <f t="shared" si="5"/>
        <v>166819,</v>
      </c>
      <c r="E135" s="8" t="s">
        <v>28</v>
      </c>
      <c r="F135" s="1149"/>
    </row>
    <row r="136" spans="1:6">
      <c r="A136" s="1149"/>
      <c r="B136" s="8">
        <v>160686</v>
      </c>
      <c r="C136" s="8" t="s">
        <v>3</v>
      </c>
      <c r="D136" s="8" t="str">
        <f t="shared" si="5"/>
        <v>160686,</v>
      </c>
      <c r="E136" s="8" t="s">
        <v>30</v>
      </c>
      <c r="F136" s="1149"/>
    </row>
    <row r="137" spans="1:6">
      <c r="A137" s="1149"/>
      <c r="B137" s="8">
        <v>135306</v>
      </c>
      <c r="C137" s="8" t="s">
        <v>3</v>
      </c>
      <c r="D137" s="8" t="str">
        <f t="shared" si="5"/>
        <v>135306,</v>
      </c>
      <c r="E137" s="8" t="s">
        <v>33</v>
      </c>
      <c r="F137" s="1149"/>
    </row>
    <row r="138" spans="1:6">
      <c r="A138" s="1149"/>
      <c r="B138" s="8">
        <v>134566</v>
      </c>
      <c r="C138" s="8" t="s">
        <v>3</v>
      </c>
      <c r="D138" s="8" t="str">
        <f t="shared" si="5"/>
        <v>134566,</v>
      </c>
      <c r="E138" s="8" t="s">
        <v>31</v>
      </c>
      <c r="F138" s="1149"/>
    </row>
    <row r="139" spans="1:6">
      <c r="A139" s="1149"/>
      <c r="B139" s="8">
        <v>160637</v>
      </c>
      <c r="C139" s="8" t="s">
        <v>3</v>
      </c>
      <c r="D139" s="8" t="str">
        <f t="shared" si="5"/>
        <v>160637,</v>
      </c>
      <c r="E139" s="8" t="s">
        <v>29</v>
      </c>
      <c r="F139" s="1149"/>
    </row>
    <row r="140" spans="1:6">
      <c r="A140" s="1149"/>
      <c r="B140" s="8">
        <v>58375</v>
      </c>
      <c r="C140" s="8" t="s">
        <v>3</v>
      </c>
      <c r="D140" s="8" t="str">
        <f t="shared" si="5"/>
        <v>58375,</v>
      </c>
      <c r="E140" s="8" t="s">
        <v>32</v>
      </c>
      <c r="F140" s="1149"/>
    </row>
    <row r="141" spans="1:6">
      <c r="A141" s="1149"/>
      <c r="B141" s="8">
        <v>58522</v>
      </c>
      <c r="C141" s="8" t="s">
        <v>3</v>
      </c>
      <c r="D141" s="8" t="str">
        <f t="shared" si="5"/>
        <v>58522,</v>
      </c>
      <c r="E141" s="8" t="s">
        <v>106</v>
      </c>
      <c r="F141" s="1149"/>
    </row>
    <row r="142" spans="1:6">
      <c r="A142" s="1149"/>
      <c r="B142" s="8">
        <v>1221</v>
      </c>
      <c r="C142" s="8" t="s">
        <v>3</v>
      </c>
      <c r="D142" s="8" t="str">
        <f t="shared" si="5"/>
        <v>1221,</v>
      </c>
      <c r="E142" s="8" t="s">
        <v>476</v>
      </c>
      <c r="F142" s="1149"/>
    </row>
    <row r="143" spans="1:6">
      <c r="A143" s="1149"/>
      <c r="B143" s="8">
        <v>37803</v>
      </c>
      <c r="C143" s="8" t="s">
        <v>3</v>
      </c>
      <c r="D143" s="8" t="str">
        <f t="shared" si="5"/>
        <v>37803,</v>
      </c>
      <c r="E143" s="8" t="s">
        <v>490</v>
      </c>
      <c r="F143" s="1149"/>
    </row>
    <row r="144" spans="1:6">
      <c r="A144" s="1149"/>
      <c r="B144" s="8">
        <v>64765</v>
      </c>
      <c r="C144" s="8" t="s">
        <v>3</v>
      </c>
      <c r="D144" s="8" t="str">
        <f t="shared" si="5"/>
        <v>64765,</v>
      </c>
      <c r="E144" s="8" t="s">
        <v>789</v>
      </c>
      <c r="F144" s="1149"/>
    </row>
    <row r="145" spans="1:6">
      <c r="A145" s="1149"/>
      <c r="B145" s="8">
        <v>58381</v>
      </c>
      <c r="C145" s="8" t="s">
        <v>3</v>
      </c>
      <c r="D145" s="8" t="str">
        <f t="shared" si="5"/>
        <v>58381,</v>
      </c>
      <c r="E145" s="8" t="s">
        <v>790</v>
      </c>
      <c r="F145" s="1149"/>
    </row>
    <row r="146" spans="1:6">
      <c r="A146" s="1149"/>
      <c r="B146" s="8">
        <v>49946</v>
      </c>
      <c r="C146" s="8" t="s">
        <v>3</v>
      </c>
      <c r="D146" s="8" t="str">
        <f t="shared" si="5"/>
        <v>49946,</v>
      </c>
      <c r="E146" s="8" t="s">
        <v>791</v>
      </c>
      <c r="F146" s="1149"/>
    </row>
    <row r="147" spans="1:6">
      <c r="A147" s="1149"/>
      <c r="B147" s="8">
        <v>153440</v>
      </c>
      <c r="C147" s="8" t="s">
        <v>3</v>
      </c>
      <c r="D147" s="8" t="str">
        <f t="shared" si="5"/>
        <v>153440,</v>
      </c>
      <c r="E147" s="8" t="s">
        <v>792</v>
      </c>
      <c r="F147" s="1149"/>
    </row>
    <row r="148" spans="1:6">
      <c r="A148" s="1149"/>
      <c r="B148" s="8">
        <v>39249</v>
      </c>
      <c r="C148" s="8" t="s">
        <v>3</v>
      </c>
      <c r="D148" s="8" t="str">
        <f t="shared" si="5"/>
        <v>39249,</v>
      </c>
      <c r="E148" s="8" t="s">
        <v>793</v>
      </c>
      <c r="F148" s="1149"/>
    </row>
    <row r="149" spans="1:6">
      <c r="A149" s="1149"/>
      <c r="B149" s="8">
        <v>140424</v>
      </c>
      <c r="C149" s="8" t="s">
        <v>3</v>
      </c>
      <c r="D149" s="8" t="str">
        <f t="shared" si="5"/>
        <v>140424,</v>
      </c>
      <c r="E149" s="8" t="s">
        <v>475</v>
      </c>
      <c r="F149" s="1149"/>
    </row>
    <row r="150" spans="1:6">
      <c r="A150" s="1149"/>
      <c r="B150" s="8">
        <v>113826</v>
      </c>
      <c r="C150" s="8" t="s">
        <v>3</v>
      </c>
      <c r="D150" s="8" t="str">
        <f t="shared" si="5"/>
        <v>113826,</v>
      </c>
      <c r="E150" s="8" t="s">
        <v>523</v>
      </c>
      <c r="F150" s="1149"/>
    </row>
    <row r="151" spans="1:6">
      <c r="A151" s="1149"/>
      <c r="B151" s="8">
        <v>24831</v>
      </c>
      <c r="C151" s="8" t="s">
        <v>3</v>
      </c>
      <c r="D151" s="8" t="str">
        <f t="shared" si="5"/>
        <v>24831,</v>
      </c>
      <c r="E151" s="8" t="s">
        <v>794</v>
      </c>
      <c r="F151" s="1149"/>
    </row>
    <row r="152" spans="1:6">
      <c r="A152" s="1149"/>
      <c r="B152" s="8">
        <v>35102</v>
      </c>
      <c r="C152" s="8" t="s">
        <v>3</v>
      </c>
      <c r="D152" s="8" t="str">
        <f t="shared" si="5"/>
        <v>35102,</v>
      </c>
      <c r="E152" s="8" t="s">
        <v>513</v>
      </c>
      <c r="F152" s="1149"/>
    </row>
    <row r="153" spans="1:6">
      <c r="A153" s="1149"/>
      <c r="B153" s="8">
        <v>114953</v>
      </c>
      <c r="C153" s="8" t="s">
        <v>3</v>
      </c>
      <c r="D153" s="8" t="str">
        <f t="shared" si="5"/>
        <v>114953,</v>
      </c>
      <c r="E153" s="8" t="s">
        <v>795</v>
      </c>
      <c r="F153" s="1149"/>
    </row>
    <row r="154" spans="1:6">
      <c r="A154" s="1149"/>
      <c r="B154" s="8">
        <v>1466</v>
      </c>
      <c r="C154" s="8" t="s">
        <v>3</v>
      </c>
      <c r="D154" s="8" t="str">
        <f t="shared" si="5"/>
        <v>1466,</v>
      </c>
      <c r="E154" s="8" t="s">
        <v>796</v>
      </c>
      <c r="F154" s="1149"/>
    </row>
    <row r="155" spans="1:6">
      <c r="A155" s="1149"/>
      <c r="B155" s="8">
        <v>67893</v>
      </c>
      <c r="C155" s="8" t="s">
        <v>3</v>
      </c>
      <c r="D155" s="8" t="str">
        <f t="shared" si="5"/>
        <v>67893,</v>
      </c>
      <c r="E155" s="8" t="s">
        <v>797</v>
      </c>
      <c r="F155" s="1149"/>
    </row>
    <row r="156" spans="1:6">
      <c r="A156" s="1149"/>
      <c r="B156" s="8">
        <v>170537</v>
      </c>
      <c r="C156" s="8" t="s">
        <v>3</v>
      </c>
      <c r="D156" s="8" t="str">
        <f t="shared" si="5"/>
        <v>170537,</v>
      </c>
      <c r="E156" s="8" t="s">
        <v>798</v>
      </c>
      <c r="F156" s="1149"/>
    </row>
    <row r="157" spans="1:6">
      <c r="A157" s="1149"/>
      <c r="B157" s="8">
        <v>26043</v>
      </c>
      <c r="C157" s="8" t="s">
        <v>3</v>
      </c>
      <c r="D157" s="8" t="str">
        <f t="shared" si="5"/>
        <v>26043,</v>
      </c>
      <c r="E157" s="8" t="s">
        <v>799</v>
      </c>
      <c r="F157" s="1149"/>
    </row>
    <row r="158" spans="1:6">
      <c r="A158" s="1149"/>
      <c r="B158" s="8">
        <v>49943</v>
      </c>
      <c r="C158" s="8" t="s">
        <v>3</v>
      </c>
      <c r="D158" s="8" t="str">
        <f t="shared" si="5"/>
        <v>49943,</v>
      </c>
      <c r="E158" s="8" t="s">
        <v>800</v>
      </c>
      <c r="F158" s="1149"/>
    </row>
    <row r="159" spans="1:6">
      <c r="A159" s="1149"/>
      <c r="B159" s="8">
        <v>24147</v>
      </c>
      <c r="C159" s="8" t="s">
        <v>3</v>
      </c>
      <c r="D159" s="8" t="str">
        <f t="shared" si="5"/>
        <v>24147,</v>
      </c>
      <c r="E159" s="8" t="s">
        <v>801</v>
      </c>
      <c r="F159" s="1149"/>
    </row>
    <row r="160" spans="1:6">
      <c r="A160" s="1149"/>
      <c r="B160" s="8">
        <v>37804</v>
      </c>
      <c r="C160" s="8" t="s">
        <v>3</v>
      </c>
      <c r="D160" s="8" t="str">
        <f t="shared" si="5"/>
        <v>37804,</v>
      </c>
      <c r="E160" s="8" t="s">
        <v>505</v>
      </c>
      <c r="F160" s="1149"/>
    </row>
    <row r="161" spans="1:6">
      <c r="A161" s="1149"/>
      <c r="B161" s="8">
        <v>144698</v>
      </c>
      <c r="C161" s="8" t="s">
        <v>3</v>
      </c>
      <c r="D161" s="8" t="str">
        <f t="shared" si="5"/>
        <v>144698,</v>
      </c>
      <c r="E161" s="8" t="s">
        <v>482</v>
      </c>
      <c r="F161" s="1149"/>
    </row>
    <row r="162" spans="1:6">
      <c r="A162" s="1149"/>
      <c r="B162" s="8">
        <v>39247</v>
      </c>
      <c r="C162" s="8" t="s">
        <v>3</v>
      </c>
      <c r="D162" s="8" t="str">
        <f t="shared" ref="D162:D188" si="6">B162&amp;C162</f>
        <v>39247,</v>
      </c>
      <c r="E162" s="8" t="s">
        <v>116</v>
      </c>
      <c r="F162" s="1149"/>
    </row>
    <row r="163" spans="1:6">
      <c r="A163" s="1149"/>
      <c r="B163" s="8">
        <v>150866</v>
      </c>
      <c r="C163" s="8" t="s">
        <v>3</v>
      </c>
      <c r="D163" s="8" t="str">
        <f t="shared" si="6"/>
        <v>150866,</v>
      </c>
      <c r="E163" s="8" t="s">
        <v>802</v>
      </c>
      <c r="F163" s="1149"/>
    </row>
    <row r="164" spans="1:6">
      <c r="A164" s="1149"/>
      <c r="B164" s="8">
        <v>49938</v>
      </c>
      <c r="C164" s="8" t="s">
        <v>3</v>
      </c>
      <c r="D164" s="8" t="str">
        <f t="shared" si="6"/>
        <v>49938,</v>
      </c>
      <c r="E164" s="8" t="s">
        <v>803</v>
      </c>
      <c r="F164" s="1149"/>
    </row>
    <row r="165" spans="1:6">
      <c r="A165" s="1149"/>
      <c r="B165" s="8">
        <v>45388</v>
      </c>
      <c r="C165" s="8" t="s">
        <v>3</v>
      </c>
      <c r="D165" s="8" t="str">
        <f t="shared" si="6"/>
        <v>45388,</v>
      </c>
      <c r="E165" s="8" t="s">
        <v>478</v>
      </c>
      <c r="F165" s="1149"/>
    </row>
    <row r="166" spans="1:6">
      <c r="A166" s="1149"/>
      <c r="B166" s="8">
        <v>49936</v>
      </c>
      <c r="C166" s="8" t="s">
        <v>3</v>
      </c>
      <c r="D166" s="8" t="str">
        <f t="shared" si="6"/>
        <v>49936,</v>
      </c>
      <c r="E166" s="8" t="s">
        <v>507</v>
      </c>
      <c r="F166" s="1149"/>
    </row>
    <row r="167" spans="1:6">
      <c r="A167" s="1149"/>
      <c r="B167" s="8">
        <v>104543</v>
      </c>
      <c r="C167" s="8" t="s">
        <v>3</v>
      </c>
      <c r="D167" s="8" t="str">
        <f t="shared" si="6"/>
        <v>104543,</v>
      </c>
      <c r="E167" s="8" t="s">
        <v>494</v>
      </c>
      <c r="F167" s="1149"/>
    </row>
    <row r="168" spans="1:6">
      <c r="A168" s="1149"/>
      <c r="B168" s="8">
        <v>74554</v>
      </c>
      <c r="C168" s="8" t="s">
        <v>3</v>
      </c>
      <c r="D168" s="8" t="str">
        <f t="shared" si="6"/>
        <v>74554,</v>
      </c>
      <c r="E168" s="8" t="s">
        <v>469</v>
      </c>
      <c r="F168" s="1149"/>
    </row>
    <row r="169" spans="1:6">
      <c r="A169" s="1149"/>
      <c r="B169" s="8">
        <v>24841</v>
      </c>
      <c r="C169" s="8" t="s">
        <v>3</v>
      </c>
      <c r="D169" s="8" t="str">
        <f t="shared" si="6"/>
        <v>24841,</v>
      </c>
      <c r="E169" s="8" t="s">
        <v>804</v>
      </c>
      <c r="F169" s="1149"/>
    </row>
    <row r="170" spans="1:6">
      <c r="A170" s="1149"/>
      <c r="B170" s="8">
        <v>65851</v>
      </c>
      <c r="C170" s="8" t="s">
        <v>3</v>
      </c>
      <c r="D170" s="8" t="str">
        <f t="shared" si="6"/>
        <v>65851,</v>
      </c>
      <c r="E170" s="8" t="s">
        <v>460</v>
      </c>
      <c r="F170" s="1149"/>
    </row>
    <row r="171" spans="1:6">
      <c r="A171" s="1149"/>
      <c r="B171" s="8">
        <v>87119</v>
      </c>
      <c r="C171" s="8" t="s">
        <v>3</v>
      </c>
      <c r="D171" s="8" t="str">
        <f t="shared" si="6"/>
        <v>87119,</v>
      </c>
      <c r="E171" s="8" t="s">
        <v>521</v>
      </c>
      <c r="F171" s="1149"/>
    </row>
    <row r="172" spans="1:6">
      <c r="A172" s="1149"/>
      <c r="B172" s="8">
        <v>40744</v>
      </c>
      <c r="C172" s="8" t="s">
        <v>3</v>
      </c>
      <c r="D172" s="8" t="str">
        <f t="shared" si="6"/>
        <v>40744,</v>
      </c>
      <c r="E172" s="8" t="s">
        <v>521</v>
      </c>
      <c r="F172" s="1149"/>
    </row>
    <row r="173" spans="1:6">
      <c r="A173" s="1149"/>
      <c r="B173" s="8">
        <v>140426</v>
      </c>
      <c r="C173" s="8" t="s">
        <v>3</v>
      </c>
      <c r="D173" s="8" t="str">
        <f t="shared" si="6"/>
        <v>140426,</v>
      </c>
      <c r="E173" s="8" t="s">
        <v>485</v>
      </c>
      <c r="F173" s="1149"/>
    </row>
    <row r="174" spans="1:6">
      <c r="A174" s="1149"/>
      <c r="B174" s="8">
        <v>1210</v>
      </c>
      <c r="C174" s="8" t="s">
        <v>3</v>
      </c>
      <c r="D174" s="8" t="str">
        <f t="shared" si="6"/>
        <v>1210,</v>
      </c>
      <c r="E174" s="8" t="s">
        <v>805</v>
      </c>
      <c r="F174" s="1149"/>
    </row>
    <row r="175" spans="1:6">
      <c r="A175" s="1149"/>
      <c r="B175" s="8">
        <v>49942</v>
      </c>
      <c r="C175" s="8" t="s">
        <v>3</v>
      </c>
      <c r="D175" s="8" t="str">
        <f t="shared" si="6"/>
        <v>49942,</v>
      </c>
      <c r="E175" s="8" t="s">
        <v>806</v>
      </c>
      <c r="F175" s="1149"/>
    </row>
    <row r="176" spans="1:6">
      <c r="A176" s="1149"/>
      <c r="B176" s="8">
        <v>49944</v>
      </c>
      <c r="C176" s="8" t="s">
        <v>3</v>
      </c>
      <c r="D176" s="8" t="str">
        <f t="shared" si="6"/>
        <v>49944,</v>
      </c>
      <c r="E176" s="8" t="s">
        <v>807</v>
      </c>
      <c r="F176" s="1149"/>
    </row>
    <row r="177" spans="1:6">
      <c r="A177" s="1149"/>
      <c r="B177" s="8">
        <v>35100</v>
      </c>
      <c r="C177" s="8" t="s">
        <v>3</v>
      </c>
      <c r="D177" s="8" t="str">
        <f t="shared" si="6"/>
        <v>35100,</v>
      </c>
      <c r="E177" s="8" t="s">
        <v>527</v>
      </c>
      <c r="F177" s="1149"/>
    </row>
    <row r="178" spans="1:6">
      <c r="A178" s="1149"/>
      <c r="B178" s="8">
        <v>64766</v>
      </c>
      <c r="C178" s="8" t="s">
        <v>3</v>
      </c>
      <c r="D178" s="8" t="str">
        <f t="shared" si="6"/>
        <v>64766,</v>
      </c>
      <c r="E178" s="8" t="s">
        <v>561</v>
      </c>
      <c r="F178" s="1149"/>
    </row>
    <row r="179" spans="1:6">
      <c r="A179" s="1149"/>
      <c r="B179" s="8">
        <v>22509</v>
      </c>
      <c r="C179" s="8" t="s">
        <v>3</v>
      </c>
      <c r="D179" s="8" t="str">
        <f t="shared" si="6"/>
        <v>22509,</v>
      </c>
      <c r="E179" s="8" t="s">
        <v>417</v>
      </c>
      <c r="F179" s="1149"/>
    </row>
    <row r="180" spans="1:6">
      <c r="A180" s="1149"/>
      <c r="B180" s="8">
        <v>38124</v>
      </c>
      <c r="C180" s="8" t="s">
        <v>3</v>
      </c>
      <c r="D180" s="8" t="str">
        <f t="shared" si="6"/>
        <v>38124,</v>
      </c>
      <c r="E180" s="8" t="s">
        <v>808</v>
      </c>
      <c r="F180" s="1149"/>
    </row>
    <row r="181" spans="1:6">
      <c r="A181" s="1149"/>
      <c r="B181" s="8">
        <v>143325</v>
      </c>
      <c r="C181" s="8" t="s">
        <v>3</v>
      </c>
      <c r="D181" s="8" t="str">
        <f t="shared" si="6"/>
        <v>143325,</v>
      </c>
      <c r="E181" s="8" t="s">
        <v>809</v>
      </c>
      <c r="F181" s="1149"/>
    </row>
    <row r="182" spans="1:6">
      <c r="A182" s="1149"/>
      <c r="B182" s="8">
        <v>35101</v>
      </c>
      <c r="C182" s="8" t="s">
        <v>3</v>
      </c>
      <c r="D182" s="8" t="str">
        <f t="shared" si="6"/>
        <v>35101,</v>
      </c>
      <c r="E182" s="8" t="s">
        <v>495</v>
      </c>
      <c r="F182" s="1149"/>
    </row>
    <row r="183" spans="1:6">
      <c r="A183" s="1149"/>
      <c r="B183" s="8">
        <v>49947</v>
      </c>
      <c r="C183" s="8" t="s">
        <v>3</v>
      </c>
      <c r="D183" s="8" t="str">
        <f t="shared" si="6"/>
        <v>49947,</v>
      </c>
      <c r="E183" s="8" t="s">
        <v>810</v>
      </c>
      <c r="F183" s="1149"/>
    </row>
    <row r="184" spans="1:6">
      <c r="A184" s="1149"/>
      <c r="B184" s="8">
        <v>22510</v>
      </c>
      <c r="C184" s="8" t="s">
        <v>3</v>
      </c>
      <c r="D184" s="8" t="str">
        <f t="shared" si="6"/>
        <v>22510,</v>
      </c>
      <c r="E184" s="8" t="s">
        <v>811</v>
      </c>
      <c r="F184" s="1149"/>
    </row>
    <row r="185" spans="1:6">
      <c r="A185" s="1149"/>
      <c r="B185" s="8">
        <v>49940</v>
      </c>
      <c r="C185" s="8" t="s">
        <v>3</v>
      </c>
      <c r="D185" s="8" t="str">
        <f t="shared" si="6"/>
        <v>49940,</v>
      </c>
      <c r="E185" s="8" t="s">
        <v>479</v>
      </c>
      <c r="F185" s="1149"/>
    </row>
    <row r="186" spans="1:6">
      <c r="A186" s="1149"/>
      <c r="B186" s="8">
        <v>74885</v>
      </c>
      <c r="C186" s="8" t="s">
        <v>3</v>
      </c>
      <c r="D186" s="8" t="str">
        <f t="shared" si="6"/>
        <v>74885,</v>
      </c>
      <c r="E186" s="8" t="s">
        <v>812</v>
      </c>
      <c r="F186" s="1149"/>
    </row>
    <row r="187" spans="1:6">
      <c r="A187" s="1149"/>
      <c r="B187" s="8">
        <v>63403</v>
      </c>
      <c r="C187" s="8" t="s">
        <v>3</v>
      </c>
      <c r="D187" s="8" t="str">
        <f t="shared" si="6"/>
        <v>63403,</v>
      </c>
      <c r="E187" s="8" t="s">
        <v>813</v>
      </c>
      <c r="F187" s="1149"/>
    </row>
    <row r="188" spans="1:6">
      <c r="A188" s="1150"/>
      <c r="B188" s="8">
        <v>148441</v>
      </c>
      <c r="C188" s="8"/>
      <c r="D188" s="8" t="str">
        <f t="shared" si="6"/>
        <v>148441</v>
      </c>
      <c r="E188" s="8" t="s">
        <v>501</v>
      </c>
      <c r="F188" s="1150"/>
    </row>
    <row r="190" spans="1:6">
      <c r="A190" s="1151" t="s">
        <v>13</v>
      </c>
      <c r="B190" s="956" t="s">
        <v>79</v>
      </c>
      <c r="C190" s="889"/>
      <c r="D190" s="889"/>
      <c r="E190" s="115" t="s">
        <v>137</v>
      </c>
      <c r="F190" s="116" t="s">
        <v>0</v>
      </c>
    </row>
    <row r="191" spans="1:6">
      <c r="A191" s="1152"/>
      <c r="B191" s="956">
        <v>210313</v>
      </c>
      <c r="C191" s="889" t="s">
        <v>3</v>
      </c>
      <c r="D191" s="889" t="str">
        <f>B191&amp;C191</f>
        <v>210313,</v>
      </c>
      <c r="E191" s="115" t="s">
        <v>139</v>
      </c>
      <c r="F191" s="1151">
        <v>30</v>
      </c>
    </row>
    <row r="192" spans="1:6">
      <c r="A192" s="1152"/>
      <c r="B192" s="956">
        <v>124620</v>
      </c>
      <c r="C192" s="889" t="s">
        <v>3</v>
      </c>
      <c r="D192" s="889" t="str">
        <f t="shared" ref="D191:D225" si="7">B192&amp;C192</f>
        <v>124620,</v>
      </c>
      <c r="E192" s="115" t="s">
        <v>38</v>
      </c>
      <c r="F192" s="1152"/>
    </row>
    <row r="193" spans="1:6">
      <c r="A193" s="1152"/>
      <c r="B193" s="956">
        <v>124631</v>
      </c>
      <c r="C193" s="889" t="s">
        <v>3</v>
      </c>
      <c r="D193" s="889" t="str">
        <f t="shared" si="7"/>
        <v>124631,</v>
      </c>
      <c r="E193" s="115" t="s">
        <v>43</v>
      </c>
      <c r="F193" s="1152"/>
    </row>
    <row r="194" spans="1:6">
      <c r="A194" s="1152"/>
      <c r="B194" s="956">
        <v>124619</v>
      </c>
      <c r="C194" s="889" t="s">
        <v>3</v>
      </c>
      <c r="D194" s="889" t="str">
        <f t="shared" si="7"/>
        <v>124619,</v>
      </c>
      <c r="E194" s="115" t="s">
        <v>59</v>
      </c>
      <c r="F194" s="1152"/>
    </row>
    <row r="195" spans="1:6">
      <c r="A195" s="1152"/>
      <c r="B195" s="956">
        <v>124627</v>
      </c>
      <c r="C195" s="889" t="s">
        <v>3</v>
      </c>
      <c r="D195" s="889" t="str">
        <f t="shared" si="7"/>
        <v>124627,</v>
      </c>
      <c r="E195" s="115" t="s">
        <v>49</v>
      </c>
      <c r="F195" s="1152"/>
    </row>
    <row r="196" spans="1:6">
      <c r="A196" s="1152"/>
      <c r="B196" s="956">
        <v>124620</v>
      </c>
      <c r="C196" s="889" t="s">
        <v>3</v>
      </c>
      <c r="D196" s="889" t="str">
        <f t="shared" si="7"/>
        <v>124620,</v>
      </c>
      <c r="E196" s="115" t="s">
        <v>38</v>
      </c>
      <c r="F196" s="1152"/>
    </row>
    <row r="197" spans="1:6">
      <c r="A197" s="1152"/>
      <c r="B197" s="956">
        <v>124626</v>
      </c>
      <c r="C197" s="889" t="s">
        <v>3</v>
      </c>
      <c r="D197" s="889" t="str">
        <f t="shared" si="7"/>
        <v>124626,</v>
      </c>
      <c r="E197" s="115" t="s">
        <v>42</v>
      </c>
      <c r="F197" s="1152"/>
    </row>
    <row r="198" spans="1:6">
      <c r="A198" s="1152"/>
      <c r="B198" s="956">
        <v>124631</v>
      </c>
      <c r="C198" s="889" t="s">
        <v>3</v>
      </c>
      <c r="D198" s="889" t="str">
        <f t="shared" si="7"/>
        <v>124631,</v>
      </c>
      <c r="E198" s="115" t="s">
        <v>43</v>
      </c>
      <c r="F198" s="1152"/>
    </row>
    <row r="199" spans="1:6">
      <c r="A199" s="1152"/>
      <c r="B199" s="956">
        <v>124623</v>
      </c>
      <c r="C199" s="889" t="s">
        <v>3</v>
      </c>
      <c r="D199" s="889" t="str">
        <f t="shared" si="7"/>
        <v>124623,</v>
      </c>
      <c r="E199" s="115" t="s">
        <v>44</v>
      </c>
      <c r="F199" s="1152"/>
    </row>
    <row r="200" spans="1:6">
      <c r="A200" s="1152"/>
      <c r="B200" s="956">
        <v>124613</v>
      </c>
      <c r="C200" s="889" t="s">
        <v>3</v>
      </c>
      <c r="D200" s="889" t="str">
        <f t="shared" si="7"/>
        <v>124613,</v>
      </c>
      <c r="E200" s="115" t="s">
        <v>45</v>
      </c>
      <c r="F200" s="1152"/>
    </row>
    <row r="201" spans="1:6">
      <c r="A201" s="1152"/>
      <c r="B201" s="956">
        <v>131813</v>
      </c>
      <c r="C201" s="889" t="s">
        <v>3</v>
      </c>
      <c r="D201" s="889" t="str">
        <f t="shared" si="7"/>
        <v>131813,</v>
      </c>
      <c r="E201" s="115" t="s">
        <v>46</v>
      </c>
      <c r="F201" s="1152"/>
    </row>
    <row r="202" spans="1:6">
      <c r="A202" s="1152"/>
      <c r="B202" s="956">
        <v>124625</v>
      </c>
      <c r="C202" s="889" t="s">
        <v>3</v>
      </c>
      <c r="D202" s="889" t="str">
        <f t="shared" si="7"/>
        <v>124625,</v>
      </c>
      <c r="E202" s="115" t="s">
        <v>47</v>
      </c>
      <c r="F202" s="1152"/>
    </row>
    <row r="203" spans="1:6">
      <c r="A203" s="1152"/>
      <c r="B203" s="956">
        <v>131807</v>
      </c>
      <c r="C203" s="889" t="s">
        <v>3</v>
      </c>
      <c r="D203" s="889" t="str">
        <f t="shared" si="7"/>
        <v>131807,</v>
      </c>
      <c r="E203" s="115" t="s">
        <v>41</v>
      </c>
      <c r="F203" s="1152"/>
    </row>
    <row r="204" spans="1:6">
      <c r="A204" s="1152"/>
      <c r="B204" s="956">
        <v>131811</v>
      </c>
      <c r="C204" s="889" t="s">
        <v>3</v>
      </c>
      <c r="D204" s="889" t="str">
        <f t="shared" si="7"/>
        <v>131811,</v>
      </c>
      <c r="E204" s="115" t="s">
        <v>48</v>
      </c>
      <c r="F204" s="1152"/>
    </row>
    <row r="205" spans="1:6">
      <c r="A205" s="1152"/>
      <c r="B205" s="956">
        <v>124627</v>
      </c>
      <c r="C205" s="889" t="s">
        <v>3</v>
      </c>
      <c r="D205" s="889" t="str">
        <f t="shared" si="7"/>
        <v>124627,</v>
      </c>
      <c r="E205" s="115" t="s">
        <v>49</v>
      </c>
      <c r="F205" s="1152"/>
    </row>
    <row r="206" spans="1:6">
      <c r="A206" s="1152"/>
      <c r="B206" s="956">
        <v>131806</v>
      </c>
      <c r="C206" s="889" t="s">
        <v>3</v>
      </c>
      <c r="D206" s="889" t="str">
        <f t="shared" si="7"/>
        <v>131806,</v>
      </c>
      <c r="E206" s="115" t="s">
        <v>50</v>
      </c>
      <c r="F206" s="1152"/>
    </row>
    <row r="207" spans="1:6">
      <c r="A207" s="1152"/>
      <c r="B207" s="956">
        <v>124630</v>
      </c>
      <c r="C207" s="889" t="s">
        <v>3</v>
      </c>
      <c r="D207" s="889" t="str">
        <f t="shared" si="7"/>
        <v>124630,</v>
      </c>
      <c r="E207" s="115" t="s">
        <v>40</v>
      </c>
      <c r="F207" s="1152"/>
    </row>
    <row r="208" spans="1:6">
      <c r="A208" s="1152"/>
      <c r="B208" s="956">
        <v>134529</v>
      </c>
      <c r="C208" s="889" t="s">
        <v>3</v>
      </c>
      <c r="D208" s="889" t="str">
        <f t="shared" si="7"/>
        <v>134529,</v>
      </c>
      <c r="E208" s="115" t="s">
        <v>51</v>
      </c>
      <c r="F208" s="1152"/>
    </row>
    <row r="209" spans="1:6">
      <c r="A209" s="1152"/>
      <c r="B209" s="956">
        <v>124629</v>
      </c>
      <c r="C209" s="889" t="s">
        <v>3</v>
      </c>
      <c r="D209" s="889" t="str">
        <f t="shared" si="7"/>
        <v>124629,</v>
      </c>
      <c r="E209" s="115" t="s">
        <v>52</v>
      </c>
      <c r="F209" s="1152"/>
    </row>
    <row r="210" spans="1:6">
      <c r="A210" s="1152"/>
      <c r="B210" s="1153">
        <v>169237</v>
      </c>
      <c r="C210" s="889" t="s">
        <v>3</v>
      </c>
      <c r="D210" s="889" t="str">
        <f t="shared" si="7"/>
        <v>169237,</v>
      </c>
      <c r="E210" s="879" t="s">
        <v>53</v>
      </c>
      <c r="F210" s="1152"/>
    </row>
    <row r="211" spans="1:6">
      <c r="A211" s="1152"/>
      <c r="B211" s="956">
        <v>131809</v>
      </c>
      <c r="C211" s="889" t="s">
        <v>3</v>
      </c>
      <c r="D211" s="889" t="str">
        <f t="shared" si="7"/>
        <v>131809,</v>
      </c>
      <c r="E211" s="115" t="s">
        <v>54</v>
      </c>
      <c r="F211" s="1152"/>
    </row>
    <row r="212" spans="1:6">
      <c r="A212" s="1152"/>
      <c r="B212" s="956">
        <v>131812</v>
      </c>
      <c r="C212" s="889" t="s">
        <v>3</v>
      </c>
      <c r="D212" s="889" t="str">
        <f t="shared" si="7"/>
        <v>131812,</v>
      </c>
      <c r="E212" s="115" t="s">
        <v>55</v>
      </c>
      <c r="F212" s="1152"/>
    </row>
    <row r="213" spans="1:6">
      <c r="A213" s="1152"/>
      <c r="B213" s="956">
        <v>131810</v>
      </c>
      <c r="C213" s="889" t="s">
        <v>3</v>
      </c>
      <c r="D213" s="889" t="str">
        <f t="shared" si="7"/>
        <v>131810,</v>
      </c>
      <c r="E213" s="115" t="s">
        <v>56</v>
      </c>
      <c r="F213" s="1152"/>
    </row>
    <row r="214" spans="1:6">
      <c r="A214" s="1152"/>
      <c r="B214" s="956">
        <v>124621</v>
      </c>
      <c r="C214" s="889" t="s">
        <v>3</v>
      </c>
      <c r="D214" s="889" t="str">
        <f t="shared" si="7"/>
        <v>124621,</v>
      </c>
      <c r="E214" s="115" t="s">
        <v>39</v>
      </c>
      <c r="F214" s="1152"/>
    </row>
    <row r="215" spans="1:6">
      <c r="A215" s="1152"/>
      <c r="B215" s="1153">
        <v>169236</v>
      </c>
      <c r="C215" s="889" t="s">
        <v>3</v>
      </c>
      <c r="D215" s="889" t="str">
        <f t="shared" si="7"/>
        <v>169236,</v>
      </c>
      <c r="E215" s="879" t="s">
        <v>57</v>
      </c>
      <c r="F215" s="1152"/>
    </row>
    <row r="216" spans="1:6">
      <c r="A216" s="1152"/>
      <c r="B216" s="956">
        <v>124632</v>
      </c>
      <c r="C216" s="889" t="s">
        <v>3</v>
      </c>
      <c r="D216" s="889" t="str">
        <f t="shared" si="7"/>
        <v>124632,</v>
      </c>
      <c r="E216" s="879" t="s">
        <v>58</v>
      </c>
      <c r="F216" s="1152"/>
    </row>
    <row r="217" spans="1:6">
      <c r="A217" s="1152"/>
      <c r="B217" s="1153">
        <v>184105</v>
      </c>
      <c r="C217" s="889" t="s">
        <v>3</v>
      </c>
      <c r="D217" s="889" t="str">
        <f t="shared" si="7"/>
        <v>184105,</v>
      </c>
      <c r="E217" s="879" t="s">
        <v>57</v>
      </c>
      <c r="F217" s="1152"/>
    </row>
    <row r="218" spans="1:6">
      <c r="A218" s="1152"/>
      <c r="B218" s="1153">
        <v>124619</v>
      </c>
      <c r="C218" s="889" t="s">
        <v>3</v>
      </c>
      <c r="D218" s="889" t="str">
        <f t="shared" si="7"/>
        <v>124619,</v>
      </c>
      <c r="E218" s="879" t="s">
        <v>59</v>
      </c>
      <c r="F218" s="1152"/>
    </row>
    <row r="219" spans="1:6">
      <c r="A219" s="1152"/>
      <c r="B219" s="1153">
        <v>196069</v>
      </c>
      <c r="C219" s="889" t="s">
        <v>3</v>
      </c>
      <c r="D219" s="889" t="str">
        <f t="shared" si="7"/>
        <v>196069,</v>
      </c>
      <c r="E219" s="879" t="s">
        <v>60</v>
      </c>
      <c r="F219" s="1152"/>
    </row>
    <row r="220" spans="1:6">
      <c r="A220" s="1152"/>
      <c r="B220" s="956">
        <v>210313</v>
      </c>
      <c r="C220" s="889" t="s">
        <v>3</v>
      </c>
      <c r="D220" s="889" t="str">
        <f t="shared" si="7"/>
        <v>210313,</v>
      </c>
      <c r="E220" s="879" t="s">
        <v>139</v>
      </c>
      <c r="F220" s="1152"/>
    </row>
    <row r="221" spans="1:6">
      <c r="A221" s="1152"/>
      <c r="B221" s="1154">
        <v>210313</v>
      </c>
      <c r="C221" s="889" t="s">
        <v>3</v>
      </c>
      <c r="D221" s="889" t="str">
        <f t="shared" si="7"/>
        <v>210313,</v>
      </c>
      <c r="E221" s="750" t="s">
        <v>139</v>
      </c>
      <c r="F221" s="1152"/>
    </row>
    <row r="222" spans="1:6">
      <c r="A222" s="1152"/>
      <c r="B222" s="1154">
        <v>124620</v>
      </c>
      <c r="C222" s="889" t="s">
        <v>3</v>
      </c>
      <c r="D222" s="889" t="str">
        <f t="shared" si="7"/>
        <v>124620,</v>
      </c>
      <c r="E222" s="750" t="s">
        <v>38</v>
      </c>
      <c r="F222" s="1152"/>
    </row>
    <row r="223" spans="1:6">
      <c r="A223" s="1152"/>
      <c r="B223" s="1154">
        <v>124631</v>
      </c>
      <c r="C223" s="889" t="s">
        <v>3</v>
      </c>
      <c r="D223" s="889" t="str">
        <f t="shared" si="7"/>
        <v>124631,</v>
      </c>
      <c r="E223" s="750" t="s">
        <v>43</v>
      </c>
      <c r="F223" s="1152"/>
    </row>
    <row r="224" spans="1:6">
      <c r="A224" s="1152"/>
      <c r="B224" s="1154">
        <v>124619</v>
      </c>
      <c r="C224" s="889" t="s">
        <v>3</v>
      </c>
      <c r="D224" s="889" t="str">
        <f t="shared" si="7"/>
        <v>124619,</v>
      </c>
      <c r="E224" s="750" t="s">
        <v>59</v>
      </c>
      <c r="F224" s="1152"/>
    </row>
    <row r="225" spans="1:6">
      <c r="A225" s="1155"/>
      <c r="B225" s="1154">
        <v>124627</v>
      </c>
      <c r="C225" s="889"/>
      <c r="D225" s="889" t="str">
        <f t="shared" si="7"/>
        <v>124627</v>
      </c>
      <c r="E225" s="750" t="s">
        <v>49</v>
      </c>
      <c r="F225" s="1155"/>
    </row>
    <row r="227" spans="1:6">
      <c r="A227" s="1148" t="s">
        <v>80</v>
      </c>
      <c r="B227" s="182" t="s">
        <v>79</v>
      </c>
      <c r="C227" s="8"/>
      <c r="D227" s="8"/>
      <c r="E227" s="182" t="s">
        <v>62</v>
      </c>
      <c r="F227" s="1148"/>
    </row>
    <row r="228" spans="1:6">
      <c r="A228" s="1149"/>
      <c r="B228" s="1156">
        <v>169354</v>
      </c>
      <c r="C228" s="8" t="s">
        <v>3</v>
      </c>
      <c r="D228" s="8" t="str">
        <f>B228&amp;C228</f>
        <v>169354,</v>
      </c>
      <c r="E228" s="877" t="s">
        <v>82</v>
      </c>
      <c r="F228" s="1149"/>
    </row>
    <row r="229" ht="24" spans="1:6">
      <c r="A229" s="1149"/>
      <c r="B229" s="1156">
        <v>169350</v>
      </c>
      <c r="C229" s="8" t="s">
        <v>3</v>
      </c>
      <c r="D229" s="8" t="str">
        <f t="shared" ref="D229:D241" si="8">B229&amp;C229</f>
        <v>169350,</v>
      </c>
      <c r="E229" s="877" t="s">
        <v>83</v>
      </c>
      <c r="F229" s="1149"/>
    </row>
    <row r="230" spans="1:6">
      <c r="A230" s="1149"/>
      <c r="B230" s="1156">
        <v>137713</v>
      </c>
      <c r="C230" s="8" t="s">
        <v>3</v>
      </c>
      <c r="D230" s="8" t="str">
        <f t="shared" si="8"/>
        <v>137713,</v>
      </c>
      <c r="E230" s="877" t="s">
        <v>84</v>
      </c>
      <c r="F230" s="1149"/>
    </row>
    <row r="231" spans="1:6">
      <c r="A231" s="1149"/>
      <c r="B231" s="1156">
        <v>196639</v>
      </c>
      <c r="C231" s="8" t="s">
        <v>3</v>
      </c>
      <c r="D231" s="8" t="str">
        <f t="shared" si="8"/>
        <v>196639,</v>
      </c>
      <c r="E231" s="877" t="s">
        <v>85</v>
      </c>
      <c r="F231" s="1149"/>
    </row>
    <row r="232" spans="1:6">
      <c r="A232" s="1149"/>
      <c r="B232" s="1156">
        <v>44460</v>
      </c>
      <c r="C232" s="8" t="s">
        <v>3</v>
      </c>
      <c r="D232" s="8" t="str">
        <f t="shared" si="8"/>
        <v>44460,</v>
      </c>
      <c r="E232" s="877" t="s">
        <v>87</v>
      </c>
      <c r="F232" s="1149"/>
    </row>
    <row r="233" spans="1:6">
      <c r="A233" s="1149"/>
      <c r="B233" s="1156">
        <v>39495</v>
      </c>
      <c r="C233" s="8" t="s">
        <v>3</v>
      </c>
      <c r="D233" s="8" t="str">
        <f t="shared" si="8"/>
        <v>39495,</v>
      </c>
      <c r="E233" s="877" t="s">
        <v>87</v>
      </c>
      <c r="F233" s="1149"/>
    </row>
    <row r="234" spans="1:6">
      <c r="A234" s="1149"/>
      <c r="B234" s="1156">
        <v>45512</v>
      </c>
      <c r="C234" s="8" t="s">
        <v>3</v>
      </c>
      <c r="D234" s="8" t="str">
        <f t="shared" si="8"/>
        <v>45512,</v>
      </c>
      <c r="E234" s="877" t="s">
        <v>81</v>
      </c>
      <c r="F234" s="1149"/>
    </row>
    <row r="235" spans="1:6">
      <c r="A235" s="1149"/>
      <c r="B235" s="1156">
        <v>163225</v>
      </c>
      <c r="C235" s="8" t="s">
        <v>3</v>
      </c>
      <c r="D235" s="8" t="str">
        <f t="shared" si="8"/>
        <v>163225,</v>
      </c>
      <c r="E235" s="877" t="s">
        <v>89</v>
      </c>
      <c r="F235" s="1149"/>
    </row>
    <row r="236" spans="1:6">
      <c r="A236" s="1149"/>
      <c r="B236" s="1156">
        <v>163225</v>
      </c>
      <c r="C236" s="8" t="s">
        <v>3</v>
      </c>
      <c r="D236" s="8" t="str">
        <f t="shared" si="8"/>
        <v>163225,</v>
      </c>
      <c r="E236" s="877" t="s">
        <v>89</v>
      </c>
      <c r="F236" s="1149"/>
    </row>
    <row r="237" spans="1:6">
      <c r="A237" s="1149"/>
      <c r="B237" s="1156">
        <v>163225</v>
      </c>
      <c r="C237" s="8" t="s">
        <v>3</v>
      </c>
      <c r="D237" s="8" t="str">
        <f t="shared" si="8"/>
        <v>163225,</v>
      </c>
      <c r="E237" s="877" t="s">
        <v>89</v>
      </c>
      <c r="F237" s="1149"/>
    </row>
    <row r="238" ht="24" spans="1:6">
      <c r="A238" s="1149"/>
      <c r="B238" s="1156">
        <v>54212</v>
      </c>
      <c r="C238" s="8" t="s">
        <v>3</v>
      </c>
      <c r="D238" s="8" t="str">
        <f t="shared" si="8"/>
        <v>54212,</v>
      </c>
      <c r="E238" s="877" t="s">
        <v>90</v>
      </c>
      <c r="F238" s="1149"/>
    </row>
    <row r="239" ht="24" spans="1:6">
      <c r="A239" s="1149"/>
      <c r="B239" s="1156">
        <v>140446</v>
      </c>
      <c r="C239" s="8" t="s">
        <v>3</v>
      </c>
      <c r="D239" s="8" t="str">
        <f t="shared" si="8"/>
        <v>140446,</v>
      </c>
      <c r="E239" s="877" t="s">
        <v>91</v>
      </c>
      <c r="F239" s="1149"/>
    </row>
    <row r="240" spans="1:6">
      <c r="A240" s="1149"/>
      <c r="B240" s="1156">
        <v>197300</v>
      </c>
      <c r="C240" s="8" t="s">
        <v>3</v>
      </c>
      <c r="D240" s="8" t="str">
        <f t="shared" si="8"/>
        <v>197300,</v>
      </c>
      <c r="E240" s="877" t="s">
        <v>92</v>
      </c>
      <c r="F240" s="1149"/>
    </row>
    <row r="241" spans="1:6">
      <c r="A241" s="1150"/>
      <c r="B241" s="1156">
        <v>182411</v>
      </c>
      <c r="C241" s="8"/>
      <c r="D241" s="8" t="str">
        <f t="shared" si="8"/>
        <v>182411</v>
      </c>
      <c r="E241" s="877" t="s">
        <v>93</v>
      </c>
      <c r="F241" s="1150"/>
    </row>
  </sheetData>
  <mergeCells count="32">
    <mergeCell ref="A4:A6"/>
    <mergeCell ref="A9:A21"/>
    <mergeCell ref="A23:A30"/>
    <mergeCell ref="A32:A46"/>
    <mergeCell ref="A48:A52"/>
    <mergeCell ref="A54:A55"/>
    <mergeCell ref="A57:A60"/>
    <mergeCell ref="A62:A63"/>
    <mergeCell ref="A65:A73"/>
    <mergeCell ref="A75:A77"/>
    <mergeCell ref="A79:A84"/>
    <mergeCell ref="A88:A126"/>
    <mergeCell ref="A128:A188"/>
    <mergeCell ref="A190:A225"/>
    <mergeCell ref="A227:A241"/>
    <mergeCell ref="E4:E5"/>
    <mergeCell ref="E82:E83"/>
    <mergeCell ref="F4:F5"/>
    <mergeCell ref="F9:F21"/>
    <mergeCell ref="F23:F30"/>
    <mergeCell ref="F32:F46"/>
    <mergeCell ref="F48:F52"/>
    <mergeCell ref="F54:F55"/>
    <mergeCell ref="F57:F60"/>
    <mergeCell ref="F62:F63"/>
    <mergeCell ref="F65:F73"/>
    <mergeCell ref="F75:F77"/>
    <mergeCell ref="F82:F83"/>
    <mergeCell ref="F88:F126"/>
    <mergeCell ref="F128:F188"/>
    <mergeCell ref="F191:F225"/>
    <mergeCell ref="F227:F241"/>
  </mergeCells>
  <pageMargins left="0.75" right="0.75" top="1" bottom="1" header="0.5" footer="0.5"/>
  <pageSetup paperSize="119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workbookViewId="0">
      <selection activeCell="U3" sqref="U3"/>
    </sheetView>
  </sheetViews>
  <sheetFormatPr defaultColWidth="9" defaultRowHeight="14.4"/>
  <cols>
    <col min="1" max="1" width="6.25" customWidth="1"/>
    <col min="2" max="2" width="8.75" customWidth="1"/>
    <col min="3" max="3" width="7.12962962962963" customWidth="1"/>
    <col min="4" max="4" width="6.25" customWidth="1"/>
    <col min="5" max="5" width="7.5" customWidth="1"/>
    <col min="6" max="6" width="6.62962962962963" customWidth="1"/>
    <col min="7" max="7" width="4.87962962962963" customWidth="1"/>
    <col min="8" max="8" width="7.12962962962963" customWidth="1"/>
    <col min="9" max="9" width="8.75" customWidth="1"/>
    <col min="10" max="11" width="6.25" customWidth="1"/>
    <col min="12" max="13" width="5.5" customWidth="1"/>
    <col min="14" max="14" width="7.12962962962963" customWidth="1"/>
    <col min="15" max="15" width="8.75" customWidth="1"/>
    <col min="16" max="17" width="5.5" customWidth="1"/>
    <col min="18" max="18" width="7.12962962962963" customWidth="1"/>
    <col min="19" max="19" width="8.12962962962963" customWidth="1"/>
  </cols>
  <sheetData>
    <row r="1" ht="20.4" spans="1:18">
      <c r="A1" s="294" t="s">
        <v>814</v>
      </c>
      <c r="B1" s="294"/>
      <c r="C1" s="294"/>
      <c r="D1" s="916"/>
      <c r="E1" s="916"/>
      <c r="F1" s="916"/>
      <c r="G1" s="916"/>
      <c r="H1" s="916"/>
      <c r="I1" s="916"/>
      <c r="J1" s="916"/>
      <c r="K1" s="916"/>
      <c r="L1" s="294"/>
      <c r="M1" s="294"/>
      <c r="N1" s="294"/>
      <c r="O1" s="294"/>
      <c r="P1" s="294"/>
      <c r="Q1" s="294"/>
      <c r="R1" s="294"/>
    </row>
    <row r="2" ht="28.8" spans="1:19">
      <c r="A2" s="918" t="s">
        <v>276</v>
      </c>
      <c r="B2" s="918" t="s">
        <v>277</v>
      </c>
      <c r="C2" s="918" t="s">
        <v>278</v>
      </c>
      <c r="D2" s="919" t="s">
        <v>279</v>
      </c>
      <c r="E2" s="919" t="s">
        <v>280</v>
      </c>
      <c r="F2" s="919" t="s">
        <v>281</v>
      </c>
      <c r="G2" s="919" t="s">
        <v>282</v>
      </c>
      <c r="H2" s="920" t="s">
        <v>283</v>
      </c>
      <c r="I2" s="920" t="s">
        <v>284</v>
      </c>
      <c r="J2" s="919" t="s">
        <v>285</v>
      </c>
      <c r="K2" s="919" t="s">
        <v>286</v>
      </c>
      <c r="L2" s="918" t="s">
        <v>287</v>
      </c>
      <c r="M2" s="1131" t="s">
        <v>288</v>
      </c>
      <c r="N2" s="918" t="s">
        <v>277</v>
      </c>
      <c r="O2" s="918" t="s">
        <v>289</v>
      </c>
      <c r="P2" s="4" t="s">
        <v>290</v>
      </c>
      <c r="Q2" s="4" t="s">
        <v>291</v>
      </c>
      <c r="R2" s="4" t="s">
        <v>292</v>
      </c>
      <c r="S2" s="69" t="s">
        <v>441</v>
      </c>
    </row>
    <row r="3" spans="1:19">
      <c r="A3" s="8" t="s">
        <v>293</v>
      </c>
      <c r="B3" s="8" t="s">
        <v>294</v>
      </c>
      <c r="C3" s="8">
        <v>0.9</v>
      </c>
      <c r="D3" s="9">
        <v>2.9</v>
      </c>
      <c r="E3" s="10">
        <f t="shared" ref="E3:E5" si="0">C3/D3*F3</f>
        <v>63496.5517241379</v>
      </c>
      <c r="F3" s="11">
        <v>204600</v>
      </c>
      <c r="G3" s="11">
        <v>6600</v>
      </c>
      <c r="H3" s="37">
        <f>C3/D3*F3/31</f>
        <v>2048.27586206897</v>
      </c>
      <c r="I3" s="37">
        <f t="shared" ref="I3:I5" si="1">C3/D3*J3</f>
        <v>952.448275862069</v>
      </c>
      <c r="J3" s="38">
        <v>3069</v>
      </c>
      <c r="K3" s="38">
        <v>65718</v>
      </c>
      <c r="L3" s="41">
        <v>32</v>
      </c>
      <c r="M3" s="23">
        <f t="shared" ref="M3:M5" si="2">E3/I3</f>
        <v>66.6666666666667</v>
      </c>
      <c r="N3" s="20" t="s">
        <v>294</v>
      </c>
      <c r="O3" s="23">
        <v>43</v>
      </c>
      <c r="P3" s="23">
        <f t="shared" ref="P3:P5" si="3">O3/4</f>
        <v>10.75</v>
      </c>
      <c r="Q3" s="23">
        <f t="shared" ref="Q3:Q5" si="4">P3/7</f>
        <v>1.53571428571429</v>
      </c>
      <c r="R3" s="8">
        <v>96</v>
      </c>
      <c r="S3" s="71">
        <v>13</v>
      </c>
    </row>
    <row r="4" spans="1:19">
      <c r="A4" s="8" t="s">
        <v>293</v>
      </c>
      <c r="B4" s="8" t="s">
        <v>295</v>
      </c>
      <c r="C4" s="8">
        <v>1</v>
      </c>
      <c r="D4" s="9">
        <v>2.9</v>
      </c>
      <c r="E4" s="10">
        <f t="shared" si="0"/>
        <v>70551.724137931</v>
      </c>
      <c r="F4" s="11">
        <v>204600</v>
      </c>
      <c r="G4" s="11">
        <v>6600</v>
      </c>
      <c r="H4" s="37">
        <f>C4/D4*F4/31</f>
        <v>2275.86206896552</v>
      </c>
      <c r="I4" s="37">
        <f t="shared" si="1"/>
        <v>1058.27586206897</v>
      </c>
      <c r="J4" s="40">
        <v>3069</v>
      </c>
      <c r="K4" s="38">
        <v>65718</v>
      </c>
      <c r="L4" s="41">
        <v>32</v>
      </c>
      <c r="M4" s="23">
        <f t="shared" si="2"/>
        <v>66.6666666666667</v>
      </c>
      <c r="N4" s="20" t="s">
        <v>295</v>
      </c>
      <c r="O4" s="23">
        <v>47</v>
      </c>
      <c r="P4" s="23">
        <f t="shared" si="3"/>
        <v>11.75</v>
      </c>
      <c r="Q4" s="23">
        <f t="shared" si="4"/>
        <v>1.67857142857143</v>
      </c>
      <c r="R4" s="8"/>
      <c r="S4" s="71">
        <v>13</v>
      </c>
    </row>
    <row r="5" spans="1:19">
      <c r="A5" s="9" t="s">
        <v>293</v>
      </c>
      <c r="B5" s="9" t="s">
        <v>724</v>
      </c>
      <c r="C5" s="9">
        <v>1</v>
      </c>
      <c r="D5" s="9">
        <v>2.9</v>
      </c>
      <c r="E5" s="10">
        <f t="shared" si="0"/>
        <v>70551.724137931</v>
      </c>
      <c r="F5" s="11">
        <v>204600</v>
      </c>
      <c r="G5" s="11">
        <v>6600</v>
      </c>
      <c r="H5" s="37">
        <f>C5/D5*F5/31</f>
        <v>2275.86206896552</v>
      </c>
      <c r="I5" s="37">
        <f t="shared" si="1"/>
        <v>1058.27586206897</v>
      </c>
      <c r="J5" s="40">
        <v>3069</v>
      </c>
      <c r="K5" s="38">
        <v>65718</v>
      </c>
      <c r="L5" s="41">
        <v>32</v>
      </c>
      <c r="M5" s="1105">
        <f t="shared" si="2"/>
        <v>66.6666666666667</v>
      </c>
      <c r="N5" s="40" t="s">
        <v>724</v>
      </c>
      <c r="O5" s="1105">
        <v>0</v>
      </c>
      <c r="P5" s="1105">
        <f t="shared" si="3"/>
        <v>0</v>
      </c>
      <c r="Q5" s="1105">
        <f t="shared" si="4"/>
        <v>0</v>
      </c>
      <c r="R5" s="9"/>
      <c r="S5" s="24">
        <v>4</v>
      </c>
    </row>
    <row r="6" spans="1:19">
      <c r="A6" s="9"/>
      <c r="B6" s="9"/>
      <c r="C6" s="9">
        <v>2.9</v>
      </c>
      <c r="D6" s="9"/>
      <c r="E6" s="10">
        <f t="shared" ref="E6:I6" si="5">SUM(E3:E5)</f>
        <v>204600</v>
      </c>
      <c r="F6" s="9"/>
      <c r="G6" s="9"/>
      <c r="H6" s="37">
        <f>SUM(H3:H5)</f>
        <v>6600</v>
      </c>
      <c r="I6" s="1103">
        <f t="shared" si="5"/>
        <v>3069</v>
      </c>
      <c r="J6" s="40"/>
      <c r="K6" s="40"/>
      <c r="L6" s="1104"/>
      <c r="M6" s="1105"/>
      <c r="N6" s="9"/>
      <c r="O6" s="9">
        <f>SUM(O3:O5)</f>
        <v>90</v>
      </c>
      <c r="P6" s="1105"/>
      <c r="Q6" s="1105"/>
      <c r="R6" s="9"/>
      <c r="S6" s="24">
        <v>30</v>
      </c>
    </row>
    <row r="7" spans="1:19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1"/>
    </row>
    <row r="8" spans="1:18">
      <c r="A8" s="172"/>
      <c r="B8" s="172"/>
      <c r="C8" s="172"/>
      <c r="D8" s="173"/>
      <c r="E8" s="173"/>
      <c r="F8" s="173"/>
      <c r="G8" s="173"/>
      <c r="H8" s="173"/>
      <c r="I8" s="173"/>
      <c r="J8" s="173"/>
      <c r="K8" s="173"/>
      <c r="L8" s="172"/>
      <c r="M8" s="172"/>
      <c r="N8" s="172"/>
      <c r="O8" s="172"/>
      <c r="P8" s="172"/>
      <c r="Q8" s="172"/>
      <c r="R8" s="172"/>
    </row>
    <row r="9" spans="1:18">
      <c r="A9" s="20" t="s">
        <v>298</v>
      </c>
      <c r="B9" s="20"/>
      <c r="C9" s="23" t="s">
        <v>294</v>
      </c>
      <c r="D9" s="1105" t="s">
        <v>295</v>
      </c>
      <c r="E9" s="9" t="s">
        <v>724</v>
      </c>
      <c r="F9" s="864" t="s">
        <v>442</v>
      </c>
      <c r="G9" s="17"/>
      <c r="H9" s="40" t="s">
        <v>299</v>
      </c>
      <c r="I9" s="40"/>
      <c r="J9" s="1105" t="s">
        <v>294</v>
      </c>
      <c r="K9" s="1105" t="s">
        <v>295</v>
      </c>
      <c r="L9" s="8" t="s">
        <v>724</v>
      </c>
      <c r="M9" s="8" t="s">
        <v>442</v>
      </c>
      <c r="N9" s="172"/>
      <c r="O9" s="172"/>
      <c r="P9" s="172"/>
      <c r="Q9" s="172"/>
      <c r="R9" s="172"/>
    </row>
    <row r="10" spans="1:19">
      <c r="A10" s="1122">
        <v>3</v>
      </c>
      <c r="B10" s="15" t="s">
        <v>709</v>
      </c>
      <c r="C10" s="1105">
        <v>1</v>
      </c>
      <c r="D10" s="1105">
        <v>1</v>
      </c>
      <c r="E10" s="9">
        <v>1</v>
      </c>
      <c r="F10" s="864">
        <f t="shared" ref="F10:F28" si="6">SUM(C10:E10)</f>
        <v>3</v>
      </c>
      <c r="G10" s="17"/>
      <c r="H10" s="1124"/>
      <c r="I10" s="15" t="s">
        <v>709</v>
      </c>
      <c r="J10" s="1105"/>
      <c r="K10" s="1105"/>
      <c r="L10" s="9"/>
      <c r="M10" s="864"/>
      <c r="N10" s="173"/>
      <c r="O10" s="173"/>
      <c r="P10" s="173"/>
      <c r="Q10" s="173"/>
      <c r="R10" s="173"/>
      <c r="S10" s="171"/>
    </row>
    <row r="11" spans="1:19">
      <c r="A11" s="1122">
        <v>18</v>
      </c>
      <c r="B11" s="864" t="s">
        <v>815</v>
      </c>
      <c r="C11" s="1105">
        <v>6</v>
      </c>
      <c r="D11" s="1105">
        <v>6</v>
      </c>
      <c r="E11" s="9">
        <v>6</v>
      </c>
      <c r="F11" s="864">
        <f t="shared" si="6"/>
        <v>18</v>
      </c>
      <c r="G11" s="17"/>
      <c r="H11" s="1122"/>
      <c r="I11" s="864" t="s">
        <v>815</v>
      </c>
      <c r="J11" s="1105"/>
      <c r="K11" s="1105"/>
      <c r="L11" s="9"/>
      <c r="M11" s="864"/>
      <c r="N11" s="173"/>
      <c r="O11" s="173"/>
      <c r="P11" s="173"/>
      <c r="Q11" s="173"/>
      <c r="R11" s="173"/>
      <c r="S11" s="171"/>
    </row>
    <row r="12" spans="1:19">
      <c r="A12" s="1122">
        <v>3</v>
      </c>
      <c r="B12" s="864" t="s">
        <v>729</v>
      </c>
      <c r="C12" s="1105">
        <v>1</v>
      </c>
      <c r="D12" s="1105">
        <v>1</v>
      </c>
      <c r="E12" s="9">
        <v>1</v>
      </c>
      <c r="F12" s="864">
        <f t="shared" si="6"/>
        <v>3</v>
      </c>
      <c r="G12" s="17"/>
      <c r="H12" s="1122"/>
      <c r="I12" s="864" t="s">
        <v>729</v>
      </c>
      <c r="J12" s="1105"/>
      <c r="K12" s="1105"/>
      <c r="L12" s="9"/>
      <c r="M12" s="864"/>
      <c r="N12" s="173"/>
      <c r="O12" s="173"/>
      <c r="P12" s="173"/>
      <c r="Q12" s="173"/>
      <c r="R12" s="173"/>
      <c r="S12" s="171"/>
    </row>
    <row r="13" spans="1:19">
      <c r="A13" s="1122">
        <v>84</v>
      </c>
      <c r="B13" s="864" t="s">
        <v>96</v>
      </c>
      <c r="C13" s="1105">
        <v>26</v>
      </c>
      <c r="D13" s="1105">
        <v>29</v>
      </c>
      <c r="E13" s="9">
        <v>29</v>
      </c>
      <c r="F13" s="135">
        <f t="shared" si="6"/>
        <v>84</v>
      </c>
      <c r="G13" s="17"/>
      <c r="H13" s="1122">
        <v>101</v>
      </c>
      <c r="I13" s="864" t="s">
        <v>96</v>
      </c>
      <c r="J13" s="1105">
        <v>31</v>
      </c>
      <c r="K13" s="1105">
        <v>35</v>
      </c>
      <c r="L13" s="9">
        <v>35</v>
      </c>
      <c r="M13" s="135">
        <f t="shared" ref="M13:M21" si="7">SUM(J13:L13)</f>
        <v>101</v>
      </c>
      <c r="N13" s="173"/>
      <c r="O13" s="173"/>
      <c r="P13" s="173"/>
      <c r="Q13" s="173"/>
      <c r="R13" s="173"/>
      <c r="S13" s="171"/>
    </row>
    <row r="14" spans="1:19">
      <c r="A14" s="1122">
        <v>89</v>
      </c>
      <c r="B14" s="864" t="s">
        <v>733</v>
      </c>
      <c r="C14" s="1105">
        <v>28</v>
      </c>
      <c r="D14" s="1105">
        <v>31</v>
      </c>
      <c r="E14" s="9">
        <v>30</v>
      </c>
      <c r="F14" s="135">
        <f t="shared" si="6"/>
        <v>89</v>
      </c>
      <c r="G14" s="17"/>
      <c r="H14" s="1122">
        <v>107</v>
      </c>
      <c r="I14" s="864" t="s">
        <v>733</v>
      </c>
      <c r="J14" s="1105">
        <v>33</v>
      </c>
      <c r="K14" s="1105">
        <v>37</v>
      </c>
      <c r="L14" s="9">
        <v>37</v>
      </c>
      <c r="M14" s="135">
        <f t="shared" si="7"/>
        <v>107</v>
      </c>
      <c r="N14" s="173"/>
      <c r="O14" s="173"/>
      <c r="P14" s="173"/>
      <c r="Q14" s="173"/>
      <c r="R14" s="173"/>
      <c r="S14" s="171"/>
    </row>
    <row r="15" spans="1:19">
      <c r="A15" s="1122">
        <v>70</v>
      </c>
      <c r="B15" s="864" t="s">
        <v>300</v>
      </c>
      <c r="C15" s="1105">
        <v>22</v>
      </c>
      <c r="D15" s="1105">
        <v>24</v>
      </c>
      <c r="E15" s="9">
        <v>24</v>
      </c>
      <c r="F15" s="135">
        <f t="shared" si="6"/>
        <v>70</v>
      </c>
      <c r="G15" s="17"/>
      <c r="H15" s="1122">
        <v>84</v>
      </c>
      <c r="I15" s="864" t="s">
        <v>300</v>
      </c>
      <c r="J15" s="1105">
        <v>26</v>
      </c>
      <c r="K15" s="1105">
        <v>29</v>
      </c>
      <c r="L15" s="9">
        <v>29</v>
      </c>
      <c r="M15" s="135">
        <f t="shared" si="7"/>
        <v>84</v>
      </c>
      <c r="N15" s="173"/>
      <c r="O15" s="173"/>
      <c r="P15" s="173"/>
      <c r="Q15" s="173"/>
      <c r="R15" s="173"/>
      <c r="S15" s="171"/>
    </row>
    <row r="16" spans="1:19">
      <c r="A16" s="1122">
        <v>20</v>
      </c>
      <c r="B16" s="864" t="s">
        <v>547</v>
      </c>
      <c r="C16" s="1105">
        <v>6</v>
      </c>
      <c r="D16" s="1105">
        <v>7</v>
      </c>
      <c r="E16" s="9">
        <v>7</v>
      </c>
      <c r="F16" s="135">
        <f t="shared" si="6"/>
        <v>20</v>
      </c>
      <c r="G16" s="17"/>
      <c r="H16" s="1122">
        <v>24</v>
      </c>
      <c r="I16" s="864" t="s">
        <v>547</v>
      </c>
      <c r="J16" s="1105">
        <v>8</v>
      </c>
      <c r="K16" s="1105">
        <v>8</v>
      </c>
      <c r="L16" s="9">
        <v>8</v>
      </c>
      <c r="M16" s="135">
        <f t="shared" si="7"/>
        <v>24</v>
      </c>
      <c r="N16" s="173"/>
      <c r="O16" s="173"/>
      <c r="P16" s="173"/>
      <c r="Q16" s="173"/>
      <c r="R16" s="173"/>
      <c r="S16" s="171"/>
    </row>
    <row r="17" spans="1:19">
      <c r="A17" s="1122">
        <v>7</v>
      </c>
      <c r="B17" s="864" t="s">
        <v>125</v>
      </c>
      <c r="C17" s="1105">
        <v>2</v>
      </c>
      <c r="D17" s="1105">
        <v>3</v>
      </c>
      <c r="E17" s="9">
        <v>2</v>
      </c>
      <c r="F17" s="135">
        <f t="shared" si="6"/>
        <v>7</v>
      </c>
      <c r="G17" s="17"/>
      <c r="H17" s="1122">
        <v>8</v>
      </c>
      <c r="I17" s="864" t="s">
        <v>125</v>
      </c>
      <c r="J17" s="1105">
        <v>2</v>
      </c>
      <c r="K17" s="1105">
        <v>3</v>
      </c>
      <c r="L17" s="9">
        <v>3</v>
      </c>
      <c r="M17" s="135">
        <f t="shared" si="7"/>
        <v>8</v>
      </c>
      <c r="N17" s="173"/>
      <c r="O17" s="173"/>
      <c r="P17" s="173"/>
      <c r="Q17" s="173"/>
      <c r="R17" s="173"/>
      <c r="S17" s="171"/>
    </row>
    <row r="18" spans="1:19">
      <c r="A18" s="1127">
        <v>22</v>
      </c>
      <c r="B18" s="864" t="s">
        <v>129</v>
      </c>
      <c r="C18" s="1105">
        <v>7</v>
      </c>
      <c r="D18" s="1105">
        <v>8</v>
      </c>
      <c r="E18" s="9">
        <v>7</v>
      </c>
      <c r="F18" s="135">
        <f t="shared" si="6"/>
        <v>22</v>
      </c>
      <c r="G18" s="17"/>
      <c r="H18" s="1127">
        <v>26</v>
      </c>
      <c r="I18" s="864" t="s">
        <v>129</v>
      </c>
      <c r="J18" s="1105">
        <v>8</v>
      </c>
      <c r="K18" s="1105">
        <v>9</v>
      </c>
      <c r="L18" s="9">
        <v>9</v>
      </c>
      <c r="M18" s="135">
        <f t="shared" si="7"/>
        <v>26</v>
      </c>
      <c r="N18" s="173"/>
      <c r="O18" s="173"/>
      <c r="P18" s="173"/>
      <c r="Q18" s="173"/>
      <c r="R18" s="173"/>
      <c r="S18" s="171"/>
    </row>
    <row r="19" spans="1:19">
      <c r="A19" s="1127">
        <v>7</v>
      </c>
      <c r="B19" s="489" t="s">
        <v>354</v>
      </c>
      <c r="C19" s="1105">
        <v>2</v>
      </c>
      <c r="D19" s="1105">
        <v>3</v>
      </c>
      <c r="E19" s="9">
        <v>2</v>
      </c>
      <c r="F19" s="141">
        <f t="shared" si="6"/>
        <v>7</v>
      </c>
      <c r="G19" s="173"/>
      <c r="H19" s="1127">
        <v>8</v>
      </c>
      <c r="I19" s="489" t="s">
        <v>354</v>
      </c>
      <c r="J19" s="1105">
        <v>2</v>
      </c>
      <c r="K19" s="1105">
        <v>3</v>
      </c>
      <c r="L19" s="9">
        <v>3</v>
      </c>
      <c r="M19" s="141">
        <f t="shared" si="7"/>
        <v>8</v>
      </c>
      <c r="N19" s="173"/>
      <c r="O19" s="173"/>
      <c r="P19" s="173"/>
      <c r="Q19" s="173"/>
      <c r="R19" s="173"/>
      <c r="S19" s="171"/>
    </row>
    <row r="20" spans="1:19">
      <c r="A20" s="1122">
        <v>64</v>
      </c>
      <c r="B20" s="864" t="s">
        <v>425</v>
      </c>
      <c r="C20" s="1105">
        <v>20</v>
      </c>
      <c r="D20" s="1105">
        <v>22</v>
      </c>
      <c r="E20" s="9">
        <v>22</v>
      </c>
      <c r="F20" s="141">
        <f t="shared" si="6"/>
        <v>64</v>
      </c>
      <c r="G20" s="173"/>
      <c r="H20" s="1122">
        <v>77</v>
      </c>
      <c r="I20" s="864" t="s">
        <v>425</v>
      </c>
      <c r="J20" s="1105">
        <v>24</v>
      </c>
      <c r="K20" s="1105">
        <v>27</v>
      </c>
      <c r="L20" s="9">
        <v>26</v>
      </c>
      <c r="M20" s="141">
        <f t="shared" si="7"/>
        <v>77</v>
      </c>
      <c r="N20" s="173"/>
      <c r="O20" s="173"/>
      <c r="P20" s="173"/>
      <c r="Q20" s="173"/>
      <c r="R20" s="173"/>
      <c r="S20" s="171"/>
    </row>
    <row r="21" spans="1:19">
      <c r="A21" s="1122">
        <v>16</v>
      </c>
      <c r="B21" s="29" t="s">
        <v>121</v>
      </c>
      <c r="C21" s="1105">
        <v>5</v>
      </c>
      <c r="D21" s="1105">
        <v>6</v>
      </c>
      <c r="E21" s="9">
        <v>5</v>
      </c>
      <c r="F21" s="141">
        <f t="shared" si="6"/>
        <v>16</v>
      </c>
      <c r="G21" s="1129"/>
      <c r="H21" s="1122">
        <v>19</v>
      </c>
      <c r="I21" s="29" t="s">
        <v>121</v>
      </c>
      <c r="J21" s="1105">
        <v>6</v>
      </c>
      <c r="K21" s="1105">
        <v>7</v>
      </c>
      <c r="L21" s="9">
        <v>6</v>
      </c>
      <c r="M21" s="141">
        <f t="shared" si="7"/>
        <v>19</v>
      </c>
      <c r="N21" s="173"/>
      <c r="O21" s="173"/>
      <c r="P21" s="173"/>
      <c r="Q21" s="173"/>
      <c r="R21" s="173"/>
      <c r="S21" s="171"/>
    </row>
    <row r="22" spans="1:18">
      <c r="A22" s="1130">
        <v>90</v>
      </c>
      <c r="B22" s="1044" t="s">
        <v>126</v>
      </c>
      <c r="C22" s="1105">
        <v>28</v>
      </c>
      <c r="D22" s="1105">
        <v>31</v>
      </c>
      <c r="E22" s="9">
        <v>31</v>
      </c>
      <c r="F22" s="29">
        <f t="shared" si="6"/>
        <v>90</v>
      </c>
      <c r="G22" s="1129"/>
      <c r="H22" s="1122"/>
      <c r="I22" s="1044" t="s">
        <v>126</v>
      </c>
      <c r="J22" s="1105"/>
      <c r="K22" s="1105"/>
      <c r="L22" s="9"/>
      <c r="M22" s="137"/>
      <c r="N22" s="172"/>
      <c r="O22" s="172"/>
      <c r="P22" s="172"/>
      <c r="Q22" s="172"/>
      <c r="R22" s="172"/>
    </row>
    <row r="23" spans="1:18">
      <c r="A23" s="1130">
        <v>50</v>
      </c>
      <c r="B23" s="1044" t="s">
        <v>381</v>
      </c>
      <c r="C23" s="1105">
        <v>16</v>
      </c>
      <c r="D23" s="1105">
        <v>17</v>
      </c>
      <c r="E23" s="9">
        <v>17</v>
      </c>
      <c r="F23" s="29">
        <f t="shared" si="6"/>
        <v>50</v>
      </c>
      <c r="G23" s="173"/>
      <c r="H23" s="1122"/>
      <c r="I23" s="1044" t="s">
        <v>381</v>
      </c>
      <c r="J23" s="1105"/>
      <c r="K23" s="1105"/>
      <c r="L23" s="9"/>
      <c r="M23" s="137"/>
      <c r="N23" s="172"/>
      <c r="O23" s="172"/>
      <c r="P23" s="172"/>
      <c r="Q23" s="172"/>
      <c r="R23" s="172"/>
    </row>
    <row r="24" spans="1:18">
      <c r="A24" s="8">
        <v>68</v>
      </c>
      <c r="B24" s="1044" t="s">
        <v>101</v>
      </c>
      <c r="C24" s="1105">
        <v>21</v>
      </c>
      <c r="D24" s="1105">
        <v>24</v>
      </c>
      <c r="E24" s="9">
        <v>23</v>
      </c>
      <c r="F24" s="29">
        <f t="shared" si="6"/>
        <v>68</v>
      </c>
      <c r="G24" s="173"/>
      <c r="H24" s="1127"/>
      <c r="I24" s="1044" t="s">
        <v>101</v>
      </c>
      <c r="J24" s="1105"/>
      <c r="K24" s="1105"/>
      <c r="L24" s="9"/>
      <c r="M24" s="1133"/>
      <c r="N24" s="172"/>
      <c r="O24" s="172"/>
      <c r="P24" s="172"/>
      <c r="Q24" s="172"/>
      <c r="R24" s="172"/>
    </row>
    <row r="25" spans="1:13">
      <c r="A25" s="50">
        <v>25</v>
      </c>
      <c r="B25" s="1069" t="s">
        <v>725</v>
      </c>
      <c r="C25" s="1105">
        <v>8</v>
      </c>
      <c r="D25" s="1105">
        <v>9</v>
      </c>
      <c r="E25" s="9">
        <v>8</v>
      </c>
      <c r="F25" s="50">
        <f t="shared" si="6"/>
        <v>25</v>
      </c>
      <c r="H25" s="51"/>
      <c r="I25" s="1134" t="s">
        <v>725</v>
      </c>
      <c r="J25" s="1105"/>
      <c r="K25" s="1105"/>
      <c r="L25" s="9"/>
      <c r="M25" s="51"/>
    </row>
    <row r="26" spans="1:13">
      <c r="A26" s="50">
        <v>25</v>
      </c>
      <c r="B26" s="7" t="s">
        <v>749</v>
      </c>
      <c r="C26" s="1105">
        <v>8</v>
      </c>
      <c r="D26" s="1105">
        <v>9</v>
      </c>
      <c r="E26" s="9">
        <v>8</v>
      </c>
      <c r="F26" s="50">
        <f t="shared" si="6"/>
        <v>25</v>
      </c>
      <c r="H26" s="51"/>
      <c r="I26" s="7" t="s">
        <v>749</v>
      </c>
      <c r="J26" s="1105"/>
      <c r="K26" s="1105"/>
      <c r="L26" s="9"/>
      <c r="M26" s="51"/>
    </row>
    <row r="27" spans="1:13">
      <c r="A27" s="50">
        <v>6920</v>
      </c>
      <c r="B27" s="50" t="s">
        <v>722</v>
      </c>
      <c r="C27" s="1105">
        <v>2148</v>
      </c>
      <c r="D27" s="1105">
        <v>2386</v>
      </c>
      <c r="E27" s="9">
        <v>2386</v>
      </c>
      <c r="F27" s="50">
        <f t="shared" si="6"/>
        <v>6920</v>
      </c>
      <c r="H27" s="51"/>
      <c r="I27" s="1135" t="s">
        <v>722</v>
      </c>
      <c r="J27" s="51"/>
      <c r="K27" s="51"/>
      <c r="L27" s="51"/>
      <c r="M27" s="51"/>
    </row>
    <row r="28" spans="1:13">
      <c r="A28" s="50">
        <v>60</v>
      </c>
      <c r="B28" s="50" t="s">
        <v>750</v>
      </c>
      <c r="C28" s="1105">
        <v>19</v>
      </c>
      <c r="D28" s="1105">
        <v>21</v>
      </c>
      <c r="E28" s="9">
        <v>20</v>
      </c>
      <c r="F28" s="50">
        <f t="shared" si="6"/>
        <v>60</v>
      </c>
      <c r="H28" s="51"/>
      <c r="I28" s="51"/>
      <c r="J28" s="51"/>
      <c r="K28" s="51"/>
      <c r="L28" s="51"/>
      <c r="M28" s="51"/>
    </row>
    <row r="29" spans="1:13">
      <c r="A29" s="50">
        <v>7440</v>
      </c>
      <c r="B29" s="50" t="s">
        <v>303</v>
      </c>
      <c r="C29" s="50"/>
      <c r="D29" s="50"/>
      <c r="E29" s="50"/>
      <c r="F29" s="50"/>
      <c r="H29" s="50">
        <v>8482</v>
      </c>
      <c r="I29" s="50" t="s">
        <v>303</v>
      </c>
      <c r="J29" s="50"/>
      <c r="K29" s="50"/>
      <c r="L29" s="50"/>
      <c r="M29" s="50"/>
    </row>
    <row r="30" spans="1:6">
      <c r="A30" s="73"/>
      <c r="B30" s="73"/>
      <c r="C30" s="73"/>
      <c r="D30" s="73"/>
      <c r="E30" s="73"/>
      <c r="F30" s="73"/>
    </row>
  </sheetData>
  <mergeCells count="1">
    <mergeCell ref="A1:R1"/>
  </mergeCells>
  <pageMargins left="0.75" right="0.75" top="1" bottom="1" header="0.5" footer="0.5"/>
  <pageSetup paperSize="12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selection activeCell="S23" sqref="S23"/>
    </sheetView>
  </sheetViews>
  <sheetFormatPr defaultColWidth="9" defaultRowHeight="14.4"/>
  <cols>
    <col min="1" max="1" width="6.25" customWidth="1"/>
    <col min="2" max="2" width="8.75" customWidth="1"/>
    <col min="3" max="3" width="7.12962962962963" customWidth="1"/>
    <col min="4" max="4" width="6.25" customWidth="1"/>
    <col min="5" max="5" width="7.5" customWidth="1"/>
    <col min="6" max="6" width="6.62962962962963" customWidth="1"/>
    <col min="7" max="7" width="4.87962962962963" customWidth="1"/>
    <col min="8" max="8" width="7.12962962962963" customWidth="1"/>
    <col min="9" max="9" width="8.75" customWidth="1"/>
    <col min="10" max="11" width="6.25" customWidth="1"/>
    <col min="12" max="13" width="5.5" customWidth="1"/>
    <col min="14" max="14" width="7.12962962962963" customWidth="1"/>
    <col min="15" max="15" width="8.75" customWidth="1"/>
    <col min="16" max="17" width="5.5" customWidth="1"/>
    <col min="18" max="18" width="7.12962962962963" customWidth="1"/>
    <col min="19" max="19" width="8.12962962962963" customWidth="1"/>
  </cols>
  <sheetData>
    <row r="1" ht="20.4" spans="1:18">
      <c r="A1" s="294" t="s">
        <v>814</v>
      </c>
      <c r="B1" s="294"/>
      <c r="C1" s="294"/>
      <c r="D1" s="916"/>
      <c r="E1" s="916"/>
      <c r="F1" s="916"/>
      <c r="G1" s="916"/>
      <c r="H1" s="916"/>
      <c r="I1" s="916"/>
      <c r="J1" s="916"/>
      <c r="K1" s="916"/>
      <c r="L1" s="294"/>
      <c r="M1" s="294"/>
      <c r="N1" s="294"/>
      <c r="O1" s="294"/>
      <c r="P1" s="294"/>
      <c r="Q1" s="294"/>
      <c r="R1" s="294"/>
    </row>
    <row r="2" ht="28.8" spans="1:19">
      <c r="A2" s="918" t="s">
        <v>276</v>
      </c>
      <c r="B2" s="918" t="s">
        <v>277</v>
      </c>
      <c r="C2" s="918" t="s">
        <v>278</v>
      </c>
      <c r="D2" s="919" t="s">
        <v>279</v>
      </c>
      <c r="E2" s="919" t="s">
        <v>280</v>
      </c>
      <c r="F2" s="919" t="s">
        <v>281</v>
      </c>
      <c r="G2" s="919" t="s">
        <v>282</v>
      </c>
      <c r="H2" s="920" t="s">
        <v>283</v>
      </c>
      <c r="I2" s="920" t="s">
        <v>284</v>
      </c>
      <c r="J2" s="919" t="s">
        <v>285</v>
      </c>
      <c r="K2" s="919" t="s">
        <v>286</v>
      </c>
      <c r="L2" s="918" t="s">
        <v>287</v>
      </c>
      <c r="M2" s="1131" t="s">
        <v>288</v>
      </c>
      <c r="N2" s="918" t="s">
        <v>277</v>
      </c>
      <c r="O2" s="918" t="s">
        <v>289</v>
      </c>
      <c r="P2" s="4" t="s">
        <v>290</v>
      </c>
      <c r="Q2" s="4" t="s">
        <v>291</v>
      </c>
      <c r="R2" s="4" t="s">
        <v>292</v>
      </c>
      <c r="S2" s="69" t="s">
        <v>441</v>
      </c>
    </row>
    <row r="3" spans="1:19">
      <c r="A3" s="8" t="s">
        <v>293</v>
      </c>
      <c r="B3" s="8" t="s">
        <v>294</v>
      </c>
      <c r="C3" s="8">
        <v>0.9</v>
      </c>
      <c r="D3" s="9">
        <v>1.9</v>
      </c>
      <c r="E3" s="10">
        <f>C3/D3*F3</f>
        <v>96915.7894736842</v>
      </c>
      <c r="F3" s="11">
        <v>204600</v>
      </c>
      <c r="G3" s="11">
        <v>6600</v>
      </c>
      <c r="H3" s="37">
        <f>C3/D3*F3/31</f>
        <v>3126.31578947368</v>
      </c>
      <c r="I3" s="37">
        <f>C3/D3*J3</f>
        <v>1453.73684210526</v>
      </c>
      <c r="J3" s="38">
        <v>3069</v>
      </c>
      <c r="K3" s="38">
        <v>65718</v>
      </c>
      <c r="L3" s="41">
        <v>32</v>
      </c>
      <c r="M3" s="23">
        <f>E3/I3</f>
        <v>66.6666666666667</v>
      </c>
      <c r="N3" s="20" t="s">
        <v>294</v>
      </c>
      <c r="O3" s="23">
        <v>30</v>
      </c>
      <c r="P3" s="23">
        <f>O3/4</f>
        <v>7.5</v>
      </c>
      <c r="Q3" s="23">
        <f>P3/7</f>
        <v>1.07142857142857</v>
      </c>
      <c r="R3" s="8">
        <v>96</v>
      </c>
      <c r="S3" s="71">
        <v>13</v>
      </c>
    </row>
    <row r="4" spans="1:19">
      <c r="A4" s="8" t="s">
        <v>293</v>
      </c>
      <c r="B4" s="8" t="s">
        <v>295</v>
      </c>
      <c r="C4" s="8">
        <v>1</v>
      </c>
      <c r="D4" s="9">
        <v>1.9</v>
      </c>
      <c r="E4" s="10">
        <f>C4/D4*F4</f>
        <v>107684.210526316</v>
      </c>
      <c r="F4" s="11">
        <v>204600</v>
      </c>
      <c r="G4" s="11">
        <v>6600</v>
      </c>
      <c r="H4" s="37">
        <f>C4/D4*F4/31</f>
        <v>3473.68421052632</v>
      </c>
      <c r="I4" s="37">
        <f>C4/D4*J4</f>
        <v>1615.26315789474</v>
      </c>
      <c r="J4" s="40">
        <v>3069</v>
      </c>
      <c r="K4" s="38">
        <v>65718</v>
      </c>
      <c r="L4" s="41">
        <v>32</v>
      </c>
      <c r="M4" s="23">
        <f>E4/I4</f>
        <v>66.6666666666667</v>
      </c>
      <c r="N4" s="20" t="s">
        <v>295</v>
      </c>
      <c r="O4" s="23">
        <v>30</v>
      </c>
      <c r="P4" s="23">
        <f>O4/4</f>
        <v>7.5</v>
      </c>
      <c r="Q4" s="23">
        <f>P4/7</f>
        <v>1.07142857142857</v>
      </c>
      <c r="R4" s="8"/>
      <c r="S4" s="71">
        <v>13</v>
      </c>
    </row>
    <row r="5" spans="1:19">
      <c r="A5" s="9"/>
      <c r="B5" s="9"/>
      <c r="C5" s="9"/>
      <c r="D5" s="9"/>
      <c r="E5" s="10">
        <f>SUM(E3:E4)</f>
        <v>204600</v>
      </c>
      <c r="F5" s="9"/>
      <c r="G5" s="9"/>
      <c r="H5" s="37">
        <f>SUM(H3:H4)</f>
        <v>6600</v>
      </c>
      <c r="I5" s="1103">
        <f>SUM(I3:I4)</f>
        <v>3069</v>
      </c>
      <c r="J5" s="40"/>
      <c r="K5" s="40"/>
      <c r="L5" s="1104"/>
      <c r="M5" s="1105"/>
      <c r="N5" s="17"/>
      <c r="O5" s="17"/>
      <c r="P5" s="23"/>
      <c r="Q5" s="1105"/>
      <c r="R5" s="9"/>
      <c r="S5" s="24"/>
    </row>
    <row r="6" spans="1:19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1"/>
    </row>
    <row r="7" spans="1:18">
      <c r="A7" s="172"/>
      <c r="B7" s="172"/>
      <c r="C7" s="172"/>
      <c r="D7" s="173"/>
      <c r="E7" s="173"/>
      <c r="F7" s="173"/>
      <c r="G7" s="173"/>
      <c r="H7" s="173"/>
      <c r="I7" s="173"/>
      <c r="J7" s="173"/>
      <c r="K7" s="173"/>
      <c r="L7" s="172"/>
      <c r="M7" s="172"/>
      <c r="N7" s="172"/>
      <c r="O7" s="172"/>
      <c r="P7" s="172"/>
      <c r="Q7" s="172"/>
      <c r="R7" s="172"/>
    </row>
    <row r="8" spans="1:18">
      <c r="A8" s="20" t="s">
        <v>298</v>
      </c>
      <c r="B8" s="20"/>
      <c r="C8" s="23" t="s">
        <v>294</v>
      </c>
      <c r="D8" s="1105" t="s">
        <v>295</v>
      </c>
      <c r="E8" s="9"/>
      <c r="F8" s="864" t="s">
        <v>442</v>
      </c>
      <c r="G8" s="17"/>
      <c r="H8" s="40" t="s">
        <v>299</v>
      </c>
      <c r="I8" s="40"/>
      <c r="J8" s="1105" t="s">
        <v>294</v>
      </c>
      <c r="K8" s="1105" t="s">
        <v>295</v>
      </c>
      <c r="L8" s="8"/>
      <c r="M8" s="864" t="s">
        <v>442</v>
      </c>
      <c r="N8" s="172"/>
      <c r="O8" s="172"/>
      <c r="P8" s="172"/>
      <c r="Q8" s="172"/>
      <c r="R8" s="172"/>
    </row>
    <row r="9" spans="1:19">
      <c r="A9" s="1122">
        <v>95</v>
      </c>
      <c r="B9" s="1123" t="s">
        <v>96</v>
      </c>
      <c r="C9" s="1105">
        <v>45</v>
      </c>
      <c r="D9" s="1105">
        <v>50</v>
      </c>
      <c r="E9" s="9">
        <f t="shared" ref="E9:E24" si="0">SUM(C9:D9)</f>
        <v>95</v>
      </c>
      <c r="F9" s="864"/>
      <c r="G9" s="17"/>
      <c r="H9" s="1124">
        <v>114</v>
      </c>
      <c r="I9" s="891" t="s">
        <v>96</v>
      </c>
      <c r="J9" s="1105">
        <v>54</v>
      </c>
      <c r="K9" s="1105">
        <v>60</v>
      </c>
      <c r="L9" s="9">
        <f t="shared" ref="L9:L18" si="1">SUM(J9:K9)</f>
        <v>114</v>
      </c>
      <c r="M9" s="864"/>
      <c r="N9" s="173"/>
      <c r="O9" s="173"/>
      <c r="P9" s="173"/>
      <c r="Q9" s="173"/>
      <c r="R9" s="173"/>
      <c r="S9" s="171"/>
    </row>
    <row r="10" spans="1:19">
      <c r="A10" s="1122">
        <v>68</v>
      </c>
      <c r="B10" s="1123" t="s">
        <v>733</v>
      </c>
      <c r="C10" s="1105">
        <v>32</v>
      </c>
      <c r="D10" s="1105">
        <v>36</v>
      </c>
      <c r="E10" s="9">
        <f t="shared" si="0"/>
        <v>68</v>
      </c>
      <c r="F10" s="864"/>
      <c r="G10" s="17"/>
      <c r="H10" s="1122">
        <v>82</v>
      </c>
      <c r="I10" s="891" t="s">
        <v>733</v>
      </c>
      <c r="J10" s="1105">
        <v>39</v>
      </c>
      <c r="K10" s="1105">
        <v>43</v>
      </c>
      <c r="L10" s="9">
        <f t="shared" si="1"/>
        <v>82</v>
      </c>
      <c r="M10" s="864"/>
      <c r="N10" s="173"/>
      <c r="O10" s="173"/>
      <c r="P10" s="173"/>
      <c r="Q10" s="173"/>
      <c r="R10" s="173"/>
      <c r="S10" s="171"/>
    </row>
    <row r="11" ht="21.6" spans="1:19">
      <c r="A11" s="1122">
        <v>76</v>
      </c>
      <c r="B11" s="1123" t="s">
        <v>107</v>
      </c>
      <c r="C11" s="1105">
        <v>36</v>
      </c>
      <c r="D11" s="1105">
        <v>40</v>
      </c>
      <c r="E11" s="9">
        <f t="shared" si="0"/>
        <v>76</v>
      </c>
      <c r="F11" s="864"/>
      <c r="G11" s="17"/>
      <c r="H11" s="1122">
        <v>91</v>
      </c>
      <c r="I11" s="891" t="s">
        <v>107</v>
      </c>
      <c r="J11" s="1105">
        <v>43</v>
      </c>
      <c r="K11" s="1105">
        <v>48</v>
      </c>
      <c r="L11" s="9">
        <f t="shared" si="1"/>
        <v>91</v>
      </c>
      <c r="M11" s="864"/>
      <c r="N11" s="173"/>
      <c r="O11" s="173"/>
      <c r="P11" s="173"/>
      <c r="Q11" s="173"/>
      <c r="R11" s="173"/>
      <c r="S11" s="171"/>
    </row>
    <row r="12" spans="1:19">
      <c r="A12" s="1122">
        <v>18</v>
      </c>
      <c r="B12" s="1123" t="s">
        <v>547</v>
      </c>
      <c r="C12" s="1105">
        <v>9</v>
      </c>
      <c r="D12" s="1105">
        <v>9</v>
      </c>
      <c r="E12" s="9">
        <f t="shared" si="0"/>
        <v>18</v>
      </c>
      <c r="F12" s="135"/>
      <c r="G12" s="17"/>
      <c r="H12" s="1122">
        <v>22</v>
      </c>
      <c r="I12" s="891" t="s">
        <v>547</v>
      </c>
      <c r="J12" s="1105">
        <v>10</v>
      </c>
      <c r="K12" s="1105">
        <v>12</v>
      </c>
      <c r="L12" s="9">
        <f t="shared" si="1"/>
        <v>22</v>
      </c>
      <c r="M12" s="135"/>
      <c r="N12" s="173"/>
      <c r="O12" s="173"/>
      <c r="P12" s="173"/>
      <c r="Q12" s="173"/>
      <c r="R12" s="173"/>
      <c r="S12" s="171"/>
    </row>
    <row r="13" spans="1:19">
      <c r="A13" s="1122">
        <v>7</v>
      </c>
      <c r="B13" s="1125" t="s">
        <v>125</v>
      </c>
      <c r="C13" s="1105">
        <v>3</v>
      </c>
      <c r="D13" s="1105">
        <v>4</v>
      </c>
      <c r="E13" s="9">
        <f t="shared" si="0"/>
        <v>7</v>
      </c>
      <c r="F13" s="135"/>
      <c r="G13" s="17"/>
      <c r="H13" s="1122">
        <v>8</v>
      </c>
      <c r="I13" s="895" t="s">
        <v>125</v>
      </c>
      <c r="J13" s="1105">
        <v>4</v>
      </c>
      <c r="K13" s="1105">
        <v>4</v>
      </c>
      <c r="L13" s="9">
        <f t="shared" si="1"/>
        <v>8</v>
      </c>
      <c r="M13" s="135"/>
      <c r="N13" s="173"/>
      <c r="O13" s="173"/>
      <c r="P13" s="173"/>
      <c r="Q13" s="173"/>
      <c r="R13" s="173"/>
      <c r="S13" s="171"/>
    </row>
    <row r="14" spans="1:19">
      <c r="A14" s="1122">
        <v>22</v>
      </c>
      <c r="B14" s="1123" t="s">
        <v>129</v>
      </c>
      <c r="C14" s="1105">
        <v>10</v>
      </c>
      <c r="D14" s="1105">
        <v>12</v>
      </c>
      <c r="E14" s="9">
        <f t="shared" si="0"/>
        <v>22</v>
      </c>
      <c r="F14" s="135"/>
      <c r="G14" s="17"/>
      <c r="H14" s="1122">
        <v>26</v>
      </c>
      <c r="I14" s="891" t="s">
        <v>129</v>
      </c>
      <c r="J14" s="1105">
        <v>12</v>
      </c>
      <c r="K14" s="1105">
        <v>14</v>
      </c>
      <c r="L14" s="9">
        <f t="shared" si="1"/>
        <v>26</v>
      </c>
      <c r="M14" s="135"/>
      <c r="N14" s="173"/>
      <c r="O14" s="173"/>
      <c r="P14" s="173"/>
      <c r="Q14" s="173"/>
      <c r="R14" s="173"/>
      <c r="S14" s="171"/>
    </row>
    <row r="15" spans="1:19">
      <c r="A15" s="1122">
        <v>7</v>
      </c>
      <c r="B15" s="1126" t="s">
        <v>816</v>
      </c>
      <c r="C15" s="1105">
        <v>3</v>
      </c>
      <c r="D15" s="1105">
        <v>4</v>
      </c>
      <c r="E15" s="9">
        <f t="shared" si="0"/>
        <v>7</v>
      </c>
      <c r="F15" s="135"/>
      <c r="G15" s="17"/>
      <c r="H15" s="1122">
        <v>8</v>
      </c>
      <c r="I15" s="894" t="s">
        <v>817</v>
      </c>
      <c r="J15" s="1105">
        <v>4</v>
      </c>
      <c r="K15" s="1105">
        <v>4</v>
      </c>
      <c r="L15" s="9">
        <f t="shared" si="1"/>
        <v>8</v>
      </c>
      <c r="M15" s="135"/>
      <c r="N15" s="173"/>
      <c r="O15" s="173"/>
      <c r="P15" s="173"/>
      <c r="Q15" s="173"/>
      <c r="R15" s="173"/>
      <c r="S15" s="171"/>
    </row>
    <row r="16" spans="1:19">
      <c r="A16" s="1122">
        <v>64</v>
      </c>
      <c r="B16" s="1123" t="s">
        <v>425</v>
      </c>
      <c r="C16" s="1105">
        <v>30</v>
      </c>
      <c r="D16" s="1105">
        <v>34</v>
      </c>
      <c r="E16" s="9">
        <f t="shared" si="0"/>
        <v>64</v>
      </c>
      <c r="F16" s="135"/>
      <c r="G16" s="17"/>
      <c r="H16" s="1122">
        <v>77</v>
      </c>
      <c r="I16" s="891" t="s">
        <v>425</v>
      </c>
      <c r="J16" s="1105">
        <v>36</v>
      </c>
      <c r="K16" s="1105">
        <v>41</v>
      </c>
      <c r="L16" s="9">
        <f t="shared" si="1"/>
        <v>77</v>
      </c>
      <c r="M16" s="135"/>
      <c r="N16" s="173"/>
      <c r="O16" s="173"/>
      <c r="P16" s="173"/>
      <c r="Q16" s="173"/>
      <c r="R16" s="173"/>
      <c r="S16" s="171"/>
    </row>
    <row r="17" spans="1:19">
      <c r="A17" s="1127">
        <v>16</v>
      </c>
      <c r="B17" s="1125" t="s">
        <v>121</v>
      </c>
      <c r="C17" s="1105">
        <v>8</v>
      </c>
      <c r="D17" s="1105">
        <v>8</v>
      </c>
      <c r="E17" s="9">
        <f t="shared" si="0"/>
        <v>16</v>
      </c>
      <c r="F17" s="135"/>
      <c r="G17" s="17"/>
      <c r="H17" s="1127">
        <v>19</v>
      </c>
      <c r="I17" s="895" t="s">
        <v>121</v>
      </c>
      <c r="J17" s="1105">
        <v>9</v>
      </c>
      <c r="K17" s="1105">
        <v>10</v>
      </c>
      <c r="L17" s="9">
        <f t="shared" si="1"/>
        <v>19</v>
      </c>
      <c r="M17" s="135"/>
      <c r="N17" s="173"/>
      <c r="O17" s="173"/>
      <c r="P17" s="173"/>
      <c r="Q17" s="173"/>
      <c r="R17" s="173"/>
      <c r="S17" s="171"/>
    </row>
    <row r="18" spans="1:19">
      <c r="A18" s="1127">
        <v>61</v>
      </c>
      <c r="B18" s="1128" t="s">
        <v>818</v>
      </c>
      <c r="C18" s="1105">
        <v>29</v>
      </c>
      <c r="D18" s="1105">
        <v>32</v>
      </c>
      <c r="E18" s="9">
        <f t="shared" si="0"/>
        <v>61</v>
      </c>
      <c r="F18" s="141"/>
      <c r="G18" s="173"/>
      <c r="H18" s="1127">
        <v>73</v>
      </c>
      <c r="I18" s="1132" t="s">
        <v>818</v>
      </c>
      <c r="J18" s="1105">
        <v>35</v>
      </c>
      <c r="K18" s="1105">
        <v>38</v>
      </c>
      <c r="L18" s="9">
        <f t="shared" si="1"/>
        <v>73</v>
      </c>
      <c r="M18" s="141"/>
      <c r="N18" s="173"/>
      <c r="O18" s="173"/>
      <c r="P18" s="173"/>
      <c r="Q18" s="173"/>
      <c r="R18" s="173"/>
      <c r="S18" s="171"/>
    </row>
    <row r="19" spans="1:19">
      <c r="A19" s="1122">
        <v>90</v>
      </c>
      <c r="B19" s="752" t="s">
        <v>126</v>
      </c>
      <c r="C19" s="1105">
        <v>43</v>
      </c>
      <c r="D19" s="1105">
        <v>47</v>
      </c>
      <c r="E19" s="9">
        <f t="shared" si="0"/>
        <v>90</v>
      </c>
      <c r="F19" s="141"/>
      <c r="G19" s="173"/>
      <c r="H19" s="1122"/>
      <c r="I19" s="864"/>
      <c r="J19" s="1105"/>
      <c r="K19" s="1105"/>
      <c r="L19" s="9"/>
      <c r="M19" s="141"/>
      <c r="N19" s="173"/>
      <c r="O19" s="173"/>
      <c r="P19" s="173"/>
      <c r="Q19" s="173"/>
      <c r="R19" s="173"/>
      <c r="S19" s="171"/>
    </row>
    <row r="20" ht="21.6" spans="1:19">
      <c r="A20" s="1122">
        <v>65</v>
      </c>
      <c r="B20" s="752" t="s">
        <v>101</v>
      </c>
      <c r="C20" s="1105">
        <v>31</v>
      </c>
      <c r="D20" s="1105">
        <v>34</v>
      </c>
      <c r="E20" s="9">
        <f t="shared" si="0"/>
        <v>65</v>
      </c>
      <c r="F20" s="141"/>
      <c r="G20" s="1129"/>
      <c r="H20" s="1122"/>
      <c r="I20" s="29"/>
      <c r="J20" s="1105"/>
      <c r="K20" s="1105"/>
      <c r="L20" s="9"/>
      <c r="M20" s="141"/>
      <c r="N20" s="173"/>
      <c r="O20" s="173"/>
      <c r="P20" s="173"/>
      <c r="Q20" s="173"/>
      <c r="R20" s="173"/>
      <c r="S20" s="171"/>
    </row>
    <row r="21" spans="1:18">
      <c r="A21" s="1130">
        <v>50</v>
      </c>
      <c r="B21" s="752" t="s">
        <v>381</v>
      </c>
      <c r="C21" s="1105">
        <v>24</v>
      </c>
      <c r="D21" s="1105">
        <v>26</v>
      </c>
      <c r="E21" s="9">
        <f t="shared" si="0"/>
        <v>50</v>
      </c>
      <c r="F21" s="29"/>
      <c r="G21" s="1129"/>
      <c r="H21" s="1122"/>
      <c r="I21" s="1044"/>
      <c r="J21" s="1105"/>
      <c r="K21" s="1105"/>
      <c r="L21" s="9"/>
      <c r="M21" s="137"/>
      <c r="N21" s="172"/>
      <c r="O21" s="172"/>
      <c r="P21" s="172"/>
      <c r="Q21" s="172"/>
      <c r="R21" s="172"/>
    </row>
    <row r="22" ht="21.6" spans="1:18">
      <c r="A22" s="1130">
        <v>15</v>
      </c>
      <c r="B22" s="752" t="s">
        <v>819</v>
      </c>
      <c r="C22" s="1105">
        <v>7</v>
      </c>
      <c r="D22" s="1105">
        <v>8</v>
      </c>
      <c r="E22" s="9">
        <f t="shared" si="0"/>
        <v>15</v>
      </c>
      <c r="F22" s="29"/>
      <c r="G22" s="173"/>
      <c r="H22" s="1122"/>
      <c r="I22" s="1044"/>
      <c r="J22" s="1105"/>
      <c r="K22" s="1105"/>
      <c r="L22" s="9"/>
      <c r="M22" s="137"/>
      <c r="N22" s="172"/>
      <c r="O22" s="172"/>
      <c r="P22" s="172"/>
      <c r="Q22" s="172"/>
      <c r="R22" s="172"/>
    </row>
    <row r="23" spans="1:18">
      <c r="A23" s="8">
        <v>25</v>
      </c>
      <c r="B23" s="752" t="s">
        <v>749</v>
      </c>
      <c r="C23" s="1105">
        <v>12</v>
      </c>
      <c r="D23" s="1105">
        <v>13</v>
      </c>
      <c r="E23" s="9">
        <f t="shared" si="0"/>
        <v>25</v>
      </c>
      <c r="F23" s="29"/>
      <c r="G23" s="173"/>
      <c r="H23" s="1127"/>
      <c r="I23" s="1044"/>
      <c r="J23" s="1105"/>
      <c r="K23" s="1105"/>
      <c r="L23" s="9"/>
      <c r="M23" s="1133"/>
      <c r="N23" s="172"/>
      <c r="O23" s="172"/>
      <c r="P23" s="172"/>
      <c r="Q23" s="172"/>
      <c r="R23" s="172"/>
    </row>
    <row r="24" spans="1:13">
      <c r="A24" s="50">
        <v>223</v>
      </c>
      <c r="B24" s="752" t="s">
        <v>722</v>
      </c>
      <c r="C24" s="1105">
        <v>106</v>
      </c>
      <c r="D24" s="1105">
        <v>117</v>
      </c>
      <c r="E24" s="9">
        <f t="shared" si="0"/>
        <v>223</v>
      </c>
      <c r="F24" s="50"/>
      <c r="H24" s="51"/>
      <c r="I24" s="1134"/>
      <c r="J24" s="1105"/>
      <c r="K24" s="1105"/>
      <c r="L24" s="9"/>
      <c r="M24" s="51"/>
    </row>
    <row r="25" spans="1:13">
      <c r="A25" s="50"/>
      <c r="B25" s="7"/>
      <c r="C25" s="1105"/>
      <c r="D25" s="1105"/>
      <c r="E25" s="9"/>
      <c r="F25" s="50"/>
      <c r="H25" s="51"/>
      <c r="I25" s="7"/>
      <c r="J25" s="1105"/>
      <c r="K25" s="1105"/>
      <c r="L25" s="9"/>
      <c r="M25" s="51"/>
    </row>
    <row r="26" spans="1:13">
      <c r="A26" s="50"/>
      <c r="B26" s="50"/>
      <c r="C26" s="1105"/>
      <c r="D26" s="1105"/>
      <c r="E26" s="9"/>
      <c r="F26" s="50"/>
      <c r="H26" s="51"/>
      <c r="I26" s="1135"/>
      <c r="J26" s="51"/>
      <c r="K26" s="51"/>
      <c r="L26" s="51"/>
      <c r="M26" s="51"/>
    </row>
    <row r="27" spans="1:6">
      <c r="A27" s="50"/>
      <c r="B27" s="50"/>
      <c r="C27" s="1105"/>
      <c r="D27" s="1105"/>
      <c r="E27" s="9"/>
      <c r="F27" s="50"/>
    </row>
    <row r="28" spans="1:13">
      <c r="A28" s="50"/>
      <c r="B28" s="50"/>
      <c r="C28" s="50"/>
      <c r="D28" s="50"/>
      <c r="E28" s="50"/>
      <c r="F28" s="50"/>
      <c r="H28" s="50"/>
      <c r="I28" s="50"/>
      <c r="J28" s="50"/>
      <c r="K28" s="50"/>
      <c r="L28" s="50"/>
      <c r="M28" s="50"/>
    </row>
    <row r="29" spans="1:6">
      <c r="A29" s="73"/>
      <c r="B29" s="73"/>
      <c r="C29" s="73"/>
      <c r="D29" s="73"/>
      <c r="E29" s="73"/>
      <c r="F29" s="73"/>
    </row>
  </sheetData>
  <mergeCells count="1">
    <mergeCell ref="A1:R1"/>
  </mergeCells>
  <pageMargins left="0.75" right="0.75" top="1" bottom="1" header="0.5" footer="0.5"/>
  <pageSetup paperSize="12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5"/>
  <sheetViews>
    <sheetView topLeftCell="A164" workbookViewId="0">
      <selection activeCell="B202" sqref="B202"/>
    </sheetView>
  </sheetViews>
  <sheetFormatPr defaultColWidth="9" defaultRowHeight="14.4" outlineLevelCol="4"/>
  <cols>
    <col min="1" max="1" width="5.87962962962963" style="293" customWidth="1"/>
    <col min="3" max="3" width="3.5" customWidth="1"/>
    <col min="5" max="5" width="29.8796296296296" customWidth="1"/>
  </cols>
  <sheetData>
    <row r="1" s="209" customFormat="1" ht="10.8" spans="1:1">
      <c r="A1" s="208"/>
    </row>
    <row r="2" s="209" customFormat="1" ht="10.8" spans="1:5">
      <c r="A2" s="198" t="s">
        <v>405</v>
      </c>
      <c r="B2" s="1107" t="s">
        <v>79</v>
      </c>
      <c r="C2" s="1107"/>
      <c r="D2" s="1107"/>
      <c r="E2" s="1107" t="s">
        <v>95</v>
      </c>
    </row>
    <row r="3" s="209" customFormat="1" ht="10.8" spans="1:5">
      <c r="A3" s="1108" t="s">
        <v>96</v>
      </c>
      <c r="B3" s="1066">
        <v>104690</v>
      </c>
      <c r="C3" s="1109" t="s">
        <v>3</v>
      </c>
      <c r="D3" s="1109" t="str">
        <f>B3&amp;C3</f>
        <v>104690,</v>
      </c>
      <c r="E3" s="1109" t="s">
        <v>340</v>
      </c>
    </row>
    <row r="4" s="209" customFormat="1" ht="11.4" spans="1:5">
      <c r="A4" s="1108"/>
      <c r="B4" s="1110">
        <v>1466</v>
      </c>
      <c r="C4" s="1109" t="s">
        <v>3</v>
      </c>
      <c r="D4" s="1109" t="str">
        <f t="shared" ref="D4:D15" si="0">B4&amp;C4</f>
        <v>1466,</v>
      </c>
      <c r="E4" s="910" t="s">
        <v>820</v>
      </c>
    </row>
    <row r="5" s="209" customFormat="1" ht="12" customHeight="1" spans="1:5">
      <c r="A5" s="1108"/>
      <c r="B5" s="1110">
        <v>155108</v>
      </c>
      <c r="C5" s="1109" t="s">
        <v>3</v>
      </c>
      <c r="D5" s="1109" t="str">
        <f t="shared" si="0"/>
        <v>155108,</v>
      </c>
      <c r="E5" s="910" t="s">
        <v>231</v>
      </c>
    </row>
    <row r="6" s="209" customFormat="1" ht="10.8" spans="1:5">
      <c r="A6" s="1108"/>
      <c r="B6" s="1066">
        <v>139379</v>
      </c>
      <c r="C6" s="1109" t="s">
        <v>3</v>
      </c>
      <c r="D6" s="1109" t="str">
        <f t="shared" si="0"/>
        <v>139379,</v>
      </c>
      <c r="E6" s="1109" t="s">
        <v>99</v>
      </c>
    </row>
    <row r="7" s="209" customFormat="1" ht="10.8" spans="1:5">
      <c r="A7" s="1108"/>
      <c r="B7" s="1109">
        <v>202044</v>
      </c>
      <c r="C7" s="1109" t="s">
        <v>3</v>
      </c>
      <c r="D7" s="1109" t="str">
        <f t="shared" si="0"/>
        <v>202044,</v>
      </c>
      <c r="E7" s="1109" t="s">
        <v>98</v>
      </c>
    </row>
    <row r="8" s="209" customFormat="1" ht="12" customHeight="1" spans="1:5">
      <c r="A8" s="1108"/>
      <c r="B8" s="1110">
        <v>67579</v>
      </c>
      <c r="C8" s="1109" t="s">
        <v>3</v>
      </c>
      <c r="D8" s="1109" t="str">
        <f t="shared" si="0"/>
        <v>67579,</v>
      </c>
      <c r="E8" s="910" t="s">
        <v>10</v>
      </c>
    </row>
    <row r="9" s="209" customFormat="1" ht="10.8" spans="1:5">
      <c r="A9" s="1108"/>
      <c r="B9" s="1066">
        <v>44621</v>
      </c>
      <c r="C9" s="1109" t="s">
        <v>3</v>
      </c>
      <c r="D9" s="1109" t="str">
        <f t="shared" si="0"/>
        <v>44621,</v>
      </c>
      <c r="E9" s="910" t="s">
        <v>409</v>
      </c>
    </row>
    <row r="10" s="209" customFormat="1" ht="11.4" spans="1:5">
      <c r="A10" s="1108"/>
      <c r="B10" s="1110">
        <v>153448</v>
      </c>
      <c r="C10" s="1109" t="s">
        <v>3</v>
      </c>
      <c r="D10" s="1109" t="str">
        <f t="shared" si="0"/>
        <v>153448,</v>
      </c>
      <c r="E10" s="910" t="s">
        <v>541</v>
      </c>
    </row>
    <row r="11" s="209" customFormat="1" ht="10.8" spans="1:5">
      <c r="A11" s="1108"/>
      <c r="B11" s="1111">
        <v>97851</v>
      </c>
      <c r="C11" s="1109" t="s">
        <v>3</v>
      </c>
      <c r="D11" s="1109" t="str">
        <f t="shared" si="0"/>
        <v>97851,</v>
      </c>
      <c r="E11" s="1109" t="s">
        <v>732</v>
      </c>
    </row>
    <row r="12" s="209" customFormat="1" ht="11.4" spans="1:5">
      <c r="A12" s="1108"/>
      <c r="B12" s="1112">
        <v>201309</v>
      </c>
      <c r="C12" s="1109" t="s">
        <v>3</v>
      </c>
      <c r="D12" s="1109" t="str">
        <f t="shared" si="0"/>
        <v>201309,</v>
      </c>
      <c r="E12" s="910" t="s">
        <v>542</v>
      </c>
    </row>
    <row r="13" s="209" customFormat="1" ht="11.4" spans="1:5">
      <c r="A13" s="1108"/>
      <c r="B13" s="1110">
        <v>141233</v>
      </c>
      <c r="C13" s="1109" t="s">
        <v>3</v>
      </c>
      <c r="D13" s="1109" t="str">
        <f t="shared" si="0"/>
        <v>141233,</v>
      </c>
      <c r="E13" s="932" t="s">
        <v>341</v>
      </c>
    </row>
    <row r="14" s="209" customFormat="1" ht="11.4" spans="1:5">
      <c r="A14" s="1108"/>
      <c r="B14" s="1110">
        <v>137775</v>
      </c>
      <c r="C14" s="1109" t="s">
        <v>3</v>
      </c>
      <c r="D14" s="1109" t="str">
        <f t="shared" si="0"/>
        <v>137775,</v>
      </c>
      <c r="E14" s="932" t="s">
        <v>341</v>
      </c>
    </row>
    <row r="15" s="209" customFormat="1" ht="10.8" spans="1:5">
      <c r="A15" s="1108"/>
      <c r="B15" s="1111">
        <v>162497</v>
      </c>
      <c r="C15" s="1111"/>
      <c r="D15" s="1109" t="str">
        <f t="shared" si="0"/>
        <v>162497</v>
      </c>
      <c r="E15" s="1109" t="s">
        <v>821</v>
      </c>
    </row>
    <row r="16" s="209" customFormat="1" ht="10.8" spans="1:5">
      <c r="A16" s="1108"/>
      <c r="B16" s="1111"/>
      <c r="C16" s="1111"/>
      <c r="D16" s="1109"/>
      <c r="E16" s="1109"/>
    </row>
    <row r="17" s="209" customFormat="1" ht="10.8" spans="1:5">
      <c r="A17" s="1108" t="s">
        <v>733</v>
      </c>
      <c r="B17" s="1109">
        <v>161198</v>
      </c>
      <c r="C17" s="1109" t="s">
        <v>3</v>
      </c>
      <c r="D17" s="1109" t="str">
        <f>B17&amp;C17</f>
        <v>161198,</v>
      </c>
      <c r="E17" s="1109" t="s">
        <v>101</v>
      </c>
    </row>
    <row r="18" s="209" customFormat="1" ht="11.4" spans="1:5">
      <c r="A18" s="1108"/>
      <c r="B18" s="1110">
        <v>171499</v>
      </c>
      <c r="C18" s="1109" t="s">
        <v>3</v>
      </c>
      <c r="D18" s="1109" t="str">
        <f t="shared" ref="D17:D24" si="1">B18&amp;C18</f>
        <v>171499,</v>
      </c>
      <c r="E18" s="910" t="s">
        <v>543</v>
      </c>
    </row>
    <row r="19" s="209" customFormat="1" ht="11.4" spans="1:5">
      <c r="A19" s="1108"/>
      <c r="B19" s="1110">
        <v>170191</v>
      </c>
      <c r="C19" s="1109" t="s">
        <v>3</v>
      </c>
      <c r="D19" s="1109" t="str">
        <f t="shared" si="1"/>
        <v>170191,</v>
      </c>
      <c r="E19" s="910" t="s">
        <v>104</v>
      </c>
    </row>
    <row r="20" s="209" customFormat="1" ht="10.8" spans="1:5">
      <c r="A20" s="1108"/>
      <c r="B20" s="1066">
        <v>58522</v>
      </c>
      <c r="C20" s="1109" t="s">
        <v>3</v>
      </c>
      <c r="D20" s="1109" t="str">
        <f t="shared" si="1"/>
        <v>58522,</v>
      </c>
      <c r="E20" s="1109" t="s">
        <v>106</v>
      </c>
    </row>
    <row r="21" s="209" customFormat="1" ht="10.8" spans="1:5">
      <c r="A21" s="1108"/>
      <c r="B21" s="1111">
        <v>154878</v>
      </c>
      <c r="C21" s="1109" t="s">
        <v>3</v>
      </c>
      <c r="D21" s="1109" t="str">
        <f t="shared" si="1"/>
        <v>154878,</v>
      </c>
      <c r="E21" s="1109" t="s">
        <v>822</v>
      </c>
    </row>
    <row r="22" s="209" customFormat="1" ht="21.6" spans="1:5">
      <c r="A22" s="1108"/>
      <c r="B22" s="1111">
        <v>195323</v>
      </c>
      <c r="C22" s="1109" t="s">
        <v>3</v>
      </c>
      <c r="D22" s="1109" t="str">
        <f t="shared" si="1"/>
        <v>195323,</v>
      </c>
      <c r="E22" s="1109" t="s">
        <v>823</v>
      </c>
    </row>
    <row r="23" s="209" customFormat="1" ht="10.8" spans="1:5">
      <c r="A23" s="1108"/>
      <c r="B23" s="1111">
        <v>194347</v>
      </c>
      <c r="C23" s="1109" t="s">
        <v>3</v>
      </c>
      <c r="D23" s="1109" t="str">
        <f t="shared" si="1"/>
        <v>194347,</v>
      </c>
      <c r="E23" s="1109" t="s">
        <v>342</v>
      </c>
    </row>
    <row r="24" s="209" customFormat="1" ht="10.8" spans="1:5">
      <c r="A24" s="1108"/>
      <c r="B24" s="1111">
        <v>172554</v>
      </c>
      <c r="C24" s="1109"/>
      <c r="D24" s="1109" t="str">
        <f t="shared" si="1"/>
        <v>172554</v>
      </c>
      <c r="E24" s="1109" t="s">
        <v>736</v>
      </c>
    </row>
    <row r="25" s="209" customFormat="1" ht="10.8" spans="1:5">
      <c r="A25" s="1108"/>
      <c r="B25" s="1111"/>
      <c r="C25" s="1109"/>
      <c r="D25" s="1109"/>
      <c r="E25" s="1109"/>
    </row>
    <row r="26" s="209" customFormat="1" ht="10.8" spans="1:5">
      <c r="A26" s="1108" t="s">
        <v>107</v>
      </c>
      <c r="B26" s="1111">
        <v>41368</v>
      </c>
      <c r="C26" s="1109" t="s">
        <v>3</v>
      </c>
      <c r="D26" s="1109" t="str">
        <f>B26&amp;C26</f>
        <v>41368,</v>
      </c>
      <c r="E26" s="1109" t="s">
        <v>108</v>
      </c>
    </row>
    <row r="27" s="209" customFormat="1" ht="10.8" spans="1:5">
      <c r="A27" s="1108"/>
      <c r="B27" s="1111">
        <v>34489</v>
      </c>
      <c r="C27" s="1109" t="s">
        <v>3</v>
      </c>
      <c r="D27" s="1109" t="str">
        <f>B27&amp;C27</f>
        <v>34489,</v>
      </c>
      <c r="E27" s="1109" t="s">
        <v>108</v>
      </c>
    </row>
    <row r="28" s="209" customFormat="1" ht="11.4" spans="1:5">
      <c r="A28" s="1108"/>
      <c r="B28" s="1110">
        <v>59899</v>
      </c>
      <c r="C28" s="1109" t="s">
        <v>3</v>
      </c>
      <c r="D28" s="1109" t="str">
        <f>B28&amp;C28</f>
        <v>59899,</v>
      </c>
      <c r="E28" s="910" t="s">
        <v>824</v>
      </c>
    </row>
    <row r="29" s="209" customFormat="1" ht="11.4" spans="1:5">
      <c r="A29" s="1108"/>
      <c r="B29" s="1110">
        <v>191655</v>
      </c>
      <c r="C29" s="1109" t="s">
        <v>3</v>
      </c>
      <c r="D29" s="1109" t="str">
        <f>B29&amp;C29</f>
        <v>191655,</v>
      </c>
      <c r="E29" s="910" t="s">
        <v>6</v>
      </c>
    </row>
    <row r="30" s="209" customFormat="1" ht="10.8" spans="1:5">
      <c r="A30" s="1108"/>
      <c r="B30" s="1111">
        <v>217848</v>
      </c>
      <c r="C30" s="1111" t="s">
        <v>3</v>
      </c>
      <c r="D30" s="1109" t="str">
        <f>B30&amp;C30</f>
        <v>217848,</v>
      </c>
      <c r="E30" s="1109" t="s">
        <v>6</v>
      </c>
    </row>
    <row r="31" s="209" customFormat="1" ht="10.8" spans="1:5">
      <c r="A31" s="1108"/>
      <c r="B31" s="1066">
        <v>181356</v>
      </c>
      <c r="C31" s="1109" t="s">
        <v>3</v>
      </c>
      <c r="D31" s="1109" t="str">
        <f t="shared" ref="D31:D41" si="2">B31&amp;C31</f>
        <v>181356,</v>
      </c>
      <c r="E31" s="1109" t="s">
        <v>112</v>
      </c>
    </row>
    <row r="32" s="209" customFormat="1" ht="10.8" spans="1:5">
      <c r="A32" s="1108"/>
      <c r="B32" s="1066">
        <v>67665</v>
      </c>
      <c r="C32" s="1109" t="s">
        <v>3</v>
      </c>
      <c r="D32" s="1109" t="str">
        <f t="shared" si="2"/>
        <v>67665,</v>
      </c>
      <c r="E32" s="1109" t="s">
        <v>113</v>
      </c>
    </row>
    <row r="33" s="209" customFormat="1" ht="10.8" spans="1:5">
      <c r="A33" s="1108"/>
      <c r="B33" s="1066">
        <v>184102</v>
      </c>
      <c r="C33" s="1109" t="s">
        <v>3</v>
      </c>
      <c r="D33" s="1109" t="str">
        <f t="shared" si="2"/>
        <v>184102,</v>
      </c>
      <c r="E33" s="1109" t="s">
        <v>113</v>
      </c>
    </row>
    <row r="34" s="209" customFormat="1" ht="10.8" spans="1:5">
      <c r="A34" s="1108"/>
      <c r="B34" s="1109">
        <v>183439</v>
      </c>
      <c r="C34" s="1109" t="s">
        <v>3</v>
      </c>
      <c r="D34" s="1109" t="str">
        <f t="shared" si="2"/>
        <v>183439,</v>
      </c>
      <c r="E34" s="1109" t="s">
        <v>7</v>
      </c>
    </row>
    <row r="35" s="209" customFormat="1" ht="11.4" spans="1:5">
      <c r="A35" s="1108"/>
      <c r="B35" s="1110">
        <v>208936</v>
      </c>
      <c r="C35" s="1109" t="s">
        <v>3</v>
      </c>
      <c r="D35" s="1109" t="str">
        <f t="shared" si="2"/>
        <v>208936,</v>
      </c>
      <c r="E35" s="910" t="s">
        <v>825</v>
      </c>
    </row>
    <row r="36" s="209" customFormat="1" ht="10.8" spans="1:5">
      <c r="A36" s="1108"/>
      <c r="B36" s="1111">
        <v>204098</v>
      </c>
      <c r="C36" s="1109" t="s">
        <v>3</v>
      </c>
      <c r="D36" s="1109" t="str">
        <f t="shared" si="2"/>
        <v>204098,</v>
      </c>
      <c r="E36" s="1109" t="s">
        <v>741</v>
      </c>
    </row>
    <row r="37" s="209" customFormat="1" ht="21.6" spans="1:5">
      <c r="A37" s="1108"/>
      <c r="B37" s="1111">
        <v>137250</v>
      </c>
      <c r="C37" s="1109" t="s">
        <v>3</v>
      </c>
      <c r="D37" s="1109" t="str">
        <f t="shared" si="2"/>
        <v>137250,</v>
      </c>
      <c r="E37" s="1109" t="s">
        <v>742</v>
      </c>
    </row>
    <row r="38" s="209" customFormat="1" ht="10.8" spans="1:5">
      <c r="A38" s="1108"/>
      <c r="B38" s="1111">
        <v>201264</v>
      </c>
      <c r="C38" s="1109" t="s">
        <v>3</v>
      </c>
      <c r="D38" s="1109" t="str">
        <f t="shared" si="2"/>
        <v>201264,</v>
      </c>
      <c r="E38" s="1109" t="s">
        <v>110</v>
      </c>
    </row>
    <row r="39" s="209" customFormat="1" ht="10.8" spans="1:5">
      <c r="A39" s="1108"/>
      <c r="B39" s="1111">
        <v>201495</v>
      </c>
      <c r="C39" s="1109" t="s">
        <v>3</v>
      </c>
      <c r="D39" s="1109" t="str">
        <f t="shared" si="2"/>
        <v>201495,</v>
      </c>
      <c r="E39" s="1109" t="s">
        <v>111</v>
      </c>
    </row>
    <row r="40" s="209" customFormat="1" ht="10.8" spans="1:5">
      <c r="A40" s="1108"/>
      <c r="B40" s="1111">
        <v>131284</v>
      </c>
      <c r="C40" s="1109" t="s">
        <v>3</v>
      </c>
      <c r="D40" s="1109" t="str">
        <f t="shared" si="2"/>
        <v>131284,</v>
      </c>
      <c r="E40" s="1109" t="s">
        <v>329</v>
      </c>
    </row>
    <row r="41" s="209" customFormat="1" ht="10.8" spans="1:5">
      <c r="A41" s="1108"/>
      <c r="B41" s="1111">
        <v>116987</v>
      </c>
      <c r="C41" s="1109"/>
      <c r="D41" s="1109" t="str">
        <f t="shared" si="2"/>
        <v>116987</v>
      </c>
      <c r="E41" s="1109" t="s">
        <v>452</v>
      </c>
    </row>
    <row r="42" s="209" customFormat="1" ht="10.8" spans="1:5">
      <c r="A42" s="1108"/>
      <c r="B42" s="1111"/>
      <c r="C42" s="1109"/>
      <c r="D42" s="1109"/>
      <c r="E42" s="1109"/>
    </row>
    <row r="43" s="209" customFormat="1" ht="10.8" spans="1:5">
      <c r="A43" s="1108" t="s">
        <v>547</v>
      </c>
      <c r="B43" s="1109">
        <v>84174</v>
      </c>
      <c r="C43" s="1109" t="s">
        <v>3</v>
      </c>
      <c r="D43" s="1109" t="str">
        <f>B43&amp;C43</f>
        <v>84174,</v>
      </c>
      <c r="E43" s="1109" t="s">
        <v>116</v>
      </c>
    </row>
    <row r="44" s="209" customFormat="1" ht="11.4" spans="1:5">
      <c r="A44" s="1108"/>
      <c r="B44" s="1112">
        <v>21580</v>
      </c>
      <c r="C44" s="1109" t="s">
        <v>3</v>
      </c>
      <c r="D44" s="1109" t="str">
        <f>B44&amp;C44</f>
        <v>21580,</v>
      </c>
      <c r="E44" s="910" t="s">
        <v>548</v>
      </c>
    </row>
    <row r="45" s="209" customFormat="1" ht="11.4" spans="1:5">
      <c r="A45" s="1108"/>
      <c r="B45" s="1110">
        <v>75452</v>
      </c>
      <c r="C45" s="1109" t="s">
        <v>3</v>
      </c>
      <c r="D45" s="1109" t="str">
        <f>B45&amp;C45</f>
        <v>75452,</v>
      </c>
      <c r="E45" s="910" t="s">
        <v>549</v>
      </c>
    </row>
    <row r="46" s="209" customFormat="1" ht="11.4" spans="1:5">
      <c r="A46" s="1108"/>
      <c r="B46" s="1110">
        <v>208794</v>
      </c>
      <c r="C46" s="1109" t="s">
        <v>3</v>
      </c>
      <c r="D46" s="1109" t="str">
        <f>B46&amp;C46</f>
        <v>208794,</v>
      </c>
      <c r="E46" s="910" t="s">
        <v>717</v>
      </c>
    </row>
    <row r="47" s="209" customFormat="1" ht="11.4" spans="1:5">
      <c r="A47" s="1108"/>
      <c r="B47" s="1110">
        <v>120877</v>
      </c>
      <c r="C47" s="1109"/>
      <c r="D47" s="1109" t="str">
        <f>B47&amp;C47</f>
        <v>120877</v>
      </c>
      <c r="E47" s="910" t="s">
        <v>826</v>
      </c>
    </row>
    <row r="48" s="209" customFormat="1" ht="11.4" spans="1:5">
      <c r="A48" s="1108"/>
      <c r="B48" s="1110"/>
      <c r="C48" s="1109"/>
      <c r="D48" s="1109"/>
      <c r="E48" s="910"/>
    </row>
    <row r="49" s="209" customFormat="1" ht="11.4" spans="1:5">
      <c r="A49" s="1113" t="s">
        <v>125</v>
      </c>
      <c r="B49" s="1110">
        <v>187104</v>
      </c>
      <c r="C49" s="1109" t="s">
        <v>3</v>
      </c>
      <c r="D49" s="1109" t="str">
        <f>B49&amp;C49</f>
        <v>187104,</v>
      </c>
      <c r="E49" s="923" t="s">
        <v>126</v>
      </c>
    </row>
    <row r="50" s="209" customFormat="1" ht="11.4" spans="1:5">
      <c r="A50" s="1113"/>
      <c r="B50" s="1110">
        <v>184704</v>
      </c>
      <c r="C50" s="1109" t="s">
        <v>3</v>
      </c>
      <c r="D50" s="1109" t="str">
        <f>B50&amp;C50</f>
        <v>184704,</v>
      </c>
      <c r="E50" s="923" t="s">
        <v>827</v>
      </c>
    </row>
    <row r="51" s="209" customFormat="1" ht="11.4" spans="1:5">
      <c r="A51" s="1113"/>
      <c r="B51" s="1110">
        <v>210461</v>
      </c>
      <c r="C51" s="1109" t="s">
        <v>3</v>
      </c>
      <c r="D51" s="1109" t="str">
        <f>B51&amp;C51</f>
        <v>210461,</v>
      </c>
      <c r="E51" s="923" t="s">
        <v>828</v>
      </c>
    </row>
    <row r="52" s="209" customFormat="1" ht="11.4" spans="1:5">
      <c r="A52" s="1113"/>
      <c r="B52" s="1110">
        <v>188171</v>
      </c>
      <c r="C52" s="1109" t="s">
        <v>3</v>
      </c>
      <c r="D52" s="1109" t="str">
        <f>B52&amp;C52</f>
        <v>188171,</v>
      </c>
      <c r="E52" s="923" t="s">
        <v>829</v>
      </c>
    </row>
    <row r="53" s="209" customFormat="1" ht="11.4" spans="1:5">
      <c r="A53" s="1113"/>
      <c r="B53" s="1110">
        <v>199937</v>
      </c>
      <c r="C53" s="1109"/>
      <c r="D53" s="1109" t="str">
        <f>B53&amp;C53</f>
        <v>199937</v>
      </c>
      <c r="E53" s="923" t="s">
        <v>829</v>
      </c>
    </row>
    <row r="54" s="209" customFormat="1" ht="11.4" spans="1:5">
      <c r="A54" s="1113"/>
      <c r="B54" s="1110"/>
      <c r="C54" s="1109"/>
      <c r="D54" s="1109"/>
      <c r="E54" s="923"/>
    </row>
    <row r="55" s="209" customFormat="1" ht="11.4" spans="1:5">
      <c r="A55" s="1108" t="s">
        <v>129</v>
      </c>
      <c r="B55" s="1110">
        <v>124775</v>
      </c>
      <c r="C55" s="1109" t="s">
        <v>3</v>
      </c>
      <c r="D55" s="1109" t="str">
        <f>B55&amp;C55</f>
        <v>124775,</v>
      </c>
      <c r="E55" s="910" t="s">
        <v>150</v>
      </c>
    </row>
    <row r="56" s="209" customFormat="1" ht="11.4" spans="1:5">
      <c r="A56" s="1108"/>
      <c r="B56" s="1110">
        <v>190969</v>
      </c>
      <c r="C56" s="1109" t="s">
        <v>3</v>
      </c>
      <c r="D56" s="1109" t="str">
        <f>B56&amp;C56</f>
        <v>190969,</v>
      </c>
      <c r="E56" s="910" t="s">
        <v>134</v>
      </c>
    </row>
    <row r="57" s="209" customFormat="1" ht="10.8" spans="1:5">
      <c r="A57" s="1108"/>
      <c r="B57" s="1066">
        <v>184082</v>
      </c>
      <c r="C57" s="1109" t="s">
        <v>3</v>
      </c>
      <c r="D57" s="1109" t="str">
        <f>B57&amp;C57</f>
        <v>184082,</v>
      </c>
      <c r="E57" s="1109" t="s">
        <v>135</v>
      </c>
    </row>
    <row r="58" s="209" customFormat="1" ht="11.4" spans="1:5">
      <c r="A58" s="1108"/>
      <c r="B58" s="1110">
        <v>9857</v>
      </c>
      <c r="C58" s="1109"/>
      <c r="D58" s="1109" t="str">
        <f>B58&amp;C58</f>
        <v>9857</v>
      </c>
      <c r="E58" s="910" t="s">
        <v>830</v>
      </c>
    </row>
    <row r="59" s="209" customFormat="1" ht="11.4" spans="1:5">
      <c r="A59" s="1108"/>
      <c r="B59" s="1110"/>
      <c r="C59" s="1109"/>
      <c r="D59" s="1109"/>
      <c r="E59" s="910"/>
    </row>
    <row r="60" s="209" customFormat="1" ht="10.8" spans="1:5">
      <c r="A60" s="1114" t="s">
        <v>831</v>
      </c>
      <c r="B60" s="1066">
        <v>140288</v>
      </c>
      <c r="C60" s="1109" t="s">
        <v>3</v>
      </c>
      <c r="D60" s="1109" t="str">
        <f>B60&amp;C60</f>
        <v>140288,</v>
      </c>
      <c r="E60" s="910" t="s">
        <v>355</v>
      </c>
    </row>
    <row r="61" s="209" customFormat="1" ht="10.8" spans="1:5">
      <c r="A61" s="1114"/>
      <c r="B61" s="1111">
        <v>127087</v>
      </c>
      <c r="C61" s="1109"/>
      <c r="D61" s="1109" t="str">
        <f>B61&amp;C61</f>
        <v>127087</v>
      </c>
      <c r="E61" s="1109" t="s">
        <v>718</v>
      </c>
    </row>
    <row r="62" s="209" customFormat="1" ht="10.8" spans="1:5">
      <c r="A62" s="1114"/>
      <c r="B62" s="1111"/>
      <c r="C62" s="1109"/>
      <c r="D62" s="1109"/>
      <c r="E62" s="1109"/>
    </row>
    <row r="63" s="209" customFormat="1" ht="11.4" spans="1:5">
      <c r="A63" s="1108" t="s">
        <v>425</v>
      </c>
      <c r="B63" s="1110">
        <v>186885</v>
      </c>
      <c r="C63" s="1109" t="s">
        <v>3</v>
      </c>
      <c r="D63" s="1109" t="str">
        <f>B63&amp;C63</f>
        <v>186885,</v>
      </c>
      <c r="E63" s="910" t="s">
        <v>398</v>
      </c>
    </row>
    <row r="64" s="209" customFormat="1" ht="10.8" spans="1:5">
      <c r="A64" s="1108"/>
      <c r="B64" s="1109">
        <v>186426</v>
      </c>
      <c r="C64" s="1109" t="s">
        <v>3</v>
      </c>
      <c r="D64" s="1109" t="str">
        <f>B64&amp;C64</f>
        <v>186426,</v>
      </c>
      <c r="E64" s="1109" t="s">
        <v>556</v>
      </c>
    </row>
    <row r="65" s="209" customFormat="1" ht="10.8" spans="1:5">
      <c r="A65" s="1108"/>
      <c r="B65" s="1109">
        <v>90457</v>
      </c>
      <c r="C65" s="1109" t="s">
        <v>3</v>
      </c>
      <c r="D65" s="1109" t="str">
        <f>B65&amp;C65</f>
        <v>90457,</v>
      </c>
      <c r="E65" s="1109" t="s">
        <v>557</v>
      </c>
    </row>
    <row r="66" s="209" customFormat="1" ht="10.8" spans="1:5">
      <c r="A66" s="1108"/>
      <c r="B66" s="1111">
        <v>82219</v>
      </c>
      <c r="C66" s="1109" t="s">
        <v>3</v>
      </c>
      <c r="D66" s="1109" t="str">
        <f>B66&amp;C66</f>
        <v>82219,</v>
      </c>
      <c r="E66" s="1109" t="s">
        <v>555</v>
      </c>
    </row>
    <row r="67" s="209" customFormat="1" ht="10.8" spans="1:5">
      <c r="A67" s="1108"/>
      <c r="B67" s="1111">
        <v>118408</v>
      </c>
      <c r="C67" s="1109"/>
      <c r="D67" s="1109" t="str">
        <f>B67&amp;C67</f>
        <v>118408</v>
      </c>
      <c r="E67" s="1109" t="s">
        <v>559</v>
      </c>
    </row>
    <row r="68" s="209" customFormat="1" ht="10.8" spans="1:5">
      <c r="A68" s="1108"/>
      <c r="B68" s="1111"/>
      <c r="C68" s="1109"/>
      <c r="D68" s="1109"/>
      <c r="E68" s="1109"/>
    </row>
    <row r="69" s="209" customFormat="1" ht="10.8" spans="1:5">
      <c r="A69" s="1113" t="s">
        <v>121</v>
      </c>
      <c r="B69" s="1111">
        <v>38113</v>
      </c>
      <c r="C69" s="1109" t="s">
        <v>3</v>
      </c>
      <c r="D69" s="1109" t="str">
        <f>B69&amp;C69</f>
        <v>38113,</v>
      </c>
      <c r="E69" s="1109" t="s">
        <v>701</v>
      </c>
    </row>
    <row r="70" s="209" customFormat="1" ht="10.8" spans="1:5">
      <c r="A70" s="1113"/>
      <c r="B70" s="1111">
        <v>102958</v>
      </c>
      <c r="C70" s="1109" t="s">
        <v>3</v>
      </c>
      <c r="D70" s="1109" t="str">
        <f>B70&amp;C70</f>
        <v>102958,</v>
      </c>
      <c r="E70" s="1109" t="s">
        <v>417</v>
      </c>
    </row>
    <row r="71" s="209" customFormat="1" ht="10.8" spans="1:5">
      <c r="A71" s="1113"/>
      <c r="B71" s="1111">
        <v>132393</v>
      </c>
      <c r="C71" s="1109"/>
      <c r="D71" s="1109" t="str">
        <f>B71&amp;C71</f>
        <v>132393</v>
      </c>
      <c r="E71" s="1109" t="s">
        <v>122</v>
      </c>
    </row>
    <row r="72" s="209" customFormat="1" ht="10.8" spans="1:5">
      <c r="A72" s="1115"/>
      <c r="B72" s="1111"/>
      <c r="C72" s="1109"/>
      <c r="D72" s="1109"/>
      <c r="E72" s="1109"/>
    </row>
    <row r="73" s="209" customFormat="1" ht="10.8" spans="1:5">
      <c r="A73" s="1115" t="s">
        <v>818</v>
      </c>
      <c r="B73" s="923">
        <v>122671</v>
      </c>
      <c r="C73" s="1109" t="s">
        <v>3</v>
      </c>
      <c r="D73" s="1109" t="str">
        <f t="shared" ref="D73:D136" si="3">B73&amp;C73</f>
        <v>122671,</v>
      </c>
      <c r="E73" s="923" t="s">
        <v>561</v>
      </c>
    </row>
    <row r="74" s="209" customFormat="1" ht="11.4" spans="1:5">
      <c r="A74" s="1116"/>
      <c r="B74" s="1112">
        <v>71520</v>
      </c>
      <c r="C74" s="1109" t="s">
        <v>3</v>
      </c>
      <c r="D74" s="1109" t="str">
        <f t="shared" si="3"/>
        <v>71520,</v>
      </c>
      <c r="E74" s="923" t="s">
        <v>563</v>
      </c>
    </row>
    <row r="75" s="209" customFormat="1" ht="10.8" spans="1:5">
      <c r="A75" s="1116"/>
      <c r="B75" s="923">
        <v>44368</v>
      </c>
      <c r="C75" s="1109" t="s">
        <v>3</v>
      </c>
      <c r="D75" s="1109" t="str">
        <f t="shared" si="3"/>
        <v>44368,</v>
      </c>
      <c r="E75" s="923" t="s">
        <v>472</v>
      </c>
    </row>
    <row r="76" s="209" customFormat="1" ht="11.4" spans="1:5">
      <c r="A76" s="1116"/>
      <c r="B76" s="1112">
        <v>200083</v>
      </c>
      <c r="C76" s="1109" t="s">
        <v>3</v>
      </c>
      <c r="D76" s="1109" t="str">
        <f t="shared" si="3"/>
        <v>200083,</v>
      </c>
      <c r="E76" s="923" t="s">
        <v>564</v>
      </c>
    </row>
    <row r="77" s="209" customFormat="1" ht="10.8" spans="1:5">
      <c r="A77" s="1116"/>
      <c r="B77" s="923">
        <v>1331</v>
      </c>
      <c r="C77" s="1109" t="s">
        <v>3</v>
      </c>
      <c r="D77" s="1109" t="str">
        <f t="shared" si="3"/>
        <v>1331,</v>
      </c>
      <c r="E77" s="923" t="s">
        <v>561</v>
      </c>
    </row>
    <row r="78" s="209" customFormat="1" ht="11.4" spans="1:5">
      <c r="A78" s="1116"/>
      <c r="B78" s="1112">
        <v>1299</v>
      </c>
      <c r="C78" s="1109" t="s">
        <v>3</v>
      </c>
      <c r="D78" s="1109" t="str">
        <f t="shared" si="3"/>
        <v>1299,</v>
      </c>
      <c r="E78" s="923" t="s">
        <v>472</v>
      </c>
    </row>
    <row r="79" s="209" customFormat="1" ht="11.4" spans="1:5">
      <c r="A79" s="1116"/>
      <c r="B79" s="1112">
        <v>58027</v>
      </c>
      <c r="C79" s="1109" t="s">
        <v>3</v>
      </c>
      <c r="D79" s="1109" t="str">
        <f t="shared" si="3"/>
        <v>58027,</v>
      </c>
      <c r="E79" s="923" t="s">
        <v>462</v>
      </c>
    </row>
    <row r="80" s="209" customFormat="1" ht="11.4" spans="1:5">
      <c r="A80" s="1116"/>
      <c r="B80" s="1112">
        <v>101420</v>
      </c>
      <c r="C80" s="1109" t="s">
        <v>3</v>
      </c>
      <c r="D80" s="1109" t="str">
        <f t="shared" si="3"/>
        <v>101420,</v>
      </c>
      <c r="E80" s="923" t="s">
        <v>565</v>
      </c>
    </row>
    <row r="81" s="209" customFormat="1" ht="11.4" spans="1:5">
      <c r="A81" s="1116"/>
      <c r="B81" s="1112">
        <v>2029</v>
      </c>
      <c r="C81" s="1109" t="s">
        <v>3</v>
      </c>
      <c r="D81" s="1109" t="str">
        <f t="shared" si="3"/>
        <v>2029,</v>
      </c>
      <c r="E81" s="923" t="s">
        <v>566</v>
      </c>
    </row>
    <row r="82" s="209" customFormat="1" ht="11.4" spans="1:5">
      <c r="A82" s="1116"/>
      <c r="B82" s="1112">
        <v>102608</v>
      </c>
      <c r="C82" s="1109" t="s">
        <v>3</v>
      </c>
      <c r="D82" s="1109" t="str">
        <f t="shared" si="3"/>
        <v>102608,</v>
      </c>
      <c r="E82" s="923" t="s">
        <v>567</v>
      </c>
    </row>
    <row r="83" s="209" customFormat="1" ht="11.4" spans="1:5">
      <c r="A83" s="1116"/>
      <c r="B83" s="1112">
        <v>1944</v>
      </c>
      <c r="C83" s="1109" t="s">
        <v>3</v>
      </c>
      <c r="D83" s="1109" t="str">
        <f t="shared" si="3"/>
        <v>1944,</v>
      </c>
      <c r="E83" s="923" t="s">
        <v>568</v>
      </c>
    </row>
    <row r="84" s="209" customFormat="1" ht="11.4" spans="1:5">
      <c r="A84" s="1116"/>
      <c r="B84" s="1112">
        <v>131898</v>
      </c>
      <c r="C84" s="1109" t="s">
        <v>3</v>
      </c>
      <c r="D84" s="1109" t="str">
        <f t="shared" si="3"/>
        <v>131898,</v>
      </c>
      <c r="E84" s="923" t="s">
        <v>569</v>
      </c>
    </row>
    <row r="85" s="209" customFormat="1" ht="11.4" spans="1:5">
      <c r="A85" s="1116"/>
      <c r="B85" s="1112">
        <v>43628</v>
      </c>
      <c r="C85" s="1109" t="s">
        <v>3</v>
      </c>
      <c r="D85" s="1109" t="str">
        <f t="shared" si="3"/>
        <v>43628,</v>
      </c>
      <c r="E85" s="923" t="s">
        <v>570</v>
      </c>
    </row>
    <row r="86" s="209" customFormat="1" ht="11.4" spans="1:5">
      <c r="A86" s="1116"/>
      <c r="B86" s="1112">
        <v>135483</v>
      </c>
      <c r="C86" s="1109" t="s">
        <v>3</v>
      </c>
      <c r="D86" s="1109" t="str">
        <f t="shared" si="3"/>
        <v>135483,</v>
      </c>
      <c r="E86" s="923" t="s">
        <v>570</v>
      </c>
    </row>
    <row r="87" s="209" customFormat="1" ht="11.4" spans="1:5">
      <c r="A87" s="1116"/>
      <c r="B87" s="1112">
        <v>177707</v>
      </c>
      <c r="C87" s="1109" t="s">
        <v>3</v>
      </c>
      <c r="D87" s="1109" t="str">
        <f t="shared" si="3"/>
        <v>177707,</v>
      </c>
      <c r="E87" s="923" t="s">
        <v>832</v>
      </c>
    </row>
    <row r="88" s="209" customFormat="1" ht="11.4" spans="1:5">
      <c r="A88" s="1116"/>
      <c r="B88" s="1112">
        <v>167024</v>
      </c>
      <c r="C88" s="1109" t="s">
        <v>3</v>
      </c>
      <c r="D88" s="1109" t="str">
        <f t="shared" si="3"/>
        <v>167024,</v>
      </c>
      <c r="E88" s="923" t="s">
        <v>833</v>
      </c>
    </row>
    <row r="89" s="209" customFormat="1" ht="11.4" spans="1:5">
      <c r="A89" s="1116"/>
      <c r="B89" s="1112">
        <v>1314</v>
      </c>
      <c r="C89" s="1109" t="s">
        <v>3</v>
      </c>
      <c r="D89" s="1109" t="str">
        <f t="shared" si="3"/>
        <v>1314,</v>
      </c>
      <c r="E89" s="923" t="s">
        <v>472</v>
      </c>
    </row>
    <row r="90" s="209" customFormat="1" ht="11.4" spans="1:5">
      <c r="A90" s="1116"/>
      <c r="B90" s="1112">
        <v>144534</v>
      </c>
      <c r="C90" s="1109" t="s">
        <v>3</v>
      </c>
      <c r="D90" s="1109" t="str">
        <f t="shared" si="3"/>
        <v>144534,</v>
      </c>
      <c r="E90" s="923" t="s">
        <v>472</v>
      </c>
    </row>
    <row r="91" s="209" customFormat="1" ht="11.4" spans="1:5">
      <c r="A91" s="1116"/>
      <c r="B91" s="1112">
        <v>195632</v>
      </c>
      <c r="C91" s="1109" t="s">
        <v>3</v>
      </c>
      <c r="D91" s="1109" t="str">
        <f t="shared" si="3"/>
        <v>195632,</v>
      </c>
      <c r="E91" s="923" t="s">
        <v>565</v>
      </c>
    </row>
    <row r="92" s="209" customFormat="1" ht="11.4" spans="1:5">
      <c r="A92" s="1116"/>
      <c r="B92" s="1112">
        <v>128372</v>
      </c>
      <c r="C92" s="1109" t="s">
        <v>3</v>
      </c>
      <c r="D92" s="1109" t="str">
        <f t="shared" si="3"/>
        <v>128372,</v>
      </c>
      <c r="E92" s="923" t="s">
        <v>564</v>
      </c>
    </row>
    <row r="93" s="209" customFormat="1" ht="11.4" spans="1:5">
      <c r="A93" s="1116"/>
      <c r="B93" s="1112">
        <v>94886</v>
      </c>
      <c r="C93" s="1109" t="s">
        <v>3</v>
      </c>
      <c r="D93" s="1109" t="str">
        <f t="shared" si="3"/>
        <v>94886,</v>
      </c>
      <c r="E93" s="923" t="s">
        <v>564</v>
      </c>
    </row>
    <row r="94" s="209" customFormat="1" ht="11.4" spans="1:5">
      <c r="A94" s="1116"/>
      <c r="B94" s="1112">
        <v>107974</v>
      </c>
      <c r="C94" s="1109" t="s">
        <v>3</v>
      </c>
      <c r="D94" s="1109" t="str">
        <f t="shared" si="3"/>
        <v>107974,</v>
      </c>
      <c r="E94" s="923" t="s">
        <v>834</v>
      </c>
    </row>
    <row r="95" s="209" customFormat="1" ht="11.4" spans="1:5">
      <c r="A95" s="1116"/>
      <c r="B95" s="1112">
        <v>13491</v>
      </c>
      <c r="C95" s="1109" t="s">
        <v>3</v>
      </c>
      <c r="D95" s="1109" t="str">
        <f t="shared" si="3"/>
        <v>13491,</v>
      </c>
      <c r="E95" s="923" t="s">
        <v>835</v>
      </c>
    </row>
    <row r="96" s="209" customFormat="1" ht="11.4" spans="1:5">
      <c r="A96" s="1116"/>
      <c r="B96" s="1112">
        <v>201777</v>
      </c>
      <c r="C96" s="1109" t="s">
        <v>3</v>
      </c>
      <c r="D96" s="1109" t="str">
        <f t="shared" si="3"/>
        <v>201777,</v>
      </c>
      <c r="E96" s="923" t="s">
        <v>836</v>
      </c>
    </row>
    <row r="97" s="209" customFormat="1" ht="11.4" spans="1:5">
      <c r="A97" s="1116"/>
      <c r="B97" s="1112">
        <v>205458</v>
      </c>
      <c r="C97" s="1109" t="s">
        <v>3</v>
      </c>
      <c r="D97" s="1109" t="str">
        <f t="shared" si="3"/>
        <v>205458,</v>
      </c>
      <c r="E97" s="923" t="s">
        <v>837</v>
      </c>
    </row>
    <row r="98" s="209" customFormat="1" ht="11.4" spans="1:5">
      <c r="A98" s="1116"/>
      <c r="B98" s="1112">
        <v>57993</v>
      </c>
      <c r="C98" s="1109" t="s">
        <v>3</v>
      </c>
      <c r="D98" s="1109" t="str">
        <f t="shared" si="3"/>
        <v>57993,</v>
      </c>
      <c r="E98" s="923" t="s">
        <v>838</v>
      </c>
    </row>
    <row r="99" s="209" customFormat="1" ht="11.4" spans="1:5">
      <c r="A99" s="1116"/>
      <c r="B99" s="1112">
        <v>1440</v>
      </c>
      <c r="C99" s="1109" t="s">
        <v>3</v>
      </c>
      <c r="D99" s="1109" t="str">
        <f t="shared" si="3"/>
        <v>1440,</v>
      </c>
      <c r="E99" s="923" t="s">
        <v>457</v>
      </c>
    </row>
    <row r="100" s="209" customFormat="1" ht="11.4" spans="1:5">
      <c r="A100" s="1116"/>
      <c r="B100" s="1112">
        <v>70432</v>
      </c>
      <c r="C100" s="1109" t="s">
        <v>3</v>
      </c>
      <c r="D100" s="1109" t="str">
        <f t="shared" si="3"/>
        <v>70432,</v>
      </c>
      <c r="E100" s="923" t="s">
        <v>457</v>
      </c>
    </row>
    <row r="101" s="209" customFormat="1" ht="11.4" spans="1:5">
      <c r="A101" s="1116"/>
      <c r="B101" s="1112">
        <v>25343</v>
      </c>
      <c r="C101" s="1109" t="s">
        <v>3</v>
      </c>
      <c r="D101" s="1109" t="str">
        <f t="shared" si="3"/>
        <v>25343,</v>
      </c>
      <c r="E101" s="923" t="s">
        <v>839</v>
      </c>
    </row>
    <row r="102" s="209" customFormat="1" ht="11.4" spans="1:5">
      <c r="A102" s="1116"/>
      <c r="B102" s="1112">
        <v>1236</v>
      </c>
      <c r="C102" s="1109" t="s">
        <v>3</v>
      </c>
      <c r="D102" s="1109" t="str">
        <f t="shared" si="3"/>
        <v>1236,</v>
      </c>
      <c r="E102" s="923" t="s">
        <v>477</v>
      </c>
    </row>
    <row r="103" s="209" customFormat="1" ht="11.4" spans="1:5">
      <c r="A103" s="1116"/>
      <c r="B103" s="1112">
        <v>1375</v>
      </c>
      <c r="C103" s="1109" t="s">
        <v>3</v>
      </c>
      <c r="D103" s="1109" t="str">
        <f t="shared" si="3"/>
        <v>1375,</v>
      </c>
      <c r="E103" s="923" t="s">
        <v>477</v>
      </c>
    </row>
    <row r="104" s="209" customFormat="1" ht="11.4" spans="1:5">
      <c r="A104" s="1116"/>
      <c r="B104" s="1112">
        <v>148890</v>
      </c>
      <c r="C104" s="1109" t="s">
        <v>3</v>
      </c>
      <c r="D104" s="1109" t="str">
        <f t="shared" si="3"/>
        <v>148890,</v>
      </c>
      <c r="E104" s="923" t="s">
        <v>477</v>
      </c>
    </row>
    <row r="105" s="209" customFormat="1" ht="11.4" spans="1:5">
      <c r="A105" s="1116"/>
      <c r="B105" s="1112">
        <v>10702</v>
      </c>
      <c r="C105" s="1109" t="s">
        <v>3</v>
      </c>
      <c r="D105" s="1109" t="str">
        <f t="shared" si="3"/>
        <v>10702,</v>
      </c>
      <c r="E105" s="923" t="s">
        <v>477</v>
      </c>
    </row>
    <row r="106" s="209" customFormat="1" ht="11.4" spans="1:5">
      <c r="A106" s="1116"/>
      <c r="B106" s="1112">
        <v>1271</v>
      </c>
      <c r="C106" s="1109" t="s">
        <v>3</v>
      </c>
      <c r="D106" s="1109" t="str">
        <f t="shared" si="3"/>
        <v>1271,</v>
      </c>
      <c r="E106" s="923" t="s">
        <v>840</v>
      </c>
    </row>
    <row r="107" s="209" customFormat="1" ht="11.4" spans="1:5">
      <c r="A107" s="1116"/>
      <c r="B107" s="1112">
        <v>15929</v>
      </c>
      <c r="C107" s="1109" t="s">
        <v>3</v>
      </c>
      <c r="D107" s="1109" t="str">
        <f t="shared" si="3"/>
        <v>15929,</v>
      </c>
      <c r="E107" s="923" t="s">
        <v>841</v>
      </c>
    </row>
    <row r="108" s="209" customFormat="1" ht="11.4" spans="1:5">
      <c r="A108" s="1116"/>
      <c r="B108" s="1112">
        <v>67478</v>
      </c>
      <c r="C108" s="1109" t="s">
        <v>3</v>
      </c>
      <c r="D108" s="1109" t="str">
        <f t="shared" si="3"/>
        <v>67478,</v>
      </c>
      <c r="E108" s="923" t="s">
        <v>841</v>
      </c>
    </row>
    <row r="109" s="209" customFormat="1" ht="11.4" spans="1:5">
      <c r="A109" s="1116"/>
      <c r="B109" s="1112">
        <v>1946</v>
      </c>
      <c r="C109" s="1109" t="s">
        <v>3</v>
      </c>
      <c r="D109" s="1109" t="str">
        <f t="shared" si="3"/>
        <v>1946,</v>
      </c>
      <c r="E109" s="923" t="s">
        <v>842</v>
      </c>
    </row>
    <row r="110" s="209" customFormat="1" ht="11.4" spans="1:5">
      <c r="A110" s="1116"/>
      <c r="B110" s="1112">
        <v>11788</v>
      </c>
      <c r="C110" s="1109" t="s">
        <v>3</v>
      </c>
      <c r="D110" s="1109" t="str">
        <f t="shared" si="3"/>
        <v>11788,</v>
      </c>
      <c r="E110" s="923" t="s">
        <v>843</v>
      </c>
    </row>
    <row r="111" s="209" customFormat="1" ht="11.4" spans="1:5">
      <c r="A111" s="1116"/>
      <c r="B111" s="1112">
        <v>42965</v>
      </c>
      <c r="C111" s="1109" t="s">
        <v>3</v>
      </c>
      <c r="D111" s="1109" t="str">
        <f t="shared" si="3"/>
        <v>42965,</v>
      </c>
      <c r="E111" s="923" t="s">
        <v>843</v>
      </c>
    </row>
    <row r="112" s="209" customFormat="1" ht="11.4" spans="1:5">
      <c r="A112" s="1116"/>
      <c r="B112" s="1112">
        <v>58262</v>
      </c>
      <c r="C112" s="1109" t="s">
        <v>3</v>
      </c>
      <c r="D112" s="1109" t="str">
        <f t="shared" si="3"/>
        <v>58262,</v>
      </c>
      <c r="E112" s="923" t="s">
        <v>843</v>
      </c>
    </row>
    <row r="113" s="209" customFormat="1" ht="11.4" spans="1:5">
      <c r="A113" s="1116"/>
      <c r="B113" s="1112">
        <v>101458</v>
      </c>
      <c r="C113" s="1109" t="s">
        <v>3</v>
      </c>
      <c r="D113" s="1109" t="str">
        <f t="shared" si="3"/>
        <v>101458,</v>
      </c>
      <c r="E113" s="923" t="s">
        <v>67</v>
      </c>
    </row>
    <row r="114" s="209" customFormat="1" ht="11.4" spans="1:5">
      <c r="A114" s="1116"/>
      <c r="B114" s="1112">
        <v>195217</v>
      </c>
      <c r="C114" s="1109" t="s">
        <v>3</v>
      </c>
      <c r="D114" s="1109" t="str">
        <f t="shared" si="3"/>
        <v>195217,</v>
      </c>
      <c r="E114" s="923" t="s">
        <v>67</v>
      </c>
    </row>
    <row r="115" s="209" customFormat="1" ht="11.4" spans="1:5">
      <c r="A115" s="1116"/>
      <c r="B115" s="1112">
        <v>11424</v>
      </c>
      <c r="C115" s="1109" t="s">
        <v>3</v>
      </c>
      <c r="D115" s="1109" t="str">
        <f t="shared" si="3"/>
        <v>11424,</v>
      </c>
      <c r="E115" s="923" t="s">
        <v>844</v>
      </c>
    </row>
    <row r="116" s="209" customFormat="1" ht="11.4" spans="1:5">
      <c r="A116" s="1116"/>
      <c r="B116" s="1112">
        <v>86955</v>
      </c>
      <c r="C116" s="1109" t="s">
        <v>3</v>
      </c>
      <c r="D116" s="1109" t="str">
        <f t="shared" si="3"/>
        <v>86955,</v>
      </c>
      <c r="E116" s="923" t="s">
        <v>844</v>
      </c>
    </row>
    <row r="117" s="209" customFormat="1" ht="11.4" spans="1:5">
      <c r="A117" s="1116"/>
      <c r="B117" s="1112">
        <v>48043</v>
      </c>
      <c r="C117" s="1109" t="s">
        <v>3</v>
      </c>
      <c r="D117" s="1109" t="str">
        <f t="shared" si="3"/>
        <v>48043,</v>
      </c>
      <c r="E117" s="923" t="s">
        <v>844</v>
      </c>
    </row>
    <row r="118" s="209" customFormat="1" ht="11.4" spans="1:5">
      <c r="A118" s="1116"/>
      <c r="B118" s="1112">
        <v>219041</v>
      </c>
      <c r="C118" s="1109" t="s">
        <v>3</v>
      </c>
      <c r="D118" s="1109" t="str">
        <f t="shared" si="3"/>
        <v>219041,</v>
      </c>
      <c r="E118" s="923" t="s">
        <v>845</v>
      </c>
    </row>
    <row r="119" s="209" customFormat="1" ht="11.4" spans="1:5">
      <c r="A119" s="1116"/>
      <c r="B119" s="1112">
        <v>56875</v>
      </c>
      <c r="C119" s="1109" t="s">
        <v>3</v>
      </c>
      <c r="D119" s="1109" t="str">
        <f t="shared" si="3"/>
        <v>56875,</v>
      </c>
      <c r="E119" s="923" t="s">
        <v>845</v>
      </c>
    </row>
    <row r="120" s="209" customFormat="1" ht="11.4" spans="1:5">
      <c r="A120" s="1116"/>
      <c r="B120" s="1112">
        <v>220224</v>
      </c>
      <c r="C120" s="1109" t="s">
        <v>3</v>
      </c>
      <c r="D120" s="1109" t="str">
        <f t="shared" si="3"/>
        <v>220224,</v>
      </c>
      <c r="E120" s="923" t="s">
        <v>845</v>
      </c>
    </row>
    <row r="121" s="209" customFormat="1" ht="11.4" spans="1:5">
      <c r="A121" s="1116"/>
      <c r="B121" s="1112">
        <v>49118</v>
      </c>
      <c r="C121" s="1109" t="s">
        <v>3</v>
      </c>
      <c r="D121" s="1109" t="str">
        <f t="shared" si="3"/>
        <v>49118,</v>
      </c>
      <c r="E121" s="923" t="s">
        <v>846</v>
      </c>
    </row>
    <row r="122" s="209" customFormat="1" ht="11.4" spans="1:5">
      <c r="A122" s="1116"/>
      <c r="B122" s="1112">
        <v>56783</v>
      </c>
      <c r="C122" s="1109" t="s">
        <v>3</v>
      </c>
      <c r="D122" s="1109" t="str">
        <f t="shared" si="3"/>
        <v>56783,</v>
      </c>
      <c r="E122" s="923" t="s">
        <v>846</v>
      </c>
    </row>
    <row r="123" s="209" customFormat="1" ht="11.4" spans="1:5">
      <c r="A123" s="1116"/>
      <c r="B123" s="1112">
        <v>57129</v>
      </c>
      <c r="C123" s="1109" t="s">
        <v>3</v>
      </c>
      <c r="D123" s="1109" t="str">
        <f t="shared" si="3"/>
        <v>57129,</v>
      </c>
      <c r="E123" s="923" t="s">
        <v>534</v>
      </c>
    </row>
    <row r="124" s="209" customFormat="1" ht="11.4" spans="1:5">
      <c r="A124" s="1116"/>
      <c r="B124" s="1112">
        <v>176650</v>
      </c>
      <c r="C124" s="1109" t="s">
        <v>3</v>
      </c>
      <c r="D124" s="1109" t="str">
        <f t="shared" si="3"/>
        <v>176650,</v>
      </c>
      <c r="E124" s="923" t="s">
        <v>462</v>
      </c>
    </row>
    <row r="125" s="209" customFormat="1" ht="11.4" spans="1:5">
      <c r="A125" s="1116"/>
      <c r="B125" s="1112">
        <v>207271</v>
      </c>
      <c r="C125" s="1109" t="s">
        <v>3</v>
      </c>
      <c r="D125" s="1109" t="str">
        <f t="shared" si="3"/>
        <v>207271,</v>
      </c>
      <c r="E125" s="923" t="s">
        <v>462</v>
      </c>
    </row>
    <row r="126" s="209" customFormat="1" ht="11.4" spans="1:5">
      <c r="A126" s="1116"/>
      <c r="B126" s="1112">
        <v>218704</v>
      </c>
      <c r="C126" s="1109" t="s">
        <v>3</v>
      </c>
      <c r="D126" s="1109" t="str">
        <f t="shared" si="3"/>
        <v>218704,</v>
      </c>
      <c r="E126" s="923" t="s">
        <v>462</v>
      </c>
    </row>
    <row r="127" s="209" customFormat="1" ht="11.4" spans="1:5">
      <c r="A127" s="1116"/>
      <c r="B127" s="1112">
        <v>23217</v>
      </c>
      <c r="C127" s="1109" t="s">
        <v>3</v>
      </c>
      <c r="D127" s="1109" t="str">
        <f t="shared" si="3"/>
        <v>23217,</v>
      </c>
      <c r="E127" s="923" t="s">
        <v>570</v>
      </c>
    </row>
    <row r="128" s="209" customFormat="1" ht="11.4" spans="1:5">
      <c r="A128" s="1116"/>
      <c r="B128" s="1112">
        <v>1924</v>
      </c>
      <c r="C128" s="1109" t="s">
        <v>3</v>
      </c>
      <c r="D128" s="1109" t="str">
        <f t="shared" si="3"/>
        <v>1924,</v>
      </c>
      <c r="E128" s="923" t="s">
        <v>570</v>
      </c>
    </row>
    <row r="129" s="209" customFormat="1" ht="11.4" spans="1:5">
      <c r="A129" s="1116"/>
      <c r="B129" s="1112">
        <v>27724</v>
      </c>
      <c r="C129" s="1109" t="s">
        <v>3</v>
      </c>
      <c r="D129" s="1109" t="str">
        <f t="shared" si="3"/>
        <v>27724,</v>
      </c>
      <c r="E129" s="923" t="s">
        <v>570</v>
      </c>
    </row>
    <row r="130" s="209" customFormat="1" ht="11.4" spans="1:5">
      <c r="A130" s="1116"/>
      <c r="B130" s="1112">
        <v>6178</v>
      </c>
      <c r="C130" s="1109" t="s">
        <v>3</v>
      </c>
      <c r="D130" s="1109" t="str">
        <f t="shared" si="3"/>
        <v>6178,</v>
      </c>
      <c r="E130" s="923" t="s">
        <v>570</v>
      </c>
    </row>
    <row r="131" s="209" customFormat="1" ht="11.4" spans="1:5">
      <c r="A131" s="1116"/>
      <c r="B131" s="1112">
        <v>94162</v>
      </c>
      <c r="C131" s="1109" t="s">
        <v>3</v>
      </c>
      <c r="D131" s="1109" t="str">
        <f t="shared" si="3"/>
        <v>94162,</v>
      </c>
      <c r="E131" s="923" t="s">
        <v>847</v>
      </c>
    </row>
    <row r="132" s="209" customFormat="1" ht="11.4" spans="1:5">
      <c r="A132" s="1116"/>
      <c r="B132" s="1112">
        <v>166880</v>
      </c>
      <c r="C132" s="1109" t="s">
        <v>3</v>
      </c>
      <c r="D132" s="1109" t="str">
        <f t="shared" si="3"/>
        <v>166880,</v>
      </c>
      <c r="E132" s="923" t="s">
        <v>463</v>
      </c>
    </row>
    <row r="133" s="209" customFormat="1" ht="11.4" spans="1:5">
      <c r="A133" s="1116"/>
      <c r="B133" s="1112">
        <v>55449</v>
      </c>
      <c r="C133" s="1109" t="s">
        <v>3</v>
      </c>
      <c r="D133" s="1109" t="str">
        <f t="shared" si="3"/>
        <v>55449,</v>
      </c>
      <c r="E133" s="923" t="s">
        <v>463</v>
      </c>
    </row>
    <row r="134" s="209" customFormat="1" ht="11.4" spans="1:5">
      <c r="A134" s="1116"/>
      <c r="B134" s="1112">
        <v>9025</v>
      </c>
      <c r="C134" s="1109" t="s">
        <v>3</v>
      </c>
      <c r="D134" s="1109" t="str">
        <f t="shared" si="3"/>
        <v>9025,</v>
      </c>
      <c r="E134" s="923" t="s">
        <v>561</v>
      </c>
    </row>
    <row r="135" s="209" customFormat="1" ht="11.4" spans="1:5">
      <c r="A135" s="1116"/>
      <c r="B135" s="1112">
        <v>64766</v>
      </c>
      <c r="C135" s="1109" t="s">
        <v>3</v>
      </c>
      <c r="D135" s="1109" t="str">
        <f t="shared" si="3"/>
        <v>64766,</v>
      </c>
      <c r="E135" s="923" t="s">
        <v>561</v>
      </c>
    </row>
    <row r="136" s="209" customFormat="1" ht="11.4" spans="1:5">
      <c r="A136" s="1116"/>
      <c r="B136" s="1112">
        <v>198750</v>
      </c>
      <c r="C136" s="1109" t="s">
        <v>3</v>
      </c>
      <c r="D136" s="1109" t="str">
        <f t="shared" si="3"/>
        <v>198750,</v>
      </c>
      <c r="E136" s="923" t="s">
        <v>561</v>
      </c>
    </row>
    <row r="137" s="209" customFormat="1" ht="11.4" spans="1:5">
      <c r="A137" s="1116"/>
      <c r="B137" s="1112">
        <v>145795</v>
      </c>
      <c r="C137" s="1109" t="s">
        <v>3</v>
      </c>
      <c r="D137" s="1109" t="str">
        <f t="shared" ref="D137:D152" si="4">B137&amp;C137</f>
        <v>145795,</v>
      </c>
      <c r="E137" s="923" t="s">
        <v>561</v>
      </c>
    </row>
    <row r="138" s="209" customFormat="1" ht="11.4" spans="1:5">
      <c r="A138" s="1116"/>
      <c r="B138" s="1112">
        <v>2585</v>
      </c>
      <c r="C138" s="1109" t="s">
        <v>3</v>
      </c>
      <c r="D138" s="1109" t="str">
        <f t="shared" si="4"/>
        <v>2585,</v>
      </c>
      <c r="E138" s="923" t="s">
        <v>848</v>
      </c>
    </row>
    <row r="139" s="209" customFormat="1" ht="11.4" spans="1:5">
      <c r="A139" s="1116"/>
      <c r="B139" s="1112">
        <v>168760</v>
      </c>
      <c r="C139" s="1109" t="s">
        <v>3</v>
      </c>
      <c r="D139" s="1109" t="str">
        <f t="shared" si="4"/>
        <v>168760,</v>
      </c>
      <c r="E139" s="923" t="s">
        <v>848</v>
      </c>
    </row>
    <row r="140" s="209" customFormat="1" ht="11.4" spans="1:5">
      <c r="A140" s="1116"/>
      <c r="B140" s="1112">
        <v>56349</v>
      </c>
      <c r="C140" s="1109" t="s">
        <v>3</v>
      </c>
      <c r="D140" s="1109" t="str">
        <f t="shared" si="4"/>
        <v>56349,</v>
      </c>
      <c r="E140" s="923" t="s">
        <v>849</v>
      </c>
    </row>
    <row r="141" s="209" customFormat="1" ht="11.4" spans="1:5">
      <c r="A141" s="1116"/>
      <c r="B141" s="1110">
        <v>170537</v>
      </c>
      <c r="C141" s="1109" t="s">
        <v>3</v>
      </c>
      <c r="D141" s="1109" t="str">
        <f t="shared" si="4"/>
        <v>170537,</v>
      </c>
      <c r="E141" s="932" t="s">
        <v>798</v>
      </c>
    </row>
    <row r="142" s="209" customFormat="1" ht="11.4" spans="1:5">
      <c r="A142" s="1116"/>
      <c r="B142" s="1110">
        <v>148441</v>
      </c>
      <c r="C142" s="1109" t="s">
        <v>3</v>
      </c>
      <c r="D142" s="1109" t="str">
        <f t="shared" si="4"/>
        <v>148441,</v>
      </c>
      <c r="E142" s="932" t="s">
        <v>501</v>
      </c>
    </row>
    <row r="143" s="209" customFormat="1" ht="11.4" spans="1:5">
      <c r="A143" s="1116"/>
      <c r="B143" s="1110">
        <v>166819</v>
      </c>
      <c r="C143" s="1109" t="s">
        <v>3</v>
      </c>
      <c r="D143" s="1109" t="str">
        <f t="shared" si="4"/>
        <v>166819,</v>
      </c>
      <c r="E143" s="932" t="s">
        <v>28</v>
      </c>
    </row>
    <row r="144" s="209" customFormat="1" ht="11.4" spans="1:5">
      <c r="A144" s="1116"/>
      <c r="B144" s="1110">
        <v>164949</v>
      </c>
      <c r="C144" s="1109" t="s">
        <v>3</v>
      </c>
      <c r="D144" s="1109" t="str">
        <f t="shared" si="4"/>
        <v>164949,</v>
      </c>
      <c r="E144" s="932" t="s">
        <v>28</v>
      </c>
    </row>
    <row r="145" s="209" customFormat="1" ht="10.8" spans="1:5">
      <c r="A145" s="1116"/>
      <c r="B145" s="117">
        <v>135858</v>
      </c>
      <c r="C145" s="1109" t="s">
        <v>3</v>
      </c>
      <c r="D145" s="1109" t="str">
        <f t="shared" si="4"/>
        <v>135858,</v>
      </c>
      <c r="E145" s="117" t="s">
        <v>561</v>
      </c>
    </row>
    <row r="146" s="209" customFormat="1" ht="10.8" spans="1:5">
      <c r="A146" s="1116"/>
      <c r="B146" s="117">
        <v>139495</v>
      </c>
      <c r="C146" s="1109" t="s">
        <v>3</v>
      </c>
      <c r="D146" s="1109" t="str">
        <f t="shared" si="4"/>
        <v>139495,</v>
      </c>
      <c r="E146" s="117" t="s">
        <v>477</v>
      </c>
    </row>
    <row r="147" s="209" customFormat="1" ht="10.8" spans="1:5">
      <c r="A147" s="1116"/>
      <c r="B147" s="117">
        <v>137157</v>
      </c>
      <c r="C147" s="1109" t="s">
        <v>3</v>
      </c>
      <c r="D147" s="1109" t="str">
        <f t="shared" si="4"/>
        <v>137157,</v>
      </c>
      <c r="E147" s="117" t="s">
        <v>464</v>
      </c>
    </row>
    <row r="148" s="209" customFormat="1" ht="10.8" spans="1:5">
      <c r="A148" s="1116"/>
      <c r="B148" s="117">
        <v>139497</v>
      </c>
      <c r="C148" s="1109" t="s">
        <v>3</v>
      </c>
      <c r="D148" s="1109" t="str">
        <f t="shared" si="4"/>
        <v>139497,</v>
      </c>
      <c r="E148" s="117" t="s">
        <v>850</v>
      </c>
    </row>
    <row r="149" s="209" customFormat="1" ht="10.8" spans="1:5">
      <c r="A149" s="1116"/>
      <c r="B149" s="117">
        <v>139743</v>
      </c>
      <c r="C149" s="1109" t="s">
        <v>3</v>
      </c>
      <c r="D149" s="1109" t="str">
        <f t="shared" si="4"/>
        <v>139743,</v>
      </c>
      <c r="E149" s="117" t="s">
        <v>472</v>
      </c>
    </row>
    <row r="150" s="209" customFormat="1" ht="10.8" spans="1:5">
      <c r="A150" s="1116"/>
      <c r="B150" s="117">
        <v>139494</v>
      </c>
      <c r="C150" s="1109" t="s">
        <v>3</v>
      </c>
      <c r="D150" s="1109" t="str">
        <f t="shared" si="4"/>
        <v>139494,</v>
      </c>
      <c r="E150" s="117" t="s">
        <v>789</v>
      </c>
    </row>
    <row r="151" s="209" customFormat="1" ht="10.8" spans="1:5">
      <c r="A151" s="1116"/>
      <c r="B151" s="117">
        <v>222895</v>
      </c>
      <c r="C151" s="1109" t="s">
        <v>3</v>
      </c>
      <c r="D151" s="1109" t="str">
        <f t="shared" si="4"/>
        <v>222895,</v>
      </c>
      <c r="E151" s="117" t="s">
        <v>457</v>
      </c>
    </row>
    <row r="152" s="209" customFormat="1" ht="10.8" spans="1:5">
      <c r="A152" s="1117"/>
      <c r="B152" s="117">
        <v>222896</v>
      </c>
      <c r="C152" s="1109"/>
      <c r="D152" s="1109" t="str">
        <f t="shared" si="4"/>
        <v>222896</v>
      </c>
      <c r="E152" s="117" t="s">
        <v>851</v>
      </c>
    </row>
    <row r="153" ht="17" customHeight="1"/>
    <row r="154" s="344" customFormat="1" spans="1:5">
      <c r="A154" s="1118"/>
      <c r="B154" s="1119" t="s">
        <v>431</v>
      </c>
      <c r="C154" s="1118"/>
      <c r="D154" s="1118"/>
      <c r="E154" s="752" t="s">
        <v>432</v>
      </c>
    </row>
    <row r="155" s="344" customFormat="1" spans="1:5">
      <c r="A155" s="1118"/>
      <c r="B155" s="1119">
        <v>209341</v>
      </c>
      <c r="C155" s="1118"/>
      <c r="D155" s="1118"/>
      <c r="E155" s="752" t="s">
        <v>126</v>
      </c>
    </row>
    <row r="156" s="344" customFormat="1" spans="1:5">
      <c r="A156" s="1118"/>
      <c r="B156" s="1119">
        <v>161198</v>
      </c>
      <c r="C156" s="1118"/>
      <c r="D156" s="1118"/>
      <c r="E156" s="752" t="s">
        <v>101</v>
      </c>
    </row>
    <row r="157" s="344" customFormat="1" spans="1:5">
      <c r="A157" s="1118"/>
      <c r="B157" s="1119">
        <v>165276</v>
      </c>
      <c r="C157" s="1118"/>
      <c r="D157" s="1118"/>
      <c r="E157" s="752" t="s">
        <v>381</v>
      </c>
    </row>
    <row r="158" s="344" customFormat="1" spans="1:5">
      <c r="A158" s="1118"/>
      <c r="B158" s="1119">
        <v>96009</v>
      </c>
      <c r="C158" s="1118"/>
      <c r="D158" s="1118"/>
      <c r="E158" s="752" t="s">
        <v>852</v>
      </c>
    </row>
    <row r="159" s="344" customFormat="1" spans="1:5">
      <c r="A159" s="1118"/>
      <c r="B159" s="1119">
        <v>155041</v>
      </c>
      <c r="C159" s="1118"/>
      <c r="D159" s="1118"/>
      <c r="E159" s="752" t="s">
        <v>749</v>
      </c>
    </row>
    <row r="160" s="344" customFormat="1" spans="1:5">
      <c r="A160" s="1118"/>
      <c r="B160" s="1119">
        <v>118077</v>
      </c>
      <c r="C160" s="1118"/>
      <c r="D160" s="1118"/>
      <c r="E160" s="752" t="s">
        <v>853</v>
      </c>
    </row>
    <row r="161" s="344" customFormat="1" spans="1:5">
      <c r="A161" s="1118"/>
      <c r="B161" s="1119"/>
      <c r="C161" s="1118"/>
      <c r="D161" s="1118"/>
      <c r="E161" s="752"/>
    </row>
    <row r="162" spans="1:5">
      <c r="A162" s="49" t="s">
        <v>13</v>
      </c>
      <c r="B162" s="1120" t="s">
        <v>79</v>
      </c>
      <c r="C162" s="51"/>
      <c r="D162" s="51"/>
      <c r="E162" s="1120" t="s">
        <v>2</v>
      </c>
    </row>
    <row r="163" spans="1:5">
      <c r="A163" s="49"/>
      <c r="B163" s="1121">
        <v>124626</v>
      </c>
      <c r="C163" s="1109" t="s">
        <v>3</v>
      </c>
      <c r="D163" s="51" t="str">
        <f>B163&amp;C163</f>
        <v>124626,</v>
      </c>
      <c r="E163" s="501" t="s">
        <v>42</v>
      </c>
    </row>
    <row r="164" spans="1:5">
      <c r="A164" s="49"/>
      <c r="B164" s="1121">
        <v>124630</v>
      </c>
      <c r="C164" s="1109" t="s">
        <v>3</v>
      </c>
      <c r="D164" s="51" t="str">
        <f t="shared" ref="D164:D192" si="5">B164&amp;C164</f>
        <v>124630,</v>
      </c>
      <c r="E164" s="501" t="s">
        <v>40</v>
      </c>
    </row>
    <row r="165" spans="1:5">
      <c r="A165" s="49"/>
      <c r="B165" s="1121">
        <v>131813</v>
      </c>
      <c r="C165" s="1109" t="s">
        <v>3</v>
      </c>
      <c r="D165" s="51" t="str">
        <f t="shared" si="5"/>
        <v>131813,</v>
      </c>
      <c r="E165" s="501" t="s">
        <v>46</v>
      </c>
    </row>
    <row r="166" spans="1:5">
      <c r="A166" s="49"/>
      <c r="B166" s="1121">
        <v>210313</v>
      </c>
      <c r="C166" s="1109" t="s">
        <v>3</v>
      </c>
      <c r="D166" s="51" t="str">
        <f t="shared" si="5"/>
        <v>210313,</v>
      </c>
      <c r="E166" s="501" t="s">
        <v>38</v>
      </c>
    </row>
    <row r="167" spans="1:5">
      <c r="A167" s="49"/>
      <c r="B167" s="1121">
        <v>124620</v>
      </c>
      <c r="C167" s="1109" t="s">
        <v>3</v>
      </c>
      <c r="D167" s="51" t="str">
        <f t="shared" si="5"/>
        <v>124620,</v>
      </c>
      <c r="E167" s="501" t="s">
        <v>38</v>
      </c>
    </row>
    <row r="168" spans="1:5">
      <c r="A168" s="49"/>
      <c r="B168" s="1121">
        <v>124627</v>
      </c>
      <c r="C168" s="1109" t="s">
        <v>3</v>
      </c>
      <c r="D168" s="51" t="str">
        <f t="shared" si="5"/>
        <v>124627,</v>
      </c>
      <c r="E168" s="501" t="s">
        <v>49</v>
      </c>
    </row>
    <row r="169" spans="1:5">
      <c r="A169" s="49"/>
      <c r="B169" s="1121">
        <v>124631</v>
      </c>
      <c r="C169" s="1109" t="s">
        <v>3</v>
      </c>
      <c r="D169" s="51" t="str">
        <f t="shared" si="5"/>
        <v>124631,</v>
      </c>
      <c r="E169" s="501" t="s">
        <v>43</v>
      </c>
    </row>
    <row r="170" spans="1:5">
      <c r="A170" s="49"/>
      <c r="B170" s="1121">
        <v>124619</v>
      </c>
      <c r="C170" s="1109" t="s">
        <v>3</v>
      </c>
      <c r="D170" s="51" t="str">
        <f t="shared" si="5"/>
        <v>124619,</v>
      </c>
      <c r="E170" s="501" t="s">
        <v>59</v>
      </c>
    </row>
    <row r="171" spans="1:5">
      <c r="A171" s="49"/>
      <c r="B171" s="1121">
        <v>214104</v>
      </c>
      <c r="C171" s="1109" t="s">
        <v>3</v>
      </c>
      <c r="D171" s="51" t="str">
        <f t="shared" si="5"/>
        <v>214104,</v>
      </c>
      <c r="E171" s="501" t="s">
        <v>854</v>
      </c>
    </row>
    <row r="172" spans="1:5">
      <c r="A172" s="49"/>
      <c r="B172" s="1121">
        <v>214105</v>
      </c>
      <c r="C172" s="1109" t="s">
        <v>3</v>
      </c>
      <c r="D172" s="51" t="str">
        <f t="shared" si="5"/>
        <v>214105,</v>
      </c>
      <c r="E172" s="501" t="s">
        <v>855</v>
      </c>
    </row>
    <row r="173" spans="1:5">
      <c r="A173" s="49"/>
      <c r="B173" s="1121">
        <v>214626</v>
      </c>
      <c r="C173" s="1109" t="s">
        <v>3</v>
      </c>
      <c r="D173" s="51" t="str">
        <f t="shared" si="5"/>
        <v>214626,</v>
      </c>
      <c r="E173" s="501" t="s">
        <v>856</v>
      </c>
    </row>
    <row r="174" spans="1:5">
      <c r="A174" s="49"/>
      <c r="B174" s="1121">
        <v>124625</v>
      </c>
      <c r="C174" s="1109" t="s">
        <v>3</v>
      </c>
      <c r="D174" s="51" t="str">
        <f t="shared" si="5"/>
        <v>124625,</v>
      </c>
      <c r="E174" s="501" t="s">
        <v>47</v>
      </c>
    </row>
    <row r="175" spans="1:5">
      <c r="A175" s="49"/>
      <c r="B175" s="1121">
        <v>124632</v>
      </c>
      <c r="C175" s="1109" t="s">
        <v>3</v>
      </c>
      <c r="D175" s="51" t="str">
        <f t="shared" si="5"/>
        <v>124632,</v>
      </c>
      <c r="E175" s="501" t="s">
        <v>58</v>
      </c>
    </row>
    <row r="176" spans="1:5">
      <c r="A176" s="49"/>
      <c r="B176" s="1121">
        <v>124613</v>
      </c>
      <c r="C176" s="1109" t="s">
        <v>3</v>
      </c>
      <c r="D176" s="51" t="str">
        <f t="shared" si="5"/>
        <v>124613,</v>
      </c>
      <c r="E176" s="501" t="s">
        <v>45</v>
      </c>
    </row>
    <row r="177" spans="1:5">
      <c r="A177" s="49"/>
      <c r="B177" s="1121">
        <v>124621</v>
      </c>
      <c r="C177" s="1109" t="s">
        <v>3</v>
      </c>
      <c r="D177" s="51" t="str">
        <f t="shared" si="5"/>
        <v>124621,</v>
      </c>
      <c r="E177" s="501" t="s">
        <v>39</v>
      </c>
    </row>
    <row r="178" spans="1:5">
      <c r="A178" s="49"/>
      <c r="B178" s="1121">
        <v>124623</v>
      </c>
      <c r="C178" s="1109" t="s">
        <v>3</v>
      </c>
      <c r="D178" s="51" t="str">
        <f t="shared" si="5"/>
        <v>124623,</v>
      </c>
      <c r="E178" s="501" t="s">
        <v>44</v>
      </c>
    </row>
    <row r="179" spans="1:5">
      <c r="A179" s="49"/>
      <c r="B179" s="1121">
        <v>124629</v>
      </c>
      <c r="C179" s="1109" t="s">
        <v>3</v>
      </c>
      <c r="D179" s="51" t="str">
        <f t="shared" si="5"/>
        <v>124629,</v>
      </c>
      <c r="E179" s="501" t="s">
        <v>52</v>
      </c>
    </row>
    <row r="180" spans="1:5">
      <c r="A180" s="49"/>
      <c r="B180" s="1121">
        <v>134529</v>
      </c>
      <c r="C180" s="1109" t="s">
        <v>3</v>
      </c>
      <c r="D180" s="51" t="str">
        <f t="shared" si="5"/>
        <v>134529,</v>
      </c>
      <c r="E180" s="501" t="s">
        <v>51</v>
      </c>
    </row>
    <row r="181" spans="1:5">
      <c r="A181" s="49"/>
      <c r="B181" s="1121">
        <v>131809</v>
      </c>
      <c r="C181" s="1109" t="s">
        <v>3</v>
      </c>
      <c r="D181" s="51" t="str">
        <f t="shared" si="5"/>
        <v>131809,</v>
      </c>
      <c r="E181" s="501" t="s">
        <v>54</v>
      </c>
    </row>
    <row r="182" spans="1:5">
      <c r="A182" s="49"/>
      <c r="B182" s="1121">
        <v>131811</v>
      </c>
      <c r="C182" s="1109" t="s">
        <v>3</v>
      </c>
      <c r="D182" s="51" t="str">
        <f t="shared" si="5"/>
        <v>131811,</v>
      </c>
      <c r="E182" s="501" t="s">
        <v>48</v>
      </c>
    </row>
    <row r="183" spans="1:5">
      <c r="A183" s="49"/>
      <c r="B183" s="1121">
        <v>131812</v>
      </c>
      <c r="C183" s="1109" t="s">
        <v>3</v>
      </c>
      <c r="D183" s="51" t="str">
        <f t="shared" si="5"/>
        <v>131812,</v>
      </c>
      <c r="E183" s="501" t="s">
        <v>55</v>
      </c>
    </row>
    <row r="184" spans="1:5">
      <c r="A184" s="49"/>
      <c r="B184" s="1121">
        <v>131806</v>
      </c>
      <c r="C184" s="1109" t="s">
        <v>3</v>
      </c>
      <c r="D184" s="51" t="str">
        <f t="shared" si="5"/>
        <v>131806,</v>
      </c>
      <c r="E184" s="501" t="s">
        <v>50</v>
      </c>
    </row>
    <row r="185" spans="1:5">
      <c r="A185" s="49"/>
      <c r="B185" s="1121">
        <v>131807</v>
      </c>
      <c r="C185" s="1109" t="s">
        <v>3</v>
      </c>
      <c r="D185" s="51" t="str">
        <f t="shared" si="5"/>
        <v>131807,</v>
      </c>
      <c r="E185" s="501" t="s">
        <v>41</v>
      </c>
    </row>
    <row r="186" spans="1:5">
      <c r="A186" s="49"/>
      <c r="B186" s="1121">
        <v>131810</v>
      </c>
      <c r="C186" s="1109" t="s">
        <v>3</v>
      </c>
      <c r="D186" s="51" t="str">
        <f t="shared" si="5"/>
        <v>131810,</v>
      </c>
      <c r="E186" s="501" t="s">
        <v>56</v>
      </c>
    </row>
    <row r="187" spans="1:5">
      <c r="A187" s="49"/>
      <c r="B187" s="1121">
        <v>169237</v>
      </c>
      <c r="C187" s="1109" t="s">
        <v>3</v>
      </c>
      <c r="D187" s="51" t="str">
        <f t="shared" si="5"/>
        <v>169237,</v>
      </c>
      <c r="E187" s="501" t="s">
        <v>53</v>
      </c>
    </row>
    <row r="188" spans="1:5">
      <c r="A188" s="49"/>
      <c r="B188" s="1121">
        <v>184105</v>
      </c>
      <c r="C188" s="1109" t="s">
        <v>3</v>
      </c>
      <c r="D188" s="51" t="str">
        <f t="shared" si="5"/>
        <v>184105,</v>
      </c>
      <c r="E188" s="501" t="s">
        <v>57</v>
      </c>
    </row>
    <row r="189" spans="1:5">
      <c r="A189" s="49"/>
      <c r="B189" s="1121">
        <v>196069</v>
      </c>
      <c r="C189" s="1109" t="s">
        <v>3</v>
      </c>
      <c r="D189" s="51" t="str">
        <f t="shared" si="5"/>
        <v>196069,</v>
      </c>
      <c r="E189" s="501" t="s">
        <v>60</v>
      </c>
    </row>
    <row r="190" spans="1:5">
      <c r="A190" s="49"/>
      <c r="B190" s="1121">
        <v>218742</v>
      </c>
      <c r="C190" s="1109" t="s">
        <v>3</v>
      </c>
      <c r="D190" s="51" t="str">
        <f t="shared" si="5"/>
        <v>218742,</v>
      </c>
      <c r="E190" s="501" t="s">
        <v>857</v>
      </c>
    </row>
    <row r="191" spans="1:5">
      <c r="A191" s="49"/>
      <c r="B191" s="1121">
        <v>218743</v>
      </c>
      <c r="C191" s="1109" t="s">
        <v>3</v>
      </c>
      <c r="D191" s="51" t="str">
        <f t="shared" si="5"/>
        <v>218743,</v>
      </c>
      <c r="E191" s="501" t="s">
        <v>858</v>
      </c>
    </row>
    <row r="192" spans="1:5">
      <c r="A192" s="49"/>
      <c r="B192" s="1121">
        <v>218744</v>
      </c>
      <c r="C192" s="1109"/>
      <c r="D192" s="51" t="str">
        <f t="shared" si="5"/>
        <v>218744</v>
      </c>
      <c r="E192" s="501" t="s">
        <v>859</v>
      </c>
    </row>
    <row r="193" spans="1:5">
      <c r="A193" s="49"/>
      <c r="B193" s="51"/>
      <c r="C193" s="51"/>
      <c r="D193" s="51"/>
      <c r="E193" s="51"/>
    </row>
    <row r="194" s="73" customFormat="1" spans="1:5">
      <c r="A194" s="50"/>
      <c r="B194" s="50">
        <v>47683</v>
      </c>
      <c r="C194" s="50"/>
      <c r="D194" s="50"/>
      <c r="E194" s="50" t="s">
        <v>20</v>
      </c>
    </row>
    <row r="195" spans="2:5">
      <c r="B195">
        <v>104690</v>
      </c>
      <c r="E195" t="s">
        <v>860</v>
      </c>
    </row>
  </sheetData>
  <mergeCells count="11">
    <mergeCell ref="A3:A15"/>
    <mergeCell ref="A17:A24"/>
    <mergeCell ref="A26:A41"/>
    <mergeCell ref="A43:A47"/>
    <mergeCell ref="A49:A53"/>
    <mergeCell ref="A55:A58"/>
    <mergeCell ref="A60:A61"/>
    <mergeCell ref="A63:A67"/>
    <mergeCell ref="A69:A71"/>
    <mergeCell ref="A73:A152"/>
    <mergeCell ref="A162:A192"/>
  </mergeCells>
  <conditionalFormatting sqref="B40">
    <cfRule type="duplicateValues" dxfId="1" priority="1"/>
  </conditionalFormatting>
  <pageMargins left="0.75" right="0.75" top="1" bottom="1" header="0.5" footer="0.5"/>
  <pageSetup paperSize="120" orientation="portrait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workbookViewId="0">
      <selection activeCell="A2" sqref="A$1:T$1048576"/>
    </sheetView>
  </sheetViews>
  <sheetFormatPr defaultColWidth="9" defaultRowHeight="14.4"/>
  <cols>
    <col min="1" max="1" width="6.25" customWidth="1"/>
    <col min="2" max="2" width="10.3796296296296" customWidth="1"/>
    <col min="3" max="3" width="7.12962962962963" customWidth="1"/>
    <col min="4" max="4" width="6.25" customWidth="1"/>
    <col min="5" max="5" width="7.5" customWidth="1"/>
    <col min="6" max="6" width="6.62962962962963" customWidth="1"/>
    <col min="7" max="7" width="4.87962962962963" customWidth="1"/>
    <col min="8" max="8" width="7.12962962962963" customWidth="1"/>
    <col min="9" max="9" width="8.75" customWidth="1"/>
    <col min="10" max="11" width="6.25" customWidth="1"/>
    <col min="12" max="13" width="5.5" customWidth="1"/>
    <col min="14" max="14" width="7.12962962962963" customWidth="1"/>
    <col min="15" max="15" width="8.75" customWidth="1"/>
    <col min="16" max="17" width="5.5" customWidth="1"/>
    <col min="18" max="18" width="7.12962962962963" customWidth="1"/>
    <col min="19" max="19" width="8.12962962962963" customWidth="1"/>
  </cols>
  <sheetData>
    <row r="1" ht="20.4" spans="1:18">
      <c r="A1" s="294" t="s">
        <v>814</v>
      </c>
      <c r="B1" s="294"/>
      <c r="C1" s="294"/>
      <c r="D1" s="916"/>
      <c r="E1" s="916"/>
      <c r="F1" s="916"/>
      <c r="G1" s="916"/>
      <c r="H1" s="916"/>
      <c r="I1" s="916"/>
      <c r="J1" s="916"/>
      <c r="K1" s="916"/>
      <c r="L1" s="294"/>
      <c r="M1" s="294"/>
      <c r="N1" s="294"/>
      <c r="O1" s="294"/>
      <c r="P1" s="294"/>
      <c r="Q1" s="294"/>
      <c r="R1" s="887"/>
    </row>
    <row r="2" ht="28.8" spans="1:20">
      <c r="A2" s="918" t="s">
        <v>276</v>
      </c>
      <c r="B2" s="918" t="s">
        <v>277</v>
      </c>
      <c r="C2" s="918" t="s">
        <v>278</v>
      </c>
      <c r="D2" s="919" t="s">
        <v>279</v>
      </c>
      <c r="E2" s="919" t="s">
        <v>280</v>
      </c>
      <c r="F2" s="919" t="s">
        <v>281</v>
      </c>
      <c r="G2" s="919" t="s">
        <v>282</v>
      </c>
      <c r="H2" s="920" t="s">
        <v>283</v>
      </c>
      <c r="I2" s="920" t="s">
        <v>284</v>
      </c>
      <c r="J2" s="919" t="s">
        <v>285</v>
      </c>
      <c r="K2" s="919" t="s">
        <v>286</v>
      </c>
      <c r="L2" s="4" t="s">
        <v>287</v>
      </c>
      <c r="M2" s="36" t="s">
        <v>288</v>
      </c>
      <c r="N2" s="4" t="s">
        <v>277</v>
      </c>
      <c r="O2" s="4" t="s">
        <v>289</v>
      </c>
      <c r="P2" s="4" t="s">
        <v>290</v>
      </c>
      <c r="Q2" s="4" t="s">
        <v>291</v>
      </c>
      <c r="R2" s="4" t="s">
        <v>292</v>
      </c>
      <c r="S2" s="69" t="s">
        <v>441</v>
      </c>
      <c r="T2" s="47" t="s">
        <v>861</v>
      </c>
    </row>
    <row r="3" spans="1:20">
      <c r="A3" s="8" t="s">
        <v>293</v>
      </c>
      <c r="B3" s="8" t="s">
        <v>294</v>
      </c>
      <c r="C3" s="8">
        <v>0.9</v>
      </c>
      <c r="D3" s="9">
        <v>1.9</v>
      </c>
      <c r="E3" s="10">
        <f>C3/D3*F3</f>
        <v>93789.4736842105</v>
      </c>
      <c r="F3" s="11">
        <v>198000</v>
      </c>
      <c r="G3" s="11">
        <v>6600</v>
      </c>
      <c r="H3" s="37">
        <f>C3/D3*F3/30</f>
        <v>3126.31578947368</v>
      </c>
      <c r="I3" s="37">
        <f>C3/D3*J3</f>
        <v>1406.84210526316</v>
      </c>
      <c r="J3" s="38">
        <v>2970</v>
      </c>
      <c r="K3" s="38">
        <v>63598</v>
      </c>
      <c r="L3" s="41">
        <v>32</v>
      </c>
      <c r="M3" s="23">
        <f>E3/I3</f>
        <v>66.6666666666667</v>
      </c>
      <c r="N3" s="20" t="s">
        <v>294</v>
      </c>
      <c r="O3" s="23">
        <v>30</v>
      </c>
      <c r="P3" s="23">
        <f>O3/4</f>
        <v>7.5</v>
      </c>
      <c r="Q3" s="23">
        <f>P3/7</f>
        <v>1.07142857142857</v>
      </c>
      <c r="R3" s="8">
        <v>60</v>
      </c>
      <c r="S3" s="71">
        <v>13</v>
      </c>
      <c r="T3" s="51">
        <v>30</v>
      </c>
    </row>
    <row r="4" spans="1:20">
      <c r="A4" s="8" t="s">
        <v>293</v>
      </c>
      <c r="B4" s="8" t="s">
        <v>295</v>
      </c>
      <c r="C4" s="8">
        <v>1</v>
      </c>
      <c r="D4" s="9">
        <v>1.9</v>
      </c>
      <c r="E4" s="10">
        <f>C4/D4*F4</f>
        <v>104210.526315789</v>
      </c>
      <c r="F4" s="11">
        <v>198000</v>
      </c>
      <c r="G4" s="11">
        <v>6600</v>
      </c>
      <c r="H4" s="37">
        <f>C4/D4*F4/30</f>
        <v>3473.68421052632</v>
      </c>
      <c r="I4" s="37">
        <f>C4/D4*J4</f>
        <v>1563.15789473684</v>
      </c>
      <c r="J4" s="40">
        <v>2970</v>
      </c>
      <c r="K4" s="38">
        <v>63598</v>
      </c>
      <c r="L4" s="41">
        <v>32</v>
      </c>
      <c r="M4" s="23">
        <f>E4/I4</f>
        <v>66.6666666666667</v>
      </c>
      <c r="N4" s="20" t="s">
        <v>295</v>
      </c>
      <c r="O4" s="23">
        <v>30</v>
      </c>
      <c r="P4" s="23">
        <f>O4/4</f>
        <v>7.5</v>
      </c>
      <c r="Q4" s="23">
        <f>P4/7</f>
        <v>1.07142857142857</v>
      </c>
      <c r="R4" s="8">
        <v>60</v>
      </c>
      <c r="S4" s="71">
        <v>13</v>
      </c>
      <c r="T4" s="51">
        <v>30</v>
      </c>
    </row>
    <row r="5" spans="1:20">
      <c r="A5" s="9"/>
      <c r="B5" s="9"/>
      <c r="C5" s="9"/>
      <c r="D5" s="9"/>
      <c r="E5" s="10">
        <f t="shared" ref="E5:I5" si="0">SUM(E3:E4)</f>
        <v>198000</v>
      </c>
      <c r="F5" s="9"/>
      <c r="G5" s="9"/>
      <c r="H5" s="37">
        <f>SUM(H3:H4)</f>
        <v>6600</v>
      </c>
      <c r="I5" s="1103">
        <f t="shared" si="0"/>
        <v>2970</v>
      </c>
      <c r="J5" s="40"/>
      <c r="K5" s="40"/>
      <c r="L5" s="1104"/>
      <c r="M5" s="1105"/>
      <c r="N5" s="9"/>
      <c r="O5" s="9"/>
      <c r="P5" s="23"/>
      <c r="Q5" s="1105"/>
      <c r="R5" s="9"/>
      <c r="S5" s="24"/>
      <c r="T5" s="51"/>
    </row>
    <row r="6" spans="1:19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1"/>
    </row>
    <row r="7" spans="1:18">
      <c r="A7" s="172"/>
      <c r="B7" s="172"/>
      <c r="C7" s="172"/>
      <c r="D7" s="173"/>
      <c r="E7" s="173"/>
      <c r="F7" s="173"/>
      <c r="G7" s="173"/>
      <c r="H7" s="173"/>
      <c r="I7" s="173"/>
      <c r="J7" s="173"/>
      <c r="K7" s="173"/>
      <c r="L7" s="172"/>
      <c r="M7" s="172"/>
      <c r="N7" s="172"/>
      <c r="O7" s="172"/>
      <c r="P7" s="172"/>
      <c r="Q7" s="172"/>
      <c r="R7" s="172"/>
    </row>
    <row r="8" spans="1:18">
      <c r="A8" s="889" t="s">
        <v>298</v>
      </c>
      <c r="B8" s="889"/>
      <c r="C8" s="1062" t="s">
        <v>294</v>
      </c>
      <c r="D8" s="1063" t="s">
        <v>295</v>
      </c>
      <c r="E8" s="1064"/>
      <c r="F8" s="130" t="s">
        <v>442</v>
      </c>
      <c r="G8" s="1064"/>
      <c r="H8" s="114" t="s">
        <v>299</v>
      </c>
      <c r="I8" s="114"/>
      <c r="J8" s="1063" t="s">
        <v>294</v>
      </c>
      <c r="K8" s="1063" t="s">
        <v>295</v>
      </c>
      <c r="L8" s="113"/>
      <c r="M8" s="130" t="s">
        <v>442</v>
      </c>
      <c r="N8" s="172"/>
      <c r="O8" s="172"/>
      <c r="P8" s="172"/>
      <c r="Q8" s="172"/>
      <c r="R8" s="172"/>
    </row>
    <row r="9" spans="1:19">
      <c r="A9" s="1066">
        <v>5</v>
      </c>
      <c r="B9" s="131" t="s">
        <v>862</v>
      </c>
      <c r="C9" s="1063">
        <v>2</v>
      </c>
      <c r="D9" s="1063">
        <v>3</v>
      </c>
      <c r="E9" s="1064"/>
      <c r="F9" s="130">
        <f t="shared" ref="F9:F32" si="1">SUM(C9:E9)</f>
        <v>5</v>
      </c>
      <c r="G9" s="1064"/>
      <c r="H9" s="1066"/>
      <c r="I9" s="1106"/>
      <c r="J9" s="1063"/>
      <c r="K9" s="1063"/>
      <c r="L9" s="1064"/>
      <c r="M9" s="130"/>
      <c r="N9" s="173"/>
      <c r="O9" s="173"/>
      <c r="P9" s="173"/>
      <c r="Q9" s="173"/>
      <c r="R9" s="173"/>
      <c r="S9" s="171"/>
    </row>
    <row r="10" ht="21.6" spans="1:19">
      <c r="A10" s="1066">
        <v>10</v>
      </c>
      <c r="B10" s="131" t="s">
        <v>863</v>
      </c>
      <c r="C10" s="1063">
        <v>5</v>
      </c>
      <c r="D10" s="1063">
        <v>5</v>
      </c>
      <c r="E10" s="1064"/>
      <c r="F10" s="130">
        <f t="shared" si="1"/>
        <v>10</v>
      </c>
      <c r="G10" s="1064"/>
      <c r="H10" s="1066"/>
      <c r="I10" s="1106"/>
      <c r="J10" s="1063"/>
      <c r="K10" s="1063"/>
      <c r="L10" s="1064"/>
      <c r="M10" s="130"/>
      <c r="N10" s="173"/>
      <c r="O10" s="173"/>
      <c r="P10" s="173"/>
      <c r="Q10" s="173"/>
      <c r="R10" s="173"/>
      <c r="S10" s="171"/>
    </row>
    <row r="11" spans="1:19">
      <c r="A11" s="933">
        <v>78</v>
      </c>
      <c r="B11" s="131" t="s">
        <v>96</v>
      </c>
      <c r="C11" s="1063">
        <v>37</v>
      </c>
      <c r="D11" s="1063">
        <v>41</v>
      </c>
      <c r="E11" s="1064"/>
      <c r="F11" s="130">
        <f t="shared" si="1"/>
        <v>78</v>
      </c>
      <c r="G11" s="1064"/>
      <c r="H11" s="933">
        <v>94</v>
      </c>
      <c r="I11" s="131" t="s">
        <v>96</v>
      </c>
      <c r="J11" s="1063">
        <v>45</v>
      </c>
      <c r="K11" s="1063">
        <v>49</v>
      </c>
      <c r="L11" s="1064">
        <f t="shared" ref="L11:L20" si="2">SUM(J11:K11)</f>
        <v>94</v>
      </c>
      <c r="M11" s="130"/>
      <c r="N11" s="173"/>
      <c r="O11" s="173"/>
      <c r="P11" s="173"/>
      <c r="Q11" s="173"/>
      <c r="R11" s="173"/>
      <c r="S11" s="171"/>
    </row>
    <row r="12" spans="1:19">
      <c r="A12" s="1068">
        <v>54</v>
      </c>
      <c r="B12" s="131" t="s">
        <v>733</v>
      </c>
      <c r="C12" s="1063">
        <v>26</v>
      </c>
      <c r="D12" s="1063">
        <v>28</v>
      </c>
      <c r="E12" s="1064"/>
      <c r="F12" s="130">
        <f t="shared" si="1"/>
        <v>54</v>
      </c>
      <c r="G12" s="1064"/>
      <c r="H12" s="1068">
        <v>68</v>
      </c>
      <c r="I12" s="131" t="s">
        <v>733</v>
      </c>
      <c r="J12" s="1063">
        <v>32</v>
      </c>
      <c r="K12" s="1063">
        <v>36</v>
      </c>
      <c r="L12" s="1064">
        <f t="shared" si="2"/>
        <v>68</v>
      </c>
      <c r="M12" s="130"/>
      <c r="N12" s="173"/>
      <c r="O12" s="173"/>
      <c r="P12" s="173"/>
      <c r="Q12" s="173"/>
      <c r="R12" s="173"/>
      <c r="S12" s="171"/>
    </row>
    <row r="13" spans="1:19">
      <c r="A13" s="1068">
        <v>64</v>
      </c>
      <c r="B13" s="131" t="s">
        <v>300</v>
      </c>
      <c r="C13" s="1063">
        <v>30</v>
      </c>
      <c r="D13" s="1063">
        <v>34</v>
      </c>
      <c r="E13" s="1064"/>
      <c r="F13" s="130">
        <f t="shared" si="1"/>
        <v>64</v>
      </c>
      <c r="G13" s="1064"/>
      <c r="H13" s="113">
        <v>77</v>
      </c>
      <c r="I13" s="131" t="s">
        <v>300</v>
      </c>
      <c r="J13" s="1063">
        <v>36</v>
      </c>
      <c r="K13" s="1063">
        <v>41</v>
      </c>
      <c r="L13" s="1064">
        <f t="shared" si="2"/>
        <v>77</v>
      </c>
      <c r="M13" s="130"/>
      <c r="N13" s="173"/>
      <c r="O13" s="173"/>
      <c r="P13" s="173"/>
      <c r="Q13" s="173"/>
      <c r="R13" s="173"/>
      <c r="S13" s="171"/>
    </row>
    <row r="14" spans="1:19">
      <c r="A14" s="113">
        <v>17</v>
      </c>
      <c r="B14" s="131" t="s">
        <v>547</v>
      </c>
      <c r="C14" s="1063">
        <v>8</v>
      </c>
      <c r="D14" s="1063">
        <v>9</v>
      </c>
      <c r="E14" s="1064"/>
      <c r="F14" s="130">
        <f t="shared" si="1"/>
        <v>17</v>
      </c>
      <c r="G14" s="1064"/>
      <c r="H14" s="113">
        <v>20</v>
      </c>
      <c r="I14" s="131" t="s">
        <v>547</v>
      </c>
      <c r="J14" s="1063">
        <v>9</v>
      </c>
      <c r="K14" s="1063">
        <v>11</v>
      </c>
      <c r="L14" s="1064">
        <f t="shared" si="2"/>
        <v>20</v>
      </c>
      <c r="M14" s="130"/>
      <c r="N14" s="173"/>
      <c r="O14" s="173"/>
      <c r="P14" s="173"/>
      <c r="Q14" s="173"/>
      <c r="R14" s="173"/>
      <c r="S14" s="171"/>
    </row>
    <row r="15" spans="1:19">
      <c r="A15" s="1071">
        <v>7</v>
      </c>
      <c r="B15" s="130" t="s">
        <v>125</v>
      </c>
      <c r="C15" s="1063">
        <v>3</v>
      </c>
      <c r="D15" s="1063">
        <v>4</v>
      </c>
      <c r="E15" s="1064"/>
      <c r="F15" s="130">
        <f t="shared" si="1"/>
        <v>7</v>
      </c>
      <c r="G15" s="1064"/>
      <c r="H15" s="1071">
        <v>8</v>
      </c>
      <c r="I15" s="130" t="s">
        <v>125</v>
      </c>
      <c r="J15" s="1063">
        <v>4</v>
      </c>
      <c r="K15" s="1063">
        <v>4</v>
      </c>
      <c r="L15" s="1064">
        <f t="shared" si="2"/>
        <v>8</v>
      </c>
      <c r="M15" s="130"/>
      <c r="N15" s="173"/>
      <c r="O15" s="173"/>
      <c r="P15" s="173"/>
      <c r="Q15" s="173"/>
      <c r="R15" s="173"/>
      <c r="S15" s="171"/>
    </row>
    <row r="16" spans="1:19">
      <c r="A16" s="933">
        <v>21</v>
      </c>
      <c r="B16" s="131" t="s">
        <v>129</v>
      </c>
      <c r="C16" s="1063">
        <v>10</v>
      </c>
      <c r="D16" s="1063">
        <v>11</v>
      </c>
      <c r="E16" s="1064"/>
      <c r="F16" s="130">
        <f t="shared" si="1"/>
        <v>21</v>
      </c>
      <c r="G16" s="1064"/>
      <c r="H16" s="933">
        <v>25</v>
      </c>
      <c r="I16" s="131" t="s">
        <v>129</v>
      </c>
      <c r="J16" s="1063">
        <v>12</v>
      </c>
      <c r="K16" s="1063">
        <v>13</v>
      </c>
      <c r="L16" s="1064">
        <f t="shared" si="2"/>
        <v>25</v>
      </c>
      <c r="M16" s="130"/>
      <c r="N16" s="173"/>
      <c r="O16" s="173"/>
      <c r="P16" s="173"/>
      <c r="Q16" s="173"/>
      <c r="R16" s="173"/>
      <c r="S16" s="171"/>
    </row>
    <row r="17" ht="21.6" spans="1:19">
      <c r="A17" s="113">
        <v>4</v>
      </c>
      <c r="B17" s="1101" t="s">
        <v>864</v>
      </c>
      <c r="C17" s="1063">
        <v>2</v>
      </c>
      <c r="D17" s="1063">
        <v>2</v>
      </c>
      <c r="E17" s="1064"/>
      <c r="F17" s="130">
        <f t="shared" si="1"/>
        <v>4</v>
      </c>
      <c r="G17" s="1064"/>
      <c r="H17" s="113">
        <v>5</v>
      </c>
      <c r="I17" s="1101" t="s">
        <v>864</v>
      </c>
      <c r="J17" s="1063">
        <v>2</v>
      </c>
      <c r="K17" s="1063">
        <v>3</v>
      </c>
      <c r="L17" s="1064">
        <f t="shared" si="2"/>
        <v>5</v>
      </c>
      <c r="M17" s="130"/>
      <c r="N17" s="173"/>
      <c r="O17" s="173"/>
      <c r="P17" s="173"/>
      <c r="Q17" s="173"/>
      <c r="R17" s="173"/>
      <c r="S17" s="171"/>
    </row>
    <row r="18" spans="1:19">
      <c r="A18" s="1068">
        <v>22</v>
      </c>
      <c r="B18" s="131" t="s">
        <v>425</v>
      </c>
      <c r="C18" s="1063">
        <v>10</v>
      </c>
      <c r="D18" s="1063">
        <v>12</v>
      </c>
      <c r="E18" s="1064"/>
      <c r="F18" s="1072">
        <f t="shared" si="1"/>
        <v>22</v>
      </c>
      <c r="G18" s="1064"/>
      <c r="H18" s="1068">
        <v>26</v>
      </c>
      <c r="I18" s="131" t="s">
        <v>425</v>
      </c>
      <c r="J18" s="1063">
        <v>12</v>
      </c>
      <c r="K18" s="1063">
        <v>14</v>
      </c>
      <c r="L18" s="1064">
        <f t="shared" si="2"/>
        <v>26</v>
      </c>
      <c r="M18" s="1072"/>
      <c r="N18" s="173"/>
      <c r="O18" s="173"/>
      <c r="P18" s="173"/>
      <c r="Q18" s="173"/>
      <c r="R18" s="173"/>
      <c r="S18" s="171"/>
    </row>
    <row r="19" spans="1:19">
      <c r="A19" s="113">
        <v>15</v>
      </c>
      <c r="B19" s="130" t="s">
        <v>121</v>
      </c>
      <c r="C19" s="1063">
        <v>7</v>
      </c>
      <c r="D19" s="1063">
        <v>8</v>
      </c>
      <c r="E19" s="1064"/>
      <c r="F19" s="1072">
        <f t="shared" si="1"/>
        <v>15</v>
      </c>
      <c r="G19" s="1064"/>
      <c r="H19" s="113">
        <v>18</v>
      </c>
      <c r="I19" s="130" t="s">
        <v>121</v>
      </c>
      <c r="J19" s="1063">
        <v>9</v>
      </c>
      <c r="K19" s="1063">
        <v>9</v>
      </c>
      <c r="L19" s="1064">
        <f t="shared" si="2"/>
        <v>18</v>
      </c>
      <c r="M19" s="1072"/>
      <c r="N19" s="173"/>
      <c r="O19" s="173"/>
      <c r="P19" s="173"/>
      <c r="Q19" s="173"/>
      <c r="R19" s="173"/>
      <c r="S19" s="171"/>
    </row>
    <row r="20" spans="1:19">
      <c r="A20" s="113">
        <v>61</v>
      </c>
      <c r="B20" s="130" t="s">
        <v>818</v>
      </c>
      <c r="C20" s="1063">
        <v>29</v>
      </c>
      <c r="D20" s="1063">
        <v>32</v>
      </c>
      <c r="E20" s="1064"/>
      <c r="F20" s="1072">
        <f t="shared" si="1"/>
        <v>61</v>
      </c>
      <c r="G20" s="1066"/>
      <c r="H20" s="113">
        <v>73</v>
      </c>
      <c r="I20" s="130" t="s">
        <v>818</v>
      </c>
      <c r="J20" s="1063">
        <v>35</v>
      </c>
      <c r="K20" s="1063">
        <v>38</v>
      </c>
      <c r="L20" s="1064">
        <f t="shared" si="2"/>
        <v>73</v>
      </c>
      <c r="M20" s="1072"/>
      <c r="N20" s="173"/>
      <c r="O20" s="173"/>
      <c r="P20" s="173"/>
      <c r="Q20" s="173"/>
      <c r="R20" s="173"/>
      <c r="S20" s="171"/>
    </row>
    <row r="21" spans="1:19">
      <c r="A21" s="113">
        <v>74</v>
      </c>
      <c r="B21" s="130" t="s">
        <v>865</v>
      </c>
      <c r="C21" s="1063">
        <v>35</v>
      </c>
      <c r="D21" s="1063">
        <v>39</v>
      </c>
      <c r="E21" s="1064"/>
      <c r="F21" s="1072">
        <f t="shared" si="1"/>
        <v>74</v>
      </c>
      <c r="G21" s="1066"/>
      <c r="H21" s="113"/>
      <c r="I21" s="130"/>
      <c r="J21" s="1063"/>
      <c r="K21" s="1063"/>
      <c r="L21" s="1064"/>
      <c r="M21" s="1072"/>
      <c r="N21" s="173"/>
      <c r="O21" s="173"/>
      <c r="P21" s="173"/>
      <c r="Q21" s="173"/>
      <c r="R21" s="173"/>
      <c r="S21" s="171"/>
    </row>
    <row r="22" spans="1:19">
      <c r="A22" s="113">
        <v>30</v>
      </c>
      <c r="B22" s="130" t="s">
        <v>866</v>
      </c>
      <c r="C22" s="1063">
        <v>14</v>
      </c>
      <c r="D22" s="1063">
        <v>16</v>
      </c>
      <c r="E22" s="1064"/>
      <c r="F22" s="1072">
        <f t="shared" si="1"/>
        <v>30</v>
      </c>
      <c r="G22" s="1066"/>
      <c r="H22" s="113"/>
      <c r="I22" s="130"/>
      <c r="J22" s="1063"/>
      <c r="K22" s="1063"/>
      <c r="L22" s="1064"/>
      <c r="M22" s="1072"/>
      <c r="N22" s="173"/>
      <c r="O22" s="173"/>
      <c r="P22" s="173"/>
      <c r="Q22" s="173"/>
      <c r="R22" s="173"/>
      <c r="S22" s="171"/>
    </row>
    <row r="23" spans="1:19">
      <c r="A23" s="113">
        <v>5500</v>
      </c>
      <c r="B23" s="130" t="s">
        <v>453</v>
      </c>
      <c r="C23" s="1063">
        <v>2605</v>
      </c>
      <c r="D23" s="1063">
        <v>2895</v>
      </c>
      <c r="E23" s="1064"/>
      <c r="F23" s="1072">
        <f t="shared" si="1"/>
        <v>5500</v>
      </c>
      <c r="G23" s="1066"/>
      <c r="H23" s="113"/>
      <c r="I23" s="130"/>
      <c r="J23" s="1063"/>
      <c r="K23" s="1063"/>
      <c r="L23" s="1064"/>
      <c r="M23" s="1072"/>
      <c r="N23" s="173"/>
      <c r="O23" s="173"/>
      <c r="P23" s="173"/>
      <c r="Q23" s="173"/>
      <c r="R23" s="173"/>
      <c r="S23" s="171"/>
    </row>
    <row r="24" spans="1:19">
      <c r="A24" s="113">
        <v>2</v>
      </c>
      <c r="B24" s="130" t="s">
        <v>867</v>
      </c>
      <c r="C24" s="1063">
        <v>1</v>
      </c>
      <c r="D24" s="1063">
        <v>1</v>
      </c>
      <c r="E24" s="1064"/>
      <c r="F24" s="1072">
        <f t="shared" si="1"/>
        <v>2</v>
      </c>
      <c r="G24" s="1066"/>
      <c r="H24" s="113"/>
      <c r="I24" s="130"/>
      <c r="J24" s="1063"/>
      <c r="K24" s="1063"/>
      <c r="L24" s="1064"/>
      <c r="M24" s="1072"/>
      <c r="N24" s="173"/>
      <c r="O24" s="173"/>
      <c r="P24" s="173"/>
      <c r="Q24" s="173"/>
      <c r="R24" s="173"/>
      <c r="S24" s="171"/>
    </row>
    <row r="25" spans="1:19">
      <c r="A25" s="113">
        <v>2</v>
      </c>
      <c r="B25" s="130" t="s">
        <v>214</v>
      </c>
      <c r="C25" s="1063">
        <v>1</v>
      </c>
      <c r="D25" s="1063">
        <v>1</v>
      </c>
      <c r="E25" s="1064"/>
      <c r="F25" s="1072">
        <f t="shared" si="1"/>
        <v>2</v>
      </c>
      <c r="G25" s="1066"/>
      <c r="H25" s="113"/>
      <c r="I25" s="130"/>
      <c r="J25" s="1063"/>
      <c r="K25" s="1063"/>
      <c r="L25" s="1064"/>
      <c r="M25" s="1072"/>
      <c r="N25" s="173"/>
      <c r="O25" s="173"/>
      <c r="P25" s="173"/>
      <c r="Q25" s="173"/>
      <c r="R25" s="173"/>
      <c r="S25" s="171"/>
    </row>
    <row r="26" spans="1:19">
      <c r="A26" s="113">
        <v>1</v>
      </c>
      <c r="B26" s="130" t="s">
        <v>868</v>
      </c>
      <c r="C26" s="1063">
        <v>0</v>
      </c>
      <c r="D26" s="1063">
        <v>1</v>
      </c>
      <c r="E26" s="1064"/>
      <c r="F26" s="1072">
        <f t="shared" si="1"/>
        <v>1</v>
      </c>
      <c r="G26" s="1066"/>
      <c r="H26" s="113"/>
      <c r="I26" s="130"/>
      <c r="J26" s="1063"/>
      <c r="K26" s="1063"/>
      <c r="L26" s="1064"/>
      <c r="M26" s="1072"/>
      <c r="N26" s="173"/>
      <c r="O26" s="173"/>
      <c r="P26" s="173"/>
      <c r="Q26" s="173"/>
      <c r="R26" s="173"/>
      <c r="S26" s="171"/>
    </row>
    <row r="27" spans="1:19">
      <c r="A27" s="113">
        <v>90</v>
      </c>
      <c r="B27" s="130" t="s">
        <v>126</v>
      </c>
      <c r="C27" s="1063">
        <v>43</v>
      </c>
      <c r="D27" s="1063">
        <v>47</v>
      </c>
      <c r="E27" s="1064"/>
      <c r="F27" s="1072">
        <f t="shared" si="1"/>
        <v>90</v>
      </c>
      <c r="G27" s="1066"/>
      <c r="H27" s="113"/>
      <c r="I27" s="130"/>
      <c r="J27" s="1063"/>
      <c r="K27" s="1063"/>
      <c r="L27" s="1064"/>
      <c r="M27" s="1072"/>
      <c r="N27" s="173"/>
      <c r="O27" s="173"/>
      <c r="P27" s="173"/>
      <c r="Q27" s="173"/>
      <c r="R27" s="173"/>
      <c r="S27" s="171"/>
    </row>
    <row r="28" spans="1:19">
      <c r="A28" s="113">
        <v>50</v>
      </c>
      <c r="B28" s="130" t="s">
        <v>869</v>
      </c>
      <c r="C28" s="1063">
        <v>24</v>
      </c>
      <c r="D28" s="1063">
        <v>26</v>
      </c>
      <c r="E28" s="1064"/>
      <c r="F28" s="1072">
        <f t="shared" si="1"/>
        <v>50</v>
      </c>
      <c r="G28" s="1066"/>
      <c r="H28" s="113"/>
      <c r="I28" s="130"/>
      <c r="J28" s="1063"/>
      <c r="K28" s="1063"/>
      <c r="L28" s="1064"/>
      <c r="M28" s="1072"/>
      <c r="N28" s="173"/>
      <c r="O28" s="173"/>
      <c r="P28" s="173"/>
      <c r="Q28" s="173"/>
      <c r="R28" s="173"/>
      <c r="S28" s="171"/>
    </row>
    <row r="29" spans="1:19">
      <c r="A29" s="113">
        <v>50</v>
      </c>
      <c r="B29" s="130" t="s">
        <v>870</v>
      </c>
      <c r="C29" s="1063">
        <v>24</v>
      </c>
      <c r="D29" s="1063">
        <v>26</v>
      </c>
      <c r="E29" s="1064"/>
      <c r="F29" s="1072">
        <f t="shared" si="1"/>
        <v>50</v>
      </c>
      <c r="G29" s="1066"/>
      <c r="H29" s="113"/>
      <c r="I29" s="130"/>
      <c r="J29" s="1063"/>
      <c r="K29" s="1063"/>
      <c r="L29" s="1064"/>
      <c r="M29" s="1072"/>
      <c r="N29" s="173"/>
      <c r="O29" s="173"/>
      <c r="P29" s="173"/>
      <c r="Q29" s="173"/>
      <c r="R29" s="173"/>
      <c r="S29" s="171"/>
    </row>
    <row r="30" spans="1:19">
      <c r="A30" s="113">
        <v>6</v>
      </c>
      <c r="B30" s="130" t="s">
        <v>357</v>
      </c>
      <c r="C30" s="1063">
        <v>3</v>
      </c>
      <c r="D30" s="1063">
        <v>3</v>
      </c>
      <c r="E30" s="1064"/>
      <c r="F30" s="1072">
        <f t="shared" si="1"/>
        <v>6</v>
      </c>
      <c r="G30" s="1066"/>
      <c r="H30" s="113"/>
      <c r="I30" s="130"/>
      <c r="J30" s="1063"/>
      <c r="K30" s="1063"/>
      <c r="L30" s="1064"/>
      <c r="M30" s="1072"/>
      <c r="N30" s="173"/>
      <c r="O30" s="173"/>
      <c r="P30" s="173"/>
      <c r="Q30" s="173"/>
      <c r="R30" s="173"/>
      <c r="S30" s="171"/>
    </row>
    <row r="31" spans="1:18">
      <c r="A31" s="1102">
        <v>20</v>
      </c>
      <c r="B31" s="752" t="s">
        <v>13</v>
      </c>
      <c r="C31" s="1063">
        <v>9</v>
      </c>
      <c r="D31" s="1063">
        <v>11</v>
      </c>
      <c r="E31" s="1064"/>
      <c r="F31" s="1072">
        <f t="shared" si="1"/>
        <v>20</v>
      </c>
      <c r="G31" s="1066"/>
      <c r="H31" s="1066"/>
      <c r="I31" s="1078"/>
      <c r="J31" s="1063"/>
      <c r="K31" s="1063"/>
      <c r="L31" s="1064"/>
      <c r="M31" s="1079"/>
      <c r="N31" s="172"/>
      <c r="O31" s="172"/>
      <c r="P31" s="172"/>
      <c r="Q31" s="172"/>
      <c r="R31" s="172"/>
    </row>
    <row r="32" spans="1:18">
      <c r="A32" s="113">
        <v>7590</v>
      </c>
      <c r="B32" s="752" t="s">
        <v>303</v>
      </c>
      <c r="C32" s="1063">
        <v>3595</v>
      </c>
      <c r="D32" s="1063">
        <v>3995</v>
      </c>
      <c r="E32" s="1064"/>
      <c r="F32" s="1072">
        <f t="shared" si="1"/>
        <v>7590</v>
      </c>
      <c r="G32" s="1064"/>
      <c r="H32" s="113">
        <v>8350</v>
      </c>
      <c r="I32" s="1078" t="s">
        <v>303</v>
      </c>
      <c r="J32" s="1063">
        <v>3955</v>
      </c>
      <c r="K32" s="1063">
        <v>4395</v>
      </c>
      <c r="L32" s="1064">
        <f>SUM(J32:K32)</f>
        <v>8350</v>
      </c>
      <c r="M32" s="1079"/>
      <c r="N32" s="172"/>
      <c r="O32" s="172"/>
      <c r="P32" s="172"/>
      <c r="Q32" s="172"/>
      <c r="R32" s="172"/>
    </row>
  </sheetData>
  <mergeCells count="1">
    <mergeCell ref="A1:R1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0"/>
  <sheetViews>
    <sheetView workbookViewId="0">
      <selection activeCell="A1" sqref="A$1:F$1048576"/>
    </sheetView>
  </sheetViews>
  <sheetFormatPr defaultColWidth="9" defaultRowHeight="14.4" outlineLevelCol="5"/>
  <cols>
    <col min="1" max="1" width="9" style="1081"/>
    <col min="2" max="2" width="9" style="1082"/>
    <col min="3" max="3" width="2.87962962962963" style="1082" customWidth="1"/>
    <col min="4" max="4" width="9" style="1082"/>
    <col min="5" max="5" width="34.5" style="1082" customWidth="1"/>
    <col min="6" max="6" width="9" style="1083"/>
  </cols>
  <sheetData>
    <row r="1" ht="13.5" customHeight="1" spans="1:6">
      <c r="A1" s="1084"/>
      <c r="B1" s="722" t="s">
        <v>79</v>
      </c>
      <c r="C1" s="722"/>
      <c r="D1" s="722"/>
      <c r="E1" s="722" t="s">
        <v>871</v>
      </c>
      <c r="F1" s="522" t="s">
        <v>0</v>
      </c>
    </row>
    <row r="2" spans="1:6">
      <c r="A2" s="1085" t="s">
        <v>872</v>
      </c>
      <c r="B2" s="722">
        <v>181356</v>
      </c>
      <c r="C2" s="722"/>
      <c r="D2" s="722"/>
      <c r="E2" s="722" t="s">
        <v>862</v>
      </c>
      <c r="F2" s="522">
        <v>5</v>
      </c>
    </row>
    <row r="3" spans="1:6">
      <c r="A3" s="1086"/>
      <c r="B3" s="722">
        <v>217848</v>
      </c>
      <c r="C3" s="722"/>
      <c r="D3" s="722"/>
      <c r="E3" s="722" t="s">
        <v>873</v>
      </c>
      <c r="F3" s="522">
        <v>10</v>
      </c>
    </row>
    <row r="4" spans="1:6">
      <c r="A4" s="1084"/>
      <c r="B4" s="722"/>
      <c r="C4" s="722"/>
      <c r="D4" s="722"/>
      <c r="E4" s="722"/>
      <c r="F4" s="522"/>
    </row>
    <row r="5" hidden="1" spans="1:6">
      <c r="A5" s="1085" t="s">
        <v>874</v>
      </c>
      <c r="B5" s="722" t="s">
        <v>79</v>
      </c>
      <c r="C5" s="722"/>
      <c r="D5" s="722"/>
      <c r="E5" s="722" t="s">
        <v>871</v>
      </c>
      <c r="F5" s="522" t="s">
        <v>0</v>
      </c>
    </row>
    <row r="6" ht="15" hidden="1" customHeight="1" spans="1:6">
      <c r="A6" s="1087"/>
      <c r="B6" s="722">
        <v>135858</v>
      </c>
      <c r="C6" s="1048" t="s">
        <v>3</v>
      </c>
      <c r="D6" s="722" t="str">
        <f>B6&amp;C6</f>
        <v>135858,</v>
      </c>
      <c r="E6" s="722" t="s">
        <v>561</v>
      </c>
      <c r="F6" s="522"/>
    </row>
    <row r="7" ht="13.5" hidden="1" customHeight="1" spans="1:6">
      <c r="A7" s="1087"/>
      <c r="B7" s="722">
        <v>139495</v>
      </c>
      <c r="C7" s="1048" t="s">
        <v>3</v>
      </c>
      <c r="D7" s="722" t="str">
        <f t="shared" ref="D7:D14" si="0">B7&amp;C7</f>
        <v>139495,</v>
      </c>
      <c r="E7" s="722" t="s">
        <v>477</v>
      </c>
      <c r="F7" s="522"/>
    </row>
    <row r="8" hidden="1" spans="1:6">
      <c r="A8" s="1087"/>
      <c r="B8" s="722">
        <v>137157</v>
      </c>
      <c r="C8" s="1048" t="s">
        <v>3</v>
      </c>
      <c r="D8" s="722" t="str">
        <f t="shared" si="0"/>
        <v>137157,</v>
      </c>
      <c r="E8" s="722" t="s">
        <v>464</v>
      </c>
      <c r="F8" s="522"/>
    </row>
    <row r="9" hidden="1" spans="1:6">
      <c r="A9" s="1087"/>
      <c r="B9" s="722">
        <v>139497</v>
      </c>
      <c r="C9" s="1048" t="s">
        <v>3</v>
      </c>
      <c r="D9" s="722" t="str">
        <f t="shared" si="0"/>
        <v>139497,</v>
      </c>
      <c r="E9" s="722" t="s">
        <v>850</v>
      </c>
      <c r="F9" s="522"/>
    </row>
    <row r="10" ht="13.5" hidden="1" customHeight="1" spans="1:6">
      <c r="A10" s="1087"/>
      <c r="B10" s="722">
        <v>139743</v>
      </c>
      <c r="C10" s="1048" t="s">
        <v>3</v>
      </c>
      <c r="D10" s="722" t="str">
        <f t="shared" si="0"/>
        <v>139743,</v>
      </c>
      <c r="E10" s="722" t="s">
        <v>472</v>
      </c>
      <c r="F10" s="522"/>
    </row>
    <row r="11" hidden="1" spans="1:6">
      <c r="A11" s="1087"/>
      <c r="B11" s="722">
        <v>139494</v>
      </c>
      <c r="C11" s="1048" t="s">
        <v>3</v>
      </c>
      <c r="D11" s="722" t="str">
        <f t="shared" si="0"/>
        <v>139494,</v>
      </c>
      <c r="E11" s="722" t="s">
        <v>789</v>
      </c>
      <c r="F11" s="522"/>
    </row>
    <row r="12" ht="13.5" hidden="1" customHeight="1" spans="1:6">
      <c r="A12" s="1087"/>
      <c r="B12" s="722">
        <v>222895</v>
      </c>
      <c r="C12" s="1048" t="s">
        <v>3</v>
      </c>
      <c r="D12" s="722" t="str">
        <f t="shared" si="0"/>
        <v>222895,</v>
      </c>
      <c r="E12" s="722" t="s">
        <v>457</v>
      </c>
      <c r="F12" s="522"/>
    </row>
    <row r="13" hidden="1" spans="1:6">
      <c r="A13" s="1086"/>
      <c r="B13" s="722">
        <v>222896</v>
      </c>
      <c r="C13" s="1048"/>
      <c r="D13" s="722" t="str">
        <f t="shared" si="0"/>
        <v>222896</v>
      </c>
      <c r="E13" s="722" t="s">
        <v>851</v>
      </c>
      <c r="F13" s="522"/>
    </row>
    <row r="14" spans="1:6">
      <c r="A14" s="1088"/>
      <c r="B14" s="1048" t="s">
        <v>79</v>
      </c>
      <c r="C14" s="1048"/>
      <c r="D14" s="722"/>
      <c r="E14" s="1048" t="s">
        <v>95</v>
      </c>
      <c r="F14" s="522" t="s">
        <v>0</v>
      </c>
    </row>
    <row r="15" spans="1:6">
      <c r="A15" s="1088" t="s">
        <v>96</v>
      </c>
      <c r="B15" s="722">
        <v>104690</v>
      </c>
      <c r="C15" s="1048" t="s">
        <v>3</v>
      </c>
      <c r="D15" s="1048" t="str">
        <f t="shared" ref="D15:D25" si="1">B15&amp;C15</f>
        <v>104690,</v>
      </c>
      <c r="E15" s="1048" t="s">
        <v>340</v>
      </c>
      <c r="F15" s="522" t="s">
        <v>875</v>
      </c>
    </row>
    <row r="16" spans="1:6">
      <c r="A16" s="1088"/>
      <c r="B16" s="1089">
        <v>1466</v>
      </c>
      <c r="C16" s="1048" t="s">
        <v>3</v>
      </c>
      <c r="D16" s="1048" t="str">
        <f t="shared" si="1"/>
        <v>1466,</v>
      </c>
      <c r="E16" s="1090" t="s">
        <v>711</v>
      </c>
      <c r="F16" s="522"/>
    </row>
    <row r="17" spans="1:6">
      <c r="A17" s="1088"/>
      <c r="B17" s="722">
        <v>139379</v>
      </c>
      <c r="C17" s="1048" t="s">
        <v>3</v>
      </c>
      <c r="D17" s="1048" t="str">
        <f t="shared" si="1"/>
        <v>139379,</v>
      </c>
      <c r="E17" s="1048" t="s">
        <v>99</v>
      </c>
      <c r="F17" s="522"/>
    </row>
    <row r="18" spans="1:6">
      <c r="A18" s="1088"/>
      <c r="B18" s="1048">
        <v>202044</v>
      </c>
      <c r="C18" s="1048" t="s">
        <v>3</v>
      </c>
      <c r="D18" s="1048" t="str">
        <f t="shared" si="1"/>
        <v>202044,</v>
      </c>
      <c r="E18" s="1048" t="s">
        <v>98</v>
      </c>
      <c r="F18" s="522"/>
    </row>
    <row r="19" spans="1:6">
      <c r="A19" s="1088"/>
      <c r="B19" s="1089">
        <v>67579</v>
      </c>
      <c r="C19" s="1048" t="s">
        <v>3</v>
      </c>
      <c r="D19" s="1048" t="str">
        <f t="shared" si="1"/>
        <v>67579,</v>
      </c>
      <c r="E19" s="1090" t="s">
        <v>10</v>
      </c>
      <c r="F19" s="522"/>
    </row>
    <row r="20" spans="1:6">
      <c r="A20" s="1088"/>
      <c r="B20" s="1089">
        <v>153448</v>
      </c>
      <c r="C20" s="1048" t="s">
        <v>3</v>
      </c>
      <c r="D20" s="1048" t="str">
        <f t="shared" si="1"/>
        <v>153448,</v>
      </c>
      <c r="E20" s="1090" t="s">
        <v>541</v>
      </c>
      <c r="F20" s="522"/>
    </row>
    <row r="21" spans="1:6">
      <c r="A21" s="1088"/>
      <c r="B21" s="1091">
        <v>97851</v>
      </c>
      <c r="C21" s="1048" t="s">
        <v>3</v>
      </c>
      <c r="D21" s="1048" t="str">
        <f t="shared" si="1"/>
        <v>97851,</v>
      </c>
      <c r="E21" s="1048" t="s">
        <v>732</v>
      </c>
      <c r="F21" s="522"/>
    </row>
    <row r="22" spans="1:6">
      <c r="A22" s="1088"/>
      <c r="B22" s="1090">
        <v>201309</v>
      </c>
      <c r="C22" s="1048" t="s">
        <v>3</v>
      </c>
      <c r="D22" s="1048" t="str">
        <f t="shared" si="1"/>
        <v>201309,</v>
      </c>
      <c r="E22" s="1090" t="s">
        <v>542</v>
      </c>
      <c r="F22" s="522"/>
    </row>
    <row r="23" spans="1:6">
      <c r="A23" s="1088"/>
      <c r="B23" s="722">
        <v>44621</v>
      </c>
      <c r="C23" s="1048" t="s">
        <v>3</v>
      </c>
      <c r="D23" s="1048" t="str">
        <f t="shared" si="1"/>
        <v>44621,</v>
      </c>
      <c r="E23" s="1090" t="s">
        <v>409</v>
      </c>
      <c r="F23" s="522"/>
    </row>
    <row r="24" spans="1:6">
      <c r="A24" s="1088"/>
      <c r="B24" s="1089">
        <v>141233</v>
      </c>
      <c r="C24" s="1048" t="s">
        <v>3</v>
      </c>
      <c r="D24" s="1048" t="str">
        <f t="shared" si="1"/>
        <v>141233,</v>
      </c>
      <c r="E24" s="1089" t="s">
        <v>341</v>
      </c>
      <c r="F24" s="522"/>
    </row>
    <row r="25" spans="1:6">
      <c r="A25" s="1088"/>
      <c r="B25" s="1089">
        <v>137775</v>
      </c>
      <c r="C25" s="1048"/>
      <c r="D25" s="1048" t="str">
        <f t="shared" si="1"/>
        <v>137775</v>
      </c>
      <c r="E25" s="1089" t="s">
        <v>341</v>
      </c>
      <c r="F25" s="522"/>
    </row>
    <row r="26" spans="1:6">
      <c r="A26" s="1088"/>
      <c r="B26" s="1089"/>
      <c r="C26" s="1048"/>
      <c r="D26" s="1048"/>
      <c r="E26" s="1089"/>
      <c r="F26" s="522"/>
    </row>
    <row r="27" spans="1:6">
      <c r="A27" s="1088"/>
      <c r="B27" s="1048" t="s">
        <v>79</v>
      </c>
      <c r="C27" s="1048"/>
      <c r="D27" s="1048"/>
      <c r="E27" s="1048" t="s">
        <v>95</v>
      </c>
      <c r="F27" s="522" t="s">
        <v>0</v>
      </c>
    </row>
    <row r="28" spans="1:6">
      <c r="A28" s="1088" t="s">
        <v>733</v>
      </c>
      <c r="B28" s="1048">
        <v>161198</v>
      </c>
      <c r="C28" s="1048" t="s">
        <v>3</v>
      </c>
      <c r="D28" s="1048" t="str">
        <f t="shared" ref="D28:D34" si="2">B28&amp;C28</f>
        <v>161198,</v>
      </c>
      <c r="E28" s="1048" t="s">
        <v>101</v>
      </c>
      <c r="F28" s="522" t="s">
        <v>876</v>
      </c>
    </row>
    <row r="29" spans="1:6">
      <c r="A29" s="1088"/>
      <c r="B29" s="1091">
        <v>183736</v>
      </c>
      <c r="C29" s="1048" t="s">
        <v>3</v>
      </c>
      <c r="D29" s="1048" t="str">
        <f t="shared" si="2"/>
        <v>183736,</v>
      </c>
      <c r="E29" s="1048" t="s">
        <v>877</v>
      </c>
      <c r="F29" s="522"/>
    </row>
    <row r="30" spans="1:6">
      <c r="A30" s="1088"/>
      <c r="B30" s="722">
        <v>58522</v>
      </c>
      <c r="C30" s="1048" t="s">
        <v>3</v>
      </c>
      <c r="D30" s="1048" t="str">
        <f t="shared" si="2"/>
        <v>58522,</v>
      </c>
      <c r="E30" s="1048" t="s">
        <v>106</v>
      </c>
      <c r="F30" s="522"/>
    </row>
    <row r="31" spans="1:6">
      <c r="A31" s="1088"/>
      <c r="B31" s="1091">
        <v>154878</v>
      </c>
      <c r="C31" s="1048" t="s">
        <v>3</v>
      </c>
      <c r="D31" s="1048" t="str">
        <f t="shared" si="2"/>
        <v>154878,</v>
      </c>
      <c r="E31" s="1048" t="s">
        <v>822</v>
      </c>
      <c r="F31" s="522"/>
    </row>
    <row r="32" ht="21.6" spans="1:6">
      <c r="A32" s="1088"/>
      <c r="B32" s="1091">
        <v>195323</v>
      </c>
      <c r="C32" s="1048" t="s">
        <v>3</v>
      </c>
      <c r="D32" s="1048" t="str">
        <f t="shared" si="2"/>
        <v>195323,</v>
      </c>
      <c r="E32" s="1048" t="s">
        <v>823</v>
      </c>
      <c r="F32" s="522"/>
    </row>
    <row r="33" spans="1:6">
      <c r="A33" s="1088"/>
      <c r="B33" s="1091">
        <v>194347</v>
      </c>
      <c r="C33" s="1048" t="s">
        <v>3</v>
      </c>
      <c r="D33" s="1048" t="str">
        <f t="shared" si="2"/>
        <v>194347,</v>
      </c>
      <c r="E33" s="1048" t="s">
        <v>342</v>
      </c>
      <c r="F33" s="522"/>
    </row>
    <row r="34" spans="1:6">
      <c r="A34" s="1088"/>
      <c r="B34" s="1091">
        <v>172554</v>
      </c>
      <c r="C34" s="1048"/>
      <c r="D34" s="1048" t="str">
        <f t="shared" si="2"/>
        <v>172554</v>
      </c>
      <c r="E34" s="1048" t="s">
        <v>736</v>
      </c>
      <c r="F34" s="522"/>
    </row>
    <row r="35" spans="1:6">
      <c r="A35" s="1088"/>
      <c r="B35" s="1048" t="s">
        <v>79</v>
      </c>
      <c r="C35" s="1048"/>
      <c r="D35" s="1048"/>
      <c r="E35" s="1048" t="s">
        <v>95</v>
      </c>
      <c r="F35" s="522" t="s">
        <v>0</v>
      </c>
    </row>
    <row r="36" spans="1:6">
      <c r="A36" s="1088" t="s">
        <v>107</v>
      </c>
      <c r="B36" s="1091">
        <v>41368</v>
      </c>
      <c r="C36" s="1048" t="s">
        <v>3</v>
      </c>
      <c r="D36" s="1048" t="str">
        <f t="shared" ref="D36:D50" si="3">B36&amp;C36</f>
        <v>41368,</v>
      </c>
      <c r="E36" s="1048" t="s">
        <v>108</v>
      </c>
      <c r="F36" s="522" t="s">
        <v>747</v>
      </c>
    </row>
    <row r="37" spans="1:6">
      <c r="A37" s="1088"/>
      <c r="B37" s="1091">
        <v>34489</v>
      </c>
      <c r="C37" s="1048" t="s">
        <v>3</v>
      </c>
      <c r="D37" s="1048" t="str">
        <f t="shared" si="3"/>
        <v>34489,</v>
      </c>
      <c r="E37" s="1048" t="s">
        <v>108</v>
      </c>
      <c r="F37" s="522"/>
    </row>
    <row r="38" spans="1:6">
      <c r="A38" s="1088"/>
      <c r="B38" s="1089">
        <v>59899</v>
      </c>
      <c r="C38" s="1048" t="s">
        <v>3</v>
      </c>
      <c r="D38" s="1048" t="str">
        <f t="shared" si="3"/>
        <v>59899,</v>
      </c>
      <c r="E38" s="1090" t="s">
        <v>113</v>
      </c>
      <c r="F38" s="522"/>
    </row>
    <row r="39" spans="1:6">
      <c r="A39" s="1088"/>
      <c r="B39" s="1089">
        <v>191655</v>
      </c>
      <c r="C39" s="1048" t="s">
        <v>3</v>
      </c>
      <c r="D39" s="1048" t="str">
        <f t="shared" si="3"/>
        <v>191655,</v>
      </c>
      <c r="E39" s="1090" t="s">
        <v>6</v>
      </c>
      <c r="F39" s="522"/>
    </row>
    <row r="40" spans="1:6">
      <c r="A40" s="1088"/>
      <c r="B40" s="1089">
        <v>226562</v>
      </c>
      <c r="C40" s="1048" t="s">
        <v>3</v>
      </c>
      <c r="D40" s="1048" t="str">
        <f t="shared" si="3"/>
        <v>226562,</v>
      </c>
      <c r="E40" s="1090" t="s">
        <v>6</v>
      </c>
      <c r="F40" s="522"/>
    </row>
    <row r="41" spans="1:6">
      <c r="A41" s="1088"/>
      <c r="B41" s="1091">
        <v>217848</v>
      </c>
      <c r="C41" s="1048" t="s">
        <v>3</v>
      </c>
      <c r="D41" s="1048" t="str">
        <f t="shared" si="3"/>
        <v>217848,</v>
      </c>
      <c r="E41" s="1048" t="s">
        <v>6</v>
      </c>
      <c r="F41" s="522"/>
    </row>
    <row r="42" spans="1:6">
      <c r="A42" s="1088"/>
      <c r="B42" s="722">
        <v>181356</v>
      </c>
      <c r="C42" s="1048" t="s">
        <v>3</v>
      </c>
      <c r="D42" s="1048" t="str">
        <f t="shared" si="3"/>
        <v>181356,</v>
      </c>
      <c r="E42" s="1048" t="s">
        <v>112</v>
      </c>
      <c r="F42" s="522"/>
    </row>
    <row r="43" spans="1:6">
      <c r="A43" s="1088"/>
      <c r="B43" s="722">
        <v>67665</v>
      </c>
      <c r="C43" s="1048" t="s">
        <v>3</v>
      </c>
      <c r="D43" s="1048" t="str">
        <f t="shared" si="3"/>
        <v>67665,</v>
      </c>
      <c r="E43" s="1048" t="s">
        <v>113</v>
      </c>
      <c r="F43" s="522"/>
    </row>
    <row r="44" spans="1:6">
      <c r="A44" s="1088"/>
      <c r="B44" s="722">
        <v>184102</v>
      </c>
      <c r="C44" s="1048" t="s">
        <v>3</v>
      </c>
      <c r="D44" s="1048" t="str">
        <f t="shared" si="3"/>
        <v>184102,</v>
      </c>
      <c r="E44" s="1048" t="s">
        <v>113</v>
      </c>
      <c r="F44" s="522"/>
    </row>
    <row r="45" spans="1:6">
      <c r="A45" s="1088"/>
      <c r="B45" s="1048">
        <v>183439</v>
      </c>
      <c r="C45" s="1048" t="s">
        <v>3</v>
      </c>
      <c r="D45" s="1048" t="str">
        <f t="shared" si="3"/>
        <v>183439,</v>
      </c>
      <c r="E45" s="1048" t="s">
        <v>7</v>
      </c>
      <c r="F45" s="522"/>
    </row>
    <row r="46" spans="1:6">
      <c r="A46" s="1088"/>
      <c r="B46" s="1089">
        <v>208936</v>
      </c>
      <c r="C46" s="1048" t="s">
        <v>3</v>
      </c>
      <c r="D46" s="1048" t="str">
        <f t="shared" si="3"/>
        <v>208936,</v>
      </c>
      <c r="E46" s="1090" t="s">
        <v>546</v>
      </c>
      <c r="F46" s="522"/>
    </row>
    <row r="47" ht="21.6" spans="1:6">
      <c r="A47" s="1088"/>
      <c r="B47" s="1091">
        <v>137250</v>
      </c>
      <c r="C47" s="1048" t="s">
        <v>3</v>
      </c>
      <c r="D47" s="1048" t="str">
        <f t="shared" si="3"/>
        <v>137250,</v>
      </c>
      <c r="E47" s="1048" t="s">
        <v>742</v>
      </c>
      <c r="F47" s="522"/>
    </row>
    <row r="48" spans="1:6">
      <c r="A48" s="1088"/>
      <c r="B48" s="1091">
        <v>201264</v>
      </c>
      <c r="C48" s="1048" t="s">
        <v>3</v>
      </c>
      <c r="D48" s="1048" t="str">
        <f t="shared" si="3"/>
        <v>201264,</v>
      </c>
      <c r="E48" s="1048" t="s">
        <v>110</v>
      </c>
      <c r="F48" s="522"/>
    </row>
    <row r="49" spans="1:6">
      <c r="A49" s="1088"/>
      <c r="B49" s="1091">
        <v>201495</v>
      </c>
      <c r="C49" s="1048" t="s">
        <v>3</v>
      </c>
      <c r="D49" s="1048" t="str">
        <f t="shared" si="3"/>
        <v>201495,</v>
      </c>
      <c r="E49" s="1048" t="s">
        <v>111</v>
      </c>
      <c r="F49" s="522"/>
    </row>
    <row r="50" spans="1:6">
      <c r="A50" s="1088"/>
      <c r="B50" s="1091">
        <v>131284</v>
      </c>
      <c r="C50" s="1048"/>
      <c r="D50" s="1048" t="str">
        <f t="shared" si="3"/>
        <v>131284</v>
      </c>
      <c r="E50" s="1048" t="s">
        <v>329</v>
      </c>
      <c r="F50" s="522"/>
    </row>
    <row r="51" spans="1:6">
      <c r="A51" s="1088"/>
      <c r="B51" s="1048" t="s">
        <v>79</v>
      </c>
      <c r="C51" s="1048"/>
      <c r="D51" s="1048"/>
      <c r="E51" s="1048" t="s">
        <v>95</v>
      </c>
      <c r="F51" s="522" t="s">
        <v>0</v>
      </c>
    </row>
    <row r="52" spans="1:6">
      <c r="A52" s="1092" t="s">
        <v>547</v>
      </c>
      <c r="B52" s="1048">
        <v>84174</v>
      </c>
      <c r="C52" s="1048" t="s">
        <v>3</v>
      </c>
      <c r="D52" s="1048" t="str">
        <f>B52&amp;C52</f>
        <v>84174,</v>
      </c>
      <c r="E52" s="1048" t="s">
        <v>116</v>
      </c>
      <c r="F52" s="522" t="s">
        <v>878</v>
      </c>
    </row>
    <row r="53" spans="1:6">
      <c r="A53" s="1088"/>
      <c r="B53" s="1090">
        <v>21580</v>
      </c>
      <c r="C53" s="1048" t="s">
        <v>3</v>
      </c>
      <c r="D53" s="1048" t="str">
        <f>B53&amp;C53</f>
        <v>21580,</v>
      </c>
      <c r="E53" s="1090" t="s">
        <v>548</v>
      </c>
      <c r="F53" s="522"/>
    </row>
    <row r="54" spans="1:6">
      <c r="A54" s="1088"/>
      <c r="B54" s="1089">
        <v>75452</v>
      </c>
      <c r="C54" s="1048" t="s">
        <v>3</v>
      </c>
      <c r="D54" s="1048" t="str">
        <f>B54&amp;C54</f>
        <v>75452,</v>
      </c>
      <c r="E54" s="1090" t="s">
        <v>549</v>
      </c>
      <c r="F54" s="522"/>
    </row>
    <row r="55" spans="1:6">
      <c r="A55" s="1088"/>
      <c r="B55" s="1089">
        <v>208794</v>
      </c>
      <c r="C55" s="1048" t="s">
        <v>3</v>
      </c>
      <c r="D55" s="1048" t="str">
        <f>B55&amp;C55</f>
        <v>208794,</v>
      </c>
      <c r="E55" s="1090" t="s">
        <v>717</v>
      </c>
      <c r="F55" s="522"/>
    </row>
    <row r="56" spans="1:6">
      <c r="A56" s="1088"/>
      <c r="B56" s="1089">
        <v>120877</v>
      </c>
      <c r="C56" s="1048"/>
      <c r="D56" s="1048" t="str">
        <f>B56&amp;C56</f>
        <v>120877</v>
      </c>
      <c r="E56" s="1090" t="s">
        <v>550</v>
      </c>
      <c r="F56" s="522"/>
    </row>
    <row r="57" spans="1:6">
      <c r="A57" s="1088"/>
      <c r="B57" s="1048" t="s">
        <v>79</v>
      </c>
      <c r="C57" s="1048"/>
      <c r="D57" s="1048"/>
      <c r="E57" s="1048" t="s">
        <v>95</v>
      </c>
      <c r="F57" s="522" t="s">
        <v>0</v>
      </c>
    </row>
    <row r="58" spans="1:6">
      <c r="A58" s="1084" t="s">
        <v>125</v>
      </c>
      <c r="B58" s="1089">
        <v>187104</v>
      </c>
      <c r="C58" s="1048" t="s">
        <v>3</v>
      </c>
      <c r="D58" s="1048" t="str">
        <f>B58&amp;C58</f>
        <v>187104,</v>
      </c>
      <c r="E58" s="1048" t="s">
        <v>126</v>
      </c>
      <c r="F58" s="1093">
        <v>44385</v>
      </c>
    </row>
    <row r="59" spans="1:6">
      <c r="A59" s="1084"/>
      <c r="B59" s="1089">
        <v>184704</v>
      </c>
      <c r="C59" s="1048" t="s">
        <v>3</v>
      </c>
      <c r="D59" s="1048" t="str">
        <f>B59&amp;C59</f>
        <v>184704,</v>
      </c>
      <c r="E59" s="1048" t="s">
        <v>827</v>
      </c>
      <c r="F59" s="522"/>
    </row>
    <row r="60" spans="1:6">
      <c r="A60" s="1084"/>
      <c r="B60" s="1089">
        <v>210461</v>
      </c>
      <c r="C60" s="1048" t="s">
        <v>3</v>
      </c>
      <c r="D60" s="1048" t="str">
        <f>B60&amp;C60</f>
        <v>210461,</v>
      </c>
      <c r="E60" s="1048" t="s">
        <v>828</v>
      </c>
      <c r="F60" s="522"/>
    </row>
    <row r="61" spans="1:6">
      <c r="A61" s="1084"/>
      <c r="B61" s="1089">
        <v>188171</v>
      </c>
      <c r="C61" s="1048" t="s">
        <v>3</v>
      </c>
      <c r="D61" s="1048" t="str">
        <f>B61&amp;C61</f>
        <v>188171,</v>
      </c>
      <c r="E61" s="1048" t="s">
        <v>829</v>
      </c>
      <c r="F61" s="522"/>
    </row>
    <row r="62" spans="1:6">
      <c r="A62" s="1084"/>
      <c r="B62" s="1089">
        <v>199937</v>
      </c>
      <c r="C62" s="1048"/>
      <c r="D62" s="1048" t="str">
        <f>B62&amp;C62</f>
        <v>199937</v>
      </c>
      <c r="E62" s="1048" t="s">
        <v>829</v>
      </c>
      <c r="F62" s="522"/>
    </row>
    <row r="63" spans="1:6">
      <c r="A63" s="1088"/>
      <c r="B63" s="1048" t="s">
        <v>79</v>
      </c>
      <c r="C63" s="1048"/>
      <c r="D63" s="1048"/>
      <c r="E63" s="1048" t="s">
        <v>95</v>
      </c>
      <c r="F63" s="522" t="s">
        <v>0</v>
      </c>
    </row>
    <row r="64" spans="1:6">
      <c r="A64" s="1088" t="s">
        <v>129</v>
      </c>
      <c r="B64" s="1089">
        <v>124775</v>
      </c>
      <c r="C64" s="1048" t="s">
        <v>3</v>
      </c>
      <c r="D64" s="1048" t="str">
        <f>B64&amp;C64</f>
        <v>124775,</v>
      </c>
      <c r="E64" s="1090" t="s">
        <v>150</v>
      </c>
      <c r="F64" s="522" t="s">
        <v>335</v>
      </c>
    </row>
    <row r="65" spans="1:6">
      <c r="A65" s="1088"/>
      <c r="B65" s="1089">
        <v>190969</v>
      </c>
      <c r="C65" s="1048" t="s">
        <v>3</v>
      </c>
      <c r="D65" s="1048" t="str">
        <f>B65&amp;C65</f>
        <v>190969,</v>
      </c>
      <c r="E65" s="1090" t="s">
        <v>134</v>
      </c>
      <c r="F65" s="522"/>
    </row>
    <row r="66" spans="1:6">
      <c r="A66" s="1088"/>
      <c r="B66" s="722">
        <v>184082</v>
      </c>
      <c r="C66" s="1048" t="s">
        <v>3</v>
      </c>
      <c r="D66" s="1048" t="str">
        <f>B66&amp;C66</f>
        <v>184082,</v>
      </c>
      <c r="E66" s="1048" t="s">
        <v>135</v>
      </c>
      <c r="F66" s="522"/>
    </row>
    <row r="67" spans="1:6">
      <c r="A67" s="1088"/>
      <c r="B67" s="1089">
        <v>146</v>
      </c>
      <c r="C67" s="1048"/>
      <c r="D67" s="1048" t="str">
        <f>B67&amp;C67</f>
        <v>146</v>
      </c>
      <c r="E67" s="1090" t="s">
        <v>552</v>
      </c>
      <c r="F67" s="522"/>
    </row>
    <row r="68" spans="1:6">
      <c r="A68" s="1088"/>
      <c r="B68" s="1048" t="s">
        <v>79</v>
      </c>
      <c r="C68" s="1048"/>
      <c r="D68" s="1048"/>
      <c r="E68" s="1048" t="s">
        <v>95</v>
      </c>
      <c r="F68" s="522" t="s">
        <v>0</v>
      </c>
    </row>
    <row r="69" ht="21.6" spans="1:6">
      <c r="A69" s="1094" t="s">
        <v>864</v>
      </c>
      <c r="B69" s="1091">
        <v>127087</v>
      </c>
      <c r="C69" s="1048"/>
      <c r="D69" s="1048" t="str">
        <f>B69&amp;C69</f>
        <v>127087</v>
      </c>
      <c r="E69" s="1048" t="s">
        <v>718</v>
      </c>
      <c r="F69" s="1093">
        <v>44291</v>
      </c>
    </row>
    <row r="70" spans="1:6">
      <c r="A70" s="1088"/>
      <c r="B70" s="1048" t="s">
        <v>79</v>
      </c>
      <c r="C70" s="1048"/>
      <c r="D70" s="1048"/>
      <c r="E70" s="1048" t="s">
        <v>95</v>
      </c>
      <c r="F70" s="522" t="s">
        <v>0</v>
      </c>
    </row>
    <row r="71" spans="1:6">
      <c r="A71" s="1088" t="s">
        <v>425</v>
      </c>
      <c r="B71" s="1091">
        <v>17313</v>
      </c>
      <c r="C71" s="1048" t="s">
        <v>3</v>
      </c>
      <c r="D71" s="1048" t="str">
        <f>B71&amp;C71</f>
        <v>17313,</v>
      </c>
      <c r="E71" s="1048" t="s">
        <v>353</v>
      </c>
      <c r="F71" s="522" t="s">
        <v>746</v>
      </c>
    </row>
    <row r="72" spans="1:6">
      <c r="A72" s="1088"/>
      <c r="B72" s="1089">
        <v>186885</v>
      </c>
      <c r="C72" s="1048" t="s">
        <v>3</v>
      </c>
      <c r="D72" s="1048" t="str">
        <f>B72&amp;C72</f>
        <v>186885,</v>
      </c>
      <c r="E72" s="1090" t="s">
        <v>398</v>
      </c>
      <c r="F72" s="522"/>
    </row>
    <row r="73" spans="1:6">
      <c r="A73" s="1088"/>
      <c r="B73" s="1048">
        <v>186426</v>
      </c>
      <c r="C73" s="1048" t="s">
        <v>3</v>
      </c>
      <c r="D73" s="1048" t="str">
        <f>B73&amp;C73</f>
        <v>186426,</v>
      </c>
      <c r="E73" s="1048" t="s">
        <v>556</v>
      </c>
      <c r="F73" s="522"/>
    </row>
    <row r="74" spans="1:6">
      <c r="A74" s="1088"/>
      <c r="B74" s="1048">
        <v>90457</v>
      </c>
      <c r="C74" s="1048" t="s">
        <v>3</v>
      </c>
      <c r="D74" s="1048" t="str">
        <f>B74&amp;C74</f>
        <v>90457,</v>
      </c>
      <c r="E74" s="1048" t="s">
        <v>557</v>
      </c>
      <c r="F74" s="522"/>
    </row>
    <row r="75" spans="1:6">
      <c r="A75" s="1088"/>
      <c r="B75" s="1091">
        <v>118408</v>
      </c>
      <c r="C75" s="1048"/>
      <c r="D75" s="1048" t="str">
        <f>B75&amp;C75</f>
        <v>118408</v>
      </c>
      <c r="E75" s="1048" t="s">
        <v>559</v>
      </c>
      <c r="F75" s="522"/>
    </row>
    <row r="76" spans="1:6">
      <c r="A76" s="1088"/>
      <c r="B76" s="1048" t="s">
        <v>79</v>
      </c>
      <c r="C76" s="1048"/>
      <c r="D76" s="1048"/>
      <c r="E76" s="1048" t="s">
        <v>95</v>
      </c>
      <c r="F76" s="522" t="s">
        <v>0</v>
      </c>
    </row>
    <row r="77" spans="1:6">
      <c r="A77" s="1084" t="s">
        <v>121</v>
      </c>
      <c r="B77" s="1091">
        <v>132393</v>
      </c>
      <c r="C77" s="1048" t="s">
        <v>3</v>
      </c>
      <c r="D77" s="1048" t="str">
        <f>B77&amp;C77</f>
        <v>132393,</v>
      </c>
      <c r="E77" s="1048" t="s">
        <v>122</v>
      </c>
      <c r="F77" s="1049" t="s">
        <v>348</v>
      </c>
    </row>
    <row r="78" spans="1:6">
      <c r="A78" s="1084"/>
      <c r="B78" s="1091">
        <v>123717</v>
      </c>
      <c r="C78" s="1048" t="s">
        <v>3</v>
      </c>
      <c r="D78" s="1048" t="str">
        <f>B78&amp;C78</f>
        <v>123717,</v>
      </c>
      <c r="E78" s="1048" t="s">
        <v>713</v>
      </c>
      <c r="F78" s="1051"/>
    </row>
    <row r="79" spans="1:6">
      <c r="A79" s="1084"/>
      <c r="B79" s="1091">
        <v>53857</v>
      </c>
      <c r="C79" s="1048"/>
      <c r="D79" s="1048" t="str">
        <f>B79&amp;C79</f>
        <v>53857</v>
      </c>
      <c r="E79" s="1048" t="s">
        <v>124</v>
      </c>
      <c r="F79" s="1052"/>
    </row>
    <row r="80" spans="1:6">
      <c r="A80" s="1088"/>
      <c r="B80" s="1048" t="s">
        <v>79</v>
      </c>
      <c r="C80" s="1048"/>
      <c r="D80" s="1048"/>
      <c r="E80" s="1048" t="s">
        <v>95</v>
      </c>
      <c r="F80" s="522" t="s">
        <v>0</v>
      </c>
    </row>
    <row r="81" spans="1:6">
      <c r="A81" s="1084" t="s">
        <v>879</v>
      </c>
      <c r="B81" s="1048">
        <v>122671</v>
      </c>
      <c r="C81" s="1048" t="s">
        <v>3</v>
      </c>
      <c r="D81" s="1048" t="str">
        <f t="shared" ref="D81:D88" si="4">B81&amp;C81</f>
        <v>122671,</v>
      </c>
      <c r="E81" s="1048" t="s">
        <v>561</v>
      </c>
      <c r="F81" s="1049" t="s">
        <v>880</v>
      </c>
    </row>
    <row r="82" spans="1:6">
      <c r="A82" s="1084"/>
      <c r="B82" s="1090">
        <v>71520</v>
      </c>
      <c r="C82" s="1048" t="s">
        <v>3</v>
      </c>
      <c r="D82" s="1048" t="str">
        <f t="shared" si="4"/>
        <v>71520,</v>
      </c>
      <c r="E82" s="1048" t="s">
        <v>563</v>
      </c>
      <c r="F82" s="1051"/>
    </row>
    <row r="83" spans="1:6">
      <c r="A83" s="1084"/>
      <c r="B83" s="1048">
        <v>44368</v>
      </c>
      <c r="C83" s="1048" t="s">
        <v>3</v>
      </c>
      <c r="D83" s="1048" t="str">
        <f t="shared" si="4"/>
        <v>44368,</v>
      </c>
      <c r="E83" s="1048" t="s">
        <v>472</v>
      </c>
      <c r="F83" s="1051"/>
    </row>
    <row r="84" spans="1:6">
      <c r="A84" s="1084"/>
      <c r="B84" s="1090">
        <v>200083</v>
      </c>
      <c r="C84" s="1048" t="s">
        <v>3</v>
      </c>
      <c r="D84" s="1048" t="str">
        <f t="shared" si="4"/>
        <v>200083,</v>
      </c>
      <c r="E84" s="1048" t="s">
        <v>564</v>
      </c>
      <c r="F84" s="1051"/>
    </row>
    <row r="85" spans="1:6">
      <c r="A85" s="1084"/>
      <c r="B85" s="1048">
        <v>1331</v>
      </c>
      <c r="C85" s="1048" t="s">
        <v>3</v>
      </c>
      <c r="D85" s="1048" t="str">
        <f t="shared" si="4"/>
        <v>1331,</v>
      </c>
      <c r="E85" s="1048" t="s">
        <v>561</v>
      </c>
      <c r="F85" s="1051"/>
    </row>
    <row r="86" spans="1:6">
      <c r="A86" s="1084"/>
      <c r="B86" s="1090">
        <v>1299</v>
      </c>
      <c r="C86" s="1048" t="s">
        <v>3</v>
      </c>
      <c r="D86" s="1048" t="str">
        <f t="shared" si="4"/>
        <v>1299,</v>
      </c>
      <c r="E86" s="1048" t="s">
        <v>472</v>
      </c>
      <c r="F86" s="1051"/>
    </row>
    <row r="87" spans="1:6">
      <c r="A87" s="1084"/>
      <c r="B87" s="1090">
        <v>58027</v>
      </c>
      <c r="C87" s="1048" t="s">
        <v>3</v>
      </c>
      <c r="D87" s="1048" t="str">
        <f t="shared" si="4"/>
        <v>58027,</v>
      </c>
      <c r="E87" s="1048" t="s">
        <v>462</v>
      </c>
      <c r="F87" s="1051"/>
    </row>
    <row r="88" spans="1:6">
      <c r="A88" s="1084"/>
      <c r="B88" s="1090">
        <v>101420</v>
      </c>
      <c r="C88" s="1048" t="s">
        <v>3</v>
      </c>
      <c r="D88" s="1048" t="str">
        <f t="shared" si="4"/>
        <v>101420,</v>
      </c>
      <c r="E88" s="1048" t="s">
        <v>565</v>
      </c>
      <c r="F88" s="1051"/>
    </row>
    <row r="89" spans="1:6">
      <c r="A89" s="1084"/>
      <c r="B89" s="1090">
        <v>2029</v>
      </c>
      <c r="C89" s="1048" t="s">
        <v>3</v>
      </c>
      <c r="D89" s="1048" t="str">
        <f t="shared" ref="D89:D152" si="5">B89&amp;C89</f>
        <v>2029,</v>
      </c>
      <c r="E89" s="1048" t="s">
        <v>566</v>
      </c>
      <c r="F89" s="1051"/>
    </row>
    <row r="90" spans="1:6">
      <c r="A90" s="1084"/>
      <c r="B90" s="1090">
        <v>102608</v>
      </c>
      <c r="C90" s="1048" t="s">
        <v>3</v>
      </c>
      <c r="D90" s="1048" t="str">
        <f t="shared" si="5"/>
        <v>102608,</v>
      </c>
      <c r="E90" s="1048" t="s">
        <v>567</v>
      </c>
      <c r="F90" s="1051"/>
    </row>
    <row r="91" spans="1:6">
      <c r="A91" s="1084"/>
      <c r="B91" s="1090">
        <v>1944</v>
      </c>
      <c r="C91" s="1048" t="s">
        <v>3</v>
      </c>
      <c r="D91" s="1048" t="str">
        <f t="shared" si="5"/>
        <v>1944,</v>
      </c>
      <c r="E91" s="1048" t="s">
        <v>568</v>
      </c>
      <c r="F91" s="1051"/>
    </row>
    <row r="92" spans="1:6">
      <c r="A92" s="1084"/>
      <c r="B92" s="1090">
        <v>131898</v>
      </c>
      <c r="C92" s="1048" t="s">
        <v>3</v>
      </c>
      <c r="D92" s="1048" t="str">
        <f t="shared" si="5"/>
        <v>131898,</v>
      </c>
      <c r="E92" s="1048" t="s">
        <v>569</v>
      </c>
      <c r="F92" s="1051"/>
    </row>
    <row r="93" spans="1:6">
      <c r="A93" s="1084"/>
      <c r="B93" s="1090">
        <v>43628</v>
      </c>
      <c r="C93" s="1048" t="s">
        <v>3</v>
      </c>
      <c r="D93" s="1048" t="str">
        <f t="shared" si="5"/>
        <v>43628,</v>
      </c>
      <c r="E93" s="1048" t="s">
        <v>570</v>
      </c>
      <c r="F93" s="1051"/>
    </row>
    <row r="94" spans="1:6">
      <c r="A94" s="1084"/>
      <c r="B94" s="1090">
        <v>135483</v>
      </c>
      <c r="C94" s="1048" t="s">
        <v>3</v>
      </c>
      <c r="D94" s="1048" t="str">
        <f t="shared" si="5"/>
        <v>135483,</v>
      </c>
      <c r="E94" s="1048" t="s">
        <v>570</v>
      </c>
      <c r="F94" s="1051"/>
    </row>
    <row r="95" spans="1:6">
      <c r="A95" s="1084"/>
      <c r="B95" s="1090">
        <v>177707</v>
      </c>
      <c r="C95" s="1048" t="s">
        <v>3</v>
      </c>
      <c r="D95" s="1048" t="str">
        <f t="shared" si="5"/>
        <v>177707,</v>
      </c>
      <c r="E95" s="1048" t="s">
        <v>832</v>
      </c>
      <c r="F95" s="1051"/>
    </row>
    <row r="96" spans="1:6">
      <c r="A96" s="1084"/>
      <c r="B96" s="1090">
        <v>167024</v>
      </c>
      <c r="C96" s="1048" t="s">
        <v>3</v>
      </c>
      <c r="D96" s="1048" t="str">
        <f t="shared" si="5"/>
        <v>167024,</v>
      </c>
      <c r="E96" s="1048" t="s">
        <v>833</v>
      </c>
      <c r="F96" s="1051"/>
    </row>
    <row r="97" spans="1:6">
      <c r="A97" s="1084"/>
      <c r="B97" s="1090">
        <v>1314</v>
      </c>
      <c r="C97" s="1048" t="s">
        <v>3</v>
      </c>
      <c r="D97" s="1048" t="str">
        <f t="shared" si="5"/>
        <v>1314,</v>
      </c>
      <c r="E97" s="1048" t="s">
        <v>472</v>
      </c>
      <c r="F97" s="1051"/>
    </row>
    <row r="98" spans="1:6">
      <c r="A98" s="1084"/>
      <c r="B98" s="1090">
        <v>144534</v>
      </c>
      <c r="C98" s="1048" t="s">
        <v>3</v>
      </c>
      <c r="D98" s="1048" t="str">
        <f t="shared" si="5"/>
        <v>144534,</v>
      </c>
      <c r="E98" s="1048" t="s">
        <v>472</v>
      </c>
      <c r="F98" s="1051"/>
    </row>
    <row r="99" spans="1:6">
      <c r="A99" s="1084"/>
      <c r="B99" s="1090">
        <v>195632</v>
      </c>
      <c r="C99" s="1048" t="s">
        <v>3</v>
      </c>
      <c r="D99" s="1048" t="str">
        <f t="shared" si="5"/>
        <v>195632,</v>
      </c>
      <c r="E99" s="1048" t="s">
        <v>565</v>
      </c>
      <c r="F99" s="1051"/>
    </row>
    <row r="100" spans="1:6">
      <c r="A100" s="1084"/>
      <c r="B100" s="1090">
        <v>128372</v>
      </c>
      <c r="C100" s="1048" t="s">
        <v>3</v>
      </c>
      <c r="D100" s="1048" t="str">
        <f t="shared" si="5"/>
        <v>128372,</v>
      </c>
      <c r="E100" s="1048" t="s">
        <v>564</v>
      </c>
      <c r="F100" s="1051"/>
    </row>
    <row r="101" spans="1:6">
      <c r="A101" s="1084"/>
      <c r="B101" s="1090">
        <v>94886</v>
      </c>
      <c r="C101" s="1048" t="s">
        <v>3</v>
      </c>
      <c r="D101" s="1048" t="str">
        <f t="shared" si="5"/>
        <v>94886,</v>
      </c>
      <c r="E101" s="1048" t="s">
        <v>564</v>
      </c>
      <c r="F101" s="1051"/>
    </row>
    <row r="102" spans="1:6">
      <c r="A102" s="1084"/>
      <c r="B102" s="1090">
        <v>107974</v>
      </c>
      <c r="C102" s="1048" t="s">
        <v>3</v>
      </c>
      <c r="D102" s="1048" t="str">
        <f t="shared" si="5"/>
        <v>107974,</v>
      </c>
      <c r="E102" s="1048" t="s">
        <v>834</v>
      </c>
      <c r="F102" s="1051"/>
    </row>
    <row r="103" spans="1:6">
      <c r="A103" s="1084"/>
      <c r="B103" s="1090">
        <v>13491</v>
      </c>
      <c r="C103" s="1048" t="s">
        <v>3</v>
      </c>
      <c r="D103" s="1048" t="str">
        <f t="shared" si="5"/>
        <v>13491,</v>
      </c>
      <c r="E103" s="1048" t="s">
        <v>835</v>
      </c>
      <c r="F103" s="1051"/>
    </row>
    <row r="104" spans="1:6">
      <c r="A104" s="1084"/>
      <c r="B104" s="1090">
        <v>201777</v>
      </c>
      <c r="C104" s="1048" t="s">
        <v>3</v>
      </c>
      <c r="D104" s="1048" t="str">
        <f t="shared" si="5"/>
        <v>201777,</v>
      </c>
      <c r="E104" s="1048" t="s">
        <v>836</v>
      </c>
      <c r="F104" s="1051"/>
    </row>
    <row r="105" spans="1:6">
      <c r="A105" s="1084"/>
      <c r="B105" s="1090">
        <v>205458</v>
      </c>
      <c r="C105" s="1048" t="s">
        <v>3</v>
      </c>
      <c r="D105" s="1048" t="str">
        <f t="shared" si="5"/>
        <v>205458,</v>
      </c>
      <c r="E105" s="1048" t="s">
        <v>837</v>
      </c>
      <c r="F105" s="1051"/>
    </row>
    <row r="106" spans="1:6">
      <c r="A106" s="1084"/>
      <c r="B106" s="1090">
        <v>57993</v>
      </c>
      <c r="C106" s="1048" t="s">
        <v>3</v>
      </c>
      <c r="D106" s="1048" t="str">
        <f t="shared" si="5"/>
        <v>57993,</v>
      </c>
      <c r="E106" s="1048" t="s">
        <v>838</v>
      </c>
      <c r="F106" s="1051"/>
    </row>
    <row r="107" spans="1:6">
      <c r="A107" s="1084"/>
      <c r="B107" s="1090">
        <v>1440</v>
      </c>
      <c r="C107" s="1048" t="s">
        <v>3</v>
      </c>
      <c r="D107" s="1048" t="str">
        <f t="shared" si="5"/>
        <v>1440,</v>
      </c>
      <c r="E107" s="1048" t="s">
        <v>457</v>
      </c>
      <c r="F107" s="1051"/>
    </row>
    <row r="108" spans="1:6">
      <c r="A108" s="1084"/>
      <c r="B108" s="1090">
        <v>70432</v>
      </c>
      <c r="C108" s="1048" t="s">
        <v>3</v>
      </c>
      <c r="D108" s="1048" t="str">
        <f t="shared" si="5"/>
        <v>70432,</v>
      </c>
      <c r="E108" s="1048" t="s">
        <v>457</v>
      </c>
      <c r="F108" s="1051"/>
    </row>
    <row r="109" spans="1:6">
      <c r="A109" s="1084"/>
      <c r="B109" s="1090">
        <v>25343</v>
      </c>
      <c r="C109" s="1048" t="s">
        <v>3</v>
      </c>
      <c r="D109" s="1048" t="str">
        <f t="shared" si="5"/>
        <v>25343,</v>
      </c>
      <c r="E109" s="1048" t="s">
        <v>839</v>
      </c>
      <c r="F109" s="1051"/>
    </row>
    <row r="110" spans="1:6">
      <c r="A110" s="1084"/>
      <c r="B110" s="1090">
        <v>1236</v>
      </c>
      <c r="C110" s="1048" t="s">
        <v>3</v>
      </c>
      <c r="D110" s="1048" t="str">
        <f t="shared" si="5"/>
        <v>1236,</v>
      </c>
      <c r="E110" s="1048" t="s">
        <v>477</v>
      </c>
      <c r="F110" s="1051"/>
    </row>
    <row r="111" spans="1:6">
      <c r="A111" s="1084"/>
      <c r="B111" s="1090">
        <v>1375</v>
      </c>
      <c r="C111" s="1048" t="s">
        <v>3</v>
      </c>
      <c r="D111" s="1048" t="str">
        <f t="shared" si="5"/>
        <v>1375,</v>
      </c>
      <c r="E111" s="1048" t="s">
        <v>477</v>
      </c>
      <c r="F111" s="1051"/>
    </row>
    <row r="112" spans="1:6">
      <c r="A112" s="1084"/>
      <c r="B112" s="1090">
        <v>148890</v>
      </c>
      <c r="C112" s="1048" t="s">
        <v>3</v>
      </c>
      <c r="D112" s="1048" t="str">
        <f t="shared" si="5"/>
        <v>148890,</v>
      </c>
      <c r="E112" s="1048" t="s">
        <v>477</v>
      </c>
      <c r="F112" s="1051"/>
    </row>
    <row r="113" spans="1:6">
      <c r="A113" s="1084"/>
      <c r="B113" s="1090">
        <v>10702</v>
      </c>
      <c r="C113" s="1048" t="s">
        <v>3</v>
      </c>
      <c r="D113" s="1048" t="str">
        <f t="shared" si="5"/>
        <v>10702,</v>
      </c>
      <c r="E113" s="1048" t="s">
        <v>477</v>
      </c>
      <c r="F113" s="1051"/>
    </row>
    <row r="114" spans="1:6">
      <c r="A114" s="1084"/>
      <c r="B114" s="1090">
        <v>1271</v>
      </c>
      <c r="C114" s="1048" t="s">
        <v>3</v>
      </c>
      <c r="D114" s="1048" t="str">
        <f t="shared" si="5"/>
        <v>1271,</v>
      </c>
      <c r="E114" s="1048" t="s">
        <v>840</v>
      </c>
      <c r="F114" s="1051"/>
    </row>
    <row r="115" spans="1:6">
      <c r="A115" s="1084"/>
      <c r="B115" s="1090">
        <v>15929</v>
      </c>
      <c r="C115" s="1048" t="s">
        <v>3</v>
      </c>
      <c r="D115" s="1048" t="str">
        <f t="shared" si="5"/>
        <v>15929,</v>
      </c>
      <c r="E115" s="1048" t="s">
        <v>841</v>
      </c>
      <c r="F115" s="1051"/>
    </row>
    <row r="116" spans="1:6">
      <c r="A116" s="1084"/>
      <c r="B116" s="1090">
        <v>67478</v>
      </c>
      <c r="C116" s="1048" t="s">
        <v>3</v>
      </c>
      <c r="D116" s="1048" t="str">
        <f t="shared" si="5"/>
        <v>67478,</v>
      </c>
      <c r="E116" s="1048" t="s">
        <v>841</v>
      </c>
      <c r="F116" s="1051"/>
    </row>
    <row r="117" spans="1:6">
      <c r="A117" s="1084"/>
      <c r="B117" s="1090">
        <v>1946</v>
      </c>
      <c r="C117" s="1048" t="s">
        <v>3</v>
      </c>
      <c r="D117" s="1048" t="str">
        <f t="shared" si="5"/>
        <v>1946,</v>
      </c>
      <c r="E117" s="1048" t="s">
        <v>842</v>
      </c>
      <c r="F117" s="1051"/>
    </row>
    <row r="118" spans="1:6">
      <c r="A118" s="1084"/>
      <c r="B118" s="1090">
        <v>11788</v>
      </c>
      <c r="C118" s="1048" t="s">
        <v>3</v>
      </c>
      <c r="D118" s="1048" t="str">
        <f t="shared" si="5"/>
        <v>11788,</v>
      </c>
      <c r="E118" s="1048" t="s">
        <v>843</v>
      </c>
      <c r="F118" s="1051"/>
    </row>
    <row r="119" spans="1:6">
      <c r="A119" s="1084"/>
      <c r="B119" s="1090">
        <v>42965</v>
      </c>
      <c r="C119" s="1048" t="s">
        <v>3</v>
      </c>
      <c r="D119" s="1048" t="str">
        <f t="shared" si="5"/>
        <v>42965,</v>
      </c>
      <c r="E119" s="1048" t="s">
        <v>843</v>
      </c>
      <c r="F119" s="1051"/>
    </row>
    <row r="120" spans="1:6">
      <c r="A120" s="1084"/>
      <c r="B120" s="1090">
        <v>58262</v>
      </c>
      <c r="C120" s="1048" t="s">
        <v>3</v>
      </c>
      <c r="D120" s="1048" t="str">
        <f t="shared" si="5"/>
        <v>58262,</v>
      </c>
      <c r="E120" s="1048" t="s">
        <v>843</v>
      </c>
      <c r="F120" s="1051"/>
    </row>
    <row r="121" spans="1:6">
      <c r="A121" s="1084"/>
      <c r="B121" s="1090">
        <v>101458</v>
      </c>
      <c r="C121" s="1048" t="s">
        <v>3</v>
      </c>
      <c r="D121" s="1048" t="str">
        <f t="shared" si="5"/>
        <v>101458,</v>
      </c>
      <c r="E121" s="1048" t="s">
        <v>67</v>
      </c>
      <c r="F121" s="1051"/>
    </row>
    <row r="122" spans="1:6">
      <c r="A122" s="1084"/>
      <c r="B122" s="1090">
        <v>195217</v>
      </c>
      <c r="C122" s="1048" t="s">
        <v>3</v>
      </c>
      <c r="D122" s="1048" t="str">
        <f t="shared" si="5"/>
        <v>195217,</v>
      </c>
      <c r="E122" s="1048" t="s">
        <v>67</v>
      </c>
      <c r="F122" s="1051"/>
    </row>
    <row r="123" spans="1:6">
      <c r="A123" s="1084"/>
      <c r="B123" s="1090">
        <v>11424</v>
      </c>
      <c r="C123" s="1048" t="s">
        <v>3</v>
      </c>
      <c r="D123" s="1048" t="str">
        <f t="shared" si="5"/>
        <v>11424,</v>
      </c>
      <c r="E123" s="1048" t="s">
        <v>844</v>
      </c>
      <c r="F123" s="1051"/>
    </row>
    <row r="124" spans="1:6">
      <c r="A124" s="1084"/>
      <c r="B124" s="1090">
        <v>86955</v>
      </c>
      <c r="C124" s="1048" t="s">
        <v>3</v>
      </c>
      <c r="D124" s="1048" t="str">
        <f t="shared" si="5"/>
        <v>86955,</v>
      </c>
      <c r="E124" s="1048" t="s">
        <v>844</v>
      </c>
      <c r="F124" s="1051"/>
    </row>
    <row r="125" spans="1:6">
      <c r="A125" s="1084"/>
      <c r="B125" s="1090">
        <v>48043</v>
      </c>
      <c r="C125" s="1048" t="s">
        <v>3</v>
      </c>
      <c r="D125" s="1048" t="str">
        <f t="shared" si="5"/>
        <v>48043,</v>
      </c>
      <c r="E125" s="1048" t="s">
        <v>844</v>
      </c>
      <c r="F125" s="1051"/>
    </row>
    <row r="126" spans="1:6">
      <c r="A126" s="1084"/>
      <c r="B126" s="1090">
        <v>219041</v>
      </c>
      <c r="C126" s="1048" t="s">
        <v>3</v>
      </c>
      <c r="D126" s="1048" t="str">
        <f t="shared" si="5"/>
        <v>219041,</v>
      </c>
      <c r="E126" s="1048" t="s">
        <v>845</v>
      </c>
      <c r="F126" s="1051"/>
    </row>
    <row r="127" spans="1:6">
      <c r="A127" s="1084"/>
      <c r="B127" s="1090">
        <v>56875</v>
      </c>
      <c r="C127" s="1048" t="s">
        <v>3</v>
      </c>
      <c r="D127" s="1048" t="str">
        <f t="shared" si="5"/>
        <v>56875,</v>
      </c>
      <c r="E127" s="1048" t="s">
        <v>845</v>
      </c>
      <c r="F127" s="1051"/>
    </row>
    <row r="128" spans="1:6">
      <c r="A128" s="1084"/>
      <c r="B128" s="1090">
        <v>220224</v>
      </c>
      <c r="C128" s="1048" t="s">
        <v>3</v>
      </c>
      <c r="D128" s="1048" t="str">
        <f t="shared" si="5"/>
        <v>220224,</v>
      </c>
      <c r="E128" s="1048" t="s">
        <v>845</v>
      </c>
      <c r="F128" s="1051"/>
    </row>
    <row r="129" spans="1:6">
      <c r="A129" s="1084"/>
      <c r="B129" s="1090">
        <v>49118</v>
      </c>
      <c r="C129" s="1048" t="s">
        <v>3</v>
      </c>
      <c r="D129" s="1048" t="str">
        <f t="shared" si="5"/>
        <v>49118,</v>
      </c>
      <c r="E129" s="1048" t="s">
        <v>846</v>
      </c>
      <c r="F129" s="1051"/>
    </row>
    <row r="130" spans="1:6">
      <c r="A130" s="1084"/>
      <c r="B130" s="1090">
        <v>56783</v>
      </c>
      <c r="C130" s="1048" t="s">
        <v>3</v>
      </c>
      <c r="D130" s="1048" t="str">
        <f t="shared" si="5"/>
        <v>56783,</v>
      </c>
      <c r="E130" s="1048" t="s">
        <v>846</v>
      </c>
      <c r="F130" s="1051"/>
    </row>
    <row r="131" spans="1:6">
      <c r="A131" s="1084"/>
      <c r="B131" s="1090">
        <v>57129</v>
      </c>
      <c r="C131" s="1048" t="s">
        <v>3</v>
      </c>
      <c r="D131" s="1048" t="str">
        <f t="shared" si="5"/>
        <v>57129,</v>
      </c>
      <c r="E131" s="1048" t="s">
        <v>534</v>
      </c>
      <c r="F131" s="1051"/>
    </row>
    <row r="132" spans="1:6">
      <c r="A132" s="1084"/>
      <c r="B132" s="1090">
        <v>176650</v>
      </c>
      <c r="C132" s="1048" t="s">
        <v>3</v>
      </c>
      <c r="D132" s="1048" t="str">
        <f t="shared" si="5"/>
        <v>176650,</v>
      </c>
      <c r="E132" s="1048" t="s">
        <v>462</v>
      </c>
      <c r="F132" s="1051"/>
    </row>
    <row r="133" spans="1:6">
      <c r="A133" s="1084"/>
      <c r="B133" s="1090">
        <v>207271</v>
      </c>
      <c r="C133" s="1048" t="s">
        <v>3</v>
      </c>
      <c r="D133" s="1048" t="str">
        <f t="shared" si="5"/>
        <v>207271,</v>
      </c>
      <c r="E133" s="1048" t="s">
        <v>462</v>
      </c>
      <c r="F133" s="1051"/>
    </row>
    <row r="134" spans="1:6">
      <c r="A134" s="1084"/>
      <c r="B134" s="1090">
        <v>218704</v>
      </c>
      <c r="C134" s="1048" t="s">
        <v>3</v>
      </c>
      <c r="D134" s="1048" t="str">
        <f t="shared" si="5"/>
        <v>218704,</v>
      </c>
      <c r="E134" s="1048" t="s">
        <v>462</v>
      </c>
      <c r="F134" s="1051"/>
    </row>
    <row r="135" spans="1:6">
      <c r="A135" s="1084"/>
      <c r="B135" s="1090">
        <v>23217</v>
      </c>
      <c r="C135" s="1048" t="s">
        <v>3</v>
      </c>
      <c r="D135" s="1048" t="str">
        <f t="shared" si="5"/>
        <v>23217,</v>
      </c>
      <c r="E135" s="1048" t="s">
        <v>570</v>
      </c>
      <c r="F135" s="1051"/>
    </row>
    <row r="136" spans="1:6">
      <c r="A136" s="1084"/>
      <c r="B136" s="1090">
        <v>1924</v>
      </c>
      <c r="C136" s="1048" t="s">
        <v>3</v>
      </c>
      <c r="D136" s="1048" t="str">
        <f t="shared" si="5"/>
        <v>1924,</v>
      </c>
      <c r="E136" s="1048" t="s">
        <v>570</v>
      </c>
      <c r="F136" s="1051"/>
    </row>
    <row r="137" spans="1:6">
      <c r="A137" s="1084"/>
      <c r="B137" s="1090">
        <v>27724</v>
      </c>
      <c r="C137" s="1048" t="s">
        <v>3</v>
      </c>
      <c r="D137" s="1048" t="str">
        <f t="shared" si="5"/>
        <v>27724,</v>
      </c>
      <c r="E137" s="1048" t="s">
        <v>570</v>
      </c>
      <c r="F137" s="1051"/>
    </row>
    <row r="138" spans="1:6">
      <c r="A138" s="1084"/>
      <c r="B138" s="1090">
        <v>6178</v>
      </c>
      <c r="C138" s="1048" t="s">
        <v>3</v>
      </c>
      <c r="D138" s="1048" t="str">
        <f t="shared" si="5"/>
        <v>6178,</v>
      </c>
      <c r="E138" s="1048" t="s">
        <v>570</v>
      </c>
      <c r="F138" s="1051"/>
    </row>
    <row r="139" spans="1:6">
      <c r="A139" s="1084"/>
      <c r="B139" s="1090">
        <v>94162</v>
      </c>
      <c r="C139" s="1048" t="s">
        <v>3</v>
      </c>
      <c r="D139" s="1048" t="str">
        <f t="shared" si="5"/>
        <v>94162,</v>
      </c>
      <c r="E139" s="1048" t="s">
        <v>847</v>
      </c>
      <c r="F139" s="1051"/>
    </row>
    <row r="140" spans="1:6">
      <c r="A140" s="1084"/>
      <c r="B140" s="1090">
        <v>166880</v>
      </c>
      <c r="C140" s="1048" t="s">
        <v>3</v>
      </c>
      <c r="D140" s="1048" t="str">
        <f t="shared" si="5"/>
        <v>166880,</v>
      </c>
      <c r="E140" s="1048" t="s">
        <v>463</v>
      </c>
      <c r="F140" s="1051"/>
    </row>
    <row r="141" spans="1:6">
      <c r="A141" s="1084"/>
      <c r="B141" s="1090">
        <v>55449</v>
      </c>
      <c r="C141" s="1048" t="s">
        <v>3</v>
      </c>
      <c r="D141" s="1048" t="str">
        <f t="shared" si="5"/>
        <v>55449,</v>
      </c>
      <c r="E141" s="1048" t="s">
        <v>463</v>
      </c>
      <c r="F141" s="1051"/>
    </row>
    <row r="142" spans="1:6">
      <c r="A142" s="1084"/>
      <c r="B142" s="1090">
        <v>9025</v>
      </c>
      <c r="C142" s="1048" t="s">
        <v>3</v>
      </c>
      <c r="D142" s="1048" t="str">
        <f t="shared" si="5"/>
        <v>9025,</v>
      </c>
      <c r="E142" s="1048" t="s">
        <v>561</v>
      </c>
      <c r="F142" s="1051"/>
    </row>
    <row r="143" spans="1:6">
      <c r="A143" s="1084"/>
      <c r="B143" s="1090">
        <v>64766</v>
      </c>
      <c r="C143" s="1048" t="s">
        <v>3</v>
      </c>
      <c r="D143" s="1048" t="str">
        <f t="shared" si="5"/>
        <v>64766,</v>
      </c>
      <c r="E143" s="1048" t="s">
        <v>561</v>
      </c>
      <c r="F143" s="1051"/>
    </row>
    <row r="144" spans="1:6">
      <c r="A144" s="1084"/>
      <c r="B144" s="1090">
        <v>198750</v>
      </c>
      <c r="C144" s="1048" t="s">
        <v>3</v>
      </c>
      <c r="D144" s="1048" t="str">
        <f t="shared" si="5"/>
        <v>198750,</v>
      </c>
      <c r="E144" s="1048" t="s">
        <v>561</v>
      </c>
      <c r="F144" s="1051"/>
    </row>
    <row r="145" spans="1:6">
      <c r="A145" s="1084"/>
      <c r="B145" s="1090">
        <v>145795</v>
      </c>
      <c r="C145" s="1048" t="s">
        <v>3</v>
      </c>
      <c r="D145" s="1048" t="str">
        <f t="shared" si="5"/>
        <v>145795,</v>
      </c>
      <c r="E145" s="1048" t="s">
        <v>561</v>
      </c>
      <c r="F145" s="1051"/>
    </row>
    <row r="146" spans="1:6">
      <c r="A146" s="1084"/>
      <c r="B146" s="1090">
        <v>2585</v>
      </c>
      <c r="C146" s="1048" t="s">
        <v>3</v>
      </c>
      <c r="D146" s="1048" t="str">
        <f t="shared" si="5"/>
        <v>2585,</v>
      </c>
      <c r="E146" s="1048" t="s">
        <v>848</v>
      </c>
      <c r="F146" s="1051"/>
    </row>
    <row r="147" spans="1:6">
      <c r="A147" s="1084"/>
      <c r="B147" s="1090">
        <v>168760</v>
      </c>
      <c r="C147" s="1048" t="s">
        <v>3</v>
      </c>
      <c r="D147" s="1048" t="str">
        <f t="shared" si="5"/>
        <v>168760,</v>
      </c>
      <c r="E147" s="1048" t="s">
        <v>848</v>
      </c>
      <c r="F147" s="1051"/>
    </row>
    <row r="148" spans="1:6">
      <c r="A148" s="1084"/>
      <c r="B148" s="1090">
        <v>56349</v>
      </c>
      <c r="C148" s="1048" t="s">
        <v>3</v>
      </c>
      <c r="D148" s="1048" t="str">
        <f t="shared" si="5"/>
        <v>56349,</v>
      </c>
      <c r="E148" s="1048" t="s">
        <v>849</v>
      </c>
      <c r="F148" s="1051"/>
    </row>
    <row r="149" spans="1:6">
      <c r="A149" s="1084"/>
      <c r="B149" s="1089">
        <v>170537</v>
      </c>
      <c r="C149" s="1048" t="s">
        <v>3</v>
      </c>
      <c r="D149" s="1048" t="str">
        <f t="shared" si="5"/>
        <v>170537,</v>
      </c>
      <c r="E149" s="1089" t="s">
        <v>798</v>
      </c>
      <c r="F149" s="1051"/>
    </row>
    <row r="150" spans="1:6">
      <c r="A150" s="1084"/>
      <c r="B150" s="1089">
        <v>148441</v>
      </c>
      <c r="C150" s="1048" t="s">
        <v>3</v>
      </c>
      <c r="D150" s="1048" t="str">
        <f t="shared" si="5"/>
        <v>148441,</v>
      </c>
      <c r="E150" s="1089" t="s">
        <v>501</v>
      </c>
      <c r="F150" s="1051"/>
    </row>
    <row r="151" spans="1:6">
      <c r="A151" s="1084"/>
      <c r="B151" s="1089">
        <v>166819</v>
      </c>
      <c r="C151" s="1048" t="s">
        <v>3</v>
      </c>
      <c r="D151" s="1048" t="str">
        <f t="shared" si="5"/>
        <v>166819,</v>
      </c>
      <c r="E151" s="1089" t="s">
        <v>28</v>
      </c>
      <c r="F151" s="1051"/>
    </row>
    <row r="152" spans="1:6">
      <c r="A152" s="1084"/>
      <c r="B152" s="1089">
        <v>164949</v>
      </c>
      <c r="C152" s="1048" t="s">
        <v>3</v>
      </c>
      <c r="D152" s="1048" t="str">
        <f t="shared" si="5"/>
        <v>164949,</v>
      </c>
      <c r="E152" s="1089" t="s">
        <v>28</v>
      </c>
      <c r="F152" s="1051"/>
    </row>
    <row r="153" spans="1:6">
      <c r="A153" s="1084"/>
      <c r="B153" s="722">
        <v>135858</v>
      </c>
      <c r="C153" s="1048" t="s">
        <v>3</v>
      </c>
      <c r="D153" s="1048" t="str">
        <f t="shared" ref="D153:D160" si="6">B153&amp;C153</f>
        <v>135858,</v>
      </c>
      <c r="E153" s="722" t="s">
        <v>561</v>
      </c>
      <c r="F153" s="1051"/>
    </row>
    <row r="154" spans="1:6">
      <c r="A154" s="1084"/>
      <c r="B154" s="722">
        <v>139495</v>
      </c>
      <c r="C154" s="1048" t="s">
        <v>3</v>
      </c>
      <c r="D154" s="1048" t="str">
        <f t="shared" si="6"/>
        <v>139495,</v>
      </c>
      <c r="E154" s="722" t="s">
        <v>477</v>
      </c>
      <c r="F154" s="1051"/>
    </row>
    <row r="155" spans="1:6">
      <c r="A155" s="1084"/>
      <c r="B155" s="722">
        <v>137157</v>
      </c>
      <c r="C155" s="1048" t="s">
        <v>3</v>
      </c>
      <c r="D155" s="1048" t="str">
        <f t="shared" si="6"/>
        <v>137157,</v>
      </c>
      <c r="E155" s="722" t="s">
        <v>464</v>
      </c>
      <c r="F155" s="1051"/>
    </row>
    <row r="156" spans="1:6">
      <c r="A156" s="1084"/>
      <c r="B156" s="722">
        <v>139497</v>
      </c>
      <c r="C156" s="1048" t="s">
        <v>3</v>
      </c>
      <c r="D156" s="1048" t="str">
        <f t="shared" si="6"/>
        <v>139497,</v>
      </c>
      <c r="E156" s="722" t="s">
        <v>850</v>
      </c>
      <c r="F156" s="1051"/>
    </row>
    <row r="157" spans="1:6">
      <c r="A157" s="1084"/>
      <c r="B157" s="722">
        <v>139743</v>
      </c>
      <c r="C157" s="1048" t="s">
        <v>3</v>
      </c>
      <c r="D157" s="1048" t="str">
        <f t="shared" si="6"/>
        <v>139743,</v>
      </c>
      <c r="E157" s="722" t="s">
        <v>472</v>
      </c>
      <c r="F157" s="1051"/>
    </row>
    <row r="158" spans="1:6">
      <c r="A158" s="1084"/>
      <c r="B158" s="722">
        <v>139494</v>
      </c>
      <c r="C158" s="1048" t="s">
        <v>3</v>
      </c>
      <c r="D158" s="1048" t="str">
        <f t="shared" si="6"/>
        <v>139494,</v>
      </c>
      <c r="E158" s="722" t="s">
        <v>789</v>
      </c>
      <c r="F158" s="1051"/>
    </row>
    <row r="159" spans="1:6">
      <c r="A159" s="1084"/>
      <c r="B159" s="722">
        <v>222895</v>
      </c>
      <c r="C159" s="1048" t="s">
        <v>3</v>
      </c>
      <c r="D159" s="1048" t="str">
        <f t="shared" si="6"/>
        <v>222895,</v>
      </c>
      <c r="E159" s="722" t="s">
        <v>457</v>
      </c>
      <c r="F159" s="1051"/>
    </row>
    <row r="160" spans="1:6">
      <c r="A160" s="1084"/>
      <c r="B160" s="722">
        <v>222896</v>
      </c>
      <c r="C160" s="1048"/>
      <c r="D160" s="1048" t="str">
        <f t="shared" si="6"/>
        <v>222896</v>
      </c>
      <c r="E160" s="722" t="s">
        <v>851</v>
      </c>
      <c r="F160" s="1052"/>
    </row>
    <row r="161" spans="2:6">
      <c r="B161" s="722"/>
      <c r="C161" s="722"/>
      <c r="D161" s="722"/>
      <c r="E161" s="722"/>
      <c r="F161" s="522"/>
    </row>
    <row r="162" spans="1:6">
      <c r="A162" s="1084"/>
      <c r="B162" s="1048" t="s">
        <v>79</v>
      </c>
      <c r="C162" s="722"/>
      <c r="D162" s="722"/>
      <c r="E162" s="1048" t="s">
        <v>2</v>
      </c>
      <c r="F162" s="522" t="s">
        <v>0</v>
      </c>
    </row>
    <row r="163" spans="1:6">
      <c r="A163" s="1084" t="s">
        <v>865</v>
      </c>
      <c r="B163" s="1091">
        <v>155108</v>
      </c>
      <c r="C163" s="1048" t="s">
        <v>3</v>
      </c>
      <c r="D163" s="722" t="str">
        <f t="shared" ref="D163:D168" si="7">B163&amp;C163</f>
        <v>155108,</v>
      </c>
      <c r="E163" s="1048" t="s">
        <v>231</v>
      </c>
      <c r="F163" s="1049">
        <v>74</v>
      </c>
    </row>
    <row r="164" spans="1:6">
      <c r="A164" s="1084"/>
      <c r="B164" s="1091">
        <v>110737</v>
      </c>
      <c r="C164" s="1048" t="s">
        <v>3</v>
      </c>
      <c r="D164" s="722" t="str">
        <f t="shared" si="7"/>
        <v>110737,</v>
      </c>
      <c r="E164" s="1048" t="s">
        <v>543</v>
      </c>
      <c r="F164" s="1051"/>
    </row>
    <row r="165" spans="1:6">
      <c r="A165" s="1084"/>
      <c r="B165" s="1091">
        <v>171499</v>
      </c>
      <c r="C165" s="1048" t="s">
        <v>3</v>
      </c>
      <c r="D165" s="722" t="str">
        <f t="shared" si="7"/>
        <v>171499,</v>
      </c>
      <c r="E165" s="1048" t="s">
        <v>543</v>
      </c>
      <c r="F165" s="1051"/>
    </row>
    <row r="166" spans="1:6">
      <c r="A166" s="1084"/>
      <c r="B166" s="1091">
        <v>183042</v>
      </c>
      <c r="C166" s="1048" t="s">
        <v>3</v>
      </c>
      <c r="D166" s="722" t="str">
        <f t="shared" si="7"/>
        <v>183042,</v>
      </c>
      <c r="E166" s="1048" t="s">
        <v>881</v>
      </c>
      <c r="F166" s="1051"/>
    </row>
    <row r="167" spans="1:6">
      <c r="A167" s="1084"/>
      <c r="B167" s="1091">
        <v>170191</v>
      </c>
      <c r="C167" s="1048" t="s">
        <v>3</v>
      </c>
      <c r="D167" s="722" t="str">
        <f t="shared" si="7"/>
        <v>170191,</v>
      </c>
      <c r="E167" s="1048" t="s">
        <v>104</v>
      </c>
      <c r="F167" s="1051"/>
    </row>
    <row r="168" spans="1:6">
      <c r="A168" s="1084"/>
      <c r="B168" s="1091">
        <v>201282</v>
      </c>
      <c r="C168" s="1048"/>
      <c r="D168" s="722" t="str">
        <f t="shared" si="7"/>
        <v>201282</v>
      </c>
      <c r="E168" s="1048" t="s">
        <v>882</v>
      </c>
      <c r="F168" s="1052"/>
    </row>
    <row r="169" spans="2:6">
      <c r="B169" s="1091"/>
      <c r="C169" s="722"/>
      <c r="D169" s="722"/>
      <c r="E169" s="1048"/>
      <c r="F169" s="522"/>
    </row>
    <row r="170" spans="1:6">
      <c r="A170" s="1084"/>
      <c r="B170" s="1048" t="s">
        <v>79</v>
      </c>
      <c r="C170" s="722"/>
      <c r="D170" s="722"/>
      <c r="E170" s="1048" t="s">
        <v>2</v>
      </c>
      <c r="F170" s="522" t="s">
        <v>0</v>
      </c>
    </row>
    <row r="171" spans="1:6">
      <c r="A171" s="1084" t="s">
        <v>883</v>
      </c>
      <c r="B171" s="1091">
        <v>150153</v>
      </c>
      <c r="C171" s="1048" t="s">
        <v>3</v>
      </c>
      <c r="D171" s="722" t="str">
        <f>B171&amp;C171</f>
        <v>150153,</v>
      </c>
      <c r="E171" s="1048" t="s">
        <v>884</v>
      </c>
      <c r="F171" s="522">
        <v>30</v>
      </c>
    </row>
    <row r="172" spans="1:6">
      <c r="A172" s="1084"/>
      <c r="B172" s="1091">
        <v>26495</v>
      </c>
      <c r="C172" s="1048" t="s">
        <v>3</v>
      </c>
      <c r="D172" s="722" t="str">
        <f t="shared" ref="D172:D203" si="8">B172&amp;C172</f>
        <v>26495,</v>
      </c>
      <c r="E172" s="1048" t="s">
        <v>885</v>
      </c>
      <c r="F172" s="522"/>
    </row>
    <row r="173" spans="1:6">
      <c r="A173" s="1084"/>
      <c r="B173" s="1091">
        <v>55320</v>
      </c>
      <c r="C173" s="1048" t="s">
        <v>3</v>
      </c>
      <c r="D173" s="722" t="str">
        <f t="shared" si="8"/>
        <v>55320,</v>
      </c>
      <c r="E173" s="1048" t="s">
        <v>886</v>
      </c>
      <c r="F173" s="522"/>
    </row>
    <row r="174" spans="1:6">
      <c r="A174" s="1084"/>
      <c r="B174" s="1091">
        <v>140533</v>
      </c>
      <c r="C174" s="1048" t="s">
        <v>3</v>
      </c>
      <c r="D174" s="722" t="str">
        <f t="shared" si="8"/>
        <v>140533,</v>
      </c>
      <c r="E174" s="1048" t="s">
        <v>887</v>
      </c>
      <c r="F174" s="522"/>
    </row>
    <row r="175" spans="1:6">
      <c r="A175" s="1084"/>
      <c r="B175" s="1091">
        <v>131529</v>
      </c>
      <c r="C175" s="1048" t="s">
        <v>3</v>
      </c>
      <c r="D175" s="722" t="str">
        <f t="shared" si="8"/>
        <v>131529,</v>
      </c>
      <c r="E175" s="1048" t="s">
        <v>888</v>
      </c>
      <c r="F175" s="522"/>
    </row>
    <row r="176" spans="1:6">
      <c r="A176" s="1084"/>
      <c r="B176" s="1091">
        <v>118247</v>
      </c>
      <c r="C176" s="1048" t="s">
        <v>3</v>
      </c>
      <c r="D176" s="722" t="str">
        <f t="shared" si="8"/>
        <v>118247,</v>
      </c>
      <c r="E176" s="1048" t="s">
        <v>889</v>
      </c>
      <c r="F176" s="522"/>
    </row>
    <row r="177" spans="1:6">
      <c r="A177" s="1084"/>
      <c r="B177" s="1091">
        <v>45713</v>
      </c>
      <c r="C177" s="1048" t="s">
        <v>3</v>
      </c>
      <c r="D177" s="722" t="str">
        <f t="shared" si="8"/>
        <v>45713,</v>
      </c>
      <c r="E177" s="1048" t="s">
        <v>890</v>
      </c>
      <c r="F177" s="522"/>
    </row>
    <row r="178" spans="1:6">
      <c r="A178" s="1084"/>
      <c r="B178" s="1091">
        <v>45749</v>
      </c>
      <c r="C178" s="1048" t="s">
        <v>3</v>
      </c>
      <c r="D178" s="722" t="str">
        <f t="shared" si="8"/>
        <v>45749,</v>
      </c>
      <c r="E178" s="1048" t="s">
        <v>891</v>
      </c>
      <c r="F178" s="522"/>
    </row>
    <row r="179" spans="1:6">
      <c r="A179" s="1084"/>
      <c r="B179" s="1091">
        <v>25313</v>
      </c>
      <c r="C179" s="1048" t="s">
        <v>3</v>
      </c>
      <c r="D179" s="722" t="str">
        <f t="shared" si="8"/>
        <v>25313,</v>
      </c>
      <c r="E179" s="1048" t="s">
        <v>892</v>
      </c>
      <c r="F179" s="522"/>
    </row>
    <row r="180" spans="1:6">
      <c r="A180" s="1084"/>
      <c r="B180" s="1091">
        <v>185064</v>
      </c>
      <c r="C180" s="1048" t="s">
        <v>3</v>
      </c>
      <c r="D180" s="722" t="str">
        <f t="shared" si="8"/>
        <v>185064,</v>
      </c>
      <c r="E180" s="1048" t="s">
        <v>893</v>
      </c>
      <c r="F180" s="522"/>
    </row>
    <row r="181" spans="1:6">
      <c r="A181" s="1084"/>
      <c r="B181" s="1091">
        <v>32596</v>
      </c>
      <c r="C181" s="1048" t="s">
        <v>3</v>
      </c>
      <c r="D181" s="722" t="str">
        <f t="shared" si="8"/>
        <v>32596,</v>
      </c>
      <c r="E181" s="1048" t="s">
        <v>894</v>
      </c>
      <c r="F181" s="522"/>
    </row>
    <row r="182" spans="1:6">
      <c r="A182" s="1084"/>
      <c r="B182" s="1091">
        <v>164901</v>
      </c>
      <c r="C182" s="1048" t="s">
        <v>3</v>
      </c>
      <c r="D182" s="722" t="str">
        <f t="shared" si="8"/>
        <v>164901,</v>
      </c>
      <c r="E182" s="1048" t="s">
        <v>895</v>
      </c>
      <c r="F182" s="522"/>
    </row>
    <row r="183" spans="1:6">
      <c r="A183" s="1084"/>
      <c r="B183" s="1091">
        <v>44734</v>
      </c>
      <c r="C183" s="1048" t="s">
        <v>3</v>
      </c>
      <c r="D183" s="722" t="str">
        <f t="shared" si="8"/>
        <v>44734,</v>
      </c>
      <c r="E183" s="1048" t="s">
        <v>896</v>
      </c>
      <c r="F183" s="522"/>
    </row>
    <row r="184" spans="1:6">
      <c r="A184" s="1084"/>
      <c r="B184" s="1091">
        <v>140288</v>
      </c>
      <c r="C184" s="1048" t="s">
        <v>3</v>
      </c>
      <c r="D184" s="722" t="str">
        <f t="shared" si="8"/>
        <v>140288,</v>
      </c>
      <c r="E184" s="1048" t="s">
        <v>355</v>
      </c>
      <c r="F184" s="522"/>
    </row>
    <row r="185" spans="1:6">
      <c r="A185" s="1084"/>
      <c r="B185" s="1091">
        <v>44621</v>
      </c>
      <c r="C185" s="1048" t="s">
        <v>3</v>
      </c>
      <c r="D185" s="722" t="str">
        <f t="shared" si="8"/>
        <v>44621,</v>
      </c>
      <c r="E185" s="1048" t="s">
        <v>409</v>
      </c>
      <c r="F185" s="522"/>
    </row>
    <row r="186" spans="1:6">
      <c r="A186" s="1084"/>
      <c r="B186" s="1091">
        <v>148966</v>
      </c>
      <c r="C186" s="1048" t="s">
        <v>3</v>
      </c>
      <c r="D186" s="722" t="str">
        <f t="shared" si="8"/>
        <v>148966,</v>
      </c>
      <c r="E186" s="1048" t="s">
        <v>104</v>
      </c>
      <c r="F186" s="522"/>
    </row>
    <row r="187" spans="1:6">
      <c r="A187" s="1084"/>
      <c r="B187" s="1091">
        <v>148969</v>
      </c>
      <c r="C187" s="1048" t="s">
        <v>3</v>
      </c>
      <c r="D187" s="722" t="str">
        <f t="shared" si="8"/>
        <v>148969,</v>
      </c>
      <c r="E187" s="1048" t="s">
        <v>124</v>
      </c>
      <c r="F187" s="522"/>
    </row>
    <row r="188" spans="1:6">
      <c r="A188" s="1084"/>
      <c r="B188" s="1091">
        <v>22899</v>
      </c>
      <c r="C188" s="1048"/>
      <c r="D188" s="722" t="str">
        <f t="shared" si="8"/>
        <v>22899</v>
      </c>
      <c r="E188" s="1048" t="s">
        <v>897</v>
      </c>
      <c r="F188" s="522"/>
    </row>
    <row r="189" spans="1:6">
      <c r="A189" s="1084"/>
      <c r="B189" s="1048"/>
      <c r="C189" s="1048"/>
      <c r="D189" s="722"/>
      <c r="E189" s="1048"/>
      <c r="F189" s="522"/>
    </row>
    <row r="190" spans="1:6">
      <c r="A190" s="1084"/>
      <c r="B190" s="1048" t="s">
        <v>79</v>
      </c>
      <c r="C190" s="1048"/>
      <c r="D190" s="722" t="str">
        <f t="shared" si="8"/>
        <v>货品ID</v>
      </c>
      <c r="E190" s="1048" t="s">
        <v>2</v>
      </c>
      <c r="F190" s="1095" t="s">
        <v>0</v>
      </c>
    </row>
    <row r="191" spans="1:6">
      <c r="A191" s="1087"/>
      <c r="B191" s="722">
        <v>99821</v>
      </c>
      <c r="C191" s="1048" t="s">
        <v>3</v>
      </c>
      <c r="D191" s="722" t="str">
        <f t="shared" si="8"/>
        <v>99821,</v>
      </c>
      <c r="E191" s="722" t="s">
        <v>549</v>
      </c>
      <c r="F191" s="1049">
        <v>5500</v>
      </c>
    </row>
    <row r="192" spans="1:6">
      <c r="A192" s="1087"/>
      <c r="B192" s="722">
        <v>168727</v>
      </c>
      <c r="C192" s="1048" t="s">
        <v>3</v>
      </c>
      <c r="D192" s="722" t="str">
        <f t="shared" si="8"/>
        <v>168727,</v>
      </c>
      <c r="E192" s="722" t="s">
        <v>465</v>
      </c>
      <c r="F192" s="1051"/>
    </row>
    <row r="193" spans="1:6">
      <c r="A193" s="1087"/>
      <c r="B193" s="722">
        <v>24038</v>
      </c>
      <c r="C193" s="1048" t="s">
        <v>3</v>
      </c>
      <c r="D193" s="722" t="str">
        <f t="shared" si="8"/>
        <v>24038,</v>
      </c>
      <c r="E193" s="722" t="s">
        <v>533</v>
      </c>
      <c r="F193" s="1051"/>
    </row>
    <row r="194" spans="1:6">
      <c r="A194" s="1087"/>
      <c r="B194" s="722">
        <v>48851</v>
      </c>
      <c r="C194" s="1048" t="s">
        <v>3</v>
      </c>
      <c r="D194" s="722" t="str">
        <f t="shared" si="8"/>
        <v>48851,</v>
      </c>
      <c r="E194" s="722" t="s">
        <v>514</v>
      </c>
      <c r="F194" s="1051"/>
    </row>
    <row r="195" spans="1:6">
      <c r="A195" s="1087"/>
      <c r="B195" s="722">
        <v>185513</v>
      </c>
      <c r="C195" s="1048" t="s">
        <v>3</v>
      </c>
      <c r="D195" s="722" t="str">
        <f t="shared" si="8"/>
        <v>185513,</v>
      </c>
      <c r="E195" s="722" t="s">
        <v>898</v>
      </c>
      <c r="F195" s="1051"/>
    </row>
    <row r="196" spans="1:6">
      <c r="A196" s="1087"/>
      <c r="B196" s="722">
        <v>105146</v>
      </c>
      <c r="C196" s="1048" t="s">
        <v>3</v>
      </c>
      <c r="D196" s="722" t="str">
        <f t="shared" si="8"/>
        <v>105146,</v>
      </c>
      <c r="E196" s="722" t="s">
        <v>898</v>
      </c>
      <c r="F196" s="1051"/>
    </row>
    <row r="197" spans="1:6">
      <c r="A197" s="1087"/>
      <c r="B197" s="722">
        <v>104642</v>
      </c>
      <c r="C197" s="1048" t="s">
        <v>3</v>
      </c>
      <c r="D197" s="722" t="str">
        <f t="shared" si="8"/>
        <v>104642,</v>
      </c>
      <c r="E197" s="722" t="s">
        <v>899</v>
      </c>
      <c r="F197" s="1051"/>
    </row>
    <row r="198" spans="1:6">
      <c r="A198" s="1087"/>
      <c r="B198" s="722">
        <v>27910</v>
      </c>
      <c r="C198" s="1048" t="s">
        <v>3</v>
      </c>
      <c r="D198" s="722" t="str">
        <f t="shared" si="8"/>
        <v>27910,</v>
      </c>
      <c r="E198" s="722" t="s">
        <v>531</v>
      </c>
      <c r="F198" s="1051"/>
    </row>
    <row r="199" spans="1:6">
      <c r="A199" s="1087"/>
      <c r="B199" s="722">
        <v>136401</v>
      </c>
      <c r="C199" s="1048" t="s">
        <v>3</v>
      </c>
      <c r="D199" s="722" t="str">
        <f t="shared" si="8"/>
        <v>136401,</v>
      </c>
      <c r="E199" s="722" t="s">
        <v>483</v>
      </c>
      <c r="F199" s="1051"/>
    </row>
    <row r="200" spans="1:6">
      <c r="A200" s="1087"/>
      <c r="B200" s="722">
        <v>120776</v>
      </c>
      <c r="C200" s="1048" t="s">
        <v>3</v>
      </c>
      <c r="D200" s="722" t="str">
        <f t="shared" si="8"/>
        <v>120776,</v>
      </c>
      <c r="E200" s="722" t="s">
        <v>33</v>
      </c>
      <c r="F200" s="1051"/>
    </row>
    <row r="201" spans="1:6">
      <c r="A201" s="1087"/>
      <c r="B201" s="722">
        <v>185604</v>
      </c>
      <c r="C201" s="1048" t="s">
        <v>3</v>
      </c>
      <c r="D201" s="722" t="str">
        <f t="shared" si="8"/>
        <v>185604,</v>
      </c>
      <c r="E201" s="722" t="s">
        <v>33</v>
      </c>
      <c r="F201" s="1051"/>
    </row>
    <row r="202" spans="1:6">
      <c r="A202" s="1087"/>
      <c r="B202" s="722">
        <v>135133</v>
      </c>
      <c r="C202" s="1048" t="s">
        <v>3</v>
      </c>
      <c r="D202" s="722" t="str">
        <f t="shared" si="8"/>
        <v>135133,</v>
      </c>
      <c r="E202" s="722" t="s">
        <v>33</v>
      </c>
      <c r="F202" s="1051"/>
    </row>
    <row r="203" spans="1:6">
      <c r="A203" s="1087"/>
      <c r="B203" s="722">
        <v>186489</v>
      </c>
      <c r="C203" s="1048" t="s">
        <v>3</v>
      </c>
      <c r="D203" s="722" t="str">
        <f t="shared" si="8"/>
        <v>186489,</v>
      </c>
      <c r="E203" s="722" t="s">
        <v>900</v>
      </c>
      <c r="F203" s="1051"/>
    </row>
    <row r="204" spans="1:6">
      <c r="A204" s="1087"/>
      <c r="B204" s="722">
        <v>185549</v>
      </c>
      <c r="C204" s="1048" t="s">
        <v>3</v>
      </c>
      <c r="D204" s="722" t="str">
        <f t="shared" ref="D204:D235" si="9">B204&amp;C204</f>
        <v>185549,</v>
      </c>
      <c r="E204" s="722" t="s">
        <v>31</v>
      </c>
      <c r="F204" s="1051"/>
    </row>
    <row r="205" spans="1:6">
      <c r="A205" s="1087"/>
      <c r="B205" s="722">
        <v>27622</v>
      </c>
      <c r="C205" s="1048" t="s">
        <v>3</v>
      </c>
      <c r="D205" s="722" t="str">
        <f t="shared" si="9"/>
        <v>27622,</v>
      </c>
      <c r="E205" s="722" t="s">
        <v>31</v>
      </c>
      <c r="F205" s="1051"/>
    </row>
    <row r="206" spans="1:6">
      <c r="A206" s="1087"/>
      <c r="B206" s="722">
        <v>39911</v>
      </c>
      <c r="C206" s="1048" t="s">
        <v>3</v>
      </c>
      <c r="D206" s="722" t="str">
        <f t="shared" si="9"/>
        <v>39911,</v>
      </c>
      <c r="E206" s="722" t="s">
        <v>525</v>
      </c>
      <c r="F206" s="1051"/>
    </row>
    <row r="207" spans="1:6">
      <c r="A207" s="1087"/>
      <c r="B207" s="722">
        <v>109250</v>
      </c>
      <c r="C207" s="1048" t="s">
        <v>3</v>
      </c>
      <c r="D207" s="722" t="str">
        <f t="shared" si="9"/>
        <v>109250,</v>
      </c>
      <c r="E207" s="722" t="s">
        <v>501</v>
      </c>
      <c r="F207" s="1051"/>
    </row>
    <row r="208" spans="1:6">
      <c r="A208" s="1087"/>
      <c r="B208" s="722">
        <v>96799</v>
      </c>
      <c r="C208" s="1048" t="s">
        <v>3</v>
      </c>
      <c r="D208" s="722" t="str">
        <f t="shared" si="9"/>
        <v>96799,</v>
      </c>
      <c r="E208" s="722" t="s">
        <v>505</v>
      </c>
      <c r="F208" s="1051"/>
    </row>
    <row r="209" spans="1:6">
      <c r="A209" s="1087"/>
      <c r="B209" s="722">
        <v>14438</v>
      </c>
      <c r="C209" s="1048" t="s">
        <v>3</v>
      </c>
      <c r="D209" s="722" t="str">
        <f t="shared" si="9"/>
        <v>14438,</v>
      </c>
      <c r="E209" s="722" t="s">
        <v>500</v>
      </c>
      <c r="F209" s="1051"/>
    </row>
    <row r="210" spans="1:6">
      <c r="A210" s="1087"/>
      <c r="B210" s="722">
        <v>109794</v>
      </c>
      <c r="C210" s="1048" t="s">
        <v>3</v>
      </c>
      <c r="D210" s="722" t="str">
        <f t="shared" si="9"/>
        <v>109794,</v>
      </c>
      <c r="E210" s="722" t="s">
        <v>500</v>
      </c>
      <c r="F210" s="1051"/>
    </row>
    <row r="211" spans="1:6">
      <c r="A211" s="1087"/>
      <c r="B211" s="722">
        <v>45500</v>
      </c>
      <c r="C211" s="1048" t="s">
        <v>3</v>
      </c>
      <c r="D211" s="722" t="str">
        <f t="shared" si="9"/>
        <v>45500,</v>
      </c>
      <c r="E211" s="722" t="s">
        <v>520</v>
      </c>
      <c r="F211" s="1051"/>
    </row>
    <row r="212" spans="1:6">
      <c r="A212" s="1087"/>
      <c r="B212" s="722">
        <v>2134</v>
      </c>
      <c r="C212" s="1048" t="s">
        <v>3</v>
      </c>
      <c r="D212" s="722" t="str">
        <f t="shared" si="9"/>
        <v>2134,</v>
      </c>
      <c r="E212" s="722" t="s">
        <v>539</v>
      </c>
      <c r="F212" s="1051"/>
    </row>
    <row r="213" spans="1:6">
      <c r="A213" s="1087"/>
      <c r="B213" s="722">
        <v>185603</v>
      </c>
      <c r="C213" s="1048" t="s">
        <v>3</v>
      </c>
      <c r="D213" s="722" t="str">
        <f t="shared" si="9"/>
        <v>185603,</v>
      </c>
      <c r="E213" s="722" t="s">
        <v>901</v>
      </c>
      <c r="F213" s="1051"/>
    </row>
    <row r="214" spans="1:6">
      <c r="A214" s="1087"/>
      <c r="B214" s="722">
        <v>45012</v>
      </c>
      <c r="C214" s="1048" t="s">
        <v>3</v>
      </c>
      <c r="D214" s="722" t="str">
        <f t="shared" si="9"/>
        <v>45012,</v>
      </c>
      <c r="E214" s="722" t="s">
        <v>901</v>
      </c>
      <c r="F214" s="1051"/>
    </row>
    <row r="215" spans="1:6">
      <c r="A215" s="1087"/>
      <c r="B215" s="722">
        <v>134968</v>
      </c>
      <c r="C215" s="1048" t="s">
        <v>3</v>
      </c>
      <c r="D215" s="722" t="str">
        <f t="shared" si="9"/>
        <v>134968,</v>
      </c>
      <c r="E215" s="722" t="s">
        <v>491</v>
      </c>
      <c r="F215" s="1051"/>
    </row>
    <row r="216" spans="1:6">
      <c r="A216" s="1087"/>
      <c r="B216" s="722">
        <v>126109</v>
      </c>
      <c r="C216" s="1048" t="s">
        <v>3</v>
      </c>
      <c r="D216" s="722" t="str">
        <f t="shared" si="9"/>
        <v>126109,</v>
      </c>
      <c r="E216" s="722" t="s">
        <v>494</v>
      </c>
      <c r="F216" s="1051"/>
    </row>
    <row r="217" spans="1:6">
      <c r="A217" s="1087"/>
      <c r="B217" s="722">
        <v>109800</v>
      </c>
      <c r="C217" s="1048" t="s">
        <v>3</v>
      </c>
      <c r="D217" s="722" t="str">
        <f t="shared" si="9"/>
        <v>109800,</v>
      </c>
      <c r="E217" s="722" t="s">
        <v>499</v>
      </c>
      <c r="F217" s="1051"/>
    </row>
    <row r="218" spans="1:6">
      <c r="A218" s="1087"/>
      <c r="B218" s="722">
        <v>158053</v>
      </c>
      <c r="C218" s="1048" t="s">
        <v>3</v>
      </c>
      <c r="D218" s="722" t="str">
        <f t="shared" si="9"/>
        <v>158053,</v>
      </c>
      <c r="E218" s="722" t="s">
        <v>469</v>
      </c>
      <c r="F218" s="1051"/>
    </row>
    <row r="219" spans="1:6">
      <c r="A219" s="1087"/>
      <c r="B219" s="722">
        <v>106851</v>
      </c>
      <c r="C219" s="1048" t="s">
        <v>3</v>
      </c>
      <c r="D219" s="722" t="str">
        <f t="shared" si="9"/>
        <v>106851,</v>
      </c>
      <c r="E219" s="722" t="s">
        <v>502</v>
      </c>
      <c r="F219" s="1051"/>
    </row>
    <row r="220" spans="1:6">
      <c r="A220" s="1087"/>
      <c r="B220" s="722">
        <v>45137</v>
      </c>
      <c r="C220" s="1048" t="s">
        <v>3</v>
      </c>
      <c r="D220" s="722" t="str">
        <f t="shared" si="9"/>
        <v>45137,</v>
      </c>
      <c r="E220" s="722" t="s">
        <v>502</v>
      </c>
      <c r="F220" s="1051"/>
    </row>
    <row r="221" spans="1:6">
      <c r="A221" s="1087"/>
      <c r="B221" s="722">
        <v>185595</v>
      </c>
      <c r="C221" s="1048" t="s">
        <v>3</v>
      </c>
      <c r="D221" s="722" t="str">
        <f t="shared" si="9"/>
        <v>185595,</v>
      </c>
      <c r="E221" s="722" t="s">
        <v>502</v>
      </c>
      <c r="F221" s="1051"/>
    </row>
    <row r="222" spans="1:6">
      <c r="A222" s="1087"/>
      <c r="B222" s="722">
        <v>35084</v>
      </c>
      <c r="C222" s="1048" t="s">
        <v>3</v>
      </c>
      <c r="D222" s="722" t="str">
        <f t="shared" si="9"/>
        <v>35084,</v>
      </c>
      <c r="E222" s="722" t="s">
        <v>902</v>
      </c>
      <c r="F222" s="1051"/>
    </row>
    <row r="223" spans="1:6">
      <c r="A223" s="1087"/>
      <c r="B223" s="722">
        <v>119289</v>
      </c>
      <c r="C223" s="1048" t="s">
        <v>3</v>
      </c>
      <c r="D223" s="722" t="str">
        <f t="shared" si="9"/>
        <v>119289,</v>
      </c>
      <c r="E223" s="722" t="s">
        <v>485</v>
      </c>
      <c r="F223" s="1051"/>
    </row>
    <row r="224" spans="1:6">
      <c r="A224" s="1087"/>
      <c r="B224" s="722">
        <v>185482</v>
      </c>
      <c r="C224" s="1048" t="s">
        <v>3</v>
      </c>
      <c r="D224" s="722" t="str">
        <f t="shared" si="9"/>
        <v>185482,</v>
      </c>
      <c r="E224" s="722" t="s">
        <v>485</v>
      </c>
      <c r="F224" s="1051"/>
    </row>
    <row r="225" spans="1:6">
      <c r="A225" s="1087"/>
      <c r="B225" s="722">
        <v>135545</v>
      </c>
      <c r="C225" s="1048" t="s">
        <v>3</v>
      </c>
      <c r="D225" s="722" t="str">
        <f t="shared" si="9"/>
        <v>135545,</v>
      </c>
      <c r="E225" s="722" t="s">
        <v>485</v>
      </c>
      <c r="F225" s="1051"/>
    </row>
    <row r="226" spans="1:6">
      <c r="A226" s="1087"/>
      <c r="B226" s="722">
        <v>47163</v>
      </c>
      <c r="C226" s="1048" t="s">
        <v>3</v>
      </c>
      <c r="D226" s="722" t="str">
        <f t="shared" si="9"/>
        <v>47163,</v>
      </c>
      <c r="E226" s="722" t="s">
        <v>517</v>
      </c>
      <c r="F226" s="1051"/>
    </row>
    <row r="227" spans="1:6">
      <c r="A227" s="1087"/>
      <c r="B227" s="722">
        <v>126570</v>
      </c>
      <c r="C227" s="1048" t="s">
        <v>3</v>
      </c>
      <c r="D227" s="722" t="str">
        <f t="shared" si="9"/>
        <v>126570,</v>
      </c>
      <c r="E227" s="722" t="s">
        <v>493</v>
      </c>
      <c r="F227" s="1051"/>
    </row>
    <row r="228" spans="1:6">
      <c r="A228" s="1087"/>
      <c r="B228" s="722">
        <v>35082</v>
      </c>
      <c r="C228" s="1048" t="s">
        <v>3</v>
      </c>
      <c r="D228" s="722" t="str">
        <f t="shared" si="9"/>
        <v>35082,</v>
      </c>
      <c r="E228" s="722" t="s">
        <v>903</v>
      </c>
      <c r="F228" s="1051"/>
    </row>
    <row r="229" spans="1:6">
      <c r="A229" s="1087"/>
      <c r="B229" s="722">
        <v>35083</v>
      </c>
      <c r="C229" s="1048" t="s">
        <v>3</v>
      </c>
      <c r="D229" s="722" t="str">
        <f t="shared" si="9"/>
        <v>35083,</v>
      </c>
      <c r="E229" s="722" t="s">
        <v>904</v>
      </c>
      <c r="F229" s="1051"/>
    </row>
    <row r="230" spans="1:6">
      <c r="A230" s="1087"/>
      <c r="B230" s="722">
        <v>48311</v>
      </c>
      <c r="C230" s="1048" t="s">
        <v>3</v>
      </c>
      <c r="D230" s="722" t="str">
        <f t="shared" si="9"/>
        <v>48311,</v>
      </c>
      <c r="E230" s="722" t="s">
        <v>515</v>
      </c>
      <c r="F230" s="1051"/>
    </row>
    <row r="231" spans="1:6">
      <c r="A231" s="1087"/>
      <c r="B231" s="722">
        <v>21583</v>
      </c>
      <c r="C231" s="1048" t="s">
        <v>3</v>
      </c>
      <c r="D231" s="722" t="str">
        <f t="shared" si="9"/>
        <v>21583,</v>
      </c>
      <c r="E231" s="722" t="s">
        <v>535</v>
      </c>
      <c r="F231" s="1051"/>
    </row>
    <row r="232" spans="1:6">
      <c r="A232" s="1087"/>
      <c r="B232" s="722">
        <v>186491</v>
      </c>
      <c r="C232" s="1048" t="s">
        <v>3</v>
      </c>
      <c r="D232" s="722" t="str">
        <f t="shared" si="9"/>
        <v>186491,</v>
      </c>
      <c r="E232" s="722" t="s">
        <v>905</v>
      </c>
      <c r="F232" s="1051"/>
    </row>
    <row r="233" spans="1:6">
      <c r="A233" s="1087"/>
      <c r="B233" s="722">
        <v>135143</v>
      </c>
      <c r="C233" s="1048" t="s">
        <v>3</v>
      </c>
      <c r="D233" s="722" t="str">
        <f t="shared" si="9"/>
        <v>135143,</v>
      </c>
      <c r="E233" s="722" t="s">
        <v>487</v>
      </c>
      <c r="F233" s="1051"/>
    </row>
    <row r="234" spans="1:6">
      <c r="A234" s="1087"/>
      <c r="B234" s="722">
        <v>163392</v>
      </c>
      <c r="C234" s="1048" t="s">
        <v>3</v>
      </c>
      <c r="D234" s="722" t="str">
        <f t="shared" si="9"/>
        <v>163392,</v>
      </c>
      <c r="E234" s="722" t="s">
        <v>906</v>
      </c>
      <c r="F234" s="1051"/>
    </row>
    <row r="235" spans="1:6">
      <c r="A235" s="1087"/>
      <c r="B235" s="722">
        <v>136053</v>
      </c>
      <c r="C235" s="1048" t="s">
        <v>3</v>
      </c>
      <c r="D235" s="722" t="str">
        <f t="shared" si="9"/>
        <v>136053,</v>
      </c>
      <c r="E235" s="722" t="s">
        <v>906</v>
      </c>
      <c r="F235" s="1051"/>
    </row>
    <row r="236" spans="1:6">
      <c r="A236" s="1087"/>
      <c r="B236" s="722">
        <v>150626</v>
      </c>
      <c r="C236" s="1048" t="s">
        <v>3</v>
      </c>
      <c r="D236" s="722" t="str">
        <f t="shared" ref="D236:D268" si="10">B236&amp;C236</f>
        <v>150626,</v>
      </c>
      <c r="E236" s="722" t="s">
        <v>476</v>
      </c>
      <c r="F236" s="1051"/>
    </row>
    <row r="237" spans="1:6">
      <c r="A237" s="1087"/>
      <c r="B237" s="722">
        <v>126108</v>
      </c>
      <c r="C237" s="1048" t="s">
        <v>3</v>
      </c>
      <c r="D237" s="722" t="str">
        <f t="shared" si="10"/>
        <v>126108,</v>
      </c>
      <c r="E237" s="722" t="s">
        <v>508</v>
      </c>
      <c r="F237" s="1051"/>
    </row>
    <row r="238" spans="1:6">
      <c r="A238" s="1087"/>
      <c r="B238" s="722">
        <v>89117</v>
      </c>
      <c r="C238" s="1048" t="s">
        <v>3</v>
      </c>
      <c r="D238" s="722" t="str">
        <f t="shared" si="10"/>
        <v>89117,</v>
      </c>
      <c r="E238" s="722" t="s">
        <v>508</v>
      </c>
      <c r="F238" s="1051"/>
    </row>
    <row r="239" spans="1:6">
      <c r="A239" s="1087"/>
      <c r="B239" s="722">
        <v>152765</v>
      </c>
      <c r="C239" s="1048" t="s">
        <v>3</v>
      </c>
      <c r="D239" s="722" t="str">
        <f t="shared" si="10"/>
        <v>152765,</v>
      </c>
      <c r="E239" s="722" t="s">
        <v>472</v>
      </c>
      <c r="F239" s="1051"/>
    </row>
    <row r="240" spans="1:6">
      <c r="A240" s="1087"/>
      <c r="B240" s="722">
        <v>157164</v>
      </c>
      <c r="C240" s="1048" t="s">
        <v>3</v>
      </c>
      <c r="D240" s="722" t="str">
        <f t="shared" si="10"/>
        <v>157164,</v>
      </c>
      <c r="E240" s="722" t="s">
        <v>470</v>
      </c>
      <c r="F240" s="1051"/>
    </row>
    <row r="241" spans="1:6">
      <c r="A241" s="1087"/>
      <c r="B241" s="722">
        <v>152000</v>
      </c>
      <c r="C241" s="1048" t="s">
        <v>3</v>
      </c>
      <c r="D241" s="722" t="str">
        <f t="shared" si="10"/>
        <v>152000,</v>
      </c>
      <c r="E241" s="722" t="s">
        <v>474</v>
      </c>
      <c r="F241" s="1051"/>
    </row>
    <row r="242" spans="1:6">
      <c r="A242" s="1087"/>
      <c r="B242" s="722">
        <v>166958</v>
      </c>
      <c r="C242" s="1048" t="s">
        <v>3</v>
      </c>
      <c r="D242" s="722" t="str">
        <f t="shared" si="10"/>
        <v>166958,</v>
      </c>
      <c r="E242" s="722" t="s">
        <v>466</v>
      </c>
      <c r="F242" s="1051"/>
    </row>
    <row r="243" spans="1:6">
      <c r="A243" s="1087"/>
      <c r="B243" s="722">
        <v>151010</v>
      </c>
      <c r="C243" s="1048" t="s">
        <v>3</v>
      </c>
      <c r="D243" s="722" t="str">
        <f t="shared" si="10"/>
        <v>151010,</v>
      </c>
      <c r="E243" s="722" t="s">
        <v>475</v>
      </c>
      <c r="F243" s="1051"/>
    </row>
    <row r="244" spans="1:6">
      <c r="A244" s="1087"/>
      <c r="B244" s="722">
        <v>152763</v>
      </c>
      <c r="C244" s="1048" t="s">
        <v>3</v>
      </c>
      <c r="D244" s="722" t="str">
        <f t="shared" si="10"/>
        <v>152763,</v>
      </c>
      <c r="E244" s="722" t="s">
        <v>473</v>
      </c>
      <c r="F244" s="1051"/>
    </row>
    <row r="245" spans="1:6">
      <c r="A245" s="1087"/>
      <c r="B245" s="722">
        <v>83306</v>
      </c>
      <c r="C245" s="1048" t="s">
        <v>3</v>
      </c>
      <c r="D245" s="722" t="str">
        <f t="shared" si="10"/>
        <v>83306,</v>
      </c>
      <c r="E245" s="722" t="s">
        <v>457</v>
      </c>
      <c r="F245" s="1051"/>
    </row>
    <row r="246" spans="1:6">
      <c r="A246" s="1087"/>
      <c r="B246" s="722">
        <v>196166</v>
      </c>
      <c r="C246" s="1048" t="s">
        <v>3</v>
      </c>
      <c r="D246" s="722" t="str">
        <f t="shared" si="10"/>
        <v>196166,</v>
      </c>
      <c r="E246" s="722" t="s">
        <v>457</v>
      </c>
      <c r="F246" s="1051"/>
    </row>
    <row r="247" spans="1:6">
      <c r="A247" s="1087"/>
      <c r="B247" s="722">
        <v>148890</v>
      </c>
      <c r="C247" s="1048" t="s">
        <v>3</v>
      </c>
      <c r="D247" s="722" t="str">
        <f t="shared" si="10"/>
        <v>148890,</v>
      </c>
      <c r="E247" s="722" t="s">
        <v>477</v>
      </c>
      <c r="F247" s="1051"/>
    </row>
    <row r="248" spans="1:6">
      <c r="A248" s="1087"/>
      <c r="B248" s="722">
        <v>148056</v>
      </c>
      <c r="C248" s="1048" t="s">
        <v>3</v>
      </c>
      <c r="D248" s="722" t="str">
        <f t="shared" si="10"/>
        <v>148056,</v>
      </c>
      <c r="E248" s="722" t="s">
        <v>32</v>
      </c>
      <c r="F248" s="1051"/>
    </row>
    <row r="249" spans="1:6">
      <c r="A249" s="1087"/>
      <c r="B249" s="722">
        <v>148055</v>
      </c>
      <c r="C249" s="1048" t="s">
        <v>3</v>
      </c>
      <c r="D249" s="722" t="str">
        <f t="shared" si="10"/>
        <v>148055,</v>
      </c>
      <c r="E249" s="722" t="s">
        <v>481</v>
      </c>
      <c r="F249" s="1051"/>
    </row>
    <row r="250" spans="1:6">
      <c r="A250" s="1087"/>
      <c r="B250" s="722">
        <v>144706</v>
      </c>
      <c r="C250" s="1048" t="s">
        <v>3</v>
      </c>
      <c r="D250" s="722" t="str">
        <f t="shared" si="10"/>
        <v>144706,</v>
      </c>
      <c r="E250" s="722" t="s">
        <v>482</v>
      </c>
      <c r="F250" s="1051"/>
    </row>
    <row r="251" spans="1:6">
      <c r="A251" s="1087"/>
      <c r="B251" s="722">
        <v>83269</v>
      </c>
      <c r="C251" s="1048" t="s">
        <v>3</v>
      </c>
      <c r="D251" s="722" t="str">
        <f t="shared" si="10"/>
        <v>83269,</v>
      </c>
      <c r="E251" s="722" t="s">
        <v>509</v>
      </c>
      <c r="F251" s="1051"/>
    </row>
    <row r="252" spans="1:6">
      <c r="A252" s="1087"/>
      <c r="B252" s="722">
        <v>176695</v>
      </c>
      <c r="C252" s="1048" t="s">
        <v>3</v>
      </c>
      <c r="D252" s="722" t="str">
        <f t="shared" si="10"/>
        <v>176695,</v>
      </c>
      <c r="E252" s="722" t="s">
        <v>461</v>
      </c>
      <c r="F252" s="1051"/>
    </row>
    <row r="253" spans="1:6">
      <c r="A253" s="1087"/>
      <c r="B253" s="722">
        <v>14439</v>
      </c>
      <c r="C253" s="1048" t="s">
        <v>3</v>
      </c>
      <c r="D253" s="722" t="str">
        <f t="shared" si="10"/>
        <v>14439,</v>
      </c>
      <c r="E253" s="722" t="s">
        <v>907</v>
      </c>
      <c r="F253" s="1051"/>
    </row>
    <row r="254" spans="1:6">
      <c r="A254" s="1087"/>
      <c r="B254" s="722">
        <v>148888</v>
      </c>
      <c r="C254" s="1048" t="s">
        <v>3</v>
      </c>
      <c r="D254" s="722" t="str">
        <f t="shared" si="10"/>
        <v>148888,</v>
      </c>
      <c r="E254" s="722" t="s">
        <v>116</v>
      </c>
      <c r="F254" s="1051"/>
    </row>
    <row r="255" spans="1:6">
      <c r="A255" s="1087"/>
      <c r="B255" s="722">
        <v>58451</v>
      </c>
      <c r="C255" s="1048" t="s">
        <v>3</v>
      </c>
      <c r="D255" s="722" t="str">
        <f t="shared" si="10"/>
        <v>58451,</v>
      </c>
      <c r="E255" s="722" t="s">
        <v>116</v>
      </c>
      <c r="F255" s="1051"/>
    </row>
    <row r="256" spans="1:6">
      <c r="A256" s="1087"/>
      <c r="B256" s="722">
        <v>148531</v>
      </c>
      <c r="C256" s="1048" t="s">
        <v>3</v>
      </c>
      <c r="D256" s="722" t="str">
        <f t="shared" si="10"/>
        <v>148531,</v>
      </c>
      <c r="E256" s="722" t="s">
        <v>480</v>
      </c>
      <c r="F256" s="1051"/>
    </row>
    <row r="257" spans="1:6">
      <c r="A257" s="1087"/>
      <c r="B257" s="722">
        <v>148769</v>
      </c>
      <c r="C257" s="1048" t="s">
        <v>3</v>
      </c>
      <c r="D257" s="722" t="str">
        <f t="shared" si="10"/>
        <v>148769,</v>
      </c>
      <c r="E257" s="722" t="s">
        <v>478</v>
      </c>
      <c r="F257" s="1051"/>
    </row>
    <row r="258" spans="1:6">
      <c r="A258" s="1087"/>
      <c r="B258" s="722">
        <v>22671</v>
      </c>
      <c r="C258" s="1048" t="s">
        <v>3</v>
      </c>
      <c r="D258" s="722" t="str">
        <f t="shared" si="10"/>
        <v>22671,</v>
      </c>
      <c r="E258" s="722" t="s">
        <v>534</v>
      </c>
      <c r="F258" s="1051"/>
    </row>
    <row r="259" spans="1:6">
      <c r="A259" s="1087"/>
      <c r="B259" s="722">
        <v>135028</v>
      </c>
      <c r="C259" s="1048" t="s">
        <v>3</v>
      </c>
      <c r="D259" s="722" t="str">
        <f t="shared" si="10"/>
        <v>135028,</v>
      </c>
      <c r="E259" s="722" t="s">
        <v>908</v>
      </c>
      <c r="F259" s="1051"/>
    </row>
    <row r="260" spans="1:6">
      <c r="A260" s="1087"/>
      <c r="B260" s="722">
        <v>176650</v>
      </c>
      <c r="C260" s="1048" t="s">
        <v>3</v>
      </c>
      <c r="D260" s="722" t="str">
        <f t="shared" si="10"/>
        <v>176650,</v>
      </c>
      <c r="E260" s="722" t="s">
        <v>462</v>
      </c>
      <c r="F260" s="1051"/>
    </row>
    <row r="261" spans="1:6">
      <c r="A261" s="1087"/>
      <c r="B261" s="722">
        <v>188354</v>
      </c>
      <c r="C261" s="1048" t="s">
        <v>3</v>
      </c>
      <c r="D261" s="722" t="str">
        <f t="shared" si="10"/>
        <v>188354,</v>
      </c>
      <c r="E261" s="722" t="s">
        <v>541</v>
      </c>
      <c r="F261" s="1051"/>
    </row>
    <row r="262" spans="1:6">
      <c r="A262" s="1087"/>
      <c r="B262" s="722">
        <v>176698</v>
      </c>
      <c r="C262" s="1048" t="s">
        <v>3</v>
      </c>
      <c r="D262" s="722" t="str">
        <f t="shared" si="10"/>
        <v>176698,</v>
      </c>
      <c r="E262" s="722" t="s">
        <v>460</v>
      </c>
      <c r="F262" s="1051"/>
    </row>
    <row r="263" spans="1:6">
      <c r="A263" s="1087"/>
      <c r="B263" s="722">
        <v>190079</v>
      </c>
      <c r="C263" s="1048" t="s">
        <v>3</v>
      </c>
      <c r="D263" s="722" t="str">
        <f t="shared" si="10"/>
        <v>190079,</v>
      </c>
      <c r="E263" s="722" t="s">
        <v>458</v>
      </c>
      <c r="F263" s="1051"/>
    </row>
    <row r="264" spans="1:6">
      <c r="A264" s="1087"/>
      <c r="B264" s="722">
        <v>166880</v>
      </c>
      <c r="C264" s="1048" t="s">
        <v>3</v>
      </c>
      <c r="D264" s="722" t="str">
        <f t="shared" si="10"/>
        <v>166880,</v>
      </c>
      <c r="E264" s="722" t="s">
        <v>463</v>
      </c>
      <c r="F264" s="1051"/>
    </row>
    <row r="265" spans="1:6">
      <c r="A265" s="1087"/>
      <c r="B265" s="722">
        <v>40226</v>
      </c>
      <c r="C265" s="1048" t="s">
        <v>3</v>
      </c>
      <c r="D265" s="722" t="str">
        <f t="shared" si="10"/>
        <v>40226,</v>
      </c>
      <c r="E265" s="722" t="s">
        <v>463</v>
      </c>
      <c r="F265" s="1051"/>
    </row>
    <row r="266" spans="1:6">
      <c r="A266" s="1087"/>
      <c r="B266" s="722">
        <v>12036</v>
      </c>
      <c r="C266" s="1048" t="s">
        <v>3</v>
      </c>
      <c r="D266" s="722" t="str">
        <f t="shared" si="10"/>
        <v>12036,</v>
      </c>
      <c r="E266" s="722" t="s">
        <v>463</v>
      </c>
      <c r="F266" s="1051"/>
    </row>
    <row r="267" spans="1:6">
      <c r="A267" s="1087"/>
      <c r="B267" s="722">
        <v>173754</v>
      </c>
      <c r="C267" s="1048" t="s">
        <v>3</v>
      </c>
      <c r="D267" s="722" t="str">
        <f t="shared" si="10"/>
        <v>173754,</v>
      </c>
      <c r="E267" s="722" t="s">
        <v>463</v>
      </c>
      <c r="F267" s="1051"/>
    </row>
    <row r="268" spans="1:6">
      <c r="A268" s="1087"/>
      <c r="B268" s="722">
        <v>171131</v>
      </c>
      <c r="C268" s="1048" t="s">
        <v>3</v>
      </c>
      <c r="D268" s="722" t="str">
        <f t="shared" si="10"/>
        <v>171131,</v>
      </c>
      <c r="E268" s="722" t="s">
        <v>464</v>
      </c>
      <c r="F268" s="1051"/>
    </row>
    <row r="269" spans="1:6">
      <c r="A269" s="1087"/>
      <c r="B269" s="722">
        <v>155375</v>
      </c>
      <c r="C269" s="1048" t="s">
        <v>3</v>
      </c>
      <c r="D269" s="722" t="str">
        <f t="shared" ref="D269:D311" si="11">B269&amp;C269</f>
        <v>155375,</v>
      </c>
      <c r="E269" s="722" t="s">
        <v>471</v>
      </c>
      <c r="F269" s="1051"/>
    </row>
    <row r="270" spans="1:6">
      <c r="A270" s="1087"/>
      <c r="B270" s="722">
        <v>148665</v>
      </c>
      <c r="C270" s="1048" t="s">
        <v>3</v>
      </c>
      <c r="D270" s="722" t="str">
        <f t="shared" si="11"/>
        <v>148665,</v>
      </c>
      <c r="E270" s="722" t="s">
        <v>479</v>
      </c>
      <c r="F270" s="1051"/>
    </row>
    <row r="271" spans="1:6">
      <c r="A271" s="1087"/>
      <c r="B271" s="722">
        <v>135132</v>
      </c>
      <c r="C271" s="1048" t="s">
        <v>3</v>
      </c>
      <c r="D271" s="722" t="str">
        <f t="shared" si="11"/>
        <v>135132,</v>
      </c>
      <c r="E271" s="722" t="s">
        <v>490</v>
      </c>
      <c r="F271" s="1051"/>
    </row>
    <row r="272" spans="1:6">
      <c r="A272" s="1087"/>
      <c r="B272" s="722">
        <v>132525</v>
      </c>
      <c r="C272" s="1048" t="s">
        <v>3</v>
      </c>
      <c r="D272" s="722" t="str">
        <f t="shared" si="11"/>
        <v>132525,</v>
      </c>
      <c r="E272" s="722" t="s">
        <v>490</v>
      </c>
      <c r="F272" s="1051"/>
    </row>
    <row r="273" spans="1:6">
      <c r="A273" s="1087"/>
      <c r="B273" s="722">
        <v>38127</v>
      </c>
      <c r="C273" s="1048" t="s">
        <v>3</v>
      </c>
      <c r="D273" s="722" t="str">
        <f t="shared" si="11"/>
        <v>38127,</v>
      </c>
      <c r="E273" s="722" t="s">
        <v>490</v>
      </c>
      <c r="F273" s="1051"/>
    </row>
    <row r="274" spans="1:6">
      <c r="A274" s="1087"/>
      <c r="B274" s="722">
        <v>135540</v>
      </c>
      <c r="C274" s="1048" t="s">
        <v>3</v>
      </c>
      <c r="D274" s="722" t="str">
        <f t="shared" si="11"/>
        <v>135540,</v>
      </c>
      <c r="E274" s="722" t="s">
        <v>486</v>
      </c>
      <c r="F274" s="1051"/>
    </row>
    <row r="275" spans="1:6">
      <c r="A275" s="1087"/>
      <c r="B275" s="722">
        <v>183811</v>
      </c>
      <c r="C275" s="1048" t="s">
        <v>3</v>
      </c>
      <c r="D275" s="722" t="str">
        <f t="shared" si="11"/>
        <v>183811,</v>
      </c>
      <c r="E275" s="722" t="s">
        <v>22</v>
      </c>
      <c r="F275" s="1051"/>
    </row>
    <row r="276" spans="1:6">
      <c r="A276" s="1087"/>
      <c r="B276" s="722">
        <v>73485</v>
      </c>
      <c r="C276" s="1048" t="s">
        <v>3</v>
      </c>
      <c r="D276" s="722" t="str">
        <f t="shared" si="11"/>
        <v>73485,</v>
      </c>
      <c r="E276" s="722" t="s">
        <v>22</v>
      </c>
      <c r="F276" s="1051"/>
    </row>
    <row r="277" spans="1:6">
      <c r="A277" s="1087"/>
      <c r="B277" s="722">
        <v>120670</v>
      </c>
      <c r="C277" s="1048" t="s">
        <v>3</v>
      </c>
      <c r="D277" s="722" t="str">
        <f t="shared" si="11"/>
        <v>120670,</v>
      </c>
      <c r="E277" s="722" t="s">
        <v>498</v>
      </c>
      <c r="F277" s="1051"/>
    </row>
    <row r="278" spans="1:6">
      <c r="A278" s="1087"/>
      <c r="B278" s="722">
        <v>30790</v>
      </c>
      <c r="C278" s="1048" t="s">
        <v>3</v>
      </c>
      <c r="D278" s="722" t="str">
        <f t="shared" si="11"/>
        <v>30790,</v>
      </c>
      <c r="E278" s="722" t="s">
        <v>909</v>
      </c>
      <c r="F278" s="1051"/>
    </row>
    <row r="279" spans="1:6">
      <c r="A279" s="1087"/>
      <c r="B279" s="722">
        <v>92130</v>
      </c>
      <c r="C279" s="1048" t="s">
        <v>3</v>
      </c>
      <c r="D279" s="722" t="str">
        <f t="shared" si="11"/>
        <v>92130,</v>
      </c>
      <c r="E279" s="722" t="s">
        <v>909</v>
      </c>
      <c r="F279" s="1051"/>
    </row>
    <row r="280" spans="1:6">
      <c r="A280" s="1087"/>
      <c r="B280" s="722">
        <v>42956</v>
      </c>
      <c r="C280" s="1048" t="s">
        <v>3</v>
      </c>
      <c r="D280" s="722" t="str">
        <f t="shared" si="11"/>
        <v>42956,</v>
      </c>
      <c r="E280" s="722" t="s">
        <v>523</v>
      </c>
      <c r="F280" s="1051"/>
    </row>
    <row r="281" spans="1:6">
      <c r="A281" s="1087"/>
      <c r="B281" s="722">
        <v>58880</v>
      </c>
      <c r="C281" s="1048" t="s">
        <v>3</v>
      </c>
      <c r="D281" s="722" t="str">
        <f t="shared" si="11"/>
        <v>58880,</v>
      </c>
      <c r="E281" s="722" t="s">
        <v>513</v>
      </c>
      <c r="F281" s="1051"/>
    </row>
    <row r="282" spans="1:6">
      <c r="A282" s="1087"/>
      <c r="B282" s="722">
        <v>40223</v>
      </c>
      <c r="C282" s="1048" t="s">
        <v>3</v>
      </c>
      <c r="D282" s="722" t="str">
        <f t="shared" si="11"/>
        <v>40223,</v>
      </c>
      <c r="E282" s="722" t="s">
        <v>524</v>
      </c>
      <c r="F282" s="1051"/>
    </row>
    <row r="283" spans="1:6">
      <c r="A283" s="1087"/>
      <c r="B283" s="722">
        <v>47830</v>
      </c>
      <c r="C283" s="1048" t="s">
        <v>3</v>
      </c>
      <c r="D283" s="722" t="str">
        <f t="shared" si="11"/>
        <v>47830,</v>
      </c>
      <c r="E283" s="722" t="s">
        <v>516</v>
      </c>
      <c r="F283" s="1051"/>
    </row>
    <row r="284" spans="1:6">
      <c r="A284" s="1087"/>
      <c r="B284" s="722">
        <v>45545</v>
      </c>
      <c r="C284" s="1048" t="s">
        <v>3</v>
      </c>
      <c r="D284" s="722" t="str">
        <f t="shared" si="11"/>
        <v>45545,</v>
      </c>
      <c r="E284" s="722" t="s">
        <v>518</v>
      </c>
      <c r="F284" s="1051"/>
    </row>
    <row r="285" spans="1:6">
      <c r="A285" s="1087"/>
      <c r="B285" s="722">
        <v>10967</v>
      </c>
      <c r="C285" s="1048" t="s">
        <v>3</v>
      </c>
      <c r="D285" s="722" t="str">
        <f t="shared" si="11"/>
        <v>10967,</v>
      </c>
      <c r="E285" s="722" t="s">
        <v>536</v>
      </c>
      <c r="F285" s="1051"/>
    </row>
    <row r="286" spans="1:6">
      <c r="A286" s="1087"/>
      <c r="B286" s="722">
        <v>90611</v>
      </c>
      <c r="C286" s="1048" t="s">
        <v>3</v>
      </c>
      <c r="D286" s="722" t="str">
        <f t="shared" si="11"/>
        <v>90611,</v>
      </c>
      <c r="E286" s="722" t="s">
        <v>507</v>
      </c>
      <c r="F286" s="1051"/>
    </row>
    <row r="287" spans="1:6">
      <c r="A287" s="1087"/>
      <c r="B287" s="722">
        <v>182623</v>
      </c>
      <c r="C287" s="1048" t="s">
        <v>3</v>
      </c>
      <c r="D287" s="722" t="str">
        <f t="shared" si="11"/>
        <v>182623,</v>
      </c>
      <c r="E287" s="722" t="s">
        <v>459</v>
      </c>
      <c r="F287" s="1051"/>
    </row>
    <row r="288" spans="1:6">
      <c r="A288" s="1087"/>
      <c r="B288" s="722">
        <v>45478</v>
      </c>
      <c r="C288" s="1048" t="s">
        <v>3</v>
      </c>
      <c r="D288" s="722" t="str">
        <f t="shared" si="11"/>
        <v>45478,</v>
      </c>
      <c r="E288" s="722" t="s">
        <v>521</v>
      </c>
      <c r="F288" s="1051"/>
    </row>
    <row r="289" spans="1:6">
      <c r="A289" s="1087"/>
      <c r="B289" s="722">
        <v>72511</v>
      </c>
      <c r="C289" s="1048" t="s">
        <v>3</v>
      </c>
      <c r="D289" s="722" t="str">
        <f t="shared" si="11"/>
        <v>72511,</v>
      </c>
      <c r="E289" s="722" t="s">
        <v>510</v>
      </c>
      <c r="F289" s="1051"/>
    </row>
    <row r="290" spans="1:6">
      <c r="A290" s="1087"/>
      <c r="B290" s="722">
        <v>37050</v>
      </c>
      <c r="C290" s="1048" t="s">
        <v>3</v>
      </c>
      <c r="D290" s="722" t="str">
        <f t="shared" si="11"/>
        <v>37050,</v>
      </c>
      <c r="E290" s="722" t="s">
        <v>527</v>
      </c>
      <c r="F290" s="1051"/>
    </row>
    <row r="291" spans="1:6">
      <c r="A291" s="1087"/>
      <c r="B291" s="722">
        <v>45501</v>
      </c>
      <c r="C291" s="1048" t="s">
        <v>3</v>
      </c>
      <c r="D291" s="722" t="str">
        <f t="shared" si="11"/>
        <v>45501,</v>
      </c>
      <c r="E291" s="722" t="s">
        <v>519</v>
      </c>
      <c r="F291" s="1051"/>
    </row>
    <row r="292" spans="1:6">
      <c r="A292" s="1087"/>
      <c r="B292" s="722">
        <v>70874</v>
      </c>
      <c r="C292" s="1048" t="s">
        <v>3</v>
      </c>
      <c r="D292" s="722" t="str">
        <f t="shared" si="11"/>
        <v>70874,</v>
      </c>
      <c r="E292" s="722" t="s">
        <v>512</v>
      </c>
      <c r="F292" s="1051"/>
    </row>
    <row r="293" spans="1:6">
      <c r="A293" s="1087"/>
      <c r="B293" s="722">
        <v>27623</v>
      </c>
      <c r="C293" s="1048" t="s">
        <v>3</v>
      </c>
      <c r="D293" s="722" t="str">
        <f t="shared" si="11"/>
        <v>27623,</v>
      </c>
      <c r="E293" s="722" t="s">
        <v>532</v>
      </c>
      <c r="F293" s="1051"/>
    </row>
    <row r="294" spans="1:6">
      <c r="A294" s="1087"/>
      <c r="B294" s="722">
        <v>122750</v>
      </c>
      <c r="C294" s="1048" t="s">
        <v>3</v>
      </c>
      <c r="D294" s="722" t="str">
        <f t="shared" si="11"/>
        <v>122750,</v>
      </c>
      <c r="E294" s="722" t="s">
        <v>495</v>
      </c>
      <c r="F294" s="1051"/>
    </row>
    <row r="295" spans="1:6">
      <c r="A295" s="1087"/>
      <c r="B295" s="722">
        <v>41077</v>
      </c>
      <c r="C295" s="1048" t="s">
        <v>3</v>
      </c>
      <c r="D295" s="722" t="str">
        <f t="shared" si="11"/>
        <v>41077,</v>
      </c>
      <c r="E295" s="722" t="s">
        <v>495</v>
      </c>
      <c r="F295" s="1051"/>
    </row>
    <row r="296" spans="1:6">
      <c r="A296" s="1087"/>
      <c r="B296" s="722">
        <v>165250</v>
      </c>
      <c r="C296" s="1048" t="s">
        <v>3</v>
      </c>
      <c r="D296" s="722" t="str">
        <f t="shared" si="11"/>
        <v>165250,</v>
      </c>
      <c r="E296" s="722" t="s">
        <v>468</v>
      </c>
      <c r="F296" s="1051"/>
    </row>
    <row r="297" spans="1:6">
      <c r="A297" s="1087"/>
      <c r="B297" s="722">
        <v>71447</v>
      </c>
      <c r="C297" s="1048" t="s">
        <v>3</v>
      </c>
      <c r="D297" s="722" t="str">
        <f t="shared" si="11"/>
        <v>71447,</v>
      </c>
      <c r="E297" s="722" t="s">
        <v>511</v>
      </c>
      <c r="F297" s="1051"/>
    </row>
    <row r="298" spans="1:6">
      <c r="A298" s="1087"/>
      <c r="B298" s="722">
        <v>135134</v>
      </c>
      <c r="C298" s="1048" t="s">
        <v>3</v>
      </c>
      <c r="D298" s="722" t="str">
        <f t="shared" si="11"/>
        <v>135134,</v>
      </c>
      <c r="E298" s="722" t="s">
        <v>488</v>
      </c>
      <c r="F298" s="1051"/>
    </row>
    <row r="299" spans="1:6">
      <c r="A299" s="1087"/>
      <c r="B299" s="722">
        <v>5326</v>
      </c>
      <c r="C299" s="1048" t="s">
        <v>3</v>
      </c>
      <c r="D299" s="722" t="str">
        <f t="shared" si="11"/>
        <v>5326,</v>
      </c>
      <c r="E299" s="722" t="s">
        <v>538</v>
      </c>
      <c r="F299" s="1051"/>
    </row>
    <row r="300" spans="1:6">
      <c r="A300" s="1087"/>
      <c r="B300" s="722">
        <v>38126</v>
      </c>
      <c r="C300" s="1048" t="s">
        <v>3</v>
      </c>
      <c r="D300" s="722" t="str">
        <f t="shared" si="11"/>
        <v>38126,</v>
      </c>
      <c r="E300" s="722" t="s">
        <v>526</v>
      </c>
      <c r="F300" s="1051"/>
    </row>
    <row r="301" spans="1:6">
      <c r="A301" s="1087"/>
      <c r="B301" s="722">
        <v>28935</v>
      </c>
      <c r="C301" s="1048" t="s">
        <v>3</v>
      </c>
      <c r="D301" s="722" t="str">
        <f t="shared" si="11"/>
        <v>28935,</v>
      </c>
      <c r="E301" s="722" t="s">
        <v>530</v>
      </c>
      <c r="F301" s="1051"/>
    </row>
    <row r="302" spans="1:6">
      <c r="A302" s="1087"/>
      <c r="B302" s="722">
        <v>8130</v>
      </c>
      <c r="C302" s="1048" t="s">
        <v>3</v>
      </c>
      <c r="D302" s="722" t="str">
        <f t="shared" si="11"/>
        <v>8130,</v>
      </c>
      <c r="E302" s="722" t="s">
        <v>537</v>
      </c>
      <c r="F302" s="1051"/>
    </row>
    <row r="303" spans="1:6">
      <c r="A303" s="1087"/>
      <c r="B303" s="722">
        <v>30439</v>
      </c>
      <c r="C303" s="1048" t="s">
        <v>3</v>
      </c>
      <c r="D303" s="722" t="str">
        <f t="shared" si="11"/>
        <v>30439,</v>
      </c>
      <c r="E303" s="722" t="s">
        <v>537</v>
      </c>
      <c r="F303" s="1051"/>
    </row>
    <row r="304" spans="1:6">
      <c r="A304" s="1087"/>
      <c r="B304" s="722">
        <v>120753</v>
      </c>
      <c r="C304" s="1048" t="s">
        <v>3</v>
      </c>
      <c r="D304" s="722" t="str">
        <f t="shared" si="11"/>
        <v>120753,</v>
      </c>
      <c r="E304" s="722" t="s">
        <v>497</v>
      </c>
      <c r="F304" s="1051"/>
    </row>
    <row r="305" spans="1:6">
      <c r="A305" s="1087"/>
      <c r="B305" s="722">
        <v>39899</v>
      </c>
      <c r="C305" s="1048" t="s">
        <v>3</v>
      </c>
      <c r="D305" s="722" t="str">
        <f t="shared" si="11"/>
        <v>39899,</v>
      </c>
      <c r="E305" s="722" t="s">
        <v>340</v>
      </c>
      <c r="F305" s="1051"/>
    </row>
    <row r="306" spans="1:6">
      <c r="A306" s="1087"/>
      <c r="B306" s="722">
        <v>104690</v>
      </c>
      <c r="C306" s="1048" t="s">
        <v>3</v>
      </c>
      <c r="D306" s="722" t="str">
        <f t="shared" si="11"/>
        <v>104690,</v>
      </c>
      <c r="E306" s="722" t="s">
        <v>340</v>
      </c>
      <c r="F306" s="1051"/>
    </row>
    <row r="307" spans="1:6">
      <c r="A307" s="1087"/>
      <c r="B307" s="722">
        <v>193238</v>
      </c>
      <c r="C307" s="1048" t="s">
        <v>3</v>
      </c>
      <c r="D307" s="722" t="str">
        <f t="shared" si="11"/>
        <v>193238,</v>
      </c>
      <c r="E307" s="722" t="s">
        <v>490</v>
      </c>
      <c r="F307" s="1051"/>
    </row>
    <row r="308" spans="1:6">
      <c r="A308" s="1087"/>
      <c r="B308" s="722">
        <v>1513</v>
      </c>
      <c r="C308" s="1048" t="s">
        <v>3</v>
      </c>
      <c r="D308" s="722" t="str">
        <f t="shared" si="11"/>
        <v>1513,</v>
      </c>
      <c r="E308" s="722" t="s">
        <v>899</v>
      </c>
      <c r="F308" s="1051"/>
    </row>
    <row r="309" spans="1:6">
      <c r="A309" s="1087"/>
      <c r="B309" s="722">
        <v>51111</v>
      </c>
      <c r="C309" s="1048" t="s">
        <v>3</v>
      </c>
      <c r="D309" s="722" t="str">
        <f t="shared" si="11"/>
        <v>51111,</v>
      </c>
      <c r="E309" s="722" t="s">
        <v>898</v>
      </c>
      <c r="F309" s="1051"/>
    </row>
    <row r="310" spans="1:6">
      <c r="A310" s="1087"/>
      <c r="B310" s="722">
        <v>31347</v>
      </c>
      <c r="C310" s="1048" t="s">
        <v>3</v>
      </c>
      <c r="D310" s="722" t="str">
        <f t="shared" si="11"/>
        <v>31347,</v>
      </c>
      <c r="E310" s="722" t="s">
        <v>910</v>
      </c>
      <c r="F310" s="1051"/>
    </row>
    <row r="311" spans="1:6">
      <c r="A311" s="1086"/>
      <c r="B311" s="722">
        <v>42101</v>
      </c>
      <c r="C311" s="1048"/>
      <c r="D311" s="722" t="str">
        <f t="shared" si="11"/>
        <v>42101</v>
      </c>
      <c r="E311" s="722" t="s">
        <v>465</v>
      </c>
      <c r="F311" s="1052"/>
    </row>
    <row r="312" spans="2:6">
      <c r="B312" s="722"/>
      <c r="C312" s="722"/>
      <c r="D312" s="722"/>
      <c r="E312" s="722"/>
      <c r="F312" s="522"/>
    </row>
    <row r="313" spans="1:6">
      <c r="A313" s="1084"/>
      <c r="B313" s="1048" t="s">
        <v>79</v>
      </c>
      <c r="C313" s="722"/>
      <c r="D313" s="722"/>
      <c r="E313" s="1048" t="s">
        <v>2</v>
      </c>
      <c r="F313" s="522" t="s">
        <v>0</v>
      </c>
    </row>
    <row r="314" spans="1:6">
      <c r="A314" s="1085" t="s">
        <v>169</v>
      </c>
      <c r="B314" s="1048">
        <v>171306</v>
      </c>
      <c r="C314" s="722"/>
      <c r="D314" s="722"/>
      <c r="E314" s="1048" t="s">
        <v>911</v>
      </c>
      <c r="F314" s="522">
        <v>2</v>
      </c>
    </row>
    <row r="315" spans="1:6">
      <c r="A315" s="1087"/>
      <c r="B315" s="1048">
        <v>140507</v>
      </c>
      <c r="C315" s="722"/>
      <c r="D315" s="722"/>
      <c r="E315" s="1048" t="s">
        <v>912</v>
      </c>
      <c r="F315" s="522">
        <v>2</v>
      </c>
    </row>
    <row r="316" spans="1:6">
      <c r="A316" s="1086"/>
      <c r="B316" s="1048">
        <v>198979</v>
      </c>
      <c r="C316" s="722"/>
      <c r="D316" s="722"/>
      <c r="E316" s="1048" t="s">
        <v>913</v>
      </c>
      <c r="F316" s="522">
        <v>1</v>
      </c>
    </row>
    <row r="317" spans="2:6">
      <c r="B317" s="722"/>
      <c r="C317" s="722"/>
      <c r="D317" s="722"/>
      <c r="E317" s="722"/>
      <c r="F317" s="522"/>
    </row>
    <row r="318" spans="1:6">
      <c r="A318" s="1084"/>
      <c r="B318" s="1048" t="s">
        <v>79</v>
      </c>
      <c r="C318" s="722"/>
      <c r="D318" s="722"/>
      <c r="E318" s="1048" t="s">
        <v>2</v>
      </c>
      <c r="F318" s="522" t="s">
        <v>0</v>
      </c>
    </row>
    <row r="319" spans="1:6">
      <c r="A319" s="1085" t="s">
        <v>914</v>
      </c>
      <c r="B319" s="1048">
        <v>209341</v>
      </c>
      <c r="C319" s="722"/>
      <c r="D319" s="722"/>
      <c r="E319" s="1048" t="s">
        <v>126</v>
      </c>
      <c r="F319" s="522">
        <v>90</v>
      </c>
    </row>
    <row r="320" spans="1:6">
      <c r="A320" s="1087"/>
      <c r="B320" s="1048">
        <v>161198</v>
      </c>
      <c r="C320" s="722"/>
      <c r="D320" s="722"/>
      <c r="E320" s="1048" t="s">
        <v>101</v>
      </c>
      <c r="F320" s="522">
        <v>50</v>
      </c>
    </row>
    <row r="321" spans="1:6">
      <c r="A321" s="1087"/>
      <c r="B321" s="1048">
        <v>165276</v>
      </c>
      <c r="C321" s="722"/>
      <c r="D321" s="722"/>
      <c r="E321" s="1048" t="s">
        <v>381</v>
      </c>
      <c r="F321" s="522">
        <v>50</v>
      </c>
    </row>
    <row r="322" spans="1:6">
      <c r="A322" s="1087"/>
      <c r="B322" s="1048">
        <v>274</v>
      </c>
      <c r="C322" s="722"/>
      <c r="D322" s="722"/>
      <c r="E322" s="1048" t="s">
        <v>915</v>
      </c>
      <c r="F322" s="522">
        <v>6</v>
      </c>
    </row>
    <row r="323" spans="1:6">
      <c r="A323" s="1087"/>
      <c r="B323" s="1048">
        <v>60572</v>
      </c>
      <c r="C323" s="722"/>
      <c r="D323" s="722"/>
      <c r="E323" s="1048" t="s">
        <v>916</v>
      </c>
      <c r="F323" s="522"/>
    </row>
    <row r="324" spans="1:6">
      <c r="A324" s="1087"/>
      <c r="B324" s="1048">
        <v>87611</v>
      </c>
      <c r="C324" s="722"/>
      <c r="D324" s="722"/>
      <c r="E324" s="1048" t="s">
        <v>916</v>
      </c>
      <c r="F324" s="522"/>
    </row>
    <row r="325" spans="1:6">
      <c r="A325" s="1087"/>
      <c r="B325" s="1048">
        <v>191043</v>
      </c>
      <c r="C325" s="722"/>
      <c r="D325" s="722"/>
      <c r="E325" s="1048" t="s">
        <v>917</v>
      </c>
      <c r="F325" s="522"/>
    </row>
    <row r="326" spans="1:6">
      <c r="A326" s="1087"/>
      <c r="B326" s="1048">
        <v>96009</v>
      </c>
      <c r="C326" s="722"/>
      <c r="D326" s="722"/>
      <c r="E326" s="1048" t="s">
        <v>852</v>
      </c>
      <c r="F326" s="522"/>
    </row>
    <row r="327" spans="1:6">
      <c r="A327" s="1086"/>
      <c r="B327" s="722">
        <v>118077</v>
      </c>
      <c r="C327" s="722"/>
      <c r="D327" s="722"/>
      <c r="E327" s="1048" t="s">
        <v>433</v>
      </c>
      <c r="F327" s="522"/>
    </row>
    <row r="328" spans="1:6">
      <c r="A328" s="1084"/>
      <c r="B328" s="722"/>
      <c r="C328" s="722"/>
      <c r="D328" s="722"/>
      <c r="E328" s="722"/>
      <c r="F328" s="522"/>
    </row>
    <row r="329" spans="1:6">
      <c r="A329" s="1096" t="s">
        <v>14</v>
      </c>
      <c r="B329" s="1097"/>
      <c r="C329" s="1097"/>
      <c r="D329" s="1098"/>
      <c r="E329" s="1099">
        <v>20</v>
      </c>
      <c r="F329" s="1100"/>
    </row>
    <row r="330" spans="1:6">
      <c r="A330" s="1096" t="s">
        <v>125</v>
      </c>
      <c r="B330" s="1097"/>
      <c r="C330" s="1097"/>
      <c r="D330" s="1098"/>
      <c r="E330" s="1099" t="s">
        <v>918</v>
      </c>
      <c r="F330" s="1100"/>
    </row>
  </sheetData>
  <mergeCells count="33">
    <mergeCell ref="A329:D329"/>
    <mergeCell ref="E329:F329"/>
    <mergeCell ref="A330:D330"/>
    <mergeCell ref="E330:F330"/>
    <mergeCell ref="A2:A3"/>
    <mergeCell ref="A5:A13"/>
    <mergeCell ref="A15:A25"/>
    <mergeCell ref="A28:A34"/>
    <mergeCell ref="A36:A50"/>
    <mergeCell ref="A52:A56"/>
    <mergeCell ref="A58:A62"/>
    <mergeCell ref="A64:A67"/>
    <mergeCell ref="A71:A75"/>
    <mergeCell ref="A77:A79"/>
    <mergeCell ref="A81:A160"/>
    <mergeCell ref="A163:A168"/>
    <mergeCell ref="A171:A188"/>
    <mergeCell ref="A190:A311"/>
    <mergeCell ref="A314:A316"/>
    <mergeCell ref="A319:A327"/>
    <mergeCell ref="F6:F13"/>
    <mergeCell ref="F15:F25"/>
    <mergeCell ref="F28:F34"/>
    <mergeCell ref="F36:F50"/>
    <mergeCell ref="F52:F56"/>
    <mergeCell ref="F58:F62"/>
    <mergeCell ref="F64:F67"/>
    <mergeCell ref="F71:F75"/>
    <mergeCell ref="F77:F79"/>
    <mergeCell ref="F81:F160"/>
    <mergeCell ref="F163:F168"/>
    <mergeCell ref="F171:F188"/>
    <mergeCell ref="F191:F311"/>
  </mergeCells>
  <conditionalFormatting sqref="B50">
    <cfRule type="duplicateValues" dxfId="1" priority="7"/>
  </conditionalFormatting>
  <conditionalFormatting sqref="B170">
    <cfRule type="duplicateValues" dxfId="0" priority="5"/>
  </conditionalFormatting>
  <conditionalFormatting sqref="B189">
    <cfRule type="duplicateValues" dxfId="0" priority="4"/>
  </conditionalFormatting>
  <conditionalFormatting sqref="B190">
    <cfRule type="duplicateValues" dxfId="0" priority="1"/>
  </conditionalFormatting>
  <conditionalFormatting sqref="B313">
    <cfRule type="duplicateValues" dxfId="0" priority="3"/>
  </conditionalFormatting>
  <conditionalFormatting sqref="B318">
    <cfRule type="duplicateValues" dxfId="0" priority="2"/>
  </conditionalFormatting>
  <conditionalFormatting sqref="B162:B169 B171:B188">
    <cfRule type="duplicateValues" dxfId="0" priority="6"/>
  </conditionalFormatting>
  <pageMargins left="0.75" right="0.75" top="1" bottom="1" header="0.5" footer="0.5"/>
  <pageSetup paperSize="9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opLeftCell="A2" workbookViewId="0">
      <selection activeCell="A2" sqref="A$1:U$1048576"/>
    </sheetView>
  </sheetViews>
  <sheetFormatPr defaultColWidth="9" defaultRowHeight="14.4"/>
  <cols>
    <col min="1" max="1" width="6.25" style="293" customWidth="1"/>
    <col min="2" max="2" width="10.3796296296296" customWidth="1"/>
    <col min="3" max="3" width="7.12962962962963" customWidth="1"/>
    <col min="4" max="4" width="6.25" customWidth="1"/>
    <col min="5" max="5" width="7.5" customWidth="1"/>
    <col min="6" max="6" width="6.62962962962963" customWidth="1"/>
    <col min="7" max="7" width="4.87962962962963" customWidth="1"/>
    <col min="8" max="8" width="7.12962962962963" customWidth="1"/>
    <col min="9" max="9" width="8.75" customWidth="1"/>
    <col min="10" max="11" width="6.25" customWidth="1"/>
    <col min="12" max="13" width="5.5" customWidth="1"/>
    <col min="14" max="14" width="7.12962962962963" customWidth="1"/>
    <col min="15" max="15" width="8.75" customWidth="1"/>
    <col min="16" max="17" width="5.5" customWidth="1"/>
    <col min="18" max="18" width="7.12962962962963" customWidth="1"/>
    <col min="19" max="19" width="8.12962962962963" customWidth="1"/>
  </cols>
  <sheetData>
    <row r="1" ht="20.4" spans="1:18">
      <c r="A1" s="294" t="s">
        <v>814</v>
      </c>
      <c r="B1" s="294"/>
      <c r="C1" s="294"/>
      <c r="D1" s="916"/>
      <c r="E1" s="916"/>
      <c r="F1" s="916"/>
      <c r="G1" s="916"/>
      <c r="H1" s="916"/>
      <c r="I1" s="916"/>
      <c r="J1" s="916"/>
      <c r="K1" s="916"/>
      <c r="L1" s="294"/>
      <c r="M1" s="294"/>
      <c r="N1" s="294"/>
      <c r="O1" s="294"/>
      <c r="P1" s="294"/>
      <c r="Q1" s="294"/>
      <c r="R1" s="887"/>
    </row>
    <row r="2" ht="28.8" spans="1:20">
      <c r="A2" s="917" t="s">
        <v>276</v>
      </c>
      <c r="B2" s="918" t="s">
        <v>277</v>
      </c>
      <c r="C2" s="918" t="s">
        <v>278</v>
      </c>
      <c r="D2" s="919" t="s">
        <v>279</v>
      </c>
      <c r="E2" s="919" t="s">
        <v>280</v>
      </c>
      <c r="F2" s="919" t="s">
        <v>281</v>
      </c>
      <c r="G2" s="919" t="s">
        <v>282</v>
      </c>
      <c r="H2" s="920" t="s">
        <v>283</v>
      </c>
      <c r="I2" s="920" t="s">
        <v>284</v>
      </c>
      <c r="J2" s="919" t="s">
        <v>285</v>
      </c>
      <c r="K2" s="919" t="s">
        <v>286</v>
      </c>
      <c r="L2" s="4" t="s">
        <v>287</v>
      </c>
      <c r="M2" s="36" t="s">
        <v>288</v>
      </c>
      <c r="N2" s="4" t="s">
        <v>277</v>
      </c>
      <c r="O2" s="4" t="s">
        <v>289</v>
      </c>
      <c r="P2" s="4" t="s">
        <v>290</v>
      </c>
      <c r="Q2" s="4" t="s">
        <v>291</v>
      </c>
      <c r="R2" s="4" t="s">
        <v>292</v>
      </c>
      <c r="S2" s="69" t="s">
        <v>441</v>
      </c>
      <c r="T2" s="47" t="s">
        <v>861</v>
      </c>
    </row>
    <row r="3" spans="1:20">
      <c r="A3" s="6" t="s">
        <v>293</v>
      </c>
      <c r="B3" s="8" t="s">
        <v>294</v>
      </c>
      <c r="C3" s="8">
        <v>0.9</v>
      </c>
      <c r="D3" s="9">
        <v>2.1</v>
      </c>
      <c r="E3" s="10">
        <v>87686</v>
      </c>
      <c r="F3" s="11">
        <v>204600</v>
      </c>
      <c r="G3" s="11">
        <v>6600</v>
      </c>
      <c r="H3" s="37">
        <f>C3/D3*F3/31</f>
        <v>2828.57142857143</v>
      </c>
      <c r="I3" s="37">
        <f>C3/D3*J3</f>
        <v>1315.28571428571</v>
      </c>
      <c r="J3" s="38">
        <v>3069</v>
      </c>
      <c r="K3" s="38">
        <v>65717</v>
      </c>
      <c r="L3" s="41">
        <v>32</v>
      </c>
      <c r="M3" s="23">
        <f>E3/I3</f>
        <v>66.6668838926904</v>
      </c>
      <c r="N3" s="20" t="s">
        <v>294</v>
      </c>
      <c r="O3" s="23">
        <v>30</v>
      </c>
      <c r="P3" s="23">
        <f>O3/4</f>
        <v>7.5</v>
      </c>
      <c r="Q3" s="23">
        <f>P3/7</f>
        <v>1.07142857142857</v>
      </c>
      <c r="R3" s="8">
        <v>30</v>
      </c>
      <c r="S3" s="71">
        <v>13</v>
      </c>
      <c r="T3" s="51">
        <v>30</v>
      </c>
    </row>
    <row r="4" spans="1:20">
      <c r="A4" s="6" t="s">
        <v>293</v>
      </c>
      <c r="B4" s="8" t="s">
        <v>295</v>
      </c>
      <c r="C4" s="8">
        <v>1</v>
      </c>
      <c r="D4" s="9">
        <v>2.1</v>
      </c>
      <c r="E4" s="10">
        <v>97429</v>
      </c>
      <c r="F4" s="11">
        <v>204600</v>
      </c>
      <c r="G4" s="11">
        <v>6600</v>
      </c>
      <c r="H4" s="37">
        <f>C4/D4*F4/31</f>
        <v>3142.85714285714</v>
      </c>
      <c r="I4" s="37">
        <f>C4/D4*J4</f>
        <v>1461.42857142857</v>
      </c>
      <c r="J4" s="40">
        <v>3069</v>
      </c>
      <c r="K4" s="38">
        <v>65717</v>
      </c>
      <c r="L4" s="41">
        <v>32</v>
      </c>
      <c r="M4" s="23">
        <f>E4/I4</f>
        <v>66.6669599217986</v>
      </c>
      <c r="N4" s="20" t="s">
        <v>295</v>
      </c>
      <c r="O4" s="23">
        <v>30</v>
      </c>
      <c r="P4" s="23">
        <f>O4/4</f>
        <v>7.5</v>
      </c>
      <c r="Q4" s="23">
        <f>P4/7</f>
        <v>1.07142857142857</v>
      </c>
      <c r="R4" s="8">
        <v>30</v>
      </c>
      <c r="S4" s="71">
        <v>13</v>
      </c>
      <c r="T4" s="51">
        <v>30</v>
      </c>
    </row>
    <row r="5" s="2" customFormat="1" spans="1:20">
      <c r="A5" s="141" t="s">
        <v>293</v>
      </c>
      <c r="B5" s="29" t="s">
        <v>919</v>
      </c>
      <c r="C5" s="29">
        <v>0.2</v>
      </c>
      <c r="D5" s="29">
        <v>2.1</v>
      </c>
      <c r="E5" s="10">
        <v>19485</v>
      </c>
      <c r="F5" s="29">
        <v>204600</v>
      </c>
      <c r="G5" s="11">
        <v>6600</v>
      </c>
      <c r="H5" s="37">
        <f>C5/D5*F5/31</f>
        <v>628.571428571429</v>
      </c>
      <c r="I5" s="37">
        <f>C5/D5*J5</f>
        <v>292.285714285714</v>
      </c>
      <c r="J5" s="55">
        <v>3069</v>
      </c>
      <c r="K5" s="55">
        <v>65717</v>
      </c>
      <c r="L5" s="1076">
        <v>0.32</v>
      </c>
      <c r="M5" s="1077">
        <v>67</v>
      </c>
      <c r="N5" s="29" t="s">
        <v>919</v>
      </c>
      <c r="O5" s="29"/>
      <c r="P5" s="32"/>
      <c r="Q5" s="1077"/>
      <c r="R5" s="29">
        <v>60</v>
      </c>
      <c r="S5" s="24"/>
      <c r="T5" s="1080">
        <v>60</v>
      </c>
    </row>
    <row r="6" spans="1:19">
      <c r="A6" s="1061"/>
      <c r="B6" s="173"/>
      <c r="C6" s="173">
        <f>SUM(C3:C5)</f>
        <v>2.1</v>
      </c>
      <c r="D6" s="173"/>
      <c r="E6" s="10">
        <f>SUM(E3:E5)</f>
        <v>204600</v>
      </c>
      <c r="F6" s="173"/>
      <c r="G6" s="11"/>
      <c r="H6" s="173">
        <f>SUM(H3:H5)</f>
        <v>6600</v>
      </c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1"/>
    </row>
    <row r="7" spans="1:18">
      <c r="A7" s="13"/>
      <c r="B7" s="172"/>
      <c r="C7" s="172"/>
      <c r="D7" s="173"/>
      <c r="E7" s="173"/>
      <c r="F7" s="173"/>
      <c r="G7" s="173"/>
      <c r="H7" s="173"/>
      <c r="I7" s="173"/>
      <c r="J7" s="173"/>
      <c r="K7" s="173"/>
      <c r="L7" s="172"/>
      <c r="M7" s="172"/>
      <c r="N7" s="172"/>
      <c r="O7" s="172"/>
      <c r="P7" s="172"/>
      <c r="Q7" s="172"/>
      <c r="R7" s="172"/>
    </row>
    <row r="8" spans="1:18">
      <c r="A8" s="179" t="s">
        <v>298</v>
      </c>
      <c r="B8" s="889"/>
      <c r="C8" s="1062" t="s">
        <v>294</v>
      </c>
      <c r="D8" s="1063" t="s">
        <v>295</v>
      </c>
      <c r="E8" s="1064" t="s">
        <v>919</v>
      </c>
      <c r="F8" s="130" t="s">
        <v>442</v>
      </c>
      <c r="G8" s="1064"/>
      <c r="H8" s="114" t="s">
        <v>299</v>
      </c>
      <c r="I8" s="114"/>
      <c r="J8" s="1063" t="s">
        <v>294</v>
      </c>
      <c r="K8" s="1063" t="s">
        <v>295</v>
      </c>
      <c r="L8" s="113" t="s">
        <v>919</v>
      </c>
      <c r="M8" s="130" t="s">
        <v>442</v>
      </c>
      <c r="N8" s="172"/>
      <c r="O8" s="172"/>
      <c r="P8" s="172"/>
      <c r="Q8" s="172"/>
      <c r="R8" s="172"/>
    </row>
    <row r="9" ht="28.8" spans="1:19">
      <c r="A9" s="1065">
        <v>94</v>
      </c>
      <c r="B9" s="19" t="s">
        <v>96</v>
      </c>
      <c r="C9" s="1063">
        <v>40</v>
      </c>
      <c r="D9" s="1063">
        <v>45</v>
      </c>
      <c r="E9" s="1064">
        <v>9</v>
      </c>
      <c r="F9" s="130">
        <f t="shared" ref="F9:F17" si="0">SUM(C9:E9)</f>
        <v>94</v>
      </c>
      <c r="G9" s="1064"/>
      <c r="H9" s="1066">
        <v>113</v>
      </c>
      <c r="I9" s="19" t="s">
        <v>96</v>
      </c>
      <c r="J9" s="1063">
        <v>48</v>
      </c>
      <c r="K9" s="1063">
        <v>54</v>
      </c>
      <c r="L9" s="1064">
        <v>11</v>
      </c>
      <c r="M9" s="130">
        <f t="shared" ref="M9:M17" si="1">SUM(J9:L9)</f>
        <v>113</v>
      </c>
      <c r="N9" s="173"/>
      <c r="O9" s="173"/>
      <c r="P9" s="173"/>
      <c r="Q9" s="173"/>
      <c r="R9" s="173"/>
      <c r="S9" s="171"/>
    </row>
    <row r="10" ht="28.8" spans="1:19">
      <c r="A10" s="1065">
        <v>67</v>
      </c>
      <c r="B10" s="19" t="s">
        <v>733</v>
      </c>
      <c r="C10" s="1063">
        <v>29</v>
      </c>
      <c r="D10" s="1063">
        <v>32</v>
      </c>
      <c r="E10" s="1064">
        <v>6</v>
      </c>
      <c r="F10" s="130">
        <f t="shared" si="0"/>
        <v>67</v>
      </c>
      <c r="G10" s="1064"/>
      <c r="H10" s="1066">
        <v>80</v>
      </c>
      <c r="I10" s="19" t="s">
        <v>733</v>
      </c>
      <c r="J10" s="1063">
        <v>34</v>
      </c>
      <c r="K10" s="1063">
        <v>38</v>
      </c>
      <c r="L10" s="1064">
        <v>8</v>
      </c>
      <c r="M10" s="130">
        <f t="shared" si="1"/>
        <v>80</v>
      </c>
      <c r="N10" s="173"/>
      <c r="O10" s="173"/>
      <c r="P10" s="173"/>
      <c r="Q10" s="173"/>
      <c r="R10" s="173"/>
      <c r="S10" s="171"/>
    </row>
    <row r="11" ht="28.8" spans="1:19">
      <c r="A11" s="934">
        <v>66</v>
      </c>
      <c r="B11" s="19" t="s">
        <v>107</v>
      </c>
      <c r="C11" s="1063">
        <v>28</v>
      </c>
      <c r="D11" s="1063">
        <v>31</v>
      </c>
      <c r="E11" s="1064">
        <v>7</v>
      </c>
      <c r="F11" s="130">
        <f t="shared" si="0"/>
        <v>66</v>
      </c>
      <c r="G11" s="1064"/>
      <c r="H11" s="933">
        <v>79</v>
      </c>
      <c r="I11" s="19" t="s">
        <v>920</v>
      </c>
      <c r="J11" s="1063">
        <v>34</v>
      </c>
      <c r="K11" s="1063">
        <v>38</v>
      </c>
      <c r="L11" s="1064">
        <v>7</v>
      </c>
      <c r="M11" s="130">
        <f t="shared" si="1"/>
        <v>79</v>
      </c>
      <c r="N11" s="173"/>
      <c r="O11" s="173"/>
      <c r="P11" s="173"/>
      <c r="Q11" s="173"/>
      <c r="R11" s="173"/>
      <c r="S11" s="171"/>
    </row>
    <row r="12" ht="28.8" spans="1:19">
      <c r="A12" s="1067">
        <v>23</v>
      </c>
      <c r="B12" s="19" t="s">
        <v>547</v>
      </c>
      <c r="C12" s="1063">
        <v>10</v>
      </c>
      <c r="D12" s="1063">
        <v>11</v>
      </c>
      <c r="E12" s="1064">
        <v>2</v>
      </c>
      <c r="F12" s="130">
        <f t="shared" si="0"/>
        <v>23</v>
      </c>
      <c r="G12" s="1064"/>
      <c r="H12" s="1068">
        <v>32</v>
      </c>
      <c r="I12" s="19" t="s">
        <v>547</v>
      </c>
      <c r="J12" s="1063">
        <v>14</v>
      </c>
      <c r="K12" s="1063">
        <v>15</v>
      </c>
      <c r="L12" s="1064">
        <v>3</v>
      </c>
      <c r="M12" s="130">
        <f t="shared" si="1"/>
        <v>32</v>
      </c>
      <c r="N12" s="173"/>
      <c r="O12" s="173"/>
      <c r="P12" s="173"/>
      <c r="Q12" s="173"/>
      <c r="R12" s="173"/>
      <c r="S12" s="171"/>
    </row>
    <row r="13" spans="1:19">
      <c r="A13" s="1067">
        <v>7</v>
      </c>
      <c r="B13" s="24" t="s">
        <v>125</v>
      </c>
      <c r="C13" s="1063">
        <v>3</v>
      </c>
      <c r="D13" s="1063">
        <v>3</v>
      </c>
      <c r="E13" s="1064">
        <v>1</v>
      </c>
      <c r="F13" s="130">
        <f t="shared" si="0"/>
        <v>7</v>
      </c>
      <c r="G13" s="1064"/>
      <c r="H13" s="113">
        <v>8</v>
      </c>
      <c r="I13" s="24" t="s">
        <v>125</v>
      </c>
      <c r="J13" s="1063">
        <v>3</v>
      </c>
      <c r="K13" s="1063">
        <v>4</v>
      </c>
      <c r="L13" s="1064">
        <v>1</v>
      </c>
      <c r="M13" s="130">
        <f t="shared" si="1"/>
        <v>8</v>
      </c>
      <c r="N13" s="173"/>
      <c r="O13" s="173"/>
      <c r="P13" s="173"/>
      <c r="Q13" s="173"/>
      <c r="R13" s="173"/>
      <c r="S13" s="171"/>
    </row>
    <row r="14" ht="24" spans="1:19">
      <c r="A14" s="116">
        <v>3</v>
      </c>
      <c r="B14" s="1069" t="s">
        <v>864</v>
      </c>
      <c r="C14" s="1063">
        <v>1</v>
      </c>
      <c r="D14" s="1063">
        <v>1</v>
      </c>
      <c r="E14" s="1064">
        <v>1</v>
      </c>
      <c r="F14" s="130">
        <f t="shared" si="0"/>
        <v>3</v>
      </c>
      <c r="G14" s="1064"/>
      <c r="H14" s="113">
        <v>4</v>
      </c>
      <c r="I14" s="1069" t="s">
        <v>864</v>
      </c>
      <c r="J14" s="1063">
        <v>2</v>
      </c>
      <c r="K14" s="1063">
        <v>2</v>
      </c>
      <c r="L14" s="1064">
        <v>0</v>
      </c>
      <c r="M14" s="130">
        <f t="shared" si="1"/>
        <v>4</v>
      </c>
      <c r="N14" s="173"/>
      <c r="O14" s="173"/>
      <c r="P14" s="173"/>
      <c r="Q14" s="173"/>
      <c r="R14" s="173"/>
      <c r="S14" s="171"/>
    </row>
    <row r="15" spans="1:19">
      <c r="A15" s="1070">
        <v>22</v>
      </c>
      <c r="B15" s="24" t="s">
        <v>425</v>
      </c>
      <c r="C15" s="1063">
        <v>9</v>
      </c>
      <c r="D15" s="1063">
        <v>10</v>
      </c>
      <c r="E15" s="1064">
        <v>3</v>
      </c>
      <c r="F15" s="130">
        <f t="shared" si="0"/>
        <v>22</v>
      </c>
      <c r="G15" s="1064"/>
      <c r="H15" s="1071">
        <v>26</v>
      </c>
      <c r="I15" s="24" t="s">
        <v>425</v>
      </c>
      <c r="J15" s="1063">
        <v>11</v>
      </c>
      <c r="K15" s="1063">
        <v>12</v>
      </c>
      <c r="L15" s="1064">
        <v>3</v>
      </c>
      <c r="M15" s="130">
        <f t="shared" si="1"/>
        <v>26</v>
      </c>
      <c r="N15" s="173"/>
      <c r="O15" s="173"/>
      <c r="P15" s="173"/>
      <c r="Q15" s="173"/>
      <c r="R15" s="173"/>
      <c r="S15" s="171"/>
    </row>
    <row r="16" spans="1:19">
      <c r="A16" s="934">
        <v>31</v>
      </c>
      <c r="B16" s="24" t="s">
        <v>121</v>
      </c>
      <c r="C16" s="1063">
        <v>13</v>
      </c>
      <c r="D16" s="1063">
        <v>15</v>
      </c>
      <c r="E16" s="1064">
        <v>3</v>
      </c>
      <c r="F16" s="130">
        <f t="shared" si="0"/>
        <v>31</v>
      </c>
      <c r="G16" s="1064"/>
      <c r="H16" s="933">
        <v>37</v>
      </c>
      <c r="I16" s="24" t="s">
        <v>121</v>
      </c>
      <c r="J16" s="1063">
        <v>16</v>
      </c>
      <c r="K16" s="1063">
        <v>18</v>
      </c>
      <c r="L16" s="1064">
        <v>3</v>
      </c>
      <c r="M16" s="130">
        <f t="shared" si="1"/>
        <v>37</v>
      </c>
      <c r="N16" s="173"/>
      <c r="O16" s="173"/>
      <c r="P16" s="173"/>
      <c r="Q16" s="173"/>
      <c r="R16" s="173"/>
      <c r="S16" s="171"/>
    </row>
    <row r="17" spans="1:19">
      <c r="A17" s="116">
        <v>81</v>
      </c>
      <c r="B17" s="24" t="s">
        <v>818</v>
      </c>
      <c r="C17" s="1063">
        <v>35</v>
      </c>
      <c r="D17" s="1063">
        <v>39</v>
      </c>
      <c r="E17" s="1064">
        <v>7</v>
      </c>
      <c r="F17" s="130">
        <f t="shared" si="0"/>
        <v>81</v>
      </c>
      <c r="G17" s="1064"/>
      <c r="H17" s="113">
        <v>97</v>
      </c>
      <c r="I17" s="24" t="s">
        <v>818</v>
      </c>
      <c r="J17" s="1063">
        <v>42</v>
      </c>
      <c r="K17" s="1063">
        <v>46</v>
      </c>
      <c r="L17" s="1064">
        <v>9</v>
      </c>
      <c r="M17" s="130">
        <f t="shared" si="1"/>
        <v>97</v>
      </c>
      <c r="N17" s="173"/>
      <c r="O17" s="173"/>
      <c r="P17" s="173"/>
      <c r="Q17" s="173"/>
      <c r="R17" s="173"/>
      <c r="S17" s="171"/>
    </row>
    <row r="18" spans="1:19">
      <c r="A18" s="1067"/>
      <c r="B18" s="131"/>
      <c r="C18" s="1063"/>
      <c r="D18" s="1063"/>
      <c r="E18" s="1064"/>
      <c r="F18" s="1072"/>
      <c r="G18" s="1064"/>
      <c r="H18" s="1068"/>
      <c r="I18" s="131"/>
      <c r="J18" s="1063"/>
      <c r="K18" s="1063"/>
      <c r="L18" s="1064"/>
      <c r="M18" s="1072"/>
      <c r="N18" s="173"/>
      <c r="O18" s="173"/>
      <c r="P18" s="173"/>
      <c r="Q18" s="173"/>
      <c r="R18" s="173"/>
      <c r="S18" s="171"/>
    </row>
    <row r="19" spans="1:19">
      <c r="A19" s="116"/>
      <c r="B19" s="130"/>
      <c r="C19" s="1063"/>
      <c r="D19" s="1063"/>
      <c r="E19" s="1064"/>
      <c r="F19" s="1072"/>
      <c r="G19" s="1064"/>
      <c r="H19" s="113"/>
      <c r="I19" s="130"/>
      <c r="J19" s="1063"/>
      <c r="K19" s="1063"/>
      <c r="L19" s="1064"/>
      <c r="M19" s="1072"/>
      <c r="N19" s="173"/>
      <c r="O19" s="173"/>
      <c r="P19" s="173"/>
      <c r="Q19" s="173"/>
      <c r="R19" s="173"/>
      <c r="S19" s="171"/>
    </row>
    <row r="20" spans="1:19">
      <c r="A20" s="116"/>
      <c r="B20" s="130"/>
      <c r="C20" s="1063"/>
      <c r="D20" s="1063"/>
      <c r="E20" s="1064"/>
      <c r="F20" s="1072"/>
      <c r="G20" s="1066"/>
      <c r="H20" s="113"/>
      <c r="I20" s="130"/>
      <c r="J20" s="1063"/>
      <c r="K20" s="1063"/>
      <c r="L20" s="1064"/>
      <c r="M20" s="1072"/>
      <c r="N20" s="173"/>
      <c r="O20" s="173"/>
      <c r="P20" s="173"/>
      <c r="Q20" s="173"/>
      <c r="R20" s="173"/>
      <c r="S20" s="171"/>
    </row>
    <row r="21" spans="1:19">
      <c r="A21" s="116">
        <v>11</v>
      </c>
      <c r="B21" s="130" t="s">
        <v>28</v>
      </c>
      <c r="C21" s="1063"/>
      <c r="D21" s="1063"/>
      <c r="E21" s="1064"/>
      <c r="F21" s="1072"/>
      <c r="G21" s="1066"/>
      <c r="H21" s="113">
        <v>17</v>
      </c>
      <c r="I21" s="130" t="s">
        <v>28</v>
      </c>
      <c r="J21" s="1063"/>
      <c r="K21" s="1063"/>
      <c r="L21" s="1064"/>
      <c r="M21" s="1072"/>
      <c r="N21" s="173"/>
      <c r="O21" s="173"/>
      <c r="P21" s="173"/>
      <c r="Q21" s="173"/>
      <c r="R21" s="173"/>
      <c r="S21" s="171"/>
    </row>
    <row r="22" spans="1:19">
      <c r="A22" s="116">
        <v>3</v>
      </c>
      <c r="B22" s="130" t="s">
        <v>28</v>
      </c>
      <c r="C22" s="1063"/>
      <c r="D22" s="1063"/>
      <c r="E22" s="1064"/>
      <c r="F22" s="1072"/>
      <c r="G22" s="1066"/>
      <c r="H22" s="113">
        <v>5</v>
      </c>
      <c r="I22" s="130" t="s">
        <v>28</v>
      </c>
      <c r="J22" s="1063"/>
      <c r="K22" s="1063"/>
      <c r="L22" s="1064"/>
      <c r="M22" s="1072"/>
      <c r="N22" s="173"/>
      <c r="O22" s="173"/>
      <c r="P22" s="173"/>
      <c r="Q22" s="173"/>
      <c r="R22" s="173"/>
      <c r="S22" s="171"/>
    </row>
    <row r="23" spans="1:19">
      <c r="A23" s="116">
        <v>6</v>
      </c>
      <c r="B23" s="130" t="s">
        <v>709</v>
      </c>
      <c r="C23" s="1063"/>
      <c r="D23" s="1063"/>
      <c r="E23" s="1064"/>
      <c r="F23" s="1072"/>
      <c r="G23" s="1066"/>
      <c r="H23" s="113"/>
      <c r="I23" s="130"/>
      <c r="J23" s="1063"/>
      <c r="K23" s="1063"/>
      <c r="L23" s="1064"/>
      <c r="M23" s="1072"/>
      <c r="N23" s="173"/>
      <c r="O23" s="173"/>
      <c r="P23" s="173"/>
      <c r="Q23" s="173"/>
      <c r="R23" s="173"/>
      <c r="S23" s="171"/>
    </row>
    <row r="24" spans="1:19">
      <c r="A24" s="116">
        <v>80</v>
      </c>
      <c r="B24" s="1073" t="s">
        <v>126</v>
      </c>
      <c r="C24" s="1063"/>
      <c r="D24" s="1063"/>
      <c r="E24" s="1064"/>
      <c r="F24" s="1072"/>
      <c r="G24" s="1066"/>
      <c r="H24" s="113"/>
      <c r="I24" s="130"/>
      <c r="J24" s="1063"/>
      <c r="K24" s="1063"/>
      <c r="L24" s="1064"/>
      <c r="M24" s="1072"/>
      <c r="N24" s="173"/>
      <c r="O24" s="173"/>
      <c r="P24" s="173"/>
      <c r="Q24" s="173"/>
      <c r="R24" s="173"/>
      <c r="S24" s="171"/>
    </row>
    <row r="25" spans="1:19">
      <c r="A25" s="116">
        <v>50</v>
      </c>
      <c r="B25" s="1073" t="s">
        <v>101</v>
      </c>
      <c r="C25" s="1063"/>
      <c r="D25" s="1063"/>
      <c r="E25" s="1064"/>
      <c r="F25" s="1072"/>
      <c r="G25" s="1066"/>
      <c r="H25" s="113"/>
      <c r="I25" s="130"/>
      <c r="J25" s="1063"/>
      <c r="K25" s="1063"/>
      <c r="L25" s="1064"/>
      <c r="M25" s="1072"/>
      <c r="N25" s="173"/>
      <c r="O25" s="173"/>
      <c r="P25" s="173"/>
      <c r="Q25" s="173"/>
      <c r="R25" s="173"/>
      <c r="S25" s="171"/>
    </row>
    <row r="26" spans="1:19">
      <c r="A26" s="116">
        <v>6</v>
      </c>
      <c r="B26" s="1074" t="s">
        <v>915</v>
      </c>
      <c r="C26" s="1063"/>
      <c r="D26" s="1063"/>
      <c r="E26" s="1064"/>
      <c r="F26" s="1072"/>
      <c r="G26" s="1066"/>
      <c r="H26" s="113"/>
      <c r="I26" s="130"/>
      <c r="J26" s="1063"/>
      <c r="K26" s="1063"/>
      <c r="L26" s="1064"/>
      <c r="M26" s="1072"/>
      <c r="N26" s="173"/>
      <c r="O26" s="173"/>
      <c r="P26" s="173"/>
      <c r="Q26" s="173"/>
      <c r="R26" s="173"/>
      <c r="S26" s="171"/>
    </row>
    <row r="27" spans="1:19">
      <c r="A27" s="116"/>
      <c r="B27" s="130"/>
      <c r="C27" s="1063"/>
      <c r="D27" s="1063"/>
      <c r="E27" s="1064"/>
      <c r="F27" s="1072"/>
      <c r="G27" s="1066"/>
      <c r="H27" s="113"/>
      <c r="I27" s="130"/>
      <c r="J27" s="1063"/>
      <c r="K27" s="1063"/>
      <c r="L27" s="1064"/>
      <c r="M27" s="1072"/>
      <c r="N27" s="173"/>
      <c r="O27" s="173"/>
      <c r="P27" s="173"/>
      <c r="Q27" s="173"/>
      <c r="R27" s="173"/>
      <c r="S27" s="171"/>
    </row>
    <row r="28" spans="1:19">
      <c r="A28" s="116"/>
      <c r="B28" s="130"/>
      <c r="C28" s="1063"/>
      <c r="D28" s="1063"/>
      <c r="E28" s="1064"/>
      <c r="F28" s="1072"/>
      <c r="G28" s="1066"/>
      <c r="H28" s="113"/>
      <c r="I28" s="130"/>
      <c r="J28" s="1063"/>
      <c r="K28" s="1063"/>
      <c r="L28" s="1064"/>
      <c r="M28" s="1072"/>
      <c r="N28" s="173"/>
      <c r="O28" s="173"/>
      <c r="P28" s="173"/>
      <c r="Q28" s="173"/>
      <c r="R28" s="173"/>
      <c r="S28" s="171"/>
    </row>
    <row r="29" spans="1:19">
      <c r="A29" s="116"/>
      <c r="B29" s="130"/>
      <c r="C29" s="1063"/>
      <c r="D29" s="1063"/>
      <c r="E29" s="1064"/>
      <c r="F29" s="1072"/>
      <c r="G29" s="1066"/>
      <c r="H29" s="113"/>
      <c r="I29" s="130"/>
      <c r="J29" s="1063"/>
      <c r="K29" s="1063"/>
      <c r="L29" s="1064"/>
      <c r="M29" s="1072"/>
      <c r="N29" s="173"/>
      <c r="O29" s="173"/>
      <c r="P29" s="173"/>
      <c r="Q29" s="173"/>
      <c r="R29" s="173"/>
      <c r="S29" s="171"/>
    </row>
    <row r="30" spans="1:19">
      <c r="A30" s="116"/>
      <c r="B30" s="130"/>
      <c r="C30" s="1063"/>
      <c r="D30" s="1063"/>
      <c r="E30" s="1064"/>
      <c r="F30" s="1072"/>
      <c r="G30" s="1066"/>
      <c r="H30" s="113"/>
      <c r="I30" s="130"/>
      <c r="J30" s="1063"/>
      <c r="K30" s="1063"/>
      <c r="L30" s="1064"/>
      <c r="M30" s="1072"/>
      <c r="N30" s="173"/>
      <c r="O30" s="173"/>
      <c r="P30" s="173"/>
      <c r="Q30" s="173"/>
      <c r="R30" s="173"/>
      <c r="S30" s="171"/>
    </row>
    <row r="31" spans="1:18">
      <c r="A31" s="1075"/>
      <c r="B31" s="752" t="s">
        <v>13</v>
      </c>
      <c r="C31" s="1063"/>
      <c r="D31" s="1063"/>
      <c r="E31" s="1064"/>
      <c r="F31" s="1072"/>
      <c r="G31" s="1066"/>
      <c r="H31" s="1066"/>
      <c r="I31" s="1078"/>
      <c r="J31" s="1063"/>
      <c r="K31" s="1063"/>
      <c r="L31" s="1064"/>
      <c r="M31" s="1079"/>
      <c r="N31" s="172"/>
      <c r="O31" s="172"/>
      <c r="P31" s="172"/>
      <c r="Q31" s="172"/>
      <c r="R31" s="172"/>
    </row>
    <row r="32" spans="1:18">
      <c r="A32" s="116">
        <v>8020</v>
      </c>
      <c r="B32" s="752" t="s">
        <v>303</v>
      </c>
      <c r="C32" s="1063"/>
      <c r="D32" s="1063"/>
      <c r="E32" s="1064"/>
      <c r="F32" s="1072"/>
      <c r="G32" s="1064"/>
      <c r="H32" s="113">
        <v>8820</v>
      </c>
      <c r="I32" s="1078" t="s">
        <v>303</v>
      </c>
      <c r="J32" s="1063"/>
      <c r="K32" s="1063"/>
      <c r="L32" s="1064"/>
      <c r="M32" s="1079"/>
      <c r="N32" s="172"/>
      <c r="O32" s="172"/>
      <c r="P32" s="172"/>
      <c r="Q32" s="172"/>
      <c r="R32" s="172"/>
    </row>
  </sheetData>
  <mergeCells count="1">
    <mergeCell ref="A1:R1"/>
  </mergeCells>
  <pageMargins left="0.75" right="0.75" top="1" bottom="1" header="0.5" footer="0.5"/>
  <pageSetup paperSize="12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9"/>
  <sheetViews>
    <sheetView topLeftCell="A116" workbookViewId="0">
      <selection activeCell="E145" sqref="E145"/>
    </sheetView>
  </sheetViews>
  <sheetFormatPr defaultColWidth="9" defaultRowHeight="14.4" outlineLevelCol="5"/>
  <cols>
    <col min="1" max="1" width="9" style="1035"/>
    <col min="2" max="2" width="9" style="1036"/>
    <col min="3" max="3" width="2.87962962962963" style="1036" customWidth="1"/>
    <col min="4" max="4" width="9" style="1036"/>
    <col min="5" max="5" width="34.5" style="1036" customWidth="1"/>
    <col min="6" max="6" width="9" style="1035"/>
  </cols>
  <sheetData>
    <row r="1" spans="1:6">
      <c r="A1" s="159"/>
      <c r="B1" s="191"/>
      <c r="C1" s="1037"/>
      <c r="D1" s="191"/>
      <c r="E1" s="191"/>
      <c r="F1" s="159"/>
    </row>
    <row r="2" spans="1:6">
      <c r="A2" s="602"/>
      <c r="B2" s="722" t="s">
        <v>79</v>
      </c>
      <c r="C2" s="722"/>
      <c r="D2" s="722"/>
      <c r="E2" s="722" t="s">
        <v>871</v>
      </c>
      <c r="F2" s="602" t="s">
        <v>0</v>
      </c>
    </row>
    <row r="3" spans="1:6">
      <c r="A3" s="166" t="s">
        <v>96</v>
      </c>
      <c r="B3" s="159">
        <v>104690</v>
      </c>
      <c r="C3" s="159" t="s">
        <v>3</v>
      </c>
      <c r="D3" s="159" t="str">
        <f t="shared" ref="D3:D13" si="0">B3&amp;C3</f>
        <v>104690,</v>
      </c>
      <c r="E3" s="166" t="s">
        <v>340</v>
      </c>
      <c r="F3" s="602" t="s">
        <v>921</v>
      </c>
    </row>
    <row r="4" spans="1:6">
      <c r="A4" s="166"/>
      <c r="B4" s="164">
        <v>1466</v>
      </c>
      <c r="C4" s="159" t="s">
        <v>3</v>
      </c>
      <c r="D4" s="159" t="str">
        <f t="shared" si="0"/>
        <v>1466,</v>
      </c>
      <c r="E4" s="168" t="s">
        <v>711</v>
      </c>
      <c r="F4" s="602"/>
    </row>
    <row r="5" spans="1:6">
      <c r="A5" s="166"/>
      <c r="B5" s="159">
        <v>139379</v>
      </c>
      <c r="C5" s="159" t="s">
        <v>3</v>
      </c>
      <c r="D5" s="159" t="str">
        <f t="shared" si="0"/>
        <v>139379,</v>
      </c>
      <c r="E5" s="166" t="s">
        <v>99</v>
      </c>
      <c r="F5" s="602"/>
    </row>
    <row r="6" spans="1:6">
      <c r="A6" s="166"/>
      <c r="B6" s="166">
        <v>202044</v>
      </c>
      <c r="C6" s="159" t="s">
        <v>3</v>
      </c>
      <c r="D6" s="159" t="str">
        <f t="shared" si="0"/>
        <v>202044,</v>
      </c>
      <c r="E6" s="166" t="s">
        <v>98</v>
      </c>
      <c r="F6" s="602"/>
    </row>
    <row r="7" spans="1:6">
      <c r="A7" s="166"/>
      <c r="B7" s="164">
        <v>67579</v>
      </c>
      <c r="C7" s="159" t="s">
        <v>3</v>
      </c>
      <c r="D7" s="159" t="str">
        <f t="shared" si="0"/>
        <v>67579,</v>
      </c>
      <c r="E7" s="168" t="s">
        <v>10</v>
      </c>
      <c r="F7" s="602"/>
    </row>
    <row r="8" spans="1:6">
      <c r="A8" s="166"/>
      <c r="B8" s="164">
        <v>153448</v>
      </c>
      <c r="C8" s="159" t="s">
        <v>3</v>
      </c>
      <c r="D8" s="159" t="str">
        <f t="shared" si="0"/>
        <v>153448,</v>
      </c>
      <c r="E8" s="168" t="s">
        <v>541</v>
      </c>
      <c r="F8" s="602"/>
    </row>
    <row r="9" spans="1:6">
      <c r="A9" s="166"/>
      <c r="B9" s="1038">
        <v>97851</v>
      </c>
      <c r="C9" s="159" t="s">
        <v>3</v>
      </c>
      <c r="D9" s="159" t="str">
        <f t="shared" si="0"/>
        <v>97851,</v>
      </c>
      <c r="E9" s="166" t="s">
        <v>732</v>
      </c>
      <c r="F9" s="602"/>
    </row>
    <row r="10" spans="1:6">
      <c r="A10" s="166"/>
      <c r="B10" s="1038">
        <v>171872</v>
      </c>
      <c r="C10" s="159" t="s">
        <v>3</v>
      </c>
      <c r="D10" s="159" t="str">
        <f t="shared" si="0"/>
        <v>171872,</v>
      </c>
      <c r="E10" s="166" t="s">
        <v>408</v>
      </c>
      <c r="F10" s="602"/>
    </row>
    <row r="11" spans="1:6">
      <c r="A11" s="166"/>
      <c r="B11" s="1038">
        <v>127932</v>
      </c>
      <c r="C11" s="159" t="s">
        <v>3</v>
      </c>
      <c r="D11" s="159" t="str">
        <f t="shared" si="0"/>
        <v>127932,</v>
      </c>
      <c r="E11" s="166" t="s">
        <v>143</v>
      </c>
      <c r="F11" s="602"/>
    </row>
    <row r="12" spans="1:6">
      <c r="A12" s="166"/>
      <c r="B12" s="168">
        <v>201309</v>
      </c>
      <c r="C12" s="159" t="s">
        <v>3</v>
      </c>
      <c r="D12" s="159" t="str">
        <f t="shared" si="0"/>
        <v>201309,</v>
      </c>
      <c r="E12" s="168" t="s">
        <v>542</v>
      </c>
      <c r="F12" s="602"/>
    </row>
    <row r="13" spans="1:6">
      <c r="A13" s="166"/>
      <c r="B13" s="159">
        <v>44621</v>
      </c>
      <c r="C13" s="159"/>
      <c r="D13" s="159" t="str">
        <f t="shared" si="0"/>
        <v>44621</v>
      </c>
      <c r="E13" s="168" t="s">
        <v>409</v>
      </c>
      <c r="F13" s="602"/>
    </row>
    <row r="14" spans="1:6">
      <c r="A14" s="602"/>
      <c r="B14" s="722" t="s">
        <v>79</v>
      </c>
      <c r="C14" s="722"/>
      <c r="D14" s="722"/>
      <c r="E14" s="722" t="s">
        <v>871</v>
      </c>
      <c r="F14" s="602" t="s">
        <v>0</v>
      </c>
    </row>
    <row r="15" spans="1:6">
      <c r="A15" s="166" t="s">
        <v>733</v>
      </c>
      <c r="B15" s="166">
        <v>161198</v>
      </c>
      <c r="C15" s="159" t="s">
        <v>3</v>
      </c>
      <c r="D15" s="159" t="str">
        <f>B15&amp;C15</f>
        <v>161198,</v>
      </c>
      <c r="E15" s="166" t="s">
        <v>101</v>
      </c>
      <c r="F15" s="602" t="s">
        <v>922</v>
      </c>
    </row>
    <row r="16" spans="1:6">
      <c r="A16" s="166"/>
      <c r="B16" s="1038">
        <v>144423</v>
      </c>
      <c r="C16" s="159" t="s">
        <v>3</v>
      </c>
      <c r="D16" s="159" t="str">
        <f>B16&amp;C16</f>
        <v>144423,</v>
      </c>
      <c r="E16" s="166" t="s">
        <v>103</v>
      </c>
      <c r="F16" s="602"/>
    </row>
    <row r="17" spans="1:6">
      <c r="A17" s="166"/>
      <c r="B17" s="1038">
        <v>170191</v>
      </c>
      <c r="C17" s="159" t="s">
        <v>3</v>
      </c>
      <c r="D17" s="159" t="str">
        <f>B17&amp;C17</f>
        <v>170191,</v>
      </c>
      <c r="E17" s="166" t="s">
        <v>104</v>
      </c>
      <c r="F17" s="602"/>
    </row>
    <row r="18" spans="1:6">
      <c r="A18" s="166"/>
      <c r="B18" s="1038">
        <v>171499</v>
      </c>
      <c r="C18" s="159" t="s">
        <v>3</v>
      </c>
      <c r="D18" s="159" t="str">
        <f>B18&amp;C18</f>
        <v>171499,</v>
      </c>
      <c r="E18" s="166" t="s">
        <v>543</v>
      </c>
      <c r="F18" s="602"/>
    </row>
    <row r="19" spans="1:6">
      <c r="A19" s="166"/>
      <c r="B19" s="159">
        <v>58522</v>
      </c>
      <c r="C19" s="159"/>
      <c r="D19" s="159" t="str">
        <f>B19&amp;C19</f>
        <v>58522</v>
      </c>
      <c r="E19" s="166" t="s">
        <v>106</v>
      </c>
      <c r="F19" s="602"/>
    </row>
    <row r="20" spans="1:6">
      <c r="A20" s="602"/>
      <c r="B20" s="722" t="s">
        <v>79</v>
      </c>
      <c r="C20" s="722"/>
      <c r="D20" s="722"/>
      <c r="E20" s="722" t="s">
        <v>871</v>
      </c>
      <c r="F20" s="602" t="s">
        <v>0</v>
      </c>
    </row>
    <row r="21" spans="1:6">
      <c r="A21" s="166" t="s">
        <v>107</v>
      </c>
      <c r="B21" s="1038">
        <v>41368</v>
      </c>
      <c r="C21" s="159" t="s">
        <v>3</v>
      </c>
      <c r="D21" s="159" t="str">
        <f t="shared" ref="D21:D30" si="1">B21&amp;C21</f>
        <v>41368,</v>
      </c>
      <c r="E21" s="166" t="s">
        <v>108</v>
      </c>
      <c r="F21" s="602" t="s">
        <v>923</v>
      </c>
    </row>
    <row r="22" spans="1:6">
      <c r="A22" s="166"/>
      <c r="B22" s="1038">
        <v>34489</v>
      </c>
      <c r="C22" s="159" t="s">
        <v>3</v>
      </c>
      <c r="D22" s="159" t="str">
        <f t="shared" si="1"/>
        <v>34489,</v>
      </c>
      <c r="E22" s="166" t="s">
        <v>108</v>
      </c>
      <c r="F22" s="602"/>
    </row>
    <row r="23" spans="1:6">
      <c r="A23" s="166"/>
      <c r="B23" s="164">
        <v>59899</v>
      </c>
      <c r="C23" s="159" t="s">
        <v>3</v>
      </c>
      <c r="D23" s="159" t="str">
        <f t="shared" si="1"/>
        <v>59899,</v>
      </c>
      <c r="E23" s="168" t="s">
        <v>113</v>
      </c>
      <c r="F23" s="602"/>
    </row>
    <row r="24" spans="1:6">
      <c r="A24" s="166"/>
      <c r="B24" s="164">
        <v>191655</v>
      </c>
      <c r="C24" s="159" t="s">
        <v>3</v>
      </c>
      <c r="D24" s="159" t="str">
        <f t="shared" si="1"/>
        <v>191655,</v>
      </c>
      <c r="E24" s="168" t="s">
        <v>6</v>
      </c>
      <c r="F24" s="602"/>
    </row>
    <row r="25" spans="1:6">
      <c r="A25" s="166"/>
      <c r="B25" s="1039">
        <v>226562</v>
      </c>
      <c r="C25" s="159" t="s">
        <v>3</v>
      </c>
      <c r="D25" s="159" t="str">
        <f t="shared" si="1"/>
        <v>226562,</v>
      </c>
      <c r="E25" s="168" t="s">
        <v>6</v>
      </c>
      <c r="F25" s="602"/>
    </row>
    <row r="26" spans="1:6">
      <c r="A26" s="166"/>
      <c r="B26" s="1038">
        <v>217848</v>
      </c>
      <c r="C26" s="159" t="s">
        <v>3</v>
      </c>
      <c r="D26" s="159" t="str">
        <f t="shared" si="1"/>
        <v>217848,</v>
      </c>
      <c r="E26" s="166" t="s">
        <v>6</v>
      </c>
      <c r="F26" s="602"/>
    </row>
    <row r="27" spans="1:6">
      <c r="A27" s="166"/>
      <c r="B27" s="159">
        <v>181356</v>
      </c>
      <c r="C27" s="159" t="s">
        <v>3</v>
      </c>
      <c r="D27" s="159" t="str">
        <f t="shared" si="1"/>
        <v>181356,</v>
      </c>
      <c r="E27" s="166" t="s">
        <v>112</v>
      </c>
      <c r="F27" s="602"/>
    </row>
    <row r="28" spans="1:6">
      <c r="A28" s="166"/>
      <c r="B28" s="166">
        <v>183439</v>
      </c>
      <c r="C28" s="159" t="s">
        <v>3</v>
      </c>
      <c r="D28" s="159" t="str">
        <f t="shared" si="1"/>
        <v>183439,</v>
      </c>
      <c r="E28" s="166" t="s">
        <v>7</v>
      </c>
      <c r="F28" s="602"/>
    </row>
    <row r="29" spans="1:6">
      <c r="A29" s="166"/>
      <c r="B29" s="164">
        <v>208936</v>
      </c>
      <c r="C29" s="159" t="s">
        <v>3</v>
      </c>
      <c r="D29" s="159" t="str">
        <f t="shared" si="1"/>
        <v>208936,</v>
      </c>
      <c r="E29" s="168" t="s">
        <v>546</v>
      </c>
      <c r="F29" s="602"/>
    </row>
    <row r="30" spans="1:6">
      <c r="A30" s="166"/>
      <c r="B30" s="1038">
        <v>116987</v>
      </c>
      <c r="C30" s="159"/>
      <c r="D30" s="159" t="str">
        <f t="shared" si="1"/>
        <v>116987</v>
      </c>
      <c r="E30" s="166" t="s">
        <v>452</v>
      </c>
      <c r="F30" s="602"/>
    </row>
    <row r="31" spans="1:6">
      <c r="A31" s="602"/>
      <c r="B31" s="722" t="s">
        <v>79</v>
      </c>
      <c r="C31" s="722"/>
      <c r="D31" s="722"/>
      <c r="E31" s="722" t="s">
        <v>871</v>
      </c>
      <c r="F31" s="602" t="s">
        <v>0</v>
      </c>
    </row>
    <row r="32" spans="1:6">
      <c r="A32" s="166" t="s">
        <v>547</v>
      </c>
      <c r="B32" s="166">
        <v>84174</v>
      </c>
      <c r="C32" s="159" t="s">
        <v>3</v>
      </c>
      <c r="D32" s="159" t="str">
        <f>B32&amp;C32</f>
        <v>84174,</v>
      </c>
      <c r="E32" s="166" t="s">
        <v>116</v>
      </c>
      <c r="F32" s="602" t="s">
        <v>924</v>
      </c>
    </row>
    <row r="33" spans="1:6">
      <c r="A33" s="166"/>
      <c r="B33" s="168">
        <v>21580</v>
      </c>
      <c r="C33" s="159" t="s">
        <v>3</v>
      </c>
      <c r="D33" s="159" t="str">
        <f>B33&amp;C33</f>
        <v>21580,</v>
      </c>
      <c r="E33" s="168" t="s">
        <v>548</v>
      </c>
      <c r="F33" s="602"/>
    </row>
    <row r="34" spans="1:6">
      <c r="A34" s="166"/>
      <c r="B34" s="164">
        <v>75452</v>
      </c>
      <c r="C34" s="159" t="s">
        <v>3</v>
      </c>
      <c r="D34" s="159" t="str">
        <f>B34&amp;C34</f>
        <v>75452,</v>
      </c>
      <c r="E34" s="168" t="s">
        <v>549</v>
      </c>
      <c r="F34" s="602"/>
    </row>
    <row r="35" spans="1:6">
      <c r="A35" s="166"/>
      <c r="B35" s="164">
        <v>208794</v>
      </c>
      <c r="C35" s="159" t="s">
        <v>3</v>
      </c>
      <c r="D35" s="159" t="str">
        <f>B35&amp;C35</f>
        <v>208794,</v>
      </c>
      <c r="E35" s="168" t="s">
        <v>717</v>
      </c>
      <c r="F35" s="602"/>
    </row>
    <row r="36" spans="1:6">
      <c r="A36" s="166"/>
      <c r="B36" s="164">
        <v>120877</v>
      </c>
      <c r="C36" s="159"/>
      <c r="D36" s="159" t="str">
        <f>B36&amp;C36</f>
        <v>120877</v>
      </c>
      <c r="E36" s="168" t="s">
        <v>550</v>
      </c>
      <c r="F36" s="602"/>
    </row>
    <row r="37" spans="1:6">
      <c r="A37" s="602"/>
      <c r="B37" s="722" t="s">
        <v>79</v>
      </c>
      <c r="C37" s="722"/>
      <c r="D37" s="722"/>
      <c r="E37" s="722" t="s">
        <v>871</v>
      </c>
      <c r="F37" s="602" t="s">
        <v>0</v>
      </c>
    </row>
    <row r="38" spans="1:6">
      <c r="A38" s="159" t="s">
        <v>125</v>
      </c>
      <c r="B38" s="164">
        <v>187104</v>
      </c>
      <c r="C38" s="159" t="s">
        <v>3</v>
      </c>
      <c r="D38" s="159" t="str">
        <f>B38&amp;C38</f>
        <v>187104,</v>
      </c>
      <c r="E38" s="166" t="s">
        <v>126</v>
      </c>
      <c r="F38" s="602" t="s">
        <v>925</v>
      </c>
    </row>
    <row r="39" spans="1:6">
      <c r="A39" s="159"/>
      <c r="B39" s="164">
        <v>184704</v>
      </c>
      <c r="C39" s="159" t="s">
        <v>3</v>
      </c>
      <c r="D39" s="159" t="str">
        <f>B39&amp;C39</f>
        <v>184704,</v>
      </c>
      <c r="E39" s="166" t="s">
        <v>827</v>
      </c>
      <c r="F39" s="602"/>
    </row>
    <row r="40" spans="1:6">
      <c r="A40" s="159"/>
      <c r="B40" s="164">
        <v>210461</v>
      </c>
      <c r="C40" s="159" t="s">
        <v>3</v>
      </c>
      <c r="D40" s="159" t="str">
        <f>B40&amp;C40</f>
        <v>210461,</v>
      </c>
      <c r="E40" s="166" t="s">
        <v>828</v>
      </c>
      <c r="F40" s="602"/>
    </row>
    <row r="41" spans="1:6">
      <c r="A41" s="159"/>
      <c r="B41" s="164">
        <v>188171</v>
      </c>
      <c r="C41" s="159" t="s">
        <v>3</v>
      </c>
      <c r="D41" s="159" t="str">
        <f>B41&amp;C41</f>
        <v>188171,</v>
      </c>
      <c r="E41" s="166" t="s">
        <v>829</v>
      </c>
      <c r="F41" s="602"/>
    </row>
    <row r="42" spans="1:6">
      <c r="A42" s="159"/>
      <c r="B42" s="164">
        <v>199937</v>
      </c>
      <c r="C42" s="159"/>
      <c r="D42" s="159" t="str">
        <f>B42&amp;C42</f>
        <v>199937</v>
      </c>
      <c r="E42" s="166" t="s">
        <v>829</v>
      </c>
      <c r="F42" s="602"/>
    </row>
    <row r="43" spans="1:6">
      <c r="A43" s="602"/>
      <c r="B43" s="722" t="s">
        <v>79</v>
      </c>
      <c r="C43" s="722"/>
      <c r="D43" s="722"/>
      <c r="E43" s="722" t="s">
        <v>871</v>
      </c>
      <c r="F43" s="602" t="s">
        <v>0</v>
      </c>
    </row>
    <row r="44" ht="21.6" spans="1:6">
      <c r="A44" s="168" t="s">
        <v>864</v>
      </c>
      <c r="B44" s="1038">
        <v>127087</v>
      </c>
      <c r="C44" s="159"/>
      <c r="D44" s="159" t="str">
        <f>B44&amp;C44</f>
        <v>127087</v>
      </c>
      <c r="E44" s="166" t="s">
        <v>718</v>
      </c>
      <c r="F44" s="602" t="s">
        <v>926</v>
      </c>
    </row>
    <row r="45" spans="1:6">
      <c r="A45" s="602"/>
      <c r="B45" s="722" t="s">
        <v>79</v>
      </c>
      <c r="C45" s="722"/>
      <c r="D45" s="722"/>
      <c r="E45" s="722" t="s">
        <v>871</v>
      </c>
      <c r="F45" s="602" t="s">
        <v>0</v>
      </c>
    </row>
    <row r="46" spans="1:6">
      <c r="A46" s="159" t="s">
        <v>425</v>
      </c>
      <c r="B46" s="164">
        <v>190969</v>
      </c>
      <c r="C46" s="159" t="s">
        <v>3</v>
      </c>
      <c r="D46" s="159" t="str">
        <f>B46&amp;C46</f>
        <v>190969,</v>
      </c>
      <c r="E46" s="168" t="s">
        <v>134</v>
      </c>
      <c r="F46" s="602" t="s">
        <v>746</v>
      </c>
    </row>
    <row r="47" spans="1:6">
      <c r="A47" s="159"/>
      <c r="B47" s="1038">
        <v>17313</v>
      </c>
      <c r="C47" s="159" t="s">
        <v>3</v>
      </c>
      <c r="D47" s="159" t="str">
        <f>B47&amp;C47</f>
        <v>17313,</v>
      </c>
      <c r="E47" s="166" t="s">
        <v>353</v>
      </c>
      <c r="F47" s="602"/>
    </row>
    <row r="48" spans="1:6">
      <c r="A48" s="159"/>
      <c r="B48" s="166">
        <v>186426</v>
      </c>
      <c r="C48" s="159" t="s">
        <v>3</v>
      </c>
      <c r="D48" s="159" t="str">
        <f>B48&amp;C48</f>
        <v>186426,</v>
      </c>
      <c r="E48" s="166" t="s">
        <v>556</v>
      </c>
      <c r="F48" s="602"/>
    </row>
    <row r="49" spans="1:6">
      <c r="A49" s="159"/>
      <c r="B49" s="166">
        <v>90457</v>
      </c>
      <c r="C49" s="159" t="s">
        <v>3</v>
      </c>
      <c r="D49" s="159" t="str">
        <f>B49&amp;C49</f>
        <v>90457,</v>
      </c>
      <c r="E49" s="166" t="s">
        <v>557</v>
      </c>
      <c r="F49" s="602"/>
    </row>
    <row r="50" spans="1:6">
      <c r="A50" s="159"/>
      <c r="B50" s="1038">
        <v>118408</v>
      </c>
      <c r="C50" s="159"/>
      <c r="D50" s="159" t="str">
        <f>B50&amp;C50</f>
        <v>118408</v>
      </c>
      <c r="E50" s="166" t="s">
        <v>559</v>
      </c>
      <c r="F50" s="602"/>
    </row>
    <row r="51" spans="1:6">
      <c r="A51" s="602"/>
      <c r="B51" s="722" t="s">
        <v>79</v>
      </c>
      <c r="C51" s="722"/>
      <c r="D51" s="722"/>
      <c r="E51" s="722" t="s">
        <v>871</v>
      </c>
      <c r="F51" s="602" t="s">
        <v>0</v>
      </c>
    </row>
    <row r="52" spans="1:6">
      <c r="A52" s="159" t="s">
        <v>121</v>
      </c>
      <c r="B52" s="1038">
        <v>132393</v>
      </c>
      <c r="C52" s="159" t="s">
        <v>3</v>
      </c>
      <c r="D52" s="159" t="str">
        <f>B52&amp;C52</f>
        <v>132393,</v>
      </c>
      <c r="E52" s="166" t="s">
        <v>122</v>
      </c>
      <c r="F52" s="602" t="s">
        <v>927</v>
      </c>
    </row>
    <row r="53" spans="1:6">
      <c r="A53" s="159"/>
      <c r="B53" s="1038">
        <v>53857</v>
      </c>
      <c r="C53" s="159"/>
      <c r="D53" s="159" t="str">
        <f>B53&amp;C53</f>
        <v>53857</v>
      </c>
      <c r="E53" s="166" t="s">
        <v>124</v>
      </c>
      <c r="F53" s="602"/>
    </row>
    <row r="54" spans="1:6">
      <c r="A54" s="602"/>
      <c r="B54" s="722" t="s">
        <v>79</v>
      </c>
      <c r="C54" s="722"/>
      <c r="D54" s="722"/>
      <c r="E54" s="722" t="s">
        <v>871</v>
      </c>
      <c r="F54" s="602" t="s">
        <v>0</v>
      </c>
    </row>
    <row r="55" spans="1:6">
      <c r="A55" s="159" t="s">
        <v>818</v>
      </c>
      <c r="B55" s="166">
        <v>122671</v>
      </c>
      <c r="C55" s="159" t="s">
        <v>3</v>
      </c>
      <c r="D55" s="159" t="str">
        <f t="shared" ref="D55:D73" si="2">B55&amp;C55</f>
        <v>122671,</v>
      </c>
      <c r="E55" s="166" t="s">
        <v>561</v>
      </c>
      <c r="F55" s="602" t="s">
        <v>710</v>
      </c>
    </row>
    <row r="56" spans="1:6">
      <c r="A56" s="159"/>
      <c r="B56" s="168">
        <v>71520</v>
      </c>
      <c r="C56" s="159" t="s">
        <v>3</v>
      </c>
      <c r="D56" s="159" t="str">
        <f t="shared" si="2"/>
        <v>71520,</v>
      </c>
      <c r="E56" s="166" t="s">
        <v>563</v>
      </c>
      <c r="F56" s="602"/>
    </row>
    <row r="57" spans="1:6">
      <c r="A57" s="159"/>
      <c r="B57" s="166">
        <v>44368</v>
      </c>
      <c r="C57" s="159" t="s">
        <v>3</v>
      </c>
      <c r="D57" s="159" t="str">
        <f t="shared" si="2"/>
        <v>44368,</v>
      </c>
      <c r="E57" s="166" t="s">
        <v>472</v>
      </c>
      <c r="F57" s="602"/>
    </row>
    <row r="58" spans="1:6">
      <c r="A58" s="159"/>
      <c r="B58" s="168">
        <v>200083</v>
      </c>
      <c r="C58" s="159" t="s">
        <v>3</v>
      </c>
      <c r="D58" s="159" t="str">
        <f t="shared" si="2"/>
        <v>200083,</v>
      </c>
      <c r="E58" s="166" t="s">
        <v>564</v>
      </c>
      <c r="F58" s="602"/>
    </row>
    <row r="59" spans="1:6">
      <c r="A59" s="159"/>
      <c r="B59" s="166">
        <v>1331</v>
      </c>
      <c r="C59" s="159" t="s">
        <v>3</v>
      </c>
      <c r="D59" s="159" t="str">
        <f t="shared" si="2"/>
        <v>1331,</v>
      </c>
      <c r="E59" s="166" t="s">
        <v>561</v>
      </c>
      <c r="F59" s="602"/>
    </row>
    <row r="60" spans="1:6">
      <c r="A60" s="159"/>
      <c r="B60" s="168">
        <v>1299</v>
      </c>
      <c r="C60" s="159" t="s">
        <v>3</v>
      </c>
      <c r="D60" s="159" t="str">
        <f t="shared" si="2"/>
        <v>1299,</v>
      </c>
      <c r="E60" s="166" t="s">
        <v>472</v>
      </c>
      <c r="F60" s="602"/>
    </row>
    <row r="61" spans="1:6">
      <c r="A61" s="159"/>
      <c r="B61" s="168">
        <v>58027</v>
      </c>
      <c r="C61" s="159" t="s">
        <v>3</v>
      </c>
      <c r="D61" s="159" t="str">
        <f t="shared" si="2"/>
        <v>58027,</v>
      </c>
      <c r="E61" s="166" t="s">
        <v>462</v>
      </c>
      <c r="F61" s="602"/>
    </row>
    <row r="62" spans="1:6">
      <c r="A62" s="159"/>
      <c r="B62" s="168">
        <v>101420</v>
      </c>
      <c r="C62" s="159" t="s">
        <v>3</v>
      </c>
      <c r="D62" s="159" t="str">
        <f t="shared" si="2"/>
        <v>101420,</v>
      </c>
      <c r="E62" s="166" t="s">
        <v>565</v>
      </c>
      <c r="F62" s="602"/>
    </row>
    <row r="63" spans="1:6">
      <c r="A63" s="159"/>
      <c r="B63" s="168">
        <v>2029</v>
      </c>
      <c r="C63" s="159" t="s">
        <v>3</v>
      </c>
      <c r="D63" s="159" t="str">
        <f t="shared" si="2"/>
        <v>2029,</v>
      </c>
      <c r="E63" s="166" t="s">
        <v>566</v>
      </c>
      <c r="F63" s="602"/>
    </row>
    <row r="64" spans="1:6">
      <c r="A64" s="159"/>
      <c r="B64" s="168">
        <v>102608</v>
      </c>
      <c r="C64" s="159" t="s">
        <v>3</v>
      </c>
      <c r="D64" s="159" t="str">
        <f t="shared" si="2"/>
        <v>102608,</v>
      </c>
      <c r="E64" s="166" t="s">
        <v>567</v>
      </c>
      <c r="F64" s="602"/>
    </row>
    <row r="65" spans="1:6">
      <c r="A65" s="159"/>
      <c r="B65" s="168">
        <v>1944</v>
      </c>
      <c r="C65" s="159" t="s">
        <v>3</v>
      </c>
      <c r="D65" s="159" t="str">
        <f t="shared" si="2"/>
        <v>1944,</v>
      </c>
      <c r="E65" s="166" t="s">
        <v>568</v>
      </c>
      <c r="F65" s="602"/>
    </row>
    <row r="66" spans="1:6">
      <c r="A66" s="159"/>
      <c r="B66" s="168">
        <v>131898</v>
      </c>
      <c r="C66" s="159" t="s">
        <v>3</v>
      </c>
      <c r="D66" s="159" t="str">
        <f t="shared" si="2"/>
        <v>131898,</v>
      </c>
      <c r="E66" s="166" t="s">
        <v>569</v>
      </c>
      <c r="F66" s="602"/>
    </row>
    <row r="67" spans="1:6">
      <c r="A67" s="159"/>
      <c r="B67" s="168">
        <v>43628</v>
      </c>
      <c r="C67" s="159" t="s">
        <v>3</v>
      </c>
      <c r="D67" s="159" t="str">
        <f t="shared" si="2"/>
        <v>43628,</v>
      </c>
      <c r="E67" s="166" t="s">
        <v>570</v>
      </c>
      <c r="F67" s="602"/>
    </row>
    <row r="68" spans="1:6">
      <c r="A68" s="159"/>
      <c r="B68" s="168">
        <v>135483</v>
      </c>
      <c r="C68" s="159" t="s">
        <v>3</v>
      </c>
      <c r="D68" s="159" t="str">
        <f t="shared" si="2"/>
        <v>135483,</v>
      </c>
      <c r="E68" s="166" t="s">
        <v>570</v>
      </c>
      <c r="F68" s="602"/>
    </row>
    <row r="69" spans="1:6">
      <c r="A69" s="159"/>
      <c r="B69" s="168">
        <v>177707</v>
      </c>
      <c r="C69" s="159" t="s">
        <v>3</v>
      </c>
      <c r="D69" s="159" t="str">
        <f t="shared" si="2"/>
        <v>177707,</v>
      </c>
      <c r="E69" s="166" t="s">
        <v>832</v>
      </c>
      <c r="F69" s="602"/>
    </row>
    <row r="70" spans="1:6">
      <c r="A70" s="159"/>
      <c r="B70" s="168">
        <v>167024</v>
      </c>
      <c r="C70" s="159" t="s">
        <v>3</v>
      </c>
      <c r="D70" s="159" t="str">
        <f t="shared" si="2"/>
        <v>167024,</v>
      </c>
      <c r="E70" s="166" t="s">
        <v>833</v>
      </c>
      <c r="F70" s="602"/>
    </row>
    <row r="71" spans="1:6">
      <c r="A71" s="159"/>
      <c r="B71" s="168">
        <v>1314</v>
      </c>
      <c r="C71" s="159" t="s">
        <v>3</v>
      </c>
      <c r="D71" s="159" t="str">
        <f t="shared" si="2"/>
        <v>1314,</v>
      </c>
      <c r="E71" s="166" t="s">
        <v>472</v>
      </c>
      <c r="F71" s="602"/>
    </row>
    <row r="72" spans="1:6">
      <c r="A72" s="159"/>
      <c r="B72" s="168">
        <v>144534</v>
      </c>
      <c r="C72" s="159" t="s">
        <v>3</v>
      </c>
      <c r="D72" s="159" t="str">
        <f t="shared" si="2"/>
        <v>144534,</v>
      </c>
      <c r="E72" s="166" t="s">
        <v>472</v>
      </c>
      <c r="F72" s="602"/>
    </row>
    <row r="73" spans="1:6">
      <c r="A73" s="159"/>
      <c r="B73" s="168">
        <v>195632</v>
      </c>
      <c r="C73" s="159" t="s">
        <v>3</v>
      </c>
      <c r="D73" s="159" t="str">
        <f t="shared" si="2"/>
        <v>195632,</v>
      </c>
      <c r="E73" s="166" t="s">
        <v>565</v>
      </c>
      <c r="F73" s="602"/>
    </row>
    <row r="74" spans="1:6">
      <c r="A74" s="159"/>
      <c r="B74" s="168">
        <v>128372</v>
      </c>
      <c r="C74" s="159" t="s">
        <v>3</v>
      </c>
      <c r="D74" s="159" t="str">
        <f t="shared" ref="D74:D134" si="3">B74&amp;C74</f>
        <v>128372,</v>
      </c>
      <c r="E74" s="166" t="s">
        <v>564</v>
      </c>
      <c r="F74" s="602"/>
    </row>
    <row r="75" spans="1:6">
      <c r="A75" s="159"/>
      <c r="B75" s="168">
        <v>94886</v>
      </c>
      <c r="C75" s="159" t="s">
        <v>3</v>
      </c>
      <c r="D75" s="159" t="str">
        <f t="shared" si="3"/>
        <v>94886,</v>
      </c>
      <c r="E75" s="166" t="s">
        <v>564</v>
      </c>
      <c r="F75" s="602"/>
    </row>
    <row r="76" spans="1:6">
      <c r="A76" s="159"/>
      <c r="B76" s="168">
        <v>107974</v>
      </c>
      <c r="C76" s="159" t="s">
        <v>3</v>
      </c>
      <c r="D76" s="159" t="str">
        <f t="shared" si="3"/>
        <v>107974,</v>
      </c>
      <c r="E76" s="166" t="s">
        <v>834</v>
      </c>
      <c r="F76" s="602"/>
    </row>
    <row r="77" spans="1:6">
      <c r="A77" s="159"/>
      <c r="B77" s="168">
        <v>13491</v>
      </c>
      <c r="C77" s="159" t="s">
        <v>3</v>
      </c>
      <c r="D77" s="159" t="str">
        <f t="shared" si="3"/>
        <v>13491,</v>
      </c>
      <c r="E77" s="166" t="s">
        <v>835</v>
      </c>
      <c r="F77" s="602"/>
    </row>
    <row r="78" spans="1:6">
      <c r="A78" s="159"/>
      <c r="B78" s="168">
        <v>201777</v>
      </c>
      <c r="C78" s="159" t="s">
        <v>3</v>
      </c>
      <c r="D78" s="159" t="str">
        <f t="shared" si="3"/>
        <v>201777,</v>
      </c>
      <c r="E78" s="166" t="s">
        <v>836</v>
      </c>
      <c r="F78" s="602"/>
    </row>
    <row r="79" spans="1:6">
      <c r="A79" s="159"/>
      <c r="B79" s="168">
        <v>205458</v>
      </c>
      <c r="C79" s="159" t="s">
        <v>3</v>
      </c>
      <c r="D79" s="159" t="str">
        <f t="shared" si="3"/>
        <v>205458,</v>
      </c>
      <c r="E79" s="166" t="s">
        <v>837</v>
      </c>
      <c r="F79" s="602"/>
    </row>
    <row r="80" spans="1:6">
      <c r="A80" s="159"/>
      <c r="B80" s="168">
        <v>57993</v>
      </c>
      <c r="C80" s="159" t="s">
        <v>3</v>
      </c>
      <c r="D80" s="159" t="str">
        <f t="shared" si="3"/>
        <v>57993,</v>
      </c>
      <c r="E80" s="166" t="s">
        <v>838</v>
      </c>
      <c r="F80" s="602"/>
    </row>
    <row r="81" spans="1:6">
      <c r="A81" s="159"/>
      <c r="B81" s="168">
        <v>1440</v>
      </c>
      <c r="C81" s="159" t="s">
        <v>3</v>
      </c>
      <c r="D81" s="159" t="str">
        <f t="shared" si="3"/>
        <v>1440,</v>
      </c>
      <c r="E81" s="166" t="s">
        <v>457</v>
      </c>
      <c r="F81" s="602"/>
    </row>
    <row r="82" spans="1:6">
      <c r="A82" s="159"/>
      <c r="B82" s="168">
        <v>70432</v>
      </c>
      <c r="C82" s="159" t="s">
        <v>3</v>
      </c>
      <c r="D82" s="159" t="str">
        <f t="shared" si="3"/>
        <v>70432,</v>
      </c>
      <c r="E82" s="166" t="s">
        <v>457</v>
      </c>
      <c r="F82" s="602"/>
    </row>
    <row r="83" spans="1:6">
      <c r="A83" s="159"/>
      <c r="B83" s="168">
        <v>25343</v>
      </c>
      <c r="C83" s="159" t="s">
        <v>3</v>
      </c>
      <c r="D83" s="159" t="str">
        <f t="shared" si="3"/>
        <v>25343,</v>
      </c>
      <c r="E83" s="166" t="s">
        <v>839</v>
      </c>
      <c r="F83" s="602"/>
    </row>
    <row r="84" spans="1:6">
      <c r="A84" s="159"/>
      <c r="B84" s="168">
        <v>1236</v>
      </c>
      <c r="C84" s="159" t="s">
        <v>3</v>
      </c>
      <c r="D84" s="159" t="str">
        <f t="shared" si="3"/>
        <v>1236,</v>
      </c>
      <c r="E84" s="166" t="s">
        <v>477</v>
      </c>
      <c r="F84" s="602"/>
    </row>
    <row r="85" spans="1:6">
      <c r="A85" s="159"/>
      <c r="B85" s="168">
        <v>1375</v>
      </c>
      <c r="C85" s="159" t="s">
        <v>3</v>
      </c>
      <c r="D85" s="159" t="str">
        <f t="shared" si="3"/>
        <v>1375,</v>
      </c>
      <c r="E85" s="166" t="s">
        <v>477</v>
      </c>
      <c r="F85" s="602"/>
    </row>
    <row r="86" spans="1:6">
      <c r="A86" s="159"/>
      <c r="B86" s="168">
        <v>148890</v>
      </c>
      <c r="C86" s="159" t="s">
        <v>3</v>
      </c>
      <c r="D86" s="159" t="str">
        <f t="shared" si="3"/>
        <v>148890,</v>
      </c>
      <c r="E86" s="166" t="s">
        <v>477</v>
      </c>
      <c r="F86" s="602"/>
    </row>
    <row r="87" spans="1:6">
      <c r="A87" s="159"/>
      <c r="B87" s="168">
        <v>10702</v>
      </c>
      <c r="C87" s="159" t="s">
        <v>3</v>
      </c>
      <c r="D87" s="159" t="str">
        <f t="shared" si="3"/>
        <v>10702,</v>
      </c>
      <c r="E87" s="166" t="s">
        <v>477</v>
      </c>
      <c r="F87" s="602"/>
    </row>
    <row r="88" spans="1:6">
      <c r="A88" s="159"/>
      <c r="B88" s="168">
        <v>1271</v>
      </c>
      <c r="C88" s="159" t="s">
        <v>3</v>
      </c>
      <c r="D88" s="159" t="str">
        <f t="shared" si="3"/>
        <v>1271,</v>
      </c>
      <c r="E88" s="166" t="s">
        <v>840</v>
      </c>
      <c r="F88" s="602"/>
    </row>
    <row r="89" spans="1:6">
      <c r="A89" s="159"/>
      <c r="B89" s="168">
        <v>15929</v>
      </c>
      <c r="C89" s="159" t="s">
        <v>3</v>
      </c>
      <c r="D89" s="159" t="str">
        <f t="shared" si="3"/>
        <v>15929,</v>
      </c>
      <c r="E89" s="166" t="s">
        <v>841</v>
      </c>
      <c r="F89" s="602"/>
    </row>
    <row r="90" spans="1:6">
      <c r="A90" s="159"/>
      <c r="B90" s="168">
        <v>67478</v>
      </c>
      <c r="C90" s="159" t="s">
        <v>3</v>
      </c>
      <c r="D90" s="159" t="str">
        <f t="shared" si="3"/>
        <v>67478,</v>
      </c>
      <c r="E90" s="166" t="s">
        <v>841</v>
      </c>
      <c r="F90" s="602"/>
    </row>
    <row r="91" spans="1:6">
      <c r="A91" s="159"/>
      <c r="B91" s="168">
        <v>1946</v>
      </c>
      <c r="C91" s="159" t="s">
        <v>3</v>
      </c>
      <c r="D91" s="159" t="str">
        <f t="shared" si="3"/>
        <v>1946,</v>
      </c>
      <c r="E91" s="166" t="s">
        <v>842</v>
      </c>
      <c r="F91" s="602"/>
    </row>
    <row r="92" spans="1:6">
      <c r="A92" s="159"/>
      <c r="B92" s="168">
        <v>11788</v>
      </c>
      <c r="C92" s="159" t="s">
        <v>3</v>
      </c>
      <c r="D92" s="159" t="str">
        <f t="shared" si="3"/>
        <v>11788,</v>
      </c>
      <c r="E92" s="166" t="s">
        <v>843</v>
      </c>
      <c r="F92" s="602"/>
    </row>
    <row r="93" spans="1:6">
      <c r="A93" s="159"/>
      <c r="B93" s="168">
        <v>42965</v>
      </c>
      <c r="C93" s="159" t="s">
        <v>3</v>
      </c>
      <c r="D93" s="159" t="str">
        <f t="shared" si="3"/>
        <v>42965,</v>
      </c>
      <c r="E93" s="166" t="s">
        <v>843</v>
      </c>
      <c r="F93" s="602"/>
    </row>
    <row r="94" spans="1:6">
      <c r="A94" s="159"/>
      <c r="B94" s="168">
        <v>58262</v>
      </c>
      <c r="C94" s="159" t="s">
        <v>3</v>
      </c>
      <c r="D94" s="159" t="str">
        <f t="shared" si="3"/>
        <v>58262,</v>
      </c>
      <c r="E94" s="166" t="s">
        <v>843</v>
      </c>
      <c r="F94" s="602"/>
    </row>
    <row r="95" spans="1:6">
      <c r="A95" s="159"/>
      <c r="B95" s="168">
        <v>101458</v>
      </c>
      <c r="C95" s="159" t="s">
        <v>3</v>
      </c>
      <c r="D95" s="159" t="str">
        <f t="shared" si="3"/>
        <v>101458,</v>
      </c>
      <c r="E95" s="166" t="s">
        <v>67</v>
      </c>
      <c r="F95" s="602"/>
    </row>
    <row r="96" spans="1:6">
      <c r="A96" s="159"/>
      <c r="B96" s="168">
        <v>195217</v>
      </c>
      <c r="C96" s="159" t="s">
        <v>3</v>
      </c>
      <c r="D96" s="159" t="str">
        <f t="shared" si="3"/>
        <v>195217,</v>
      </c>
      <c r="E96" s="166" t="s">
        <v>67</v>
      </c>
      <c r="F96" s="602"/>
    </row>
    <row r="97" spans="1:6">
      <c r="A97" s="159"/>
      <c r="B97" s="168">
        <v>11424</v>
      </c>
      <c r="C97" s="159" t="s">
        <v>3</v>
      </c>
      <c r="D97" s="159" t="str">
        <f t="shared" si="3"/>
        <v>11424,</v>
      </c>
      <c r="E97" s="166" t="s">
        <v>844</v>
      </c>
      <c r="F97" s="602"/>
    </row>
    <row r="98" spans="1:6">
      <c r="A98" s="159"/>
      <c r="B98" s="168">
        <v>86955</v>
      </c>
      <c r="C98" s="159" t="s">
        <v>3</v>
      </c>
      <c r="D98" s="159" t="str">
        <f t="shared" si="3"/>
        <v>86955,</v>
      </c>
      <c r="E98" s="166" t="s">
        <v>844</v>
      </c>
      <c r="F98" s="602"/>
    </row>
    <row r="99" spans="1:6">
      <c r="A99" s="159"/>
      <c r="B99" s="168">
        <v>48043</v>
      </c>
      <c r="C99" s="159" t="s">
        <v>3</v>
      </c>
      <c r="D99" s="159" t="str">
        <f t="shared" si="3"/>
        <v>48043,</v>
      </c>
      <c r="E99" s="166" t="s">
        <v>844</v>
      </c>
      <c r="F99" s="602"/>
    </row>
    <row r="100" spans="1:6">
      <c r="A100" s="159"/>
      <c r="B100" s="168">
        <v>219041</v>
      </c>
      <c r="C100" s="159" t="s">
        <v>3</v>
      </c>
      <c r="D100" s="159" t="str">
        <f t="shared" si="3"/>
        <v>219041,</v>
      </c>
      <c r="E100" s="166" t="s">
        <v>845</v>
      </c>
      <c r="F100" s="602"/>
    </row>
    <row r="101" spans="1:6">
      <c r="A101" s="159"/>
      <c r="B101" s="168">
        <v>56875</v>
      </c>
      <c r="C101" s="159" t="s">
        <v>3</v>
      </c>
      <c r="D101" s="159" t="str">
        <f t="shared" si="3"/>
        <v>56875,</v>
      </c>
      <c r="E101" s="166" t="s">
        <v>845</v>
      </c>
      <c r="F101" s="602"/>
    </row>
    <row r="102" spans="1:6">
      <c r="A102" s="159"/>
      <c r="B102" s="168">
        <v>220224</v>
      </c>
      <c r="C102" s="159" t="s">
        <v>3</v>
      </c>
      <c r="D102" s="159" t="str">
        <f t="shared" si="3"/>
        <v>220224,</v>
      </c>
      <c r="E102" s="166" t="s">
        <v>845</v>
      </c>
      <c r="F102" s="602"/>
    </row>
    <row r="103" spans="1:6">
      <c r="A103" s="159"/>
      <c r="B103" s="168">
        <v>49118</v>
      </c>
      <c r="C103" s="159" t="s">
        <v>3</v>
      </c>
      <c r="D103" s="159" t="str">
        <f t="shared" si="3"/>
        <v>49118,</v>
      </c>
      <c r="E103" s="166" t="s">
        <v>846</v>
      </c>
      <c r="F103" s="602"/>
    </row>
    <row r="104" spans="1:6">
      <c r="A104" s="159"/>
      <c r="B104" s="168">
        <v>56783</v>
      </c>
      <c r="C104" s="159" t="s">
        <v>3</v>
      </c>
      <c r="D104" s="159" t="str">
        <f t="shared" si="3"/>
        <v>56783,</v>
      </c>
      <c r="E104" s="166" t="s">
        <v>846</v>
      </c>
      <c r="F104" s="602"/>
    </row>
    <row r="105" spans="1:6">
      <c r="A105" s="159"/>
      <c r="B105" s="168">
        <v>57129</v>
      </c>
      <c r="C105" s="159" t="s">
        <v>3</v>
      </c>
      <c r="D105" s="159" t="str">
        <f t="shared" si="3"/>
        <v>57129,</v>
      </c>
      <c r="E105" s="166" t="s">
        <v>534</v>
      </c>
      <c r="F105" s="602"/>
    </row>
    <row r="106" spans="1:6">
      <c r="A106" s="159"/>
      <c r="B106" s="168">
        <v>176650</v>
      </c>
      <c r="C106" s="159" t="s">
        <v>3</v>
      </c>
      <c r="D106" s="159" t="str">
        <f t="shared" si="3"/>
        <v>176650,</v>
      </c>
      <c r="E106" s="166" t="s">
        <v>462</v>
      </c>
      <c r="F106" s="602"/>
    </row>
    <row r="107" spans="1:6">
      <c r="A107" s="159"/>
      <c r="B107" s="168">
        <v>207271</v>
      </c>
      <c r="C107" s="159" t="s">
        <v>3</v>
      </c>
      <c r="D107" s="159" t="str">
        <f t="shared" si="3"/>
        <v>207271,</v>
      </c>
      <c r="E107" s="166" t="s">
        <v>462</v>
      </c>
      <c r="F107" s="602"/>
    </row>
    <row r="108" spans="1:6">
      <c r="A108" s="159"/>
      <c r="B108" s="168">
        <v>218704</v>
      </c>
      <c r="C108" s="159" t="s">
        <v>3</v>
      </c>
      <c r="D108" s="159" t="str">
        <f t="shared" si="3"/>
        <v>218704,</v>
      </c>
      <c r="E108" s="166" t="s">
        <v>462</v>
      </c>
      <c r="F108" s="602"/>
    </row>
    <row r="109" spans="1:6">
      <c r="A109" s="159"/>
      <c r="B109" s="168">
        <v>23217</v>
      </c>
      <c r="C109" s="159" t="s">
        <v>3</v>
      </c>
      <c r="D109" s="159" t="str">
        <f t="shared" si="3"/>
        <v>23217,</v>
      </c>
      <c r="E109" s="166" t="s">
        <v>570</v>
      </c>
      <c r="F109" s="602"/>
    </row>
    <row r="110" spans="1:6">
      <c r="A110" s="159"/>
      <c r="B110" s="168">
        <v>1924</v>
      </c>
      <c r="C110" s="159" t="s">
        <v>3</v>
      </c>
      <c r="D110" s="159" t="str">
        <f t="shared" si="3"/>
        <v>1924,</v>
      </c>
      <c r="E110" s="166" t="s">
        <v>570</v>
      </c>
      <c r="F110" s="602"/>
    </row>
    <row r="111" spans="1:6">
      <c r="A111" s="159"/>
      <c r="B111" s="168">
        <v>27724</v>
      </c>
      <c r="C111" s="159" t="s">
        <v>3</v>
      </c>
      <c r="D111" s="159" t="str">
        <f t="shared" si="3"/>
        <v>27724,</v>
      </c>
      <c r="E111" s="166" t="s">
        <v>570</v>
      </c>
      <c r="F111" s="602"/>
    </row>
    <row r="112" spans="1:6">
      <c r="A112" s="159"/>
      <c r="B112" s="168">
        <v>6178</v>
      </c>
      <c r="C112" s="159" t="s">
        <v>3</v>
      </c>
      <c r="D112" s="159" t="str">
        <f t="shared" si="3"/>
        <v>6178,</v>
      </c>
      <c r="E112" s="166" t="s">
        <v>570</v>
      </c>
      <c r="F112" s="602"/>
    </row>
    <row r="113" spans="1:6">
      <c r="A113" s="159"/>
      <c r="B113" s="168">
        <v>94162</v>
      </c>
      <c r="C113" s="159" t="s">
        <v>3</v>
      </c>
      <c r="D113" s="159" t="str">
        <f t="shared" si="3"/>
        <v>94162,</v>
      </c>
      <c r="E113" s="166" t="s">
        <v>847</v>
      </c>
      <c r="F113" s="602"/>
    </row>
    <row r="114" spans="1:6">
      <c r="A114" s="159"/>
      <c r="B114" s="168">
        <v>166880</v>
      </c>
      <c r="C114" s="159" t="s">
        <v>3</v>
      </c>
      <c r="D114" s="159" t="str">
        <f t="shared" si="3"/>
        <v>166880,</v>
      </c>
      <c r="E114" s="166" t="s">
        <v>463</v>
      </c>
      <c r="F114" s="602"/>
    </row>
    <row r="115" spans="1:6">
      <c r="A115" s="159"/>
      <c r="B115" s="168">
        <v>55449</v>
      </c>
      <c r="C115" s="159" t="s">
        <v>3</v>
      </c>
      <c r="D115" s="159" t="str">
        <f t="shared" si="3"/>
        <v>55449,</v>
      </c>
      <c r="E115" s="166" t="s">
        <v>463</v>
      </c>
      <c r="F115" s="602"/>
    </row>
    <row r="116" spans="1:6">
      <c r="A116" s="159"/>
      <c r="B116" s="168">
        <v>9025</v>
      </c>
      <c r="C116" s="159" t="s">
        <v>3</v>
      </c>
      <c r="D116" s="159" t="str">
        <f t="shared" si="3"/>
        <v>9025,</v>
      </c>
      <c r="E116" s="166" t="s">
        <v>561</v>
      </c>
      <c r="F116" s="602"/>
    </row>
    <row r="117" spans="1:6">
      <c r="A117" s="159"/>
      <c r="B117" s="168">
        <v>64766</v>
      </c>
      <c r="C117" s="159" t="s">
        <v>3</v>
      </c>
      <c r="D117" s="159" t="str">
        <f t="shared" si="3"/>
        <v>64766,</v>
      </c>
      <c r="E117" s="166" t="s">
        <v>561</v>
      </c>
      <c r="F117" s="602"/>
    </row>
    <row r="118" spans="1:6">
      <c r="A118" s="159"/>
      <c r="B118" s="168">
        <v>198750</v>
      </c>
      <c r="C118" s="159" t="s">
        <v>3</v>
      </c>
      <c r="D118" s="159" t="str">
        <f t="shared" si="3"/>
        <v>198750,</v>
      </c>
      <c r="E118" s="166" t="s">
        <v>561</v>
      </c>
      <c r="F118" s="602"/>
    </row>
    <row r="119" spans="1:6">
      <c r="A119" s="159"/>
      <c r="B119" s="168">
        <v>145795</v>
      </c>
      <c r="C119" s="159" t="s">
        <v>3</v>
      </c>
      <c r="D119" s="159" t="str">
        <f t="shared" si="3"/>
        <v>145795,</v>
      </c>
      <c r="E119" s="166" t="s">
        <v>561</v>
      </c>
      <c r="F119" s="602"/>
    </row>
    <row r="120" spans="1:6">
      <c r="A120" s="159"/>
      <c r="B120" s="168">
        <v>2585</v>
      </c>
      <c r="C120" s="159" t="s">
        <v>3</v>
      </c>
      <c r="D120" s="159" t="str">
        <f t="shared" si="3"/>
        <v>2585,</v>
      </c>
      <c r="E120" s="166" t="s">
        <v>848</v>
      </c>
      <c r="F120" s="602"/>
    </row>
    <row r="121" spans="1:6">
      <c r="A121" s="159"/>
      <c r="B121" s="168">
        <v>168760</v>
      </c>
      <c r="C121" s="159" t="s">
        <v>3</v>
      </c>
      <c r="D121" s="159" t="str">
        <f t="shared" si="3"/>
        <v>168760,</v>
      </c>
      <c r="E121" s="166" t="s">
        <v>848</v>
      </c>
      <c r="F121" s="602"/>
    </row>
    <row r="122" spans="1:6">
      <c r="A122" s="159"/>
      <c r="B122" s="168">
        <v>56349</v>
      </c>
      <c r="C122" s="159" t="s">
        <v>3</v>
      </c>
      <c r="D122" s="159" t="str">
        <f t="shared" si="3"/>
        <v>56349,</v>
      </c>
      <c r="E122" s="166" t="s">
        <v>849</v>
      </c>
      <c r="F122" s="602"/>
    </row>
    <row r="123" spans="1:6">
      <c r="A123" s="159"/>
      <c r="B123" s="164">
        <v>170537</v>
      </c>
      <c r="C123" s="159" t="s">
        <v>3</v>
      </c>
      <c r="D123" s="159" t="str">
        <f t="shared" si="3"/>
        <v>170537,</v>
      </c>
      <c r="E123" s="164" t="s">
        <v>798</v>
      </c>
      <c r="F123" s="602"/>
    </row>
    <row r="124" spans="1:6">
      <c r="A124" s="159"/>
      <c r="B124" s="164">
        <v>148441</v>
      </c>
      <c r="C124" s="159" t="s">
        <v>3</v>
      </c>
      <c r="D124" s="159" t="str">
        <f t="shared" si="3"/>
        <v>148441,</v>
      </c>
      <c r="E124" s="164" t="s">
        <v>501</v>
      </c>
      <c r="F124" s="602"/>
    </row>
    <row r="125" spans="1:6">
      <c r="A125" s="159"/>
      <c r="B125" s="164">
        <v>166819</v>
      </c>
      <c r="C125" s="159" t="s">
        <v>3</v>
      </c>
      <c r="D125" s="159" t="str">
        <f t="shared" si="3"/>
        <v>166819,</v>
      </c>
      <c r="E125" s="164" t="s">
        <v>28</v>
      </c>
      <c r="F125" s="602"/>
    </row>
    <row r="126" spans="1:6">
      <c r="A126" s="159"/>
      <c r="B126" s="164">
        <v>164949</v>
      </c>
      <c r="C126" s="159" t="s">
        <v>3</v>
      </c>
      <c r="D126" s="159" t="str">
        <f t="shared" si="3"/>
        <v>164949,</v>
      </c>
      <c r="E126" s="164" t="s">
        <v>28</v>
      </c>
      <c r="F126" s="602"/>
    </row>
    <row r="127" spans="1:6">
      <c r="A127" s="159"/>
      <c r="B127" s="159">
        <v>135858</v>
      </c>
      <c r="C127" s="159" t="s">
        <v>3</v>
      </c>
      <c r="D127" s="159" t="str">
        <f t="shared" si="3"/>
        <v>135858,</v>
      </c>
      <c r="E127" s="159" t="s">
        <v>561</v>
      </c>
      <c r="F127" s="602"/>
    </row>
    <row r="128" spans="1:6">
      <c r="A128" s="159"/>
      <c r="B128" s="159">
        <v>139495</v>
      </c>
      <c r="C128" s="159" t="s">
        <v>3</v>
      </c>
      <c r="D128" s="159" t="str">
        <f t="shared" si="3"/>
        <v>139495,</v>
      </c>
      <c r="E128" s="159" t="s">
        <v>477</v>
      </c>
      <c r="F128" s="602"/>
    </row>
    <row r="129" spans="1:6">
      <c r="A129" s="159"/>
      <c r="B129" s="159">
        <v>137157</v>
      </c>
      <c r="C129" s="159" t="s">
        <v>3</v>
      </c>
      <c r="D129" s="159" t="str">
        <f t="shared" si="3"/>
        <v>137157,</v>
      </c>
      <c r="E129" s="159" t="s">
        <v>464</v>
      </c>
      <c r="F129" s="602"/>
    </row>
    <row r="130" spans="1:6">
      <c r="A130" s="159"/>
      <c r="B130" s="159">
        <v>139497</v>
      </c>
      <c r="C130" s="159" t="s">
        <v>3</v>
      </c>
      <c r="D130" s="159" t="str">
        <f t="shared" si="3"/>
        <v>139497,</v>
      </c>
      <c r="E130" s="159" t="s">
        <v>850</v>
      </c>
      <c r="F130" s="602"/>
    </row>
    <row r="131" spans="1:6">
      <c r="A131" s="159"/>
      <c r="B131" s="159">
        <v>139743</v>
      </c>
      <c r="C131" s="159" t="s">
        <v>3</v>
      </c>
      <c r="D131" s="159" t="str">
        <f t="shared" si="3"/>
        <v>139743,</v>
      </c>
      <c r="E131" s="159" t="s">
        <v>472</v>
      </c>
      <c r="F131" s="602"/>
    </row>
    <row r="132" spans="1:6">
      <c r="A132" s="159"/>
      <c r="B132" s="159">
        <v>139494</v>
      </c>
      <c r="C132" s="159" t="s">
        <v>3</v>
      </c>
      <c r="D132" s="159" t="str">
        <f t="shared" si="3"/>
        <v>139494,</v>
      </c>
      <c r="E132" s="159" t="s">
        <v>789</v>
      </c>
      <c r="F132" s="602"/>
    </row>
    <row r="133" spans="1:6">
      <c r="A133" s="159"/>
      <c r="B133" s="159">
        <v>222895</v>
      </c>
      <c r="C133" s="159" t="s">
        <v>3</v>
      </c>
      <c r="D133" s="159" t="str">
        <f t="shared" si="3"/>
        <v>222895,</v>
      </c>
      <c r="E133" s="159" t="s">
        <v>457</v>
      </c>
      <c r="F133" s="602"/>
    </row>
    <row r="134" spans="1:6">
      <c r="A134" s="159"/>
      <c r="B134" s="159">
        <v>222896</v>
      </c>
      <c r="C134" s="159"/>
      <c r="D134" s="159" t="str">
        <f t="shared" si="3"/>
        <v>222896</v>
      </c>
      <c r="E134" s="159" t="s">
        <v>851</v>
      </c>
      <c r="F134" s="602"/>
    </row>
    <row r="135" spans="2:5">
      <c r="B135" s="1040"/>
      <c r="C135" s="1041"/>
      <c r="D135" s="1041"/>
      <c r="E135" s="1041"/>
    </row>
    <row r="136" spans="1:6">
      <c r="A136" s="159"/>
      <c r="B136" s="191" t="s">
        <v>79</v>
      </c>
      <c r="C136" s="191"/>
      <c r="D136" s="191"/>
      <c r="E136" s="191" t="s">
        <v>871</v>
      </c>
      <c r="F136" s="159" t="s">
        <v>0</v>
      </c>
    </row>
    <row r="137" spans="1:6">
      <c r="A137" s="159" t="s">
        <v>28</v>
      </c>
      <c r="B137" s="191">
        <v>164949</v>
      </c>
      <c r="C137" s="1037" t="s">
        <v>3</v>
      </c>
      <c r="D137" s="191" t="str">
        <f>B137&amp;C137</f>
        <v>164949,</v>
      </c>
      <c r="E137" s="191" t="s">
        <v>28</v>
      </c>
      <c r="F137" s="1042" t="s">
        <v>928</v>
      </c>
    </row>
    <row r="138" spans="1:6">
      <c r="A138" s="159"/>
      <c r="B138" s="191">
        <v>166819</v>
      </c>
      <c r="C138" s="1037"/>
      <c r="D138" s="191" t="str">
        <f>B138&amp;C138</f>
        <v>166819</v>
      </c>
      <c r="E138" s="191" t="s">
        <v>28</v>
      </c>
      <c r="F138" s="1042" t="s">
        <v>929</v>
      </c>
    </row>
    <row r="139" spans="1:6">
      <c r="A139" s="159"/>
      <c r="B139" s="191"/>
      <c r="C139" s="191"/>
      <c r="D139" s="191"/>
      <c r="E139" s="191"/>
      <c r="F139" s="159"/>
    </row>
    <row r="140" spans="1:6">
      <c r="A140" s="159"/>
      <c r="B140" s="191" t="s">
        <v>79</v>
      </c>
      <c r="C140" s="191"/>
      <c r="D140" s="191"/>
      <c r="E140" s="191" t="s">
        <v>871</v>
      </c>
      <c r="F140" s="159" t="s">
        <v>0</v>
      </c>
    </row>
    <row r="141" spans="1:6">
      <c r="A141" s="159" t="s">
        <v>709</v>
      </c>
      <c r="B141" s="191">
        <v>115733</v>
      </c>
      <c r="C141" s="1037" t="s">
        <v>3</v>
      </c>
      <c r="D141" s="191" t="str">
        <f>B141&amp;C141</f>
        <v>115733,</v>
      </c>
      <c r="E141" s="191" t="s">
        <v>930</v>
      </c>
      <c r="F141" s="159">
        <v>6</v>
      </c>
    </row>
    <row r="142" spans="2:5">
      <c r="B142" s="1040"/>
      <c r="C142" s="1041"/>
      <c r="D142" s="1041"/>
      <c r="E142" s="1041"/>
    </row>
    <row r="143" ht="14" customHeight="1" spans="1:6">
      <c r="A143" s="1043" t="s">
        <v>914</v>
      </c>
      <c r="B143" s="865">
        <v>209341</v>
      </c>
      <c r="C143" s="191"/>
      <c r="D143" s="865">
        <v>209341</v>
      </c>
      <c r="E143" s="1044" t="s">
        <v>126</v>
      </c>
      <c r="F143" s="116">
        <v>80</v>
      </c>
    </row>
    <row r="144" spans="1:6">
      <c r="A144" s="1045"/>
      <c r="B144" s="865">
        <v>161198</v>
      </c>
      <c r="C144" s="191"/>
      <c r="D144" s="865">
        <v>161198</v>
      </c>
      <c r="E144" s="1044" t="s">
        <v>101</v>
      </c>
      <c r="F144" s="116">
        <v>50</v>
      </c>
    </row>
    <row r="145" spans="1:6">
      <c r="A145" s="1046"/>
      <c r="B145" s="865">
        <v>274</v>
      </c>
      <c r="C145" s="191"/>
      <c r="D145" s="865">
        <v>274</v>
      </c>
      <c r="E145" s="7" t="s">
        <v>915</v>
      </c>
      <c r="F145" s="116">
        <v>6</v>
      </c>
    </row>
    <row r="146" spans="3:3">
      <c r="C146" s="1041"/>
    </row>
    <row r="147" spans="3:3">
      <c r="C147" s="1041"/>
    </row>
    <row r="148" spans="1:6">
      <c r="A148" s="602"/>
      <c r="B148" s="1047" t="s">
        <v>61</v>
      </c>
      <c r="C148" s="1048"/>
      <c r="D148" s="1048"/>
      <c r="E148" s="1047" t="s">
        <v>62</v>
      </c>
      <c r="F148" s="602" t="s">
        <v>0</v>
      </c>
    </row>
    <row r="149" spans="1:6">
      <c r="A149" s="1049" t="s">
        <v>63</v>
      </c>
      <c r="B149" s="1050">
        <v>205399</v>
      </c>
      <c r="C149" s="159" t="s">
        <v>3</v>
      </c>
      <c r="D149" s="1037" t="str">
        <f>B149&amp;C149</f>
        <v>205399,</v>
      </c>
      <c r="E149" s="182" t="s">
        <v>68</v>
      </c>
      <c r="F149" s="1049">
        <v>1310</v>
      </c>
    </row>
    <row r="150" spans="1:6">
      <c r="A150" s="1051"/>
      <c r="B150" s="182">
        <v>195219</v>
      </c>
      <c r="C150" s="159" t="s">
        <v>3</v>
      </c>
      <c r="D150" s="1037" t="str">
        <f t="shared" ref="D150:D163" si="4">B150&amp;C150</f>
        <v>195219,</v>
      </c>
      <c r="E150" s="182" t="s">
        <v>65</v>
      </c>
      <c r="F150" s="1051"/>
    </row>
    <row r="151" spans="1:6">
      <c r="A151" s="1051"/>
      <c r="B151" s="182">
        <v>195217</v>
      </c>
      <c r="C151" s="159" t="s">
        <v>3</v>
      </c>
      <c r="D151" s="1037" t="str">
        <f t="shared" si="4"/>
        <v>195217,</v>
      </c>
      <c r="E151" s="182" t="s">
        <v>67</v>
      </c>
      <c r="F151" s="1051"/>
    </row>
    <row r="152" spans="1:6">
      <c r="A152" s="1051"/>
      <c r="B152" s="182">
        <v>190519</v>
      </c>
      <c r="C152" s="159" t="s">
        <v>3</v>
      </c>
      <c r="D152" s="1037" t="str">
        <f t="shared" si="4"/>
        <v>190519,</v>
      </c>
      <c r="E152" s="182" t="s">
        <v>64</v>
      </c>
      <c r="F152" s="1051"/>
    </row>
    <row r="153" spans="1:6">
      <c r="A153" s="1051"/>
      <c r="B153" s="182">
        <v>165878</v>
      </c>
      <c r="C153" s="159" t="s">
        <v>3</v>
      </c>
      <c r="D153" s="1037" t="str">
        <f t="shared" si="4"/>
        <v>165878,</v>
      </c>
      <c r="E153" s="182" t="s">
        <v>76</v>
      </c>
      <c r="F153" s="1051"/>
    </row>
    <row r="154" spans="1:6">
      <c r="A154" s="1051"/>
      <c r="B154" s="182">
        <v>135106</v>
      </c>
      <c r="C154" s="159" t="s">
        <v>3</v>
      </c>
      <c r="D154" s="1037" t="str">
        <f t="shared" si="4"/>
        <v>135106,</v>
      </c>
      <c r="E154" s="182" t="s">
        <v>77</v>
      </c>
      <c r="F154" s="1051"/>
    </row>
    <row r="155" spans="1:6">
      <c r="A155" s="1051"/>
      <c r="B155" s="182">
        <v>111105</v>
      </c>
      <c r="C155" s="159" t="s">
        <v>3</v>
      </c>
      <c r="D155" s="1037" t="str">
        <f t="shared" si="4"/>
        <v>111105,</v>
      </c>
      <c r="E155" s="182" t="s">
        <v>66</v>
      </c>
      <c r="F155" s="1051"/>
    </row>
    <row r="156" spans="1:6">
      <c r="A156" s="1051"/>
      <c r="B156" s="182">
        <v>110795</v>
      </c>
      <c r="C156" s="159" t="s">
        <v>3</v>
      </c>
      <c r="D156" s="1037" t="str">
        <f t="shared" si="4"/>
        <v>110795,</v>
      </c>
      <c r="E156" s="182" t="s">
        <v>71</v>
      </c>
      <c r="F156" s="1051"/>
    </row>
    <row r="157" spans="1:6">
      <c r="A157" s="1051"/>
      <c r="B157" s="182">
        <v>88771</v>
      </c>
      <c r="C157" s="159" t="s">
        <v>3</v>
      </c>
      <c r="D157" s="1037" t="str">
        <f t="shared" si="4"/>
        <v>88771,</v>
      </c>
      <c r="E157" s="182" t="s">
        <v>69</v>
      </c>
      <c r="F157" s="1051"/>
    </row>
    <row r="158" spans="1:6">
      <c r="A158" s="1051"/>
      <c r="B158" s="182">
        <v>20180</v>
      </c>
      <c r="C158" s="159" t="s">
        <v>3</v>
      </c>
      <c r="D158" s="1037" t="str">
        <f t="shared" si="4"/>
        <v>20180,</v>
      </c>
      <c r="E158" s="182" t="s">
        <v>931</v>
      </c>
      <c r="F158" s="1051"/>
    </row>
    <row r="159" spans="1:6">
      <c r="A159" s="1051"/>
      <c r="B159" s="182">
        <v>734</v>
      </c>
      <c r="C159" s="159" t="s">
        <v>3</v>
      </c>
      <c r="D159" s="1037" t="str">
        <f t="shared" si="4"/>
        <v>734,</v>
      </c>
      <c r="E159" s="182" t="s">
        <v>72</v>
      </c>
      <c r="F159" s="1051"/>
    </row>
    <row r="160" spans="1:6">
      <c r="A160" s="1051"/>
      <c r="B160" s="182">
        <v>192184</v>
      </c>
      <c r="C160" s="159" t="s">
        <v>3</v>
      </c>
      <c r="D160" s="1037" t="str">
        <f t="shared" si="4"/>
        <v>192184,</v>
      </c>
      <c r="E160" s="182" t="s">
        <v>70</v>
      </c>
      <c r="F160" s="1051"/>
    </row>
    <row r="161" spans="1:6">
      <c r="A161" s="1051"/>
      <c r="B161" s="182">
        <v>111107</v>
      </c>
      <c r="C161" s="159" t="s">
        <v>3</v>
      </c>
      <c r="D161" s="1037" t="str">
        <f t="shared" si="4"/>
        <v>111107,</v>
      </c>
      <c r="E161" s="182" t="s">
        <v>75</v>
      </c>
      <c r="F161" s="1051"/>
    </row>
    <row r="162" spans="1:6">
      <c r="A162" s="1051"/>
      <c r="B162" s="1050">
        <v>110835</v>
      </c>
      <c r="C162" s="159" t="s">
        <v>3</v>
      </c>
      <c r="D162" s="1037" t="str">
        <f t="shared" si="4"/>
        <v>110835,</v>
      </c>
      <c r="E162" s="182" t="s">
        <v>78</v>
      </c>
      <c r="F162" s="1051"/>
    </row>
    <row r="163" spans="1:6">
      <c r="A163" s="1052"/>
      <c r="B163" s="182">
        <v>131175</v>
      </c>
      <c r="C163" s="722"/>
      <c r="D163" s="1037" t="str">
        <f t="shared" si="4"/>
        <v>131175</v>
      </c>
      <c r="E163" s="182" t="s">
        <v>64</v>
      </c>
      <c r="F163" s="1052"/>
    </row>
    <row r="164" spans="2:5">
      <c r="B164" s="1053"/>
      <c r="C164" s="1041"/>
      <c r="D164" s="1041"/>
      <c r="E164" s="1053"/>
    </row>
    <row r="165" spans="1:6">
      <c r="A165" s="602"/>
      <c r="B165" s="1054" t="s">
        <v>16</v>
      </c>
      <c r="C165" s="1048"/>
      <c r="D165" s="1048"/>
      <c r="E165" s="1054" t="s">
        <v>2</v>
      </c>
      <c r="F165" s="602" t="s">
        <v>0</v>
      </c>
    </row>
    <row r="166" spans="1:6">
      <c r="A166" s="1049" t="s">
        <v>147</v>
      </c>
      <c r="B166" s="1055">
        <v>11243</v>
      </c>
      <c r="C166" s="159" t="s">
        <v>3</v>
      </c>
      <c r="D166" s="1037" t="str">
        <f>B166&amp;C166</f>
        <v>11243,</v>
      </c>
      <c r="E166" s="1055" t="s">
        <v>932</v>
      </c>
      <c r="F166" s="1049">
        <v>1510</v>
      </c>
    </row>
    <row r="167" spans="1:6">
      <c r="A167" s="1051"/>
      <c r="B167" s="1055">
        <v>67665</v>
      </c>
      <c r="C167" s="159" t="s">
        <v>3</v>
      </c>
      <c r="D167" s="1037" t="str">
        <f t="shared" ref="D167:D191" si="5">B167&amp;C167</f>
        <v>67665,</v>
      </c>
      <c r="E167" s="1055" t="s">
        <v>113</v>
      </c>
      <c r="F167" s="1051"/>
    </row>
    <row r="168" spans="1:6">
      <c r="A168" s="1051"/>
      <c r="B168" s="1055">
        <v>184102</v>
      </c>
      <c r="C168" s="159" t="s">
        <v>3</v>
      </c>
      <c r="D168" s="1037" t="str">
        <f t="shared" si="5"/>
        <v>184102,</v>
      </c>
      <c r="E168" s="1055" t="s">
        <v>113</v>
      </c>
      <c r="F168" s="1051"/>
    </row>
    <row r="169" spans="1:6">
      <c r="A169" s="1051"/>
      <c r="B169" s="1055">
        <v>131752</v>
      </c>
      <c r="C169" s="159" t="s">
        <v>3</v>
      </c>
      <c r="D169" s="1037" t="str">
        <f t="shared" si="5"/>
        <v>131752,</v>
      </c>
      <c r="E169" s="1055" t="s">
        <v>148</v>
      </c>
      <c r="F169" s="1051"/>
    </row>
    <row r="170" spans="1:6">
      <c r="A170" s="1051"/>
      <c r="B170" s="1055">
        <v>184082</v>
      </c>
      <c r="C170" s="159" t="s">
        <v>3</v>
      </c>
      <c r="D170" s="1037" t="str">
        <f t="shared" si="5"/>
        <v>184082,</v>
      </c>
      <c r="E170" s="1055" t="s">
        <v>135</v>
      </c>
      <c r="F170" s="1051"/>
    </row>
    <row r="171" spans="1:6">
      <c r="A171" s="1051"/>
      <c r="B171" s="1055">
        <v>48233</v>
      </c>
      <c r="C171" s="159" t="s">
        <v>3</v>
      </c>
      <c r="D171" s="1037" t="str">
        <f t="shared" si="5"/>
        <v>48233,</v>
      </c>
      <c r="E171" s="1055" t="s">
        <v>135</v>
      </c>
      <c r="F171" s="1051"/>
    </row>
    <row r="172" spans="1:6">
      <c r="A172" s="1051"/>
      <c r="B172" s="1055">
        <v>9857</v>
      </c>
      <c r="C172" s="159" t="s">
        <v>3</v>
      </c>
      <c r="D172" s="1037" t="str">
        <f t="shared" si="5"/>
        <v>9857,</v>
      </c>
      <c r="E172" s="1055" t="s">
        <v>552</v>
      </c>
      <c r="F172" s="1051"/>
    </row>
    <row r="173" spans="1:6">
      <c r="A173" s="1051"/>
      <c r="B173" s="1055">
        <v>57596</v>
      </c>
      <c r="C173" s="159" t="s">
        <v>3</v>
      </c>
      <c r="D173" s="1037" t="str">
        <f t="shared" si="5"/>
        <v>57596,</v>
      </c>
      <c r="E173" s="1055" t="s">
        <v>151</v>
      </c>
      <c r="F173" s="1051"/>
    </row>
    <row r="174" spans="1:6">
      <c r="A174" s="1051"/>
      <c r="B174" s="1055">
        <v>127758</v>
      </c>
      <c r="C174" s="159" t="s">
        <v>3</v>
      </c>
      <c r="D174" s="1037" t="str">
        <f t="shared" si="5"/>
        <v>127758,</v>
      </c>
      <c r="E174" s="1055" t="s">
        <v>152</v>
      </c>
      <c r="F174" s="1051"/>
    </row>
    <row r="175" spans="1:6">
      <c r="A175" s="1051"/>
      <c r="B175" s="1055">
        <v>146</v>
      </c>
      <c r="C175" s="159" t="s">
        <v>3</v>
      </c>
      <c r="D175" s="1037" t="str">
        <f t="shared" si="5"/>
        <v>146,</v>
      </c>
      <c r="E175" s="1055" t="s">
        <v>552</v>
      </c>
      <c r="F175" s="1051"/>
    </row>
    <row r="176" spans="1:6">
      <c r="A176" s="1051"/>
      <c r="B176" s="1055">
        <v>65523</v>
      </c>
      <c r="C176" s="159" t="s">
        <v>3</v>
      </c>
      <c r="D176" s="1037" t="str">
        <f t="shared" si="5"/>
        <v>65523,</v>
      </c>
      <c r="E176" s="1055" t="s">
        <v>155</v>
      </c>
      <c r="F176" s="1051"/>
    </row>
    <row r="177" spans="1:6">
      <c r="A177" s="1051"/>
      <c r="B177" s="1055">
        <v>9854</v>
      </c>
      <c r="C177" s="159" t="s">
        <v>3</v>
      </c>
      <c r="D177" s="1037" t="str">
        <f t="shared" si="5"/>
        <v>9854,</v>
      </c>
      <c r="E177" s="1055" t="s">
        <v>933</v>
      </c>
      <c r="F177" s="1051"/>
    </row>
    <row r="178" spans="1:6">
      <c r="A178" s="1051"/>
      <c r="B178" s="1055">
        <v>40211</v>
      </c>
      <c r="C178" s="159" t="s">
        <v>3</v>
      </c>
      <c r="D178" s="1037" t="str">
        <f t="shared" si="5"/>
        <v>40211,</v>
      </c>
      <c r="E178" s="1055" t="s">
        <v>934</v>
      </c>
      <c r="F178" s="1051"/>
    </row>
    <row r="179" spans="1:6">
      <c r="A179" s="1051"/>
      <c r="B179" s="1055">
        <v>152870</v>
      </c>
      <c r="C179" s="159" t="s">
        <v>3</v>
      </c>
      <c r="D179" s="1037" t="str">
        <f t="shared" si="5"/>
        <v>152870,</v>
      </c>
      <c r="E179" s="1055" t="s">
        <v>154</v>
      </c>
      <c r="F179" s="1051"/>
    </row>
    <row r="180" spans="1:6">
      <c r="A180" s="1051"/>
      <c r="B180" s="1055">
        <v>39937</v>
      </c>
      <c r="C180" s="159" t="s">
        <v>3</v>
      </c>
      <c r="D180" s="1037" t="str">
        <f t="shared" si="5"/>
        <v>39937,</v>
      </c>
      <c r="E180" s="1055" t="s">
        <v>149</v>
      </c>
      <c r="F180" s="1051"/>
    </row>
    <row r="181" spans="1:6">
      <c r="A181" s="1051"/>
      <c r="B181" s="1055">
        <v>55808</v>
      </c>
      <c r="C181" s="159" t="s">
        <v>3</v>
      </c>
      <c r="D181" s="1037" t="str">
        <f t="shared" si="5"/>
        <v>55808,</v>
      </c>
      <c r="E181" s="1055" t="s">
        <v>935</v>
      </c>
      <c r="F181" s="1051"/>
    </row>
    <row r="182" spans="1:6">
      <c r="A182" s="1051"/>
      <c r="B182" s="1055">
        <v>62648</v>
      </c>
      <c r="C182" s="159" t="s">
        <v>3</v>
      </c>
      <c r="D182" s="1037" t="str">
        <f t="shared" si="5"/>
        <v>62648,</v>
      </c>
      <c r="E182" s="1055" t="s">
        <v>159</v>
      </c>
      <c r="F182" s="1051"/>
    </row>
    <row r="183" spans="1:6">
      <c r="A183" s="1051"/>
      <c r="B183" s="1055">
        <v>115337</v>
      </c>
      <c r="C183" s="159" t="s">
        <v>3</v>
      </c>
      <c r="D183" s="1037" t="str">
        <f t="shared" si="5"/>
        <v>115337,</v>
      </c>
      <c r="E183" s="1055" t="s">
        <v>934</v>
      </c>
      <c r="F183" s="1051"/>
    </row>
    <row r="184" spans="1:6">
      <c r="A184" s="1051"/>
      <c r="B184" s="1055">
        <v>14374</v>
      </c>
      <c r="C184" s="159" t="s">
        <v>3</v>
      </c>
      <c r="D184" s="1037" t="str">
        <f t="shared" si="5"/>
        <v>14374,</v>
      </c>
      <c r="E184" s="1055" t="s">
        <v>161</v>
      </c>
      <c r="F184" s="1051"/>
    </row>
    <row r="185" spans="1:6">
      <c r="A185" s="1051"/>
      <c r="B185" s="1055">
        <v>152012</v>
      </c>
      <c r="C185" s="159" t="s">
        <v>3</v>
      </c>
      <c r="D185" s="1037" t="str">
        <f t="shared" si="5"/>
        <v>152012,</v>
      </c>
      <c r="E185" s="1055" t="s">
        <v>157</v>
      </c>
      <c r="F185" s="1051"/>
    </row>
    <row r="186" spans="1:6">
      <c r="A186" s="1051"/>
      <c r="B186" s="1055">
        <v>94920</v>
      </c>
      <c r="C186" s="159" t="s">
        <v>3</v>
      </c>
      <c r="D186" s="1037" t="str">
        <f t="shared" si="5"/>
        <v>94920,</v>
      </c>
      <c r="E186" s="1055" t="s">
        <v>158</v>
      </c>
      <c r="F186" s="1051"/>
    </row>
    <row r="187" spans="1:6">
      <c r="A187" s="1051"/>
      <c r="B187" s="1055">
        <v>184103</v>
      </c>
      <c r="C187" s="159" t="s">
        <v>3</v>
      </c>
      <c r="D187" s="1037" t="str">
        <f t="shared" si="5"/>
        <v>184103,</v>
      </c>
      <c r="E187" s="1055" t="s">
        <v>162</v>
      </c>
      <c r="F187" s="1051"/>
    </row>
    <row r="188" spans="1:6">
      <c r="A188" s="1051"/>
      <c r="B188" s="1055">
        <v>48232</v>
      </c>
      <c r="C188" s="159" t="s">
        <v>3</v>
      </c>
      <c r="D188" s="1037" t="str">
        <f t="shared" si="5"/>
        <v>48232,</v>
      </c>
      <c r="E188" s="1055" t="s">
        <v>163</v>
      </c>
      <c r="F188" s="1051"/>
    </row>
    <row r="189" spans="1:6">
      <c r="A189" s="1051"/>
      <c r="B189" s="1055">
        <v>64189</v>
      </c>
      <c r="C189" s="159" t="s">
        <v>3</v>
      </c>
      <c r="D189" s="1037" t="str">
        <f t="shared" si="5"/>
        <v>64189,</v>
      </c>
      <c r="E189" s="1055" t="s">
        <v>936</v>
      </c>
      <c r="F189" s="1051"/>
    </row>
    <row r="190" spans="1:6">
      <c r="A190" s="1051"/>
      <c r="B190" s="1055">
        <v>109592</v>
      </c>
      <c r="C190" s="159" t="s">
        <v>3</v>
      </c>
      <c r="D190" s="1037" t="str">
        <f t="shared" si="5"/>
        <v>109592,</v>
      </c>
      <c r="E190" s="1055" t="s">
        <v>937</v>
      </c>
      <c r="F190" s="1051"/>
    </row>
    <row r="191" spans="1:6">
      <c r="A191" s="1052"/>
      <c r="B191" s="1055">
        <v>47180</v>
      </c>
      <c r="C191" s="159"/>
      <c r="D191" s="1037" t="str">
        <f t="shared" si="5"/>
        <v>47180</v>
      </c>
      <c r="E191" s="1055" t="s">
        <v>938</v>
      </c>
      <c r="F191" s="1052"/>
    </row>
    <row r="192" spans="2:5">
      <c r="B192" s="1056"/>
      <c r="C192" s="1041"/>
      <c r="E192" s="1041"/>
    </row>
    <row r="193" spans="2:5">
      <c r="B193" s="1056"/>
      <c r="C193" s="1041"/>
      <c r="E193" s="1041"/>
    </row>
    <row r="194" spans="1:6">
      <c r="A194" s="602"/>
      <c r="B194" s="1057" t="s">
        <v>79</v>
      </c>
      <c r="C194" s="1048"/>
      <c r="D194" s="722"/>
      <c r="E194" s="1057" t="s">
        <v>137</v>
      </c>
      <c r="F194" s="602" t="s">
        <v>0</v>
      </c>
    </row>
    <row r="195" spans="1:6">
      <c r="A195" s="1049" t="s">
        <v>939</v>
      </c>
      <c r="B195" s="958">
        <v>16570</v>
      </c>
      <c r="C195" s="159" t="s">
        <v>3</v>
      </c>
      <c r="D195" s="191" t="str">
        <f>B195&amp;C195</f>
        <v>16570,</v>
      </c>
      <c r="E195" s="958" t="s">
        <v>318</v>
      </c>
      <c r="F195" s="1049" t="s">
        <v>940</v>
      </c>
    </row>
    <row r="196" spans="1:6">
      <c r="A196" s="1051"/>
      <c r="B196" s="958">
        <v>16569</v>
      </c>
      <c r="C196" s="159" t="s">
        <v>3</v>
      </c>
      <c r="D196" s="191" t="str">
        <f t="shared" ref="D196:D217" si="6">B196&amp;C196</f>
        <v>16569,</v>
      </c>
      <c r="E196" s="958" t="s">
        <v>318</v>
      </c>
      <c r="F196" s="1051"/>
    </row>
    <row r="197" spans="1:6">
      <c r="A197" s="1051"/>
      <c r="B197" s="958">
        <v>84545</v>
      </c>
      <c r="C197" s="159" t="s">
        <v>3</v>
      </c>
      <c r="D197" s="191" t="str">
        <f t="shared" si="6"/>
        <v>84545,</v>
      </c>
      <c r="E197" s="958" t="s">
        <v>319</v>
      </c>
      <c r="F197" s="1051"/>
    </row>
    <row r="198" spans="1:6">
      <c r="A198" s="1051"/>
      <c r="B198" s="958">
        <v>84546</v>
      </c>
      <c r="C198" s="159" t="s">
        <v>3</v>
      </c>
      <c r="D198" s="191" t="str">
        <f t="shared" si="6"/>
        <v>84546,</v>
      </c>
      <c r="E198" s="958" t="s">
        <v>320</v>
      </c>
      <c r="F198" s="1051"/>
    </row>
    <row r="199" spans="1:6">
      <c r="A199" s="1051"/>
      <c r="B199" s="958">
        <v>137250</v>
      </c>
      <c r="C199" s="159" t="s">
        <v>3</v>
      </c>
      <c r="D199" s="191" t="str">
        <f t="shared" si="6"/>
        <v>137250,</v>
      </c>
      <c r="E199" s="958" t="s">
        <v>742</v>
      </c>
      <c r="F199" s="1051"/>
    </row>
    <row r="200" spans="1:6">
      <c r="A200" s="1051"/>
      <c r="B200" s="958">
        <v>201264</v>
      </c>
      <c r="C200" s="159" t="s">
        <v>3</v>
      </c>
      <c r="D200" s="191" t="str">
        <f t="shared" si="6"/>
        <v>201264,</v>
      </c>
      <c r="E200" s="958" t="s">
        <v>621</v>
      </c>
      <c r="F200" s="1051"/>
    </row>
    <row r="201" spans="1:6">
      <c r="A201" s="1051"/>
      <c r="B201" s="958">
        <v>201495</v>
      </c>
      <c r="C201" s="159" t="s">
        <v>3</v>
      </c>
      <c r="D201" s="191" t="str">
        <f t="shared" si="6"/>
        <v>201495,</v>
      </c>
      <c r="E201" s="958" t="s">
        <v>624</v>
      </c>
      <c r="F201" s="1051"/>
    </row>
    <row r="202" spans="1:6">
      <c r="A202" s="1051"/>
      <c r="B202" s="958">
        <v>201807</v>
      </c>
      <c r="C202" s="159" t="s">
        <v>3</v>
      </c>
      <c r="D202" s="191" t="str">
        <f t="shared" si="6"/>
        <v>201807,</v>
      </c>
      <c r="E202" s="958" t="s">
        <v>626</v>
      </c>
      <c r="F202" s="1051"/>
    </row>
    <row r="203" spans="1:6">
      <c r="A203" s="1051"/>
      <c r="B203" s="958">
        <v>174662</v>
      </c>
      <c r="C203" s="159" t="s">
        <v>3</v>
      </c>
      <c r="D203" s="191" t="str">
        <f t="shared" si="6"/>
        <v>174662,</v>
      </c>
      <c r="E203" s="958" t="s">
        <v>628</v>
      </c>
      <c r="F203" s="1051"/>
    </row>
    <row r="204" spans="1:6">
      <c r="A204" s="1051"/>
      <c r="B204" s="958">
        <v>174666</v>
      </c>
      <c r="C204" s="159" t="s">
        <v>3</v>
      </c>
      <c r="D204" s="191" t="str">
        <f t="shared" si="6"/>
        <v>174666,</v>
      </c>
      <c r="E204" s="958" t="s">
        <v>628</v>
      </c>
      <c r="F204" s="1051"/>
    </row>
    <row r="205" spans="1:6">
      <c r="A205" s="1051"/>
      <c r="B205" s="958">
        <v>363</v>
      </c>
      <c r="C205" s="159" t="s">
        <v>3</v>
      </c>
      <c r="D205" s="191" t="str">
        <f t="shared" si="6"/>
        <v>363,</v>
      </c>
      <c r="E205" s="958" t="s">
        <v>630</v>
      </c>
      <c r="F205" s="1051"/>
    </row>
    <row r="206" spans="1:6">
      <c r="A206" s="1051"/>
      <c r="B206" s="958">
        <v>384</v>
      </c>
      <c r="C206" s="159" t="s">
        <v>3</v>
      </c>
      <c r="D206" s="191" t="str">
        <f t="shared" si="6"/>
        <v>384,</v>
      </c>
      <c r="E206" s="958" t="s">
        <v>320</v>
      </c>
      <c r="F206" s="1051"/>
    </row>
    <row r="207" spans="1:6">
      <c r="A207" s="1051"/>
      <c r="B207" s="958">
        <v>139200</v>
      </c>
      <c r="C207" s="159" t="s">
        <v>3</v>
      </c>
      <c r="D207" s="191" t="str">
        <f t="shared" si="6"/>
        <v>139200,</v>
      </c>
      <c r="E207" s="958" t="s">
        <v>324</v>
      </c>
      <c r="F207" s="1051"/>
    </row>
    <row r="208" spans="1:6">
      <c r="A208" s="1051"/>
      <c r="B208" s="958">
        <v>110208</v>
      </c>
      <c r="C208" s="159" t="s">
        <v>3</v>
      </c>
      <c r="D208" s="191" t="str">
        <f t="shared" si="6"/>
        <v>110208,</v>
      </c>
      <c r="E208" s="958" t="s">
        <v>322</v>
      </c>
      <c r="F208" s="1051"/>
    </row>
    <row r="209" spans="1:6">
      <c r="A209" s="1051"/>
      <c r="B209" s="958">
        <v>138568</v>
      </c>
      <c r="C209" s="159" t="s">
        <v>3</v>
      </c>
      <c r="D209" s="191" t="str">
        <f t="shared" si="6"/>
        <v>138568,</v>
      </c>
      <c r="E209" s="958" t="s">
        <v>325</v>
      </c>
      <c r="F209" s="1051"/>
    </row>
    <row r="210" spans="1:6">
      <c r="A210" s="1051"/>
      <c r="B210" s="958">
        <v>11203</v>
      </c>
      <c r="C210" s="159" t="s">
        <v>3</v>
      </c>
      <c r="D210" s="191" t="str">
        <f t="shared" si="6"/>
        <v>11203,</v>
      </c>
      <c r="E210" s="958" t="s">
        <v>326</v>
      </c>
      <c r="F210" s="1051"/>
    </row>
    <row r="211" spans="1:6">
      <c r="A211" s="1051"/>
      <c r="B211" s="958">
        <v>110207</v>
      </c>
      <c r="C211" s="159" t="s">
        <v>3</v>
      </c>
      <c r="D211" s="191" t="str">
        <f t="shared" si="6"/>
        <v>110207,</v>
      </c>
      <c r="E211" s="958" t="s">
        <v>322</v>
      </c>
      <c r="F211" s="1051"/>
    </row>
    <row r="212" spans="1:6">
      <c r="A212" s="1051"/>
      <c r="B212" s="958">
        <v>10968</v>
      </c>
      <c r="C212" s="159" t="s">
        <v>3</v>
      </c>
      <c r="D212" s="191" t="str">
        <f t="shared" si="6"/>
        <v>10968,</v>
      </c>
      <c r="E212" s="958" t="s">
        <v>631</v>
      </c>
      <c r="F212" s="1051"/>
    </row>
    <row r="213" spans="1:6">
      <c r="A213" s="1051"/>
      <c r="B213" s="958">
        <v>10969</v>
      </c>
      <c r="C213" s="159" t="s">
        <v>3</v>
      </c>
      <c r="D213" s="191" t="str">
        <f t="shared" si="6"/>
        <v>10969,</v>
      </c>
      <c r="E213" s="958" t="s">
        <v>328</v>
      </c>
      <c r="F213" s="1051"/>
    </row>
    <row r="214" spans="1:6">
      <c r="A214" s="1051"/>
      <c r="B214" s="958">
        <v>131284</v>
      </c>
      <c r="C214" s="159" t="s">
        <v>3</v>
      </c>
      <c r="D214" s="191" t="str">
        <f t="shared" si="6"/>
        <v>131284,</v>
      </c>
      <c r="E214" s="958" t="s">
        <v>329</v>
      </c>
      <c r="F214" s="1051"/>
    </row>
    <row r="215" spans="1:6">
      <c r="A215" s="1051"/>
      <c r="B215" s="958">
        <v>163749</v>
      </c>
      <c r="C215" s="159" t="s">
        <v>3</v>
      </c>
      <c r="D215" s="191" t="str">
        <f t="shared" si="6"/>
        <v>163749,</v>
      </c>
      <c r="E215" s="958" t="s">
        <v>632</v>
      </c>
      <c r="F215" s="1051"/>
    </row>
    <row r="216" spans="1:6">
      <c r="A216" s="1051"/>
      <c r="B216" s="958">
        <v>158603</v>
      </c>
      <c r="C216" s="159" t="s">
        <v>3</v>
      </c>
      <c r="D216" s="191" t="str">
        <f t="shared" si="6"/>
        <v>158603,</v>
      </c>
      <c r="E216" s="958" t="s">
        <v>633</v>
      </c>
      <c r="F216" s="1051"/>
    </row>
    <row r="217" spans="1:6">
      <c r="A217" s="1052"/>
      <c r="B217" s="958">
        <v>176958</v>
      </c>
      <c r="C217" s="159"/>
      <c r="D217" s="191" t="str">
        <f t="shared" si="6"/>
        <v>176958</v>
      </c>
      <c r="E217" s="958" t="s">
        <v>634</v>
      </c>
      <c r="F217" s="1052"/>
    </row>
    <row r="218" spans="3:3">
      <c r="C218" s="1041"/>
    </row>
    <row r="219" spans="3:3">
      <c r="C219" s="1041"/>
    </row>
    <row r="220" spans="3:3">
      <c r="C220" s="1041"/>
    </row>
    <row r="221" spans="3:3">
      <c r="C221" s="1041"/>
    </row>
    <row r="222" spans="3:3">
      <c r="C222" s="1041"/>
    </row>
    <row r="223" spans="3:3">
      <c r="C223" s="1041"/>
    </row>
    <row r="224" spans="3:3">
      <c r="C224" s="1041"/>
    </row>
    <row r="225" spans="3:3">
      <c r="C225" s="1041"/>
    </row>
    <row r="226" spans="3:3">
      <c r="C226" s="1041"/>
    </row>
    <row r="227" spans="3:3">
      <c r="C227" s="1041"/>
    </row>
    <row r="228" spans="3:3">
      <c r="C228" s="1041"/>
    </row>
    <row r="229" spans="3:3">
      <c r="C229" s="1041"/>
    </row>
    <row r="230" spans="3:3">
      <c r="C230" s="1041"/>
    </row>
    <row r="231" spans="3:3">
      <c r="C231" s="1041"/>
    </row>
    <row r="232" spans="3:3">
      <c r="C232" s="1041"/>
    </row>
    <row r="233" spans="3:3">
      <c r="C233" s="1041"/>
    </row>
    <row r="234" spans="3:3">
      <c r="C234" s="1041"/>
    </row>
    <row r="235" spans="3:3">
      <c r="C235" s="1041"/>
    </row>
    <row r="236" spans="3:3">
      <c r="C236" s="1041"/>
    </row>
    <row r="237" spans="3:3">
      <c r="C237" s="1041"/>
    </row>
    <row r="238" spans="3:3">
      <c r="C238" s="1041"/>
    </row>
    <row r="239" spans="3:3">
      <c r="C239" s="1041"/>
    </row>
    <row r="240" spans="3:3">
      <c r="C240" s="1041"/>
    </row>
    <row r="241" spans="3:3">
      <c r="C241" s="1041"/>
    </row>
    <row r="242" spans="3:3">
      <c r="C242" s="1041"/>
    </row>
    <row r="243" spans="3:3">
      <c r="C243" s="1041"/>
    </row>
    <row r="244" spans="3:3">
      <c r="C244" s="1041"/>
    </row>
    <row r="245" spans="3:3">
      <c r="C245" s="1041"/>
    </row>
    <row r="246" spans="3:3">
      <c r="C246" s="1041"/>
    </row>
    <row r="247" spans="3:3">
      <c r="C247" s="1041"/>
    </row>
    <row r="248" spans="3:3">
      <c r="C248" s="1041"/>
    </row>
    <row r="249" spans="3:3">
      <c r="C249" s="1041"/>
    </row>
    <row r="250" spans="3:3">
      <c r="C250" s="1041"/>
    </row>
    <row r="251" spans="3:3">
      <c r="C251" s="1041"/>
    </row>
    <row r="252" spans="3:3">
      <c r="C252" s="1041"/>
    </row>
    <row r="253" spans="3:3">
      <c r="C253" s="1041"/>
    </row>
    <row r="254" spans="3:3">
      <c r="C254" s="1041"/>
    </row>
    <row r="255" spans="3:3">
      <c r="C255" s="1041"/>
    </row>
    <row r="256" spans="3:3">
      <c r="C256" s="1041"/>
    </row>
    <row r="257" spans="3:3">
      <c r="C257" s="1041"/>
    </row>
    <row r="258" spans="3:3">
      <c r="C258" s="1041"/>
    </row>
    <row r="259" spans="3:3">
      <c r="C259" s="1041"/>
    </row>
    <row r="260" spans="3:3">
      <c r="C260" s="1041"/>
    </row>
    <row r="261" spans="3:3">
      <c r="C261" s="1041"/>
    </row>
    <row r="262" spans="3:3">
      <c r="C262" s="1041"/>
    </row>
    <row r="263" spans="3:3">
      <c r="C263" s="1041"/>
    </row>
    <row r="264" spans="3:3">
      <c r="C264" s="1041"/>
    </row>
    <row r="265" spans="3:3">
      <c r="C265" s="1041"/>
    </row>
    <row r="266" spans="3:3">
      <c r="C266" s="1041"/>
    </row>
    <row r="267" spans="3:3">
      <c r="C267" s="1041"/>
    </row>
    <row r="268" spans="3:3">
      <c r="C268" s="1041"/>
    </row>
    <row r="269" spans="3:3">
      <c r="C269" s="1041"/>
    </row>
    <row r="270" spans="3:3">
      <c r="C270" s="1041"/>
    </row>
    <row r="271" spans="3:3">
      <c r="C271" s="1041"/>
    </row>
    <row r="272" spans="3:3">
      <c r="C272" s="1041"/>
    </row>
    <row r="273" spans="3:3">
      <c r="C273" s="1041"/>
    </row>
    <row r="274" spans="3:3">
      <c r="C274" s="1041"/>
    </row>
    <row r="275" spans="3:3">
      <c r="C275" s="1041"/>
    </row>
    <row r="276" spans="3:3">
      <c r="C276" s="1041"/>
    </row>
    <row r="277" spans="3:3">
      <c r="C277" s="1041"/>
    </row>
    <row r="278" spans="3:3">
      <c r="C278" s="1041"/>
    </row>
    <row r="279" spans="3:3">
      <c r="C279" s="1041"/>
    </row>
    <row r="280" spans="3:3">
      <c r="C280" s="1041"/>
    </row>
    <row r="281" spans="3:3">
      <c r="C281" s="1041"/>
    </row>
    <row r="282" spans="3:3">
      <c r="C282" s="1041"/>
    </row>
    <row r="283" spans="3:3">
      <c r="C283" s="1041"/>
    </row>
    <row r="284" spans="3:3">
      <c r="C284" s="1041"/>
    </row>
    <row r="285" spans="3:3">
      <c r="C285" s="1041"/>
    </row>
    <row r="286" spans="3:3">
      <c r="C286" s="1041"/>
    </row>
    <row r="287" spans="3:3">
      <c r="C287" s="1041"/>
    </row>
    <row r="288" spans="3:3">
      <c r="C288" s="1041"/>
    </row>
    <row r="289" spans="3:3">
      <c r="C289" s="1041"/>
    </row>
    <row r="290" spans="3:3">
      <c r="C290" s="1041"/>
    </row>
    <row r="291" spans="3:3">
      <c r="C291" s="1041"/>
    </row>
    <row r="292" spans="3:3">
      <c r="C292" s="1041"/>
    </row>
    <row r="293" spans="3:3">
      <c r="C293" s="1041"/>
    </row>
    <row r="294" spans="3:3">
      <c r="C294" s="1041"/>
    </row>
    <row r="295" spans="3:3">
      <c r="C295" s="1041"/>
    </row>
    <row r="296" spans="3:3">
      <c r="C296" s="1041"/>
    </row>
    <row r="297" spans="3:3">
      <c r="C297" s="1041"/>
    </row>
    <row r="298" spans="3:3">
      <c r="C298" s="1041"/>
    </row>
    <row r="299" spans="3:3">
      <c r="C299" s="1041"/>
    </row>
    <row r="300" spans="3:3">
      <c r="C300" s="1041"/>
    </row>
    <row r="301" spans="3:3">
      <c r="C301" s="1041"/>
    </row>
    <row r="302" spans="3:3">
      <c r="C302" s="1041"/>
    </row>
    <row r="303" spans="3:3">
      <c r="C303" s="1041"/>
    </row>
    <row r="304" spans="3:3">
      <c r="C304" s="1041"/>
    </row>
    <row r="305" spans="3:3">
      <c r="C305" s="1041"/>
    </row>
    <row r="306" spans="3:3">
      <c r="C306" s="1041"/>
    </row>
    <row r="307" spans="3:3">
      <c r="C307" s="1041"/>
    </row>
    <row r="308" spans="3:3">
      <c r="C308" s="1041"/>
    </row>
    <row r="309" spans="3:3">
      <c r="C309" s="1041"/>
    </row>
    <row r="310" spans="3:3">
      <c r="C310" s="1041"/>
    </row>
    <row r="311" spans="3:3">
      <c r="C311" s="1041"/>
    </row>
    <row r="312" spans="3:3">
      <c r="C312" s="1041"/>
    </row>
    <row r="313" spans="3:3">
      <c r="C313" s="1041"/>
    </row>
    <row r="314" spans="3:3">
      <c r="C314" s="1041"/>
    </row>
    <row r="315" spans="3:3">
      <c r="C315" s="1041"/>
    </row>
    <row r="316" spans="3:3">
      <c r="C316" s="1041"/>
    </row>
    <row r="317" spans="3:3">
      <c r="C317" s="1041"/>
    </row>
    <row r="318" spans="3:3">
      <c r="C318" s="1041"/>
    </row>
    <row r="319" spans="3:3">
      <c r="C319" s="1041"/>
    </row>
    <row r="320" spans="3:3">
      <c r="C320" s="1041"/>
    </row>
    <row r="322" spans="2:5">
      <c r="B322" s="1041"/>
      <c r="E322" s="1041"/>
    </row>
    <row r="323" spans="2:5">
      <c r="B323" s="1041"/>
      <c r="E323" s="1041"/>
    </row>
    <row r="324" spans="2:5">
      <c r="B324" s="1041"/>
      <c r="E324" s="1041"/>
    </row>
    <row r="325" spans="2:5">
      <c r="B325" s="1041"/>
      <c r="E325" s="1041"/>
    </row>
    <row r="327" spans="2:6">
      <c r="B327" s="1041" t="s">
        <v>79</v>
      </c>
      <c r="E327" s="1041" t="s">
        <v>2</v>
      </c>
      <c r="F327" s="1035" t="s">
        <v>0</v>
      </c>
    </row>
    <row r="328" spans="1:6">
      <c r="A328" s="1035" t="s">
        <v>914</v>
      </c>
      <c r="B328" s="1058">
        <v>209341</v>
      </c>
      <c r="E328" s="1058" t="s">
        <v>126</v>
      </c>
      <c r="F328" s="1035">
        <v>80</v>
      </c>
    </row>
    <row r="329" spans="2:6">
      <c r="B329" s="1058">
        <v>161198</v>
      </c>
      <c r="E329" s="1058" t="s">
        <v>101</v>
      </c>
      <c r="F329" s="1035">
        <v>50</v>
      </c>
    </row>
    <row r="330" spans="2:6">
      <c r="B330" s="1058">
        <v>274</v>
      </c>
      <c r="E330" s="1058" t="s">
        <v>915</v>
      </c>
      <c r="F330" s="1035">
        <v>6</v>
      </c>
    </row>
    <row r="331" spans="2:5">
      <c r="B331" s="1041"/>
      <c r="E331" s="1041"/>
    </row>
    <row r="332" spans="2:5">
      <c r="B332" s="1041"/>
      <c r="E332" s="1041"/>
    </row>
    <row r="333" spans="2:5">
      <c r="B333" s="1041"/>
      <c r="E333" s="1041"/>
    </row>
    <row r="334" spans="2:5">
      <c r="B334" s="1041"/>
      <c r="E334" s="1041"/>
    </row>
    <row r="335" spans="2:5">
      <c r="B335" s="1041"/>
      <c r="E335" s="1041"/>
    </row>
    <row r="336" spans="5:5">
      <c r="E336" s="1041"/>
    </row>
    <row r="338" spans="1:6">
      <c r="A338" s="1059" t="s">
        <v>14</v>
      </c>
      <c r="B338" s="1059"/>
      <c r="C338" s="1059"/>
      <c r="D338" s="1059"/>
      <c r="E338" s="1060">
        <v>20</v>
      </c>
      <c r="F338" s="1060"/>
    </row>
    <row r="339" spans="1:6">
      <c r="A339" s="1059" t="s">
        <v>125</v>
      </c>
      <c r="B339" s="1059"/>
      <c r="C339" s="1059"/>
      <c r="D339" s="1059"/>
      <c r="E339" s="1060" t="s">
        <v>918</v>
      </c>
      <c r="F339" s="1060"/>
    </row>
  </sheetData>
  <mergeCells count="29">
    <mergeCell ref="A338:D338"/>
    <mergeCell ref="E338:F338"/>
    <mergeCell ref="A339:D339"/>
    <mergeCell ref="E339:F339"/>
    <mergeCell ref="A3:A13"/>
    <mergeCell ref="A15:A19"/>
    <mergeCell ref="A21:A30"/>
    <mergeCell ref="A32:A36"/>
    <mergeCell ref="A38:A42"/>
    <mergeCell ref="A46:A50"/>
    <mergeCell ref="A52:A53"/>
    <mergeCell ref="A55:A134"/>
    <mergeCell ref="A137:A138"/>
    <mergeCell ref="A143:A145"/>
    <mergeCell ref="A149:A163"/>
    <mergeCell ref="A166:A191"/>
    <mergeCell ref="A195:A217"/>
    <mergeCell ref="A328:A336"/>
    <mergeCell ref="F3:F13"/>
    <mergeCell ref="F15:F19"/>
    <mergeCell ref="F21:F30"/>
    <mergeCell ref="F32:F36"/>
    <mergeCell ref="F38:F42"/>
    <mergeCell ref="F46:F50"/>
    <mergeCell ref="F52:F53"/>
    <mergeCell ref="F55:F134"/>
    <mergeCell ref="F149:F163"/>
    <mergeCell ref="F166:F191"/>
    <mergeCell ref="F195:F217"/>
  </mergeCells>
  <conditionalFormatting sqref="B52">
    <cfRule type="duplicateValues" dxfId="1" priority="7"/>
  </conditionalFormatting>
  <conditionalFormatting sqref="B184">
    <cfRule type="duplicateValues" dxfId="0" priority="5"/>
  </conditionalFormatting>
  <conditionalFormatting sqref="B203">
    <cfRule type="duplicateValues" dxfId="0" priority="4"/>
  </conditionalFormatting>
  <conditionalFormatting sqref="B204">
    <cfRule type="duplicateValues" dxfId="0" priority="1"/>
  </conditionalFormatting>
  <conditionalFormatting sqref="B322">
    <cfRule type="duplicateValues" dxfId="0" priority="3"/>
  </conditionalFormatting>
  <conditionalFormatting sqref="B327">
    <cfRule type="duplicateValues" dxfId="0" priority="2"/>
  </conditionalFormatting>
  <conditionalFormatting sqref="B176:B183 B185:B202">
    <cfRule type="duplicateValues" dxfId="0" priority="6"/>
  </conditionalFormatting>
  <pageMargins left="0.75" right="0.75" top="1" bottom="1" header="0.5" footer="0.5"/>
  <pageSetup paperSize="120" orientation="portrait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workbookViewId="0">
      <selection activeCell="A2" sqref="A$1:U$1048576"/>
    </sheetView>
  </sheetViews>
  <sheetFormatPr defaultColWidth="8.88888888888889" defaultRowHeight="14.4"/>
  <cols>
    <col min="1" max="1" width="6.25" style="293" customWidth="1"/>
    <col min="2" max="2" width="10.3796296296296" customWidth="1"/>
    <col min="3" max="3" width="7.12962962962963" customWidth="1"/>
    <col min="4" max="4" width="6.25" customWidth="1"/>
    <col min="5" max="5" width="7.5" customWidth="1"/>
    <col min="6" max="6" width="6.62962962962963" customWidth="1"/>
    <col min="7" max="7" width="4.87962962962963" customWidth="1"/>
    <col min="8" max="8" width="7.12962962962963" customWidth="1"/>
    <col min="9" max="9" width="8.75" customWidth="1"/>
    <col min="10" max="10" width="6.25" customWidth="1"/>
    <col min="11" max="11" width="9.22222222222222" customWidth="1"/>
    <col min="12" max="13" width="5.5" customWidth="1"/>
    <col min="14" max="14" width="7.12962962962963" customWidth="1"/>
    <col min="15" max="15" width="8.75" customWidth="1"/>
    <col min="16" max="17" width="5.5" customWidth="1"/>
    <col min="18" max="18" width="7.12962962962963" customWidth="1"/>
    <col min="19" max="19" width="8.12962962962963" customWidth="1"/>
    <col min="20" max="20" width="9"/>
    <col min="21" max="21" width="7.22222222222222" customWidth="1"/>
  </cols>
  <sheetData>
    <row r="1" ht="20.4" spans="1:18">
      <c r="A1" s="294" t="s">
        <v>941</v>
      </c>
      <c r="B1" s="294"/>
      <c r="C1" s="294"/>
      <c r="D1" s="916"/>
      <c r="E1" s="916"/>
      <c r="F1" s="916"/>
      <c r="G1" s="916"/>
      <c r="H1" s="916"/>
      <c r="I1" s="916"/>
      <c r="J1" s="916"/>
      <c r="K1" s="916"/>
      <c r="L1" s="294"/>
      <c r="M1" s="294"/>
      <c r="N1" s="294"/>
      <c r="O1" s="294"/>
      <c r="P1" s="294"/>
      <c r="Q1" s="294"/>
      <c r="R1" s="887"/>
    </row>
    <row r="2" ht="28.8" spans="1:21">
      <c r="A2" s="917" t="s">
        <v>276</v>
      </c>
      <c r="B2" s="918" t="s">
        <v>277</v>
      </c>
      <c r="C2" s="918" t="s">
        <v>278</v>
      </c>
      <c r="D2" s="919" t="s">
        <v>279</v>
      </c>
      <c r="E2" s="919" t="s">
        <v>280</v>
      </c>
      <c r="F2" s="919" t="s">
        <v>281</v>
      </c>
      <c r="G2" s="919" t="s">
        <v>282</v>
      </c>
      <c r="H2" s="920" t="s">
        <v>283</v>
      </c>
      <c r="I2" s="920" t="s">
        <v>284</v>
      </c>
      <c r="J2" s="919" t="s">
        <v>285</v>
      </c>
      <c r="K2" s="919" t="s">
        <v>286</v>
      </c>
      <c r="L2" s="4" t="s">
        <v>287</v>
      </c>
      <c r="M2" s="36" t="s">
        <v>288</v>
      </c>
      <c r="N2" s="4" t="s">
        <v>277</v>
      </c>
      <c r="O2" s="4" t="s">
        <v>289</v>
      </c>
      <c r="P2" s="4" t="s">
        <v>290</v>
      </c>
      <c r="Q2" s="4" t="s">
        <v>291</v>
      </c>
      <c r="R2" s="4" t="s">
        <v>292</v>
      </c>
      <c r="S2" s="69" t="s">
        <v>441</v>
      </c>
      <c r="T2" s="47" t="s">
        <v>861</v>
      </c>
      <c r="U2" s="48" t="s">
        <v>942</v>
      </c>
    </row>
    <row r="3" spans="1:21">
      <c r="A3" s="6" t="s">
        <v>943</v>
      </c>
      <c r="B3" s="8" t="s">
        <v>294</v>
      </c>
      <c r="C3" s="8">
        <v>0.9</v>
      </c>
      <c r="D3" s="9">
        <v>1.9</v>
      </c>
      <c r="E3" s="10">
        <v>39079</v>
      </c>
      <c r="F3" s="11">
        <v>82500</v>
      </c>
      <c r="G3" s="11">
        <v>2750</v>
      </c>
      <c r="H3" s="37">
        <v>1303</v>
      </c>
      <c r="I3" s="37">
        <v>711</v>
      </c>
      <c r="J3" s="38">
        <v>1500</v>
      </c>
      <c r="K3" s="38">
        <v>21450</v>
      </c>
      <c r="L3" s="39">
        <v>0.26</v>
      </c>
      <c r="M3" s="23">
        <f>E3/I3</f>
        <v>54.9634317862166</v>
      </c>
      <c r="N3" s="20" t="s">
        <v>294</v>
      </c>
      <c r="O3" s="23">
        <v>300</v>
      </c>
      <c r="P3" s="23">
        <f>O3/4</f>
        <v>75</v>
      </c>
      <c r="Q3" s="23">
        <f>P3/7</f>
        <v>10.7142857142857</v>
      </c>
      <c r="R3" s="8">
        <v>300</v>
      </c>
      <c r="S3" s="71">
        <v>0</v>
      </c>
      <c r="T3" s="51">
        <v>0</v>
      </c>
      <c r="U3" s="50">
        <v>24</v>
      </c>
    </row>
    <row r="4" spans="1:21">
      <c r="A4" s="6" t="s">
        <v>943</v>
      </c>
      <c r="B4" s="8" t="s">
        <v>944</v>
      </c>
      <c r="C4" s="8">
        <v>1</v>
      </c>
      <c r="D4" s="9">
        <v>1.9</v>
      </c>
      <c r="E4" s="10">
        <v>43421</v>
      </c>
      <c r="F4" s="11">
        <v>82500</v>
      </c>
      <c r="G4" s="11">
        <v>2750</v>
      </c>
      <c r="H4" s="37">
        <v>1447</v>
      </c>
      <c r="I4" s="37">
        <v>789</v>
      </c>
      <c r="J4" s="40">
        <v>1500</v>
      </c>
      <c r="K4" s="38">
        <v>21450</v>
      </c>
      <c r="L4" s="39">
        <v>0.26</v>
      </c>
      <c r="M4" s="23">
        <f>E4/I4</f>
        <v>55.0329531051964</v>
      </c>
      <c r="N4" s="20" t="s">
        <v>944</v>
      </c>
      <c r="O4" s="23">
        <v>300</v>
      </c>
      <c r="P4" s="23">
        <f>O4/4</f>
        <v>75</v>
      </c>
      <c r="Q4" s="23">
        <f>P4/7</f>
        <v>10.7142857142857</v>
      </c>
      <c r="R4" s="8">
        <v>300</v>
      </c>
      <c r="S4" s="71">
        <v>0</v>
      </c>
      <c r="T4" s="51">
        <v>0</v>
      </c>
      <c r="U4" s="50">
        <v>26</v>
      </c>
    </row>
    <row r="5" spans="1:21">
      <c r="A5" s="13"/>
      <c r="B5" s="15"/>
      <c r="C5" s="15">
        <f>SUM(C3:C4)</f>
        <v>1.9</v>
      </c>
      <c r="D5" s="17"/>
      <c r="E5" s="10">
        <f>SUM(E3:E4)</f>
        <v>82500</v>
      </c>
      <c r="F5" s="16"/>
      <c r="G5" s="11"/>
      <c r="H5" s="37">
        <f>SUM(H3:H4)</f>
        <v>2750</v>
      </c>
      <c r="I5" s="42"/>
      <c r="J5" s="43"/>
      <c r="K5" s="44"/>
      <c r="L5" s="45"/>
      <c r="M5" s="46"/>
      <c r="N5" s="925"/>
      <c r="O5" s="46"/>
      <c r="P5" s="46"/>
      <c r="Q5" s="46"/>
      <c r="R5" s="15"/>
      <c r="S5" s="927"/>
      <c r="U5">
        <f>SUM(U3:U4)</f>
        <v>50</v>
      </c>
    </row>
    <row r="6" spans="1:18">
      <c r="A6" s="13"/>
      <c r="B6" s="172"/>
      <c r="C6" s="172"/>
      <c r="D6" s="173"/>
      <c r="E6" s="173"/>
      <c r="F6" s="173"/>
      <c r="G6" s="173"/>
      <c r="H6" s="173"/>
      <c r="I6" s="173"/>
      <c r="J6" s="173"/>
      <c r="K6" s="173"/>
      <c r="L6" s="172"/>
      <c r="M6" s="172"/>
      <c r="N6" s="172"/>
      <c r="O6" s="172"/>
      <c r="P6" s="172"/>
      <c r="Q6" s="172"/>
      <c r="R6" s="172"/>
    </row>
    <row r="7" spans="1:18">
      <c r="A7" s="323" t="s">
        <v>298</v>
      </c>
      <c r="B7" s="323"/>
      <c r="C7" s="322" t="s">
        <v>294</v>
      </c>
      <c r="D7" s="205" t="s">
        <v>944</v>
      </c>
      <c r="E7" s="159" t="s">
        <v>442</v>
      </c>
      <c r="G7" s="192"/>
      <c r="H7" s="324" t="s">
        <v>299</v>
      </c>
      <c r="I7" s="324"/>
      <c r="J7" s="205" t="s">
        <v>294</v>
      </c>
      <c r="K7" s="205" t="s">
        <v>295</v>
      </c>
      <c r="L7" s="159" t="s">
        <v>442</v>
      </c>
      <c r="M7" s="51"/>
      <c r="N7" s="172"/>
      <c r="O7" s="172"/>
      <c r="P7" s="172"/>
      <c r="Q7" s="172"/>
      <c r="R7" s="172"/>
    </row>
    <row r="8" spans="1:18">
      <c r="A8" s="323">
        <v>2000</v>
      </c>
      <c r="B8" s="323" t="s">
        <v>453</v>
      </c>
      <c r="C8" s="322">
        <v>947</v>
      </c>
      <c r="D8" s="205">
        <v>1053</v>
      </c>
      <c r="E8" s="159">
        <f>SUM(C8:D8)</f>
        <v>2000</v>
      </c>
      <c r="G8" s="192"/>
      <c r="H8" s="324"/>
      <c r="I8" s="324"/>
      <c r="J8" s="205"/>
      <c r="K8" s="205"/>
      <c r="L8" s="159"/>
      <c r="M8" s="51"/>
      <c r="N8" s="172"/>
      <c r="O8" s="172"/>
      <c r="P8" s="172"/>
      <c r="Q8" s="172"/>
      <c r="R8" s="172"/>
    </row>
    <row r="9" spans="1:18">
      <c r="A9" s="323">
        <v>30</v>
      </c>
      <c r="B9" s="323" t="s">
        <v>140</v>
      </c>
      <c r="C9" s="322">
        <v>14</v>
      </c>
      <c r="D9" s="205">
        <v>16</v>
      </c>
      <c r="E9" s="159">
        <f>SUM(C9:D9)</f>
        <v>30</v>
      </c>
      <c r="G9" s="192"/>
      <c r="H9" s="324"/>
      <c r="I9" s="324"/>
      <c r="J9" s="205"/>
      <c r="K9" s="205"/>
      <c r="L9" s="159"/>
      <c r="M9" s="51"/>
      <c r="N9" s="172"/>
      <c r="O9" s="172"/>
      <c r="P9" s="172"/>
      <c r="Q9" s="172"/>
      <c r="R9" s="172"/>
    </row>
    <row r="10" spans="1:18">
      <c r="A10" s="323">
        <v>2</v>
      </c>
      <c r="B10" s="323" t="s">
        <v>945</v>
      </c>
      <c r="C10" s="322">
        <v>1</v>
      </c>
      <c r="D10" s="205">
        <v>1</v>
      </c>
      <c r="E10" s="159">
        <f>SUM(C10:D10)</f>
        <v>2</v>
      </c>
      <c r="G10" s="192"/>
      <c r="H10" s="324"/>
      <c r="I10" s="324"/>
      <c r="J10" s="205"/>
      <c r="K10" s="205"/>
      <c r="L10" s="159"/>
      <c r="M10" s="51"/>
      <c r="N10" s="172"/>
      <c r="O10" s="172"/>
      <c r="P10" s="172"/>
      <c r="Q10" s="172"/>
      <c r="R10" s="172"/>
    </row>
    <row r="11" spans="1:18">
      <c r="A11" s="323">
        <v>2</v>
      </c>
      <c r="B11" s="323" t="s">
        <v>946</v>
      </c>
      <c r="C11" s="322">
        <v>1</v>
      </c>
      <c r="D11" s="205">
        <v>1</v>
      </c>
      <c r="E11" s="159">
        <f>SUM(C11:D11)</f>
        <v>2</v>
      </c>
      <c r="G11" s="192"/>
      <c r="H11" s="324"/>
      <c r="I11" s="324"/>
      <c r="J11" s="205"/>
      <c r="K11" s="205"/>
      <c r="L11" s="159"/>
      <c r="M11" s="51"/>
      <c r="N11" s="172"/>
      <c r="O11" s="172"/>
      <c r="P11" s="172"/>
      <c r="Q11" s="172"/>
      <c r="R11" s="172"/>
    </row>
    <row r="12" spans="1:18">
      <c r="A12" s="323">
        <v>2</v>
      </c>
      <c r="B12" s="323" t="s">
        <v>947</v>
      </c>
      <c r="C12" s="322">
        <v>1</v>
      </c>
      <c r="D12" s="205">
        <v>1</v>
      </c>
      <c r="E12" s="159">
        <f>SUM(C12:D12)</f>
        <v>2</v>
      </c>
      <c r="G12" s="192"/>
      <c r="H12" s="324"/>
      <c r="I12" s="324"/>
      <c r="J12" s="205"/>
      <c r="K12" s="205"/>
      <c r="L12" s="159"/>
      <c r="M12" s="51"/>
      <c r="N12" s="172"/>
      <c r="O12" s="172"/>
      <c r="P12" s="172"/>
      <c r="Q12" s="172"/>
      <c r="R12" s="172"/>
    </row>
    <row r="13" spans="1:18">
      <c r="A13" s="323"/>
      <c r="B13" s="323"/>
      <c r="C13" s="322"/>
      <c r="D13" s="205"/>
      <c r="E13" s="159"/>
      <c r="G13" s="192"/>
      <c r="H13" s="324"/>
      <c r="I13" s="324"/>
      <c r="J13" s="205"/>
      <c r="K13" s="205"/>
      <c r="L13" s="159"/>
      <c r="M13" s="51"/>
      <c r="N13" s="172"/>
      <c r="O13" s="172"/>
      <c r="P13" s="172"/>
      <c r="Q13" s="172"/>
      <c r="R13" s="172"/>
    </row>
    <row r="14" spans="1:19">
      <c r="A14" s="191">
        <v>30</v>
      </c>
      <c r="B14" s="314" t="s">
        <v>96</v>
      </c>
      <c r="C14" s="205">
        <v>14</v>
      </c>
      <c r="D14" s="205">
        <v>16</v>
      </c>
      <c r="E14" s="159">
        <f t="shared" ref="E14:E22" si="0">SUM(C14:D14)</f>
        <v>30</v>
      </c>
      <c r="G14" s="192"/>
      <c r="H14" s="191">
        <v>38</v>
      </c>
      <c r="I14" s="314" t="s">
        <v>96</v>
      </c>
      <c r="J14" s="205">
        <v>18</v>
      </c>
      <c r="K14" s="205">
        <v>20</v>
      </c>
      <c r="L14" s="159">
        <f t="shared" ref="L14:L22" si="1">SUM(J14:K14)</f>
        <v>38</v>
      </c>
      <c r="M14" s="51"/>
      <c r="N14" s="173"/>
      <c r="O14" s="173"/>
      <c r="P14" s="173"/>
      <c r="Q14" s="173"/>
      <c r="R14" s="173"/>
      <c r="S14" s="171"/>
    </row>
    <row r="15" spans="1:19">
      <c r="A15" s="191">
        <v>20</v>
      </c>
      <c r="B15" s="314" t="s">
        <v>733</v>
      </c>
      <c r="C15" s="205">
        <v>9</v>
      </c>
      <c r="D15" s="205">
        <v>11</v>
      </c>
      <c r="E15" s="159">
        <f t="shared" si="0"/>
        <v>20</v>
      </c>
      <c r="G15" s="192"/>
      <c r="H15" s="191">
        <v>26</v>
      </c>
      <c r="I15" s="314" t="s">
        <v>733</v>
      </c>
      <c r="J15" s="205">
        <v>12</v>
      </c>
      <c r="K15" s="205">
        <v>14</v>
      </c>
      <c r="L15" s="159">
        <f t="shared" si="1"/>
        <v>26</v>
      </c>
      <c r="M15" s="51"/>
      <c r="N15" s="173"/>
      <c r="O15" s="173"/>
      <c r="P15" s="173"/>
      <c r="Q15" s="173"/>
      <c r="R15" s="173"/>
      <c r="S15" s="171"/>
    </row>
    <row r="16" spans="1:22">
      <c r="A16" s="159">
        <v>30</v>
      </c>
      <c r="B16" s="314" t="s">
        <v>920</v>
      </c>
      <c r="C16" s="205">
        <v>14</v>
      </c>
      <c r="D16" s="205">
        <v>16</v>
      </c>
      <c r="E16" s="159">
        <f t="shared" si="0"/>
        <v>30</v>
      </c>
      <c r="G16" s="192"/>
      <c r="H16" s="159">
        <v>36</v>
      </c>
      <c r="I16" s="314" t="s">
        <v>920</v>
      </c>
      <c r="J16" s="205">
        <v>17</v>
      </c>
      <c r="K16" s="205">
        <v>19</v>
      </c>
      <c r="L16" s="159">
        <f t="shared" si="1"/>
        <v>36</v>
      </c>
      <c r="M16" s="51"/>
      <c r="N16" s="173"/>
      <c r="O16" s="173"/>
      <c r="P16" s="173"/>
      <c r="Q16" s="173"/>
      <c r="R16" s="173"/>
      <c r="S16" s="171"/>
      <c r="U16" s="343"/>
      <c r="V16" s="343"/>
    </row>
    <row r="17" spans="1:22">
      <c r="A17" s="1030">
        <v>12</v>
      </c>
      <c r="B17" s="1031" t="s">
        <v>547</v>
      </c>
      <c r="C17" s="1032">
        <v>6</v>
      </c>
      <c r="D17" s="1032">
        <v>6</v>
      </c>
      <c r="E17" s="158">
        <f t="shared" si="0"/>
        <v>12</v>
      </c>
      <c r="G17" s="364"/>
      <c r="H17" s="1030">
        <v>14</v>
      </c>
      <c r="I17" s="1031" t="s">
        <v>547</v>
      </c>
      <c r="J17" s="1032">
        <v>7</v>
      </c>
      <c r="K17" s="1032">
        <v>7</v>
      </c>
      <c r="L17" s="158">
        <f t="shared" si="1"/>
        <v>14</v>
      </c>
      <c r="M17" s="472"/>
      <c r="N17" s="173"/>
      <c r="O17" s="173"/>
      <c r="P17" s="173"/>
      <c r="Q17" s="173"/>
      <c r="R17" s="173"/>
      <c r="S17" s="171"/>
      <c r="U17" s="343"/>
      <c r="V17" s="343"/>
    </row>
    <row r="18" spans="1:22">
      <c r="A18" s="299">
        <v>2</v>
      </c>
      <c r="B18" s="615" t="s">
        <v>948</v>
      </c>
      <c r="C18" s="205">
        <v>1</v>
      </c>
      <c r="D18" s="205">
        <v>1</v>
      </c>
      <c r="E18" s="159">
        <f t="shared" si="0"/>
        <v>2</v>
      </c>
      <c r="F18" s="51"/>
      <c r="G18" s="192"/>
      <c r="H18" s="299">
        <v>3</v>
      </c>
      <c r="I18" s="615" t="s">
        <v>948</v>
      </c>
      <c r="J18" s="205">
        <v>1</v>
      </c>
      <c r="K18" s="205">
        <v>2</v>
      </c>
      <c r="L18" s="159">
        <f t="shared" si="1"/>
        <v>3</v>
      </c>
      <c r="M18" s="51"/>
      <c r="N18" s="173"/>
      <c r="O18" s="173"/>
      <c r="P18" s="173"/>
      <c r="Q18" s="173"/>
      <c r="R18" s="173"/>
      <c r="S18" s="171"/>
      <c r="U18" s="343"/>
      <c r="V18" s="343"/>
    </row>
    <row r="19" ht="15.6" spans="1:22">
      <c r="A19" s="192">
        <v>3</v>
      </c>
      <c r="B19" s="190" t="s">
        <v>129</v>
      </c>
      <c r="C19" s="205">
        <v>1</v>
      </c>
      <c r="D19" s="205">
        <v>2</v>
      </c>
      <c r="E19" s="159">
        <f t="shared" si="0"/>
        <v>3</v>
      </c>
      <c r="F19" s="51"/>
      <c r="G19" s="192"/>
      <c r="H19" s="192">
        <v>4</v>
      </c>
      <c r="I19" s="190" t="s">
        <v>129</v>
      </c>
      <c r="J19" s="205">
        <v>2</v>
      </c>
      <c r="K19" s="205">
        <v>2</v>
      </c>
      <c r="L19" s="159">
        <f t="shared" si="1"/>
        <v>4</v>
      </c>
      <c r="M19" s="51"/>
      <c r="N19" s="173"/>
      <c r="O19" s="173"/>
      <c r="P19" s="173"/>
      <c r="Q19" s="173"/>
      <c r="R19" s="173"/>
      <c r="S19" s="171"/>
      <c r="U19" s="1033"/>
      <c r="V19" s="1033"/>
    </row>
    <row r="20" ht="15.6" spans="1:22">
      <c r="A20" s="159">
        <v>10</v>
      </c>
      <c r="B20" s="190" t="s">
        <v>121</v>
      </c>
      <c r="C20" s="205">
        <v>5</v>
      </c>
      <c r="D20" s="205">
        <v>5</v>
      </c>
      <c r="E20" s="159">
        <f t="shared" si="0"/>
        <v>10</v>
      </c>
      <c r="F20" s="51"/>
      <c r="G20" s="192"/>
      <c r="H20" s="159">
        <v>12</v>
      </c>
      <c r="I20" s="190" t="s">
        <v>121</v>
      </c>
      <c r="J20" s="205">
        <v>6</v>
      </c>
      <c r="K20" s="205">
        <v>6</v>
      </c>
      <c r="L20" s="159">
        <f t="shared" si="1"/>
        <v>12</v>
      </c>
      <c r="M20" s="51"/>
      <c r="N20" s="173"/>
      <c r="O20" s="173"/>
      <c r="P20" s="173"/>
      <c r="Q20" s="173"/>
      <c r="R20" s="173"/>
      <c r="S20" s="171"/>
      <c r="U20" s="914"/>
      <c r="V20" s="1034"/>
    </row>
    <row r="21" spans="1:22">
      <c r="A21" s="299">
        <v>25</v>
      </c>
      <c r="B21" s="190" t="s">
        <v>818</v>
      </c>
      <c r="C21" s="205">
        <v>12</v>
      </c>
      <c r="D21" s="205">
        <v>13</v>
      </c>
      <c r="E21" s="159">
        <f t="shared" si="0"/>
        <v>25</v>
      </c>
      <c r="F21" s="51"/>
      <c r="G21" s="192"/>
      <c r="H21" s="299">
        <v>30</v>
      </c>
      <c r="I21" s="190" t="s">
        <v>818</v>
      </c>
      <c r="J21" s="205">
        <v>14</v>
      </c>
      <c r="K21" s="205">
        <v>16</v>
      </c>
      <c r="L21" s="159">
        <f t="shared" si="1"/>
        <v>30</v>
      </c>
      <c r="M21" s="51"/>
      <c r="N21" s="173"/>
      <c r="O21" s="173"/>
      <c r="P21" s="173"/>
      <c r="Q21" s="173"/>
      <c r="R21" s="173"/>
      <c r="S21" s="171"/>
      <c r="U21" s="343"/>
      <c r="V21" s="343"/>
    </row>
    <row r="22" spans="1:22">
      <c r="A22" s="376">
        <v>40</v>
      </c>
      <c r="B22" s="912" t="s">
        <v>949</v>
      </c>
      <c r="C22" s="205">
        <v>19</v>
      </c>
      <c r="D22" s="205">
        <v>21</v>
      </c>
      <c r="E22" s="192">
        <f t="shared" si="0"/>
        <v>40</v>
      </c>
      <c r="F22" s="190"/>
      <c r="G22" s="192"/>
      <c r="H22" s="376">
        <v>60</v>
      </c>
      <c r="I22" s="912" t="s">
        <v>949</v>
      </c>
      <c r="J22" s="205">
        <v>28</v>
      </c>
      <c r="K22" s="205">
        <v>32</v>
      </c>
      <c r="L22" s="192">
        <f t="shared" si="1"/>
        <v>60</v>
      </c>
      <c r="M22" s="190"/>
      <c r="N22" s="173"/>
      <c r="O22" s="173"/>
      <c r="P22" s="173"/>
      <c r="Q22" s="173"/>
      <c r="R22" s="173"/>
      <c r="S22" s="171"/>
      <c r="U22" s="343"/>
      <c r="V22" s="343"/>
    </row>
    <row r="23" spans="1:22">
      <c r="A23" s="299"/>
      <c r="B23" s="159"/>
      <c r="C23" s="205"/>
      <c r="D23" s="205"/>
      <c r="E23" s="192"/>
      <c r="F23" s="190"/>
      <c r="G23" s="192"/>
      <c r="H23" s="299"/>
      <c r="I23" s="159"/>
      <c r="J23" s="205"/>
      <c r="K23" s="205"/>
      <c r="L23" s="192"/>
      <c r="M23" s="190"/>
      <c r="N23" s="173"/>
      <c r="O23" s="173"/>
      <c r="P23" s="173"/>
      <c r="Q23" s="173"/>
      <c r="R23" s="173"/>
      <c r="S23" s="171"/>
      <c r="U23" s="343"/>
      <c r="V23" s="343"/>
    </row>
    <row r="24" spans="1:19">
      <c r="A24" s="903">
        <v>10</v>
      </c>
      <c r="B24" s="671" t="s">
        <v>126</v>
      </c>
      <c r="C24" s="205">
        <v>5</v>
      </c>
      <c r="D24" s="205">
        <v>5</v>
      </c>
      <c r="E24" s="192"/>
      <c r="F24" s="190"/>
      <c r="G24" s="191"/>
      <c r="H24" s="299"/>
      <c r="I24" s="159"/>
      <c r="J24" s="205"/>
      <c r="K24" s="205"/>
      <c r="L24" s="192"/>
      <c r="M24" s="190"/>
      <c r="N24" s="173"/>
      <c r="O24" s="173"/>
      <c r="P24" s="173"/>
      <c r="Q24" s="173"/>
      <c r="R24" s="173"/>
      <c r="S24" s="171"/>
    </row>
    <row r="25" spans="1:19">
      <c r="A25" s="903">
        <v>10</v>
      </c>
      <c r="B25" s="671" t="s">
        <v>950</v>
      </c>
      <c r="C25" s="205">
        <v>5</v>
      </c>
      <c r="D25" s="205">
        <v>5</v>
      </c>
      <c r="E25" s="192"/>
      <c r="F25" s="190"/>
      <c r="G25" s="191"/>
      <c r="H25" s="299"/>
      <c r="I25" s="159"/>
      <c r="J25" s="205"/>
      <c r="K25" s="205"/>
      <c r="L25" s="192"/>
      <c r="M25" s="190"/>
      <c r="N25" s="173"/>
      <c r="O25" s="173"/>
      <c r="P25" s="173"/>
      <c r="Q25" s="173"/>
      <c r="R25" s="173"/>
      <c r="S25" s="171"/>
    </row>
    <row r="26" spans="1:19">
      <c r="A26" s="903">
        <v>5</v>
      </c>
      <c r="B26" s="671" t="s">
        <v>101</v>
      </c>
      <c r="C26" s="205">
        <v>2</v>
      </c>
      <c r="D26" s="205">
        <v>3</v>
      </c>
      <c r="E26" s="192"/>
      <c r="F26" s="190"/>
      <c r="G26" s="191"/>
      <c r="H26" s="299"/>
      <c r="I26" s="159"/>
      <c r="J26" s="205"/>
      <c r="K26" s="205"/>
      <c r="L26" s="192"/>
      <c r="M26" s="190"/>
      <c r="N26" s="173"/>
      <c r="O26" s="173"/>
      <c r="P26" s="173"/>
      <c r="Q26" s="173"/>
      <c r="R26" s="173"/>
      <c r="S26" s="171"/>
    </row>
    <row r="27" spans="1:19">
      <c r="A27" s="903">
        <v>5</v>
      </c>
      <c r="B27" s="671" t="s">
        <v>915</v>
      </c>
      <c r="C27" s="205">
        <v>2</v>
      </c>
      <c r="D27" s="205">
        <v>3</v>
      </c>
      <c r="E27" s="192"/>
      <c r="F27" s="190"/>
      <c r="G27" s="191"/>
      <c r="H27" s="299"/>
      <c r="I27" s="159"/>
      <c r="J27" s="205"/>
      <c r="K27" s="205"/>
      <c r="L27" s="192"/>
      <c r="M27" s="190"/>
      <c r="N27" s="173"/>
      <c r="O27" s="173"/>
      <c r="P27" s="173"/>
      <c r="Q27" s="173"/>
      <c r="R27" s="173"/>
      <c r="S27" s="171"/>
    </row>
    <row r="28" spans="1:19">
      <c r="A28" s="299">
        <v>20</v>
      </c>
      <c r="B28" s="611" t="s">
        <v>951</v>
      </c>
      <c r="C28" s="205">
        <v>10</v>
      </c>
      <c r="D28" s="205">
        <v>10</v>
      </c>
      <c r="E28" s="192"/>
      <c r="F28" s="190"/>
      <c r="G28" s="191"/>
      <c r="H28" s="299"/>
      <c r="I28" s="159"/>
      <c r="J28" s="205"/>
      <c r="K28" s="205"/>
      <c r="L28" s="192"/>
      <c r="M28" s="190"/>
      <c r="N28" s="173"/>
      <c r="O28" s="173"/>
      <c r="P28" s="173"/>
      <c r="Q28" s="173"/>
      <c r="R28" s="173"/>
      <c r="S28" s="171"/>
    </row>
    <row r="29" spans="1:19">
      <c r="A29" s="299">
        <v>12</v>
      </c>
      <c r="B29" s="611" t="s">
        <v>952</v>
      </c>
      <c r="C29" s="205">
        <v>6</v>
      </c>
      <c r="D29" s="205">
        <v>5</v>
      </c>
      <c r="E29" s="192"/>
      <c r="F29" s="190"/>
      <c r="G29" s="191"/>
      <c r="H29" s="299"/>
      <c r="I29" s="159"/>
      <c r="J29" s="205"/>
      <c r="K29" s="205"/>
      <c r="L29" s="192"/>
      <c r="M29" s="190"/>
      <c r="N29" s="173"/>
      <c r="O29" s="173"/>
      <c r="P29" s="173"/>
      <c r="Q29" s="173"/>
      <c r="R29" s="173"/>
      <c r="S29" s="171"/>
    </row>
    <row r="30" spans="1:19">
      <c r="A30" s="299"/>
      <c r="B30" s="315"/>
      <c r="C30" s="205"/>
      <c r="D30" s="205"/>
      <c r="E30" s="192"/>
      <c r="F30" s="190"/>
      <c r="G30" s="191"/>
      <c r="H30" s="299"/>
      <c r="I30" s="159"/>
      <c r="J30" s="205"/>
      <c r="K30" s="205"/>
      <c r="L30" s="192"/>
      <c r="M30" s="190"/>
      <c r="N30" s="173"/>
      <c r="O30" s="173"/>
      <c r="P30" s="173"/>
      <c r="Q30" s="173"/>
      <c r="R30" s="173"/>
      <c r="S30" s="171"/>
    </row>
    <row r="31" spans="1:19">
      <c r="A31" s="299"/>
      <c r="B31" s="159"/>
      <c r="C31" s="205"/>
      <c r="D31" s="205"/>
      <c r="E31" s="192"/>
      <c r="F31" s="190"/>
      <c r="G31" s="191"/>
      <c r="H31" s="299"/>
      <c r="I31" s="159"/>
      <c r="J31" s="205"/>
      <c r="K31" s="205"/>
      <c r="L31" s="192"/>
      <c r="M31" s="190"/>
      <c r="N31" s="173"/>
      <c r="O31" s="173"/>
      <c r="P31" s="173"/>
      <c r="Q31" s="173"/>
      <c r="R31" s="173"/>
      <c r="S31" s="171"/>
    </row>
    <row r="32" spans="1:19">
      <c r="A32" s="299"/>
      <c r="B32" s="159"/>
      <c r="C32" s="205"/>
      <c r="D32" s="205"/>
      <c r="E32" s="192"/>
      <c r="F32" s="190"/>
      <c r="G32" s="191"/>
      <c r="H32" s="299"/>
      <c r="I32" s="159"/>
      <c r="J32" s="205"/>
      <c r="K32" s="205"/>
      <c r="L32" s="192"/>
      <c r="M32" s="190"/>
      <c r="N32" s="173"/>
      <c r="O32" s="173"/>
      <c r="P32" s="173"/>
      <c r="Q32" s="173"/>
      <c r="R32" s="173"/>
      <c r="S32" s="171"/>
    </row>
    <row r="33" spans="1:19">
      <c r="A33" s="299"/>
      <c r="B33" s="159"/>
      <c r="C33" s="205"/>
      <c r="D33" s="205"/>
      <c r="E33" s="192"/>
      <c r="F33" s="190"/>
      <c r="G33" s="191"/>
      <c r="H33" s="299"/>
      <c r="I33" s="159"/>
      <c r="J33" s="205"/>
      <c r="K33" s="205"/>
      <c r="L33" s="192"/>
      <c r="M33" s="190"/>
      <c r="N33" s="173"/>
      <c r="O33" s="173"/>
      <c r="P33" s="173"/>
      <c r="Q33" s="173"/>
      <c r="R33" s="173"/>
      <c r="S33" s="171"/>
    </row>
    <row r="34" spans="1:19">
      <c r="A34" s="299"/>
      <c r="B34" s="159"/>
      <c r="C34" s="205"/>
      <c r="D34" s="205"/>
      <c r="E34" s="192"/>
      <c r="F34" s="190"/>
      <c r="G34" s="191"/>
      <c r="H34" s="299"/>
      <c r="I34" s="159"/>
      <c r="J34" s="205"/>
      <c r="K34" s="205"/>
      <c r="L34" s="192"/>
      <c r="M34" s="190"/>
      <c r="N34" s="173"/>
      <c r="O34" s="173"/>
      <c r="P34" s="173"/>
      <c r="Q34" s="173"/>
      <c r="R34" s="173"/>
      <c r="S34" s="171"/>
    </row>
    <row r="35" spans="1:18">
      <c r="A35" s="909"/>
      <c r="B35" s="296"/>
      <c r="C35" s="205"/>
      <c r="D35" s="205"/>
      <c r="E35" s="192"/>
      <c r="F35" s="190"/>
      <c r="G35" s="191"/>
      <c r="H35" s="191"/>
      <c r="I35" s="611"/>
      <c r="J35" s="205"/>
      <c r="K35" s="205"/>
      <c r="L35" s="192"/>
      <c r="M35" s="315"/>
      <c r="N35" s="172"/>
      <c r="O35" s="172"/>
      <c r="P35" s="172"/>
      <c r="Q35" s="172"/>
      <c r="R35" s="172"/>
    </row>
    <row r="36" spans="1:18">
      <c r="A36" s="299"/>
      <c r="B36" s="296"/>
      <c r="C36" s="205"/>
      <c r="D36" s="205"/>
      <c r="E36" s="192"/>
      <c r="F36" s="190"/>
      <c r="G36" s="192"/>
      <c r="H36" s="299"/>
      <c r="I36" s="611"/>
      <c r="J36" s="205"/>
      <c r="K36" s="205"/>
      <c r="L36" s="192"/>
      <c r="M36" s="315"/>
      <c r="N36" s="172"/>
      <c r="O36" s="172"/>
      <c r="P36" s="172"/>
      <c r="Q36" s="172"/>
      <c r="R36" s="172"/>
    </row>
  </sheetData>
  <mergeCells count="1">
    <mergeCell ref="A1:R1"/>
  </mergeCells>
  <pageMargins left="0.75" right="0.75" top="1" bottom="1" header="0.5" footer="0.5"/>
  <pageSetup paperSize="12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75"/>
  <sheetViews>
    <sheetView topLeftCell="A156" workbookViewId="0">
      <selection activeCell="B176" sqref="B176"/>
    </sheetView>
  </sheetViews>
  <sheetFormatPr defaultColWidth="8.88888888888889" defaultRowHeight="14.4" outlineLevelCol="5"/>
  <cols>
    <col min="1" max="1" width="8.88888888888889" style="960"/>
    <col min="2" max="2" width="8.88888888888889" style="651"/>
    <col min="3" max="3" width="4.33333333333333" style="651" customWidth="1"/>
    <col min="4" max="4" width="8.88888888888889" style="651"/>
    <col min="5" max="5" width="36.5555555555556" style="651" customWidth="1"/>
    <col min="6" max="6" width="8.88888888888889" style="961"/>
  </cols>
  <sheetData>
    <row r="2" spans="1:6">
      <c r="A2" s="962" t="s">
        <v>453</v>
      </c>
      <c r="B2" s="963" t="s">
        <v>79</v>
      </c>
      <c r="C2" s="963"/>
      <c r="D2" s="963"/>
      <c r="E2" s="963" t="s">
        <v>2</v>
      </c>
      <c r="F2" s="962" t="s">
        <v>0</v>
      </c>
    </row>
    <row r="3" spans="1:6">
      <c r="A3" s="962"/>
      <c r="B3" s="964">
        <v>166880</v>
      </c>
      <c r="C3" s="964" t="s">
        <v>3</v>
      </c>
      <c r="D3" s="964" t="str">
        <f>B3&amp;C3</f>
        <v>166880,</v>
      </c>
      <c r="E3" s="963" t="s">
        <v>463</v>
      </c>
      <c r="F3" s="962">
        <v>2000</v>
      </c>
    </row>
    <row r="4" spans="1:6">
      <c r="A4" s="962"/>
      <c r="B4" s="964">
        <v>183811</v>
      </c>
      <c r="C4" s="964" t="s">
        <v>3</v>
      </c>
      <c r="D4" s="964" t="str">
        <f t="shared" ref="D4:D26" si="0">B4&amp;C4</f>
        <v>183811,</v>
      </c>
      <c r="E4" s="963" t="s">
        <v>22</v>
      </c>
      <c r="F4" s="962"/>
    </row>
    <row r="5" spans="1:6">
      <c r="A5" s="962"/>
      <c r="B5" s="964">
        <v>185549</v>
      </c>
      <c r="C5" s="964" t="s">
        <v>3</v>
      </c>
      <c r="D5" s="964" t="str">
        <f t="shared" si="0"/>
        <v>185549,</v>
      </c>
      <c r="E5" s="963" t="s">
        <v>31</v>
      </c>
      <c r="F5" s="962"/>
    </row>
    <row r="6" spans="1:6">
      <c r="A6" s="962"/>
      <c r="B6" s="964">
        <v>27622</v>
      </c>
      <c r="C6" s="964" t="s">
        <v>3</v>
      </c>
      <c r="D6" s="964" t="str">
        <f t="shared" si="0"/>
        <v>27622,</v>
      </c>
      <c r="E6" s="963" t="s">
        <v>31</v>
      </c>
      <c r="F6" s="962"/>
    </row>
    <row r="7" spans="1:6">
      <c r="A7" s="962"/>
      <c r="B7" s="964">
        <v>48311</v>
      </c>
      <c r="C7" s="964" t="s">
        <v>3</v>
      </c>
      <c r="D7" s="964" t="str">
        <f t="shared" si="0"/>
        <v>48311,</v>
      </c>
      <c r="E7" s="963" t="s">
        <v>515</v>
      </c>
      <c r="F7" s="962"/>
    </row>
    <row r="8" spans="1:6">
      <c r="A8" s="962"/>
      <c r="B8" s="964">
        <v>38126</v>
      </c>
      <c r="C8" s="964" t="s">
        <v>3</v>
      </c>
      <c r="D8" s="964" t="str">
        <f t="shared" si="0"/>
        <v>38126,</v>
      </c>
      <c r="E8" s="963" t="s">
        <v>526</v>
      </c>
      <c r="F8" s="962"/>
    </row>
    <row r="9" spans="1:6">
      <c r="A9" s="962"/>
      <c r="B9" s="964">
        <v>104642</v>
      </c>
      <c r="C9" s="964" t="s">
        <v>3</v>
      </c>
      <c r="D9" s="964" t="str">
        <f t="shared" si="0"/>
        <v>104642,</v>
      </c>
      <c r="E9" s="963" t="s">
        <v>899</v>
      </c>
      <c r="F9" s="962"/>
    </row>
    <row r="10" spans="1:6">
      <c r="A10" s="962"/>
      <c r="B10" s="964">
        <v>14438</v>
      </c>
      <c r="C10" s="964" t="s">
        <v>3</v>
      </c>
      <c r="D10" s="964" t="str">
        <f t="shared" si="0"/>
        <v>14438,</v>
      </c>
      <c r="E10" s="963" t="s">
        <v>500</v>
      </c>
      <c r="F10" s="962"/>
    </row>
    <row r="11" spans="1:6">
      <c r="A11" s="962"/>
      <c r="B11" s="964">
        <v>109794</v>
      </c>
      <c r="C11" s="964" t="s">
        <v>3</v>
      </c>
      <c r="D11" s="964" t="str">
        <f t="shared" si="0"/>
        <v>109794,</v>
      </c>
      <c r="E11" s="963" t="s">
        <v>500</v>
      </c>
      <c r="F11" s="962"/>
    </row>
    <row r="12" spans="1:6">
      <c r="A12" s="962"/>
      <c r="B12" s="964">
        <v>171131</v>
      </c>
      <c r="C12" s="964" t="s">
        <v>3</v>
      </c>
      <c r="D12" s="964" t="str">
        <f t="shared" si="0"/>
        <v>171131,</v>
      </c>
      <c r="E12" s="963" t="s">
        <v>464</v>
      </c>
      <c r="F12" s="962"/>
    </row>
    <row r="13" spans="1:6">
      <c r="A13" s="962"/>
      <c r="B13" s="964">
        <v>151010</v>
      </c>
      <c r="C13" s="964" t="s">
        <v>3</v>
      </c>
      <c r="D13" s="964" t="str">
        <f t="shared" si="0"/>
        <v>151010,</v>
      </c>
      <c r="E13" s="963" t="s">
        <v>475</v>
      </c>
      <c r="F13" s="962"/>
    </row>
    <row r="14" spans="1:6">
      <c r="A14" s="962"/>
      <c r="B14" s="964">
        <v>148665</v>
      </c>
      <c r="C14" s="964" t="s">
        <v>3</v>
      </c>
      <c r="D14" s="964" t="str">
        <f t="shared" si="0"/>
        <v>148665,</v>
      </c>
      <c r="E14" s="963" t="s">
        <v>479</v>
      </c>
      <c r="F14" s="962"/>
    </row>
    <row r="15" spans="1:6">
      <c r="A15" s="962"/>
      <c r="B15" s="964">
        <v>148055</v>
      </c>
      <c r="C15" s="964" t="s">
        <v>3</v>
      </c>
      <c r="D15" s="964" t="str">
        <f t="shared" si="0"/>
        <v>148055,</v>
      </c>
      <c r="E15" s="963" t="s">
        <v>481</v>
      </c>
      <c r="F15" s="962"/>
    </row>
    <row r="16" spans="1:6">
      <c r="A16" s="962"/>
      <c r="B16" s="964">
        <v>83269</v>
      </c>
      <c r="C16" s="964" t="s">
        <v>3</v>
      </c>
      <c r="D16" s="964" t="str">
        <f t="shared" si="0"/>
        <v>83269,</v>
      </c>
      <c r="E16" s="963" t="s">
        <v>509</v>
      </c>
      <c r="F16" s="962"/>
    </row>
    <row r="17" spans="1:6">
      <c r="A17" s="962"/>
      <c r="B17" s="964">
        <v>150626</v>
      </c>
      <c r="C17" s="964" t="s">
        <v>3</v>
      </c>
      <c r="D17" s="964" t="str">
        <f t="shared" si="0"/>
        <v>150626,</v>
      </c>
      <c r="E17" s="963" t="s">
        <v>476</v>
      </c>
      <c r="F17" s="962"/>
    </row>
    <row r="18" spans="1:6">
      <c r="A18" s="962"/>
      <c r="B18" s="964">
        <v>152763</v>
      </c>
      <c r="C18" s="964" t="s">
        <v>3</v>
      </c>
      <c r="D18" s="964" t="str">
        <f t="shared" si="0"/>
        <v>152763,</v>
      </c>
      <c r="E18" s="963" t="s">
        <v>473</v>
      </c>
      <c r="F18" s="962"/>
    </row>
    <row r="19" spans="1:6">
      <c r="A19" s="962"/>
      <c r="B19" s="964">
        <v>148056</v>
      </c>
      <c r="C19" s="964" t="s">
        <v>3</v>
      </c>
      <c r="D19" s="964" t="str">
        <f t="shared" si="0"/>
        <v>148056,</v>
      </c>
      <c r="E19" s="963" t="s">
        <v>32</v>
      </c>
      <c r="F19" s="962"/>
    </row>
    <row r="20" spans="1:6">
      <c r="A20" s="962"/>
      <c r="B20" s="964">
        <v>144706</v>
      </c>
      <c r="C20" s="964" t="s">
        <v>3</v>
      </c>
      <c r="D20" s="964" t="str">
        <f t="shared" si="0"/>
        <v>144706,</v>
      </c>
      <c r="E20" s="963" t="s">
        <v>482</v>
      </c>
      <c r="F20" s="962"/>
    </row>
    <row r="21" spans="1:6">
      <c r="A21" s="962"/>
      <c r="B21" s="964">
        <v>148769</v>
      </c>
      <c r="C21" s="964" t="s">
        <v>3</v>
      </c>
      <c r="D21" s="964" t="str">
        <f t="shared" si="0"/>
        <v>148769,</v>
      </c>
      <c r="E21" s="963" t="s">
        <v>478</v>
      </c>
      <c r="F21" s="962"/>
    </row>
    <row r="22" spans="1:6">
      <c r="A22" s="962"/>
      <c r="B22" s="964">
        <v>190079</v>
      </c>
      <c r="C22" s="964" t="s">
        <v>3</v>
      </c>
      <c r="D22" s="964" t="str">
        <f t="shared" si="0"/>
        <v>190079,</v>
      </c>
      <c r="E22" s="963" t="s">
        <v>458</v>
      </c>
      <c r="F22" s="962"/>
    </row>
    <row r="23" spans="1:6">
      <c r="A23" s="962"/>
      <c r="B23" s="964">
        <v>148890</v>
      </c>
      <c r="C23" s="964" t="s">
        <v>3</v>
      </c>
      <c r="D23" s="964" t="str">
        <f t="shared" si="0"/>
        <v>148890,</v>
      </c>
      <c r="E23" s="963" t="s">
        <v>477</v>
      </c>
      <c r="F23" s="962"/>
    </row>
    <row r="24" spans="1:6">
      <c r="A24" s="962"/>
      <c r="B24" s="964">
        <v>152000</v>
      </c>
      <c r="C24" s="964" t="s">
        <v>3</v>
      </c>
      <c r="D24" s="964" t="str">
        <f t="shared" si="0"/>
        <v>152000,</v>
      </c>
      <c r="E24" s="963" t="s">
        <v>474</v>
      </c>
      <c r="F24" s="962"/>
    </row>
    <row r="25" spans="1:6">
      <c r="A25" s="962"/>
      <c r="B25" s="964">
        <v>148531</v>
      </c>
      <c r="C25" s="964" t="s">
        <v>3</v>
      </c>
      <c r="D25" s="964" t="str">
        <f t="shared" si="0"/>
        <v>148531,</v>
      </c>
      <c r="E25" s="963" t="s">
        <v>480</v>
      </c>
      <c r="F25" s="962"/>
    </row>
    <row r="26" spans="1:6">
      <c r="A26" s="962"/>
      <c r="B26" s="964">
        <v>168727</v>
      </c>
      <c r="C26" s="964"/>
      <c r="D26" s="964" t="str">
        <f t="shared" si="0"/>
        <v>168727</v>
      </c>
      <c r="E26" s="963" t="s">
        <v>465</v>
      </c>
      <c r="F26" s="962"/>
    </row>
    <row r="29" spans="1:6">
      <c r="A29" s="962" t="s">
        <v>140</v>
      </c>
      <c r="B29" s="965" t="s">
        <v>79</v>
      </c>
      <c r="C29" s="965"/>
      <c r="D29" s="965"/>
      <c r="E29" s="965" t="s">
        <v>137</v>
      </c>
      <c r="F29" s="962" t="s">
        <v>0</v>
      </c>
    </row>
    <row r="30" spans="1:6">
      <c r="A30" s="962"/>
      <c r="B30" s="965">
        <v>67579</v>
      </c>
      <c r="C30" s="965" t="s">
        <v>3</v>
      </c>
      <c r="D30" s="965" t="str">
        <f>B30&amp;C30</f>
        <v>67579,</v>
      </c>
      <c r="E30" s="965" t="s">
        <v>10</v>
      </c>
      <c r="F30" s="962">
        <v>30</v>
      </c>
    </row>
    <row r="31" spans="1:6">
      <c r="A31" s="962"/>
      <c r="B31" s="965">
        <v>127932</v>
      </c>
      <c r="C31" s="965" t="s">
        <v>3</v>
      </c>
      <c r="D31" s="965" t="str">
        <f t="shared" ref="D31:D39" si="1">B31&amp;C31</f>
        <v>127932,</v>
      </c>
      <c r="E31" s="965" t="s">
        <v>143</v>
      </c>
      <c r="F31" s="962"/>
    </row>
    <row r="32" spans="1:6">
      <c r="A32" s="962"/>
      <c r="B32" s="965">
        <v>183498</v>
      </c>
      <c r="C32" s="965" t="s">
        <v>3</v>
      </c>
      <c r="D32" s="965" t="str">
        <f t="shared" si="1"/>
        <v>183498,</v>
      </c>
      <c r="E32" s="965" t="s">
        <v>144</v>
      </c>
      <c r="F32" s="962"/>
    </row>
    <row r="33" spans="1:6">
      <c r="A33" s="962"/>
      <c r="B33" s="965">
        <v>183109</v>
      </c>
      <c r="C33" s="965" t="s">
        <v>3</v>
      </c>
      <c r="D33" s="965" t="str">
        <f t="shared" si="1"/>
        <v>183109,</v>
      </c>
      <c r="E33" s="965" t="s">
        <v>143</v>
      </c>
      <c r="F33" s="962"/>
    </row>
    <row r="34" spans="1:6">
      <c r="A34" s="962"/>
      <c r="B34" s="965">
        <v>186545</v>
      </c>
      <c r="C34" s="965" t="s">
        <v>3</v>
      </c>
      <c r="D34" s="965" t="str">
        <f t="shared" si="1"/>
        <v>186545,</v>
      </c>
      <c r="E34" s="965" t="s">
        <v>19</v>
      </c>
      <c r="F34" s="962"/>
    </row>
    <row r="35" spans="1:6">
      <c r="A35" s="962"/>
      <c r="B35" s="965">
        <v>139577</v>
      </c>
      <c r="C35" s="965" t="s">
        <v>3</v>
      </c>
      <c r="D35" s="965" t="str">
        <f t="shared" si="1"/>
        <v>139577,</v>
      </c>
      <c r="E35" s="965" t="s">
        <v>145</v>
      </c>
      <c r="F35" s="962"/>
    </row>
    <row r="36" spans="1:6">
      <c r="A36" s="962"/>
      <c r="B36" s="965">
        <v>208954</v>
      </c>
      <c r="C36" s="965" t="s">
        <v>3</v>
      </c>
      <c r="D36" s="965" t="str">
        <f t="shared" si="1"/>
        <v>208954,</v>
      </c>
      <c r="E36" s="965" t="s">
        <v>953</v>
      </c>
      <c r="F36" s="962"/>
    </row>
    <row r="37" spans="1:6">
      <c r="A37" s="962"/>
      <c r="B37" s="965">
        <v>203260</v>
      </c>
      <c r="C37" s="965" t="s">
        <v>3</v>
      </c>
      <c r="D37" s="965" t="str">
        <f t="shared" si="1"/>
        <v>203260,</v>
      </c>
      <c r="E37" s="965" t="s">
        <v>145</v>
      </c>
      <c r="F37" s="962"/>
    </row>
    <row r="38" spans="1:6">
      <c r="A38" s="962"/>
      <c r="B38" s="965">
        <v>69284</v>
      </c>
      <c r="C38" s="965" t="s">
        <v>3</v>
      </c>
      <c r="D38" s="965" t="str">
        <f t="shared" si="1"/>
        <v>69284,</v>
      </c>
      <c r="E38" s="965" t="s">
        <v>141</v>
      </c>
      <c r="F38" s="962"/>
    </row>
    <row r="39" spans="1:6">
      <c r="A39" s="962"/>
      <c r="B39" s="965">
        <v>5627</v>
      </c>
      <c r="C39" s="965"/>
      <c r="D39" s="965" t="str">
        <f t="shared" si="1"/>
        <v>5627</v>
      </c>
      <c r="E39" s="965" t="s">
        <v>142</v>
      </c>
      <c r="F39" s="962"/>
    </row>
    <row r="41" spans="1:6">
      <c r="A41" s="966" t="s">
        <v>164</v>
      </c>
      <c r="B41" s="965" t="s">
        <v>79</v>
      </c>
      <c r="C41" s="965"/>
      <c r="D41" s="965"/>
      <c r="E41" s="965" t="s">
        <v>137</v>
      </c>
      <c r="F41" s="962" t="s">
        <v>0</v>
      </c>
    </row>
    <row r="42" spans="1:6">
      <c r="A42" s="967"/>
      <c r="B42" s="671">
        <v>182086</v>
      </c>
      <c r="C42" s="964" t="s">
        <v>3</v>
      </c>
      <c r="D42" s="671" t="str">
        <f>B42&amp;C42</f>
        <v>182086,</v>
      </c>
      <c r="E42" s="671" t="s">
        <v>945</v>
      </c>
      <c r="F42" s="962">
        <v>2</v>
      </c>
    </row>
    <row r="43" spans="1:6">
      <c r="A43" s="967"/>
      <c r="B43" s="671">
        <v>182090</v>
      </c>
      <c r="C43" s="964" t="s">
        <v>3</v>
      </c>
      <c r="D43" s="671" t="str">
        <f>B43&amp;C43</f>
        <v>182090,</v>
      </c>
      <c r="E43" s="671" t="s">
        <v>946</v>
      </c>
      <c r="F43" s="962">
        <v>2</v>
      </c>
    </row>
    <row r="44" spans="1:6">
      <c r="A44" s="968"/>
      <c r="B44" s="671">
        <v>182085</v>
      </c>
      <c r="C44" s="964"/>
      <c r="D44" s="671" t="str">
        <f>B44&amp;C44</f>
        <v>182085</v>
      </c>
      <c r="E44" s="671" t="s">
        <v>947</v>
      </c>
      <c r="F44" s="962">
        <v>2</v>
      </c>
    </row>
    <row r="46" spans="1:6">
      <c r="A46" s="969"/>
      <c r="B46" s="965" t="s">
        <v>79</v>
      </c>
      <c r="C46" s="965"/>
      <c r="D46" s="965"/>
      <c r="E46" s="965" t="s">
        <v>137</v>
      </c>
      <c r="F46" s="962" t="s">
        <v>0</v>
      </c>
    </row>
    <row r="47" spans="1:6">
      <c r="A47" s="970" t="s">
        <v>96</v>
      </c>
      <c r="B47" s="678">
        <v>104690</v>
      </c>
      <c r="C47" s="964" t="s">
        <v>3</v>
      </c>
      <c r="D47" s="971" t="str">
        <f t="shared" ref="D47:D56" si="2">B47&amp;C47</f>
        <v>104690,</v>
      </c>
      <c r="E47" s="972" t="s">
        <v>340</v>
      </c>
      <c r="F47" s="973" t="s">
        <v>954</v>
      </c>
    </row>
    <row r="48" spans="1:6">
      <c r="A48" s="970"/>
      <c r="B48" s="678">
        <v>155108</v>
      </c>
      <c r="C48" s="964" t="s">
        <v>3</v>
      </c>
      <c r="D48" s="971" t="str">
        <f t="shared" si="2"/>
        <v>155108,</v>
      </c>
      <c r="E48" s="974" t="s">
        <v>231</v>
      </c>
      <c r="F48" s="975"/>
    </row>
    <row r="49" spans="1:6">
      <c r="A49" s="970"/>
      <c r="B49" s="678">
        <v>139379</v>
      </c>
      <c r="C49" s="964" t="s">
        <v>3</v>
      </c>
      <c r="D49" s="971" t="str">
        <f t="shared" si="2"/>
        <v>139379,</v>
      </c>
      <c r="E49" s="972" t="s">
        <v>99</v>
      </c>
      <c r="F49" s="975"/>
    </row>
    <row r="50" spans="1:6">
      <c r="A50" s="970"/>
      <c r="B50" s="972">
        <v>202044</v>
      </c>
      <c r="C50" s="964" t="s">
        <v>3</v>
      </c>
      <c r="D50" s="971" t="str">
        <f t="shared" si="2"/>
        <v>202044,</v>
      </c>
      <c r="E50" s="972" t="s">
        <v>98</v>
      </c>
      <c r="F50" s="975"/>
    </row>
    <row r="51" spans="1:6">
      <c r="A51" s="970"/>
      <c r="B51" s="677">
        <v>40935</v>
      </c>
      <c r="C51" s="964" t="s">
        <v>3</v>
      </c>
      <c r="D51" s="971" t="str">
        <f t="shared" si="2"/>
        <v>40935,</v>
      </c>
      <c r="E51" s="677" t="s">
        <v>98</v>
      </c>
      <c r="F51" s="975"/>
    </row>
    <row r="52" spans="1:6">
      <c r="A52" s="970"/>
      <c r="B52" s="677">
        <v>153448</v>
      </c>
      <c r="C52" s="964" t="s">
        <v>3</v>
      </c>
      <c r="D52" s="971" t="str">
        <f t="shared" si="2"/>
        <v>153448,</v>
      </c>
      <c r="E52" s="974" t="s">
        <v>541</v>
      </c>
      <c r="F52" s="975"/>
    </row>
    <row r="53" spans="1:6">
      <c r="A53" s="970"/>
      <c r="B53" s="976">
        <v>97851</v>
      </c>
      <c r="C53" s="964" t="s">
        <v>3</v>
      </c>
      <c r="D53" s="971" t="str">
        <f t="shared" si="2"/>
        <v>97851,</v>
      </c>
      <c r="E53" s="972" t="s">
        <v>732</v>
      </c>
      <c r="F53" s="975"/>
    </row>
    <row r="54" spans="1:6">
      <c r="A54" s="970"/>
      <c r="B54" s="976">
        <v>171872</v>
      </c>
      <c r="C54" s="964" t="s">
        <v>3</v>
      </c>
      <c r="D54" s="971" t="str">
        <f t="shared" si="2"/>
        <v>171872,</v>
      </c>
      <c r="E54" s="972" t="s">
        <v>408</v>
      </c>
      <c r="F54" s="975"/>
    </row>
    <row r="55" spans="1:6">
      <c r="A55" s="970"/>
      <c r="B55" s="974">
        <v>201309</v>
      </c>
      <c r="C55" s="964" t="s">
        <v>3</v>
      </c>
      <c r="D55" s="971" t="str">
        <f t="shared" si="2"/>
        <v>201309,</v>
      </c>
      <c r="E55" s="974" t="s">
        <v>542</v>
      </c>
      <c r="F55" s="975"/>
    </row>
    <row r="56" spans="1:6">
      <c r="A56" s="970"/>
      <c r="B56" s="678">
        <v>44621</v>
      </c>
      <c r="C56" s="964"/>
      <c r="D56" s="971" t="str">
        <f t="shared" si="2"/>
        <v>44621</v>
      </c>
      <c r="E56" s="974" t="s">
        <v>409</v>
      </c>
      <c r="F56" s="977"/>
    </row>
    <row r="57" spans="1:6">
      <c r="A57" s="970"/>
      <c r="B57" s="678"/>
      <c r="C57" s="964"/>
      <c r="D57" s="971"/>
      <c r="E57" s="974"/>
      <c r="F57" s="975"/>
    </row>
    <row r="58" spans="1:6">
      <c r="A58" s="432" t="s">
        <v>733</v>
      </c>
      <c r="B58" s="683">
        <v>161198</v>
      </c>
      <c r="C58" s="964" t="s">
        <v>3</v>
      </c>
      <c r="D58" s="971" t="str">
        <f>B58&amp;C58</f>
        <v>161198,</v>
      </c>
      <c r="E58" s="683" t="s">
        <v>101</v>
      </c>
      <c r="F58" s="978" t="s">
        <v>955</v>
      </c>
    </row>
    <row r="59" spans="1:6">
      <c r="A59" s="432"/>
      <c r="B59" s="979">
        <v>144423</v>
      </c>
      <c r="C59" s="964" t="s">
        <v>3</v>
      </c>
      <c r="D59" s="971" t="str">
        <f>B59&amp;C59</f>
        <v>144423,</v>
      </c>
      <c r="E59" s="683" t="s">
        <v>103</v>
      </c>
      <c r="F59" s="980"/>
    </row>
    <row r="60" spans="1:6">
      <c r="A60" s="432"/>
      <c r="B60" s="979">
        <v>170191</v>
      </c>
      <c r="C60" s="964" t="s">
        <v>3</v>
      </c>
      <c r="D60" s="971" t="str">
        <f>B60&amp;C60</f>
        <v>170191,</v>
      </c>
      <c r="E60" s="683" t="s">
        <v>104</v>
      </c>
      <c r="F60" s="980"/>
    </row>
    <row r="61" spans="1:6">
      <c r="A61" s="432"/>
      <c r="B61" s="979">
        <v>171499</v>
      </c>
      <c r="C61" s="964" t="s">
        <v>3</v>
      </c>
      <c r="D61" s="971" t="str">
        <f>B61&amp;C61</f>
        <v>171499,</v>
      </c>
      <c r="E61" s="683" t="s">
        <v>543</v>
      </c>
      <c r="F61" s="980"/>
    </row>
    <row r="62" spans="1:6">
      <c r="A62" s="432"/>
      <c r="B62" s="675">
        <v>58522</v>
      </c>
      <c r="C62" s="964"/>
      <c r="D62" s="971" t="str">
        <f>B62&amp;C62</f>
        <v>58522</v>
      </c>
      <c r="E62" s="683" t="s">
        <v>106</v>
      </c>
      <c r="F62" s="981"/>
    </row>
    <row r="63" spans="1:6">
      <c r="A63" s="432"/>
      <c r="B63" s="675"/>
      <c r="C63" s="964"/>
      <c r="D63" s="971"/>
      <c r="E63" s="683"/>
      <c r="F63" s="980"/>
    </row>
    <row r="64" spans="1:6">
      <c r="A64" s="982" t="s">
        <v>107</v>
      </c>
      <c r="B64" s="983">
        <v>41368</v>
      </c>
      <c r="C64" s="964" t="s">
        <v>3</v>
      </c>
      <c r="D64" s="971" t="str">
        <f t="shared" ref="D64:D81" si="3">B64&amp;C64</f>
        <v>41368,</v>
      </c>
      <c r="E64" s="984" t="s">
        <v>108</v>
      </c>
      <c r="F64" s="985" t="s">
        <v>956</v>
      </c>
    </row>
    <row r="65" spans="1:6">
      <c r="A65" s="982"/>
      <c r="B65" s="983">
        <v>34489</v>
      </c>
      <c r="C65" s="964" t="s">
        <v>3</v>
      </c>
      <c r="D65" s="971" t="str">
        <f t="shared" si="3"/>
        <v>34489,</v>
      </c>
      <c r="E65" s="984" t="s">
        <v>108</v>
      </c>
      <c r="F65" s="986"/>
    </row>
    <row r="66" spans="1:6">
      <c r="A66" s="982"/>
      <c r="B66" s="987">
        <v>59899</v>
      </c>
      <c r="C66" s="964" t="s">
        <v>3</v>
      </c>
      <c r="D66" s="971" t="str">
        <f t="shared" si="3"/>
        <v>59899,</v>
      </c>
      <c r="E66" s="988" t="s">
        <v>113</v>
      </c>
      <c r="F66" s="986"/>
    </row>
    <row r="67" spans="1:6">
      <c r="A67" s="982"/>
      <c r="B67" s="984">
        <v>139954</v>
      </c>
      <c r="C67" s="964" t="s">
        <v>3</v>
      </c>
      <c r="D67" s="971" t="str">
        <f t="shared" si="3"/>
        <v>139954,</v>
      </c>
      <c r="E67" s="988" t="s">
        <v>12</v>
      </c>
      <c r="F67" s="986"/>
    </row>
    <row r="68" spans="1:6">
      <c r="A68" s="982"/>
      <c r="B68" s="987">
        <v>191655</v>
      </c>
      <c r="C68" s="964" t="s">
        <v>3</v>
      </c>
      <c r="D68" s="971" t="str">
        <f t="shared" si="3"/>
        <v>191655,</v>
      </c>
      <c r="E68" s="988" t="s">
        <v>6</v>
      </c>
      <c r="F68" s="986"/>
    </row>
    <row r="69" spans="1:6">
      <c r="A69" s="982"/>
      <c r="B69" s="989">
        <v>226562</v>
      </c>
      <c r="C69" s="964" t="s">
        <v>3</v>
      </c>
      <c r="D69" s="971" t="str">
        <f t="shared" si="3"/>
        <v>226562,</v>
      </c>
      <c r="E69" s="988" t="s">
        <v>6</v>
      </c>
      <c r="F69" s="986"/>
    </row>
    <row r="70" spans="1:6">
      <c r="A70" s="982"/>
      <c r="B70" s="984">
        <v>39103</v>
      </c>
      <c r="C70" s="964" t="s">
        <v>3</v>
      </c>
      <c r="D70" s="971" t="str">
        <f t="shared" si="3"/>
        <v>39103,</v>
      </c>
      <c r="E70" s="988" t="s">
        <v>6</v>
      </c>
      <c r="F70" s="986"/>
    </row>
    <row r="71" spans="1:6">
      <c r="A71" s="982"/>
      <c r="B71" s="990">
        <v>181356</v>
      </c>
      <c r="C71" s="964" t="s">
        <v>3</v>
      </c>
      <c r="D71" s="971" t="str">
        <f t="shared" si="3"/>
        <v>181356,</v>
      </c>
      <c r="E71" s="984" t="s">
        <v>112</v>
      </c>
      <c r="F71" s="986"/>
    </row>
    <row r="72" spans="1:6">
      <c r="A72" s="982"/>
      <c r="B72" s="984">
        <v>183439</v>
      </c>
      <c r="C72" s="964" t="s">
        <v>3</v>
      </c>
      <c r="D72" s="971" t="str">
        <f t="shared" si="3"/>
        <v>183439,</v>
      </c>
      <c r="E72" s="984" t="s">
        <v>7</v>
      </c>
      <c r="F72" s="986"/>
    </row>
    <row r="73" spans="1:6">
      <c r="A73" s="982"/>
      <c r="B73" s="987">
        <v>67665</v>
      </c>
      <c r="C73" s="964" t="s">
        <v>3</v>
      </c>
      <c r="D73" s="971" t="str">
        <f t="shared" si="3"/>
        <v>67665,</v>
      </c>
      <c r="E73" s="988" t="s">
        <v>113</v>
      </c>
      <c r="F73" s="986"/>
    </row>
    <row r="74" spans="1:6">
      <c r="A74" s="982"/>
      <c r="B74" s="987">
        <v>184102</v>
      </c>
      <c r="C74" s="964" t="s">
        <v>3</v>
      </c>
      <c r="D74" s="971" t="str">
        <f t="shared" si="3"/>
        <v>184102,</v>
      </c>
      <c r="E74" s="988" t="s">
        <v>113</v>
      </c>
      <c r="F74" s="986"/>
    </row>
    <row r="75" spans="1:6">
      <c r="A75" s="982"/>
      <c r="B75" s="983">
        <v>116987</v>
      </c>
      <c r="C75" s="964"/>
      <c r="D75" s="971" t="str">
        <f t="shared" si="3"/>
        <v>116987</v>
      </c>
      <c r="E75" s="984" t="s">
        <v>452</v>
      </c>
      <c r="F75" s="991"/>
    </row>
    <row r="76" s="171" customFormat="1" spans="1:6">
      <c r="A76" s="415"/>
      <c r="B76" s="992"/>
      <c r="C76" s="993"/>
      <c r="D76" s="678"/>
      <c r="E76" s="676"/>
      <c r="F76" s="994"/>
    </row>
    <row r="77" spans="1:6">
      <c r="A77" s="995" t="s">
        <v>547</v>
      </c>
      <c r="B77" s="996">
        <v>84174</v>
      </c>
      <c r="C77" s="964" t="s">
        <v>3</v>
      </c>
      <c r="D77" s="971" t="str">
        <f>B77&amp;C77</f>
        <v>84174,</v>
      </c>
      <c r="E77" s="996" t="s">
        <v>116</v>
      </c>
      <c r="F77" s="997" t="s">
        <v>957</v>
      </c>
    </row>
    <row r="78" spans="1:6">
      <c r="A78" s="995"/>
      <c r="B78" s="998">
        <v>21580</v>
      </c>
      <c r="C78" s="964" t="s">
        <v>3</v>
      </c>
      <c r="D78" s="971" t="str">
        <f>B78&amp;C78</f>
        <v>21580,</v>
      </c>
      <c r="E78" s="998" t="s">
        <v>548</v>
      </c>
      <c r="F78" s="999"/>
    </row>
    <row r="79" spans="1:6">
      <c r="A79" s="995"/>
      <c r="B79" s="1000">
        <v>75452</v>
      </c>
      <c r="C79" s="964" t="s">
        <v>3</v>
      </c>
      <c r="D79" s="971" t="str">
        <f>B79&amp;C79</f>
        <v>75452,</v>
      </c>
      <c r="E79" s="998" t="s">
        <v>549</v>
      </c>
      <c r="F79" s="999"/>
    </row>
    <row r="80" spans="1:6">
      <c r="A80" s="995"/>
      <c r="B80" s="1000">
        <v>208794</v>
      </c>
      <c r="C80" s="964"/>
      <c r="D80" s="971" t="str">
        <f>B80&amp;C80</f>
        <v>208794</v>
      </c>
      <c r="E80" s="998" t="s">
        <v>717</v>
      </c>
      <c r="F80" s="1001"/>
    </row>
    <row r="81" s="171" customFormat="1" spans="1:6">
      <c r="A81" s="970"/>
      <c r="B81" s="677"/>
      <c r="C81" s="993"/>
      <c r="D81" s="678"/>
      <c r="E81" s="974"/>
      <c r="F81" s="1002"/>
    </row>
    <row r="82" spans="1:6">
      <c r="A82" s="1003" t="s">
        <v>958</v>
      </c>
      <c r="B82" s="979">
        <v>127087</v>
      </c>
      <c r="C82" s="964"/>
      <c r="D82" s="971" t="str">
        <f>B82&amp;C82</f>
        <v>127087</v>
      </c>
      <c r="E82" s="683" t="s">
        <v>718</v>
      </c>
      <c r="F82" s="1004" t="s">
        <v>959</v>
      </c>
    </row>
    <row r="83" spans="1:6">
      <c r="A83" s="1003"/>
      <c r="B83" s="979"/>
      <c r="C83" s="964"/>
      <c r="D83" s="971"/>
      <c r="E83" s="683"/>
      <c r="F83" s="1005"/>
    </row>
    <row r="84" spans="1:6">
      <c r="A84" s="1006" t="s">
        <v>129</v>
      </c>
      <c r="B84" s="1007">
        <v>190969</v>
      </c>
      <c r="C84" s="964" t="s">
        <v>3</v>
      </c>
      <c r="D84" s="971" t="str">
        <f>B84&amp;C84</f>
        <v>190969,</v>
      </c>
      <c r="E84" s="1008" t="s">
        <v>134</v>
      </c>
      <c r="F84" s="1009" t="s">
        <v>960</v>
      </c>
    </row>
    <row r="85" spans="1:6">
      <c r="A85" s="1006"/>
      <c r="B85" s="1007">
        <v>184082</v>
      </c>
      <c r="C85" s="964" t="s">
        <v>3</v>
      </c>
      <c r="D85" s="971" t="str">
        <f>B85&amp;C85</f>
        <v>184082,</v>
      </c>
      <c r="E85" s="1008" t="s">
        <v>135</v>
      </c>
      <c r="F85" s="1010"/>
    </row>
    <row r="86" spans="1:6">
      <c r="A86" s="1006"/>
      <c r="B86" s="1007">
        <v>146</v>
      </c>
      <c r="C86" s="964" t="s">
        <v>3</v>
      </c>
      <c r="D86" s="971" t="str">
        <f>B86&amp;C86</f>
        <v>146,</v>
      </c>
      <c r="E86" s="1008" t="s">
        <v>552</v>
      </c>
      <c r="F86" s="1010"/>
    </row>
    <row r="87" spans="1:6">
      <c r="A87" s="1006"/>
      <c r="B87" s="1011">
        <v>118408</v>
      </c>
      <c r="C87" s="964"/>
      <c r="D87" s="971" t="str">
        <f>B87&amp;C87</f>
        <v>118408</v>
      </c>
      <c r="E87" s="1012" t="s">
        <v>559</v>
      </c>
      <c r="F87" s="1013"/>
    </row>
    <row r="88" spans="1:6">
      <c r="A88" s="193"/>
      <c r="B88" s="979"/>
      <c r="C88" s="993"/>
      <c r="D88" s="678"/>
      <c r="E88" s="683"/>
      <c r="F88" s="1014"/>
    </row>
    <row r="89" spans="1:6">
      <c r="A89" s="22" t="s">
        <v>121</v>
      </c>
      <c r="B89" s="976">
        <v>53857</v>
      </c>
      <c r="C89" s="964" t="s">
        <v>3</v>
      </c>
      <c r="D89" s="971" t="str">
        <f>B89&amp;C89</f>
        <v>53857,</v>
      </c>
      <c r="E89" s="972" t="s">
        <v>124</v>
      </c>
      <c r="F89" s="1015" t="s">
        <v>961</v>
      </c>
    </row>
    <row r="90" spans="1:6">
      <c r="A90" s="22"/>
      <c r="B90" s="678">
        <v>213975</v>
      </c>
      <c r="C90" s="964"/>
      <c r="D90" s="971" t="str">
        <f>B90&amp;C90</f>
        <v>213975</v>
      </c>
      <c r="E90" s="972" t="s">
        <v>122</v>
      </c>
      <c r="F90" s="1016"/>
    </row>
    <row r="91" spans="1:6">
      <c r="A91" s="22"/>
      <c r="B91" s="678"/>
      <c r="C91" s="964"/>
      <c r="D91" s="971"/>
      <c r="E91" s="972"/>
      <c r="F91" s="1017"/>
    </row>
    <row r="92" spans="1:6">
      <c r="A92" s="1018" t="s">
        <v>818</v>
      </c>
      <c r="B92" s="1019">
        <v>122671</v>
      </c>
      <c r="C92" s="964" t="s">
        <v>3</v>
      </c>
      <c r="D92" s="971" t="str">
        <f t="shared" ref="D92:D118" si="4">B92&amp;C92</f>
        <v>122671,</v>
      </c>
      <c r="E92" s="1019" t="s">
        <v>561</v>
      </c>
      <c r="F92" s="1020" t="s">
        <v>962</v>
      </c>
    </row>
    <row r="93" spans="1:6">
      <c r="A93" s="1018"/>
      <c r="B93" s="1021">
        <v>71520</v>
      </c>
      <c r="C93" s="964" t="s">
        <v>3</v>
      </c>
      <c r="D93" s="971" t="str">
        <f t="shared" si="4"/>
        <v>71520,</v>
      </c>
      <c r="E93" s="1019" t="s">
        <v>563</v>
      </c>
      <c r="F93" s="1022"/>
    </row>
    <row r="94" spans="1:6">
      <c r="A94" s="1018"/>
      <c r="B94" s="1019">
        <v>44368</v>
      </c>
      <c r="C94" s="964" t="s">
        <v>3</v>
      </c>
      <c r="D94" s="971" t="str">
        <f t="shared" si="4"/>
        <v>44368,</v>
      </c>
      <c r="E94" s="1019" t="s">
        <v>472</v>
      </c>
      <c r="F94" s="1022"/>
    </row>
    <row r="95" spans="1:6">
      <c r="A95" s="1018"/>
      <c r="B95" s="1021">
        <v>200083</v>
      </c>
      <c r="C95" s="964" t="s">
        <v>3</v>
      </c>
      <c r="D95" s="971" t="str">
        <f t="shared" si="4"/>
        <v>200083,</v>
      </c>
      <c r="E95" s="1019" t="s">
        <v>564</v>
      </c>
      <c r="F95" s="1022"/>
    </row>
    <row r="96" spans="1:6">
      <c r="A96" s="1018"/>
      <c r="B96" s="1019">
        <v>1331</v>
      </c>
      <c r="C96" s="964" t="s">
        <v>3</v>
      </c>
      <c r="D96" s="971" t="str">
        <f t="shared" si="4"/>
        <v>1331,</v>
      </c>
      <c r="E96" s="1019" t="s">
        <v>561</v>
      </c>
      <c r="F96" s="1022"/>
    </row>
    <row r="97" spans="1:6">
      <c r="A97" s="1018"/>
      <c r="B97" s="1021">
        <v>1299</v>
      </c>
      <c r="C97" s="964" t="s">
        <v>3</v>
      </c>
      <c r="D97" s="971" t="str">
        <f t="shared" si="4"/>
        <v>1299,</v>
      </c>
      <c r="E97" s="1019" t="s">
        <v>472</v>
      </c>
      <c r="F97" s="1022"/>
    </row>
    <row r="98" spans="1:6">
      <c r="A98" s="1018"/>
      <c r="B98" s="1021">
        <v>58027</v>
      </c>
      <c r="C98" s="964" t="s">
        <v>3</v>
      </c>
      <c r="D98" s="971" t="str">
        <f t="shared" si="4"/>
        <v>58027,</v>
      </c>
      <c r="E98" s="1019" t="s">
        <v>462</v>
      </c>
      <c r="F98" s="1022"/>
    </row>
    <row r="99" spans="1:6">
      <c r="A99" s="1018"/>
      <c r="B99" s="1021">
        <v>101420</v>
      </c>
      <c r="C99" s="964" t="s">
        <v>3</v>
      </c>
      <c r="D99" s="971" t="str">
        <f t="shared" si="4"/>
        <v>101420,</v>
      </c>
      <c r="E99" s="1019" t="s">
        <v>565</v>
      </c>
      <c r="F99" s="1022"/>
    </row>
    <row r="100" spans="1:6">
      <c r="A100" s="1018"/>
      <c r="B100" s="1021">
        <v>2029</v>
      </c>
      <c r="C100" s="964" t="s">
        <v>3</v>
      </c>
      <c r="D100" s="971" t="str">
        <f t="shared" si="4"/>
        <v>2029,</v>
      </c>
      <c r="E100" s="1019" t="s">
        <v>566</v>
      </c>
      <c r="F100" s="1022"/>
    </row>
    <row r="101" spans="1:6">
      <c r="A101" s="1018"/>
      <c r="B101" s="1021">
        <v>102608</v>
      </c>
      <c r="C101" s="964" t="s">
        <v>3</v>
      </c>
      <c r="D101" s="971" t="str">
        <f t="shared" si="4"/>
        <v>102608,</v>
      </c>
      <c r="E101" s="1019" t="s">
        <v>567</v>
      </c>
      <c r="F101" s="1022"/>
    </row>
    <row r="102" spans="1:6">
      <c r="A102" s="1018"/>
      <c r="B102" s="1021">
        <v>1944</v>
      </c>
      <c r="C102" s="964" t="s">
        <v>3</v>
      </c>
      <c r="D102" s="971" t="str">
        <f t="shared" si="4"/>
        <v>1944,</v>
      </c>
      <c r="E102" s="1019" t="s">
        <v>568</v>
      </c>
      <c r="F102" s="1022"/>
    </row>
    <row r="103" spans="1:6">
      <c r="A103" s="1018"/>
      <c r="B103" s="1021">
        <v>131898</v>
      </c>
      <c r="C103" s="964" t="s">
        <v>3</v>
      </c>
      <c r="D103" s="971" t="str">
        <f t="shared" si="4"/>
        <v>131898,</v>
      </c>
      <c r="E103" s="1019" t="s">
        <v>569</v>
      </c>
      <c r="F103" s="1022"/>
    </row>
    <row r="104" spans="1:6">
      <c r="A104" s="1018"/>
      <c r="B104" s="1021">
        <v>43628</v>
      </c>
      <c r="C104" s="964" t="s">
        <v>3</v>
      </c>
      <c r="D104" s="971" t="str">
        <f t="shared" si="4"/>
        <v>43628,</v>
      </c>
      <c r="E104" s="1019" t="s">
        <v>570</v>
      </c>
      <c r="F104" s="1022"/>
    </row>
    <row r="105" spans="1:6">
      <c r="A105" s="1018"/>
      <c r="B105" s="1021">
        <v>135483</v>
      </c>
      <c r="C105" s="964" t="s">
        <v>3</v>
      </c>
      <c r="D105" s="971" t="str">
        <f t="shared" si="4"/>
        <v>135483,</v>
      </c>
      <c r="E105" s="1019" t="s">
        <v>570</v>
      </c>
      <c r="F105" s="1022"/>
    </row>
    <row r="106" spans="1:6">
      <c r="A106" s="1018"/>
      <c r="B106" s="1021">
        <v>177707</v>
      </c>
      <c r="C106" s="964" t="s">
        <v>3</v>
      </c>
      <c r="D106" s="971" t="str">
        <f t="shared" si="4"/>
        <v>177707,</v>
      </c>
      <c r="E106" s="1019" t="s">
        <v>832</v>
      </c>
      <c r="F106" s="1022"/>
    </row>
    <row r="107" spans="1:6">
      <c r="A107" s="1018"/>
      <c r="B107" s="1021">
        <v>167024</v>
      </c>
      <c r="C107" s="964" t="s">
        <v>3</v>
      </c>
      <c r="D107" s="971" t="str">
        <f t="shared" si="4"/>
        <v>167024,</v>
      </c>
      <c r="E107" s="1019" t="s">
        <v>833</v>
      </c>
      <c r="F107" s="1022"/>
    </row>
    <row r="108" spans="1:6">
      <c r="A108" s="1018"/>
      <c r="B108" s="1021">
        <v>1314</v>
      </c>
      <c r="C108" s="964" t="s">
        <v>3</v>
      </c>
      <c r="D108" s="971" t="str">
        <f t="shared" si="4"/>
        <v>1314,</v>
      </c>
      <c r="E108" s="1019" t="s">
        <v>472</v>
      </c>
      <c r="F108" s="1022"/>
    </row>
    <row r="109" spans="1:6">
      <c r="A109" s="1018"/>
      <c r="B109" s="1021">
        <v>128372</v>
      </c>
      <c r="C109" s="964" t="s">
        <v>3</v>
      </c>
      <c r="D109" s="971" t="str">
        <f t="shared" si="4"/>
        <v>128372,</v>
      </c>
      <c r="E109" s="1019" t="s">
        <v>564</v>
      </c>
      <c r="F109" s="1022"/>
    </row>
    <row r="110" spans="1:6">
      <c r="A110" s="1018"/>
      <c r="B110" s="1021">
        <v>94886</v>
      </c>
      <c r="C110" s="964" t="s">
        <v>3</v>
      </c>
      <c r="D110" s="971" t="str">
        <f t="shared" si="4"/>
        <v>94886,</v>
      </c>
      <c r="E110" s="1019" t="s">
        <v>564</v>
      </c>
      <c r="F110" s="1022"/>
    </row>
    <row r="111" spans="1:6">
      <c r="A111" s="1018"/>
      <c r="B111" s="1021">
        <v>13491</v>
      </c>
      <c r="C111" s="964" t="s">
        <v>3</v>
      </c>
      <c r="D111" s="971" t="str">
        <f t="shared" si="4"/>
        <v>13491,</v>
      </c>
      <c r="E111" s="1019" t="s">
        <v>835</v>
      </c>
      <c r="F111" s="1022"/>
    </row>
    <row r="112" spans="1:6">
      <c r="A112" s="1018"/>
      <c r="B112" s="1021">
        <v>201777</v>
      </c>
      <c r="C112" s="964" t="s">
        <v>3</v>
      </c>
      <c r="D112" s="971" t="str">
        <f t="shared" si="4"/>
        <v>201777,</v>
      </c>
      <c r="E112" s="1019" t="s">
        <v>836</v>
      </c>
      <c r="F112" s="1022"/>
    </row>
    <row r="113" spans="1:6">
      <c r="A113" s="1018"/>
      <c r="B113" s="1021">
        <v>1440</v>
      </c>
      <c r="C113" s="964" t="s">
        <v>3</v>
      </c>
      <c r="D113" s="971" t="str">
        <f t="shared" si="4"/>
        <v>1440,</v>
      </c>
      <c r="E113" s="1019" t="s">
        <v>457</v>
      </c>
      <c r="F113" s="1022"/>
    </row>
    <row r="114" spans="1:6">
      <c r="A114" s="1018"/>
      <c r="B114" s="1021">
        <v>70432</v>
      </c>
      <c r="C114" s="964" t="s">
        <v>3</v>
      </c>
      <c r="D114" s="971" t="str">
        <f t="shared" si="4"/>
        <v>70432,</v>
      </c>
      <c r="E114" s="1019" t="s">
        <v>457</v>
      </c>
      <c r="F114" s="1022"/>
    </row>
    <row r="115" spans="1:6">
      <c r="A115" s="1018"/>
      <c r="B115" s="1021">
        <v>25343</v>
      </c>
      <c r="C115" s="964" t="s">
        <v>3</v>
      </c>
      <c r="D115" s="971" t="str">
        <f t="shared" si="4"/>
        <v>25343,</v>
      </c>
      <c r="E115" s="1019" t="s">
        <v>839</v>
      </c>
      <c r="F115" s="1022"/>
    </row>
    <row r="116" spans="1:6">
      <c r="A116" s="1018"/>
      <c r="B116" s="1021">
        <v>1236</v>
      </c>
      <c r="C116" s="964" t="s">
        <v>3</v>
      </c>
      <c r="D116" s="971" t="str">
        <f t="shared" si="4"/>
        <v>1236,</v>
      </c>
      <c r="E116" s="1019" t="s">
        <v>477</v>
      </c>
      <c r="F116" s="1022"/>
    </row>
    <row r="117" spans="1:6">
      <c r="A117" s="1018"/>
      <c r="B117" s="1021">
        <v>1375</v>
      </c>
      <c r="C117" s="964" t="s">
        <v>3</v>
      </c>
      <c r="D117" s="971" t="str">
        <f t="shared" si="4"/>
        <v>1375,</v>
      </c>
      <c r="E117" s="1019" t="s">
        <v>477</v>
      </c>
      <c r="F117" s="1022"/>
    </row>
    <row r="118" spans="1:6">
      <c r="A118" s="1018"/>
      <c r="B118" s="1021">
        <v>148890</v>
      </c>
      <c r="C118" s="964" t="s">
        <v>3</v>
      </c>
      <c r="D118" s="971" t="str">
        <f t="shared" si="4"/>
        <v>148890,</v>
      </c>
      <c r="E118" s="1019" t="s">
        <v>477</v>
      </c>
      <c r="F118" s="1022"/>
    </row>
    <row r="119" spans="1:6">
      <c r="A119" s="1018"/>
      <c r="B119" s="1021">
        <v>10702</v>
      </c>
      <c r="C119" s="964" t="s">
        <v>3</v>
      </c>
      <c r="D119" s="971" t="str">
        <f t="shared" ref="D119:D162" si="5">B119&amp;C119</f>
        <v>10702,</v>
      </c>
      <c r="E119" s="1019" t="s">
        <v>477</v>
      </c>
      <c r="F119" s="1022"/>
    </row>
    <row r="120" spans="1:6">
      <c r="A120" s="1018"/>
      <c r="B120" s="1021">
        <v>1271</v>
      </c>
      <c r="C120" s="964" t="s">
        <v>3</v>
      </c>
      <c r="D120" s="971" t="str">
        <f t="shared" si="5"/>
        <v>1271,</v>
      </c>
      <c r="E120" s="1019" t="s">
        <v>840</v>
      </c>
      <c r="F120" s="1022"/>
    </row>
    <row r="121" spans="1:6">
      <c r="A121" s="1018"/>
      <c r="B121" s="1021">
        <v>15929</v>
      </c>
      <c r="C121" s="964" t="s">
        <v>3</v>
      </c>
      <c r="D121" s="971" t="str">
        <f t="shared" si="5"/>
        <v>15929,</v>
      </c>
      <c r="E121" s="1019" t="s">
        <v>841</v>
      </c>
      <c r="F121" s="1022"/>
    </row>
    <row r="122" spans="1:6">
      <c r="A122" s="1018"/>
      <c r="B122" s="1021">
        <v>1946</v>
      </c>
      <c r="C122" s="964" t="s">
        <v>3</v>
      </c>
      <c r="D122" s="971" t="str">
        <f t="shared" si="5"/>
        <v>1946,</v>
      </c>
      <c r="E122" s="1019" t="s">
        <v>842</v>
      </c>
      <c r="F122" s="1022"/>
    </row>
    <row r="123" spans="1:6">
      <c r="A123" s="1018"/>
      <c r="B123" s="1021">
        <v>11788</v>
      </c>
      <c r="C123" s="964" t="s">
        <v>3</v>
      </c>
      <c r="D123" s="971" t="str">
        <f t="shared" si="5"/>
        <v>11788,</v>
      </c>
      <c r="E123" s="1019" t="s">
        <v>843</v>
      </c>
      <c r="F123" s="1022"/>
    </row>
    <row r="124" spans="1:6">
      <c r="A124" s="1018"/>
      <c r="B124" s="1021">
        <v>42965</v>
      </c>
      <c r="C124" s="964" t="s">
        <v>3</v>
      </c>
      <c r="D124" s="971" t="str">
        <f t="shared" si="5"/>
        <v>42965,</v>
      </c>
      <c r="E124" s="1019" t="s">
        <v>843</v>
      </c>
      <c r="F124" s="1022"/>
    </row>
    <row r="125" spans="1:6">
      <c r="A125" s="1018"/>
      <c r="B125" s="1021">
        <v>58262</v>
      </c>
      <c r="C125" s="964" t="s">
        <v>3</v>
      </c>
      <c r="D125" s="971" t="str">
        <f t="shared" si="5"/>
        <v>58262,</v>
      </c>
      <c r="E125" s="1019" t="s">
        <v>843</v>
      </c>
      <c r="F125" s="1022"/>
    </row>
    <row r="126" spans="1:6">
      <c r="A126" s="1018"/>
      <c r="B126" s="1021">
        <v>195217</v>
      </c>
      <c r="C126" s="964" t="s">
        <v>3</v>
      </c>
      <c r="D126" s="971" t="str">
        <f t="shared" si="5"/>
        <v>195217,</v>
      </c>
      <c r="E126" s="1019" t="s">
        <v>67</v>
      </c>
      <c r="F126" s="1022"/>
    </row>
    <row r="127" spans="1:6">
      <c r="A127" s="1018"/>
      <c r="B127" s="1021">
        <v>11424</v>
      </c>
      <c r="C127" s="964" t="s">
        <v>3</v>
      </c>
      <c r="D127" s="971" t="str">
        <f t="shared" si="5"/>
        <v>11424,</v>
      </c>
      <c r="E127" s="1019" t="s">
        <v>844</v>
      </c>
      <c r="F127" s="1022"/>
    </row>
    <row r="128" spans="1:6">
      <c r="A128" s="1018"/>
      <c r="B128" s="1021">
        <v>86955</v>
      </c>
      <c r="C128" s="964" t="s">
        <v>3</v>
      </c>
      <c r="D128" s="971" t="str">
        <f t="shared" si="5"/>
        <v>86955,</v>
      </c>
      <c r="E128" s="1019" t="s">
        <v>844</v>
      </c>
      <c r="F128" s="1022"/>
    </row>
    <row r="129" spans="1:6">
      <c r="A129" s="1018"/>
      <c r="B129" s="1021">
        <v>48043</v>
      </c>
      <c r="C129" s="964" t="s">
        <v>3</v>
      </c>
      <c r="D129" s="971" t="str">
        <f t="shared" si="5"/>
        <v>48043,</v>
      </c>
      <c r="E129" s="1019" t="s">
        <v>844</v>
      </c>
      <c r="F129" s="1022"/>
    </row>
    <row r="130" spans="1:6">
      <c r="A130" s="1018"/>
      <c r="B130" s="1021">
        <v>219041</v>
      </c>
      <c r="C130" s="964" t="s">
        <v>3</v>
      </c>
      <c r="D130" s="971" t="str">
        <f t="shared" si="5"/>
        <v>219041,</v>
      </c>
      <c r="E130" s="1019" t="s">
        <v>845</v>
      </c>
      <c r="F130" s="1022"/>
    </row>
    <row r="131" spans="1:6">
      <c r="A131" s="1018"/>
      <c r="B131" s="1021">
        <v>56875</v>
      </c>
      <c r="C131" s="964" t="s">
        <v>3</v>
      </c>
      <c r="D131" s="971" t="str">
        <f t="shared" si="5"/>
        <v>56875,</v>
      </c>
      <c r="E131" s="1019" t="s">
        <v>845</v>
      </c>
      <c r="F131" s="1022"/>
    </row>
    <row r="132" spans="1:6">
      <c r="A132" s="1018"/>
      <c r="B132" s="1021">
        <v>220224</v>
      </c>
      <c r="C132" s="964" t="s">
        <v>3</v>
      </c>
      <c r="D132" s="971" t="str">
        <f t="shared" si="5"/>
        <v>220224,</v>
      </c>
      <c r="E132" s="1019" t="s">
        <v>845</v>
      </c>
      <c r="F132" s="1022"/>
    </row>
    <row r="133" spans="1:6">
      <c r="A133" s="1018"/>
      <c r="B133" s="1021">
        <v>49118</v>
      </c>
      <c r="C133" s="964" t="s">
        <v>3</v>
      </c>
      <c r="D133" s="971" t="str">
        <f t="shared" si="5"/>
        <v>49118,</v>
      </c>
      <c r="E133" s="1019" t="s">
        <v>846</v>
      </c>
      <c r="F133" s="1022"/>
    </row>
    <row r="134" spans="1:6">
      <c r="A134" s="1018"/>
      <c r="B134" s="1021">
        <v>56783</v>
      </c>
      <c r="C134" s="964" t="s">
        <v>3</v>
      </c>
      <c r="D134" s="971" t="str">
        <f t="shared" si="5"/>
        <v>56783,</v>
      </c>
      <c r="E134" s="1019" t="s">
        <v>846</v>
      </c>
      <c r="F134" s="1022"/>
    </row>
    <row r="135" spans="1:6">
      <c r="A135" s="1018"/>
      <c r="B135" s="1021">
        <v>57129</v>
      </c>
      <c r="C135" s="964" t="s">
        <v>3</v>
      </c>
      <c r="D135" s="971" t="str">
        <f t="shared" si="5"/>
        <v>57129,</v>
      </c>
      <c r="E135" s="1019" t="s">
        <v>534</v>
      </c>
      <c r="F135" s="1022"/>
    </row>
    <row r="136" spans="1:6">
      <c r="A136" s="1018"/>
      <c r="B136" s="1021">
        <v>176650</v>
      </c>
      <c r="C136" s="964" t="s">
        <v>3</v>
      </c>
      <c r="D136" s="971" t="str">
        <f t="shared" si="5"/>
        <v>176650,</v>
      </c>
      <c r="E136" s="1019" t="s">
        <v>462</v>
      </c>
      <c r="F136" s="1022"/>
    </row>
    <row r="137" spans="1:6">
      <c r="A137" s="1018"/>
      <c r="B137" s="1021">
        <v>207271</v>
      </c>
      <c r="C137" s="964" t="s">
        <v>3</v>
      </c>
      <c r="D137" s="971" t="str">
        <f t="shared" si="5"/>
        <v>207271,</v>
      </c>
      <c r="E137" s="1019" t="s">
        <v>462</v>
      </c>
      <c r="F137" s="1022"/>
    </row>
    <row r="138" spans="1:6">
      <c r="A138" s="1018"/>
      <c r="B138" s="1021">
        <v>218704</v>
      </c>
      <c r="C138" s="964" t="s">
        <v>3</v>
      </c>
      <c r="D138" s="971" t="str">
        <f t="shared" si="5"/>
        <v>218704,</v>
      </c>
      <c r="E138" s="1019" t="s">
        <v>462</v>
      </c>
      <c r="F138" s="1022"/>
    </row>
    <row r="139" spans="1:6">
      <c r="A139" s="1018"/>
      <c r="B139" s="1021">
        <v>23217</v>
      </c>
      <c r="C139" s="964" t="s">
        <v>3</v>
      </c>
      <c r="D139" s="971" t="str">
        <f t="shared" si="5"/>
        <v>23217,</v>
      </c>
      <c r="E139" s="1019" t="s">
        <v>570</v>
      </c>
      <c r="F139" s="1022"/>
    </row>
    <row r="140" spans="1:6">
      <c r="A140" s="1018"/>
      <c r="B140" s="1021">
        <v>1924</v>
      </c>
      <c r="C140" s="964" t="s">
        <v>3</v>
      </c>
      <c r="D140" s="971" t="str">
        <f t="shared" si="5"/>
        <v>1924,</v>
      </c>
      <c r="E140" s="1019" t="s">
        <v>570</v>
      </c>
      <c r="F140" s="1022"/>
    </row>
    <row r="141" spans="1:6">
      <c r="A141" s="1018"/>
      <c r="B141" s="1021">
        <v>27724</v>
      </c>
      <c r="C141" s="964" t="s">
        <v>3</v>
      </c>
      <c r="D141" s="971" t="str">
        <f t="shared" si="5"/>
        <v>27724,</v>
      </c>
      <c r="E141" s="1019" t="s">
        <v>570</v>
      </c>
      <c r="F141" s="1022"/>
    </row>
    <row r="142" spans="1:6">
      <c r="A142" s="1018"/>
      <c r="B142" s="1021">
        <v>6178</v>
      </c>
      <c r="C142" s="964" t="s">
        <v>3</v>
      </c>
      <c r="D142" s="971" t="str">
        <f t="shared" si="5"/>
        <v>6178,</v>
      </c>
      <c r="E142" s="1019" t="s">
        <v>570</v>
      </c>
      <c r="F142" s="1022"/>
    </row>
    <row r="143" spans="1:6">
      <c r="A143" s="1018"/>
      <c r="B143" s="1021">
        <v>94162</v>
      </c>
      <c r="C143" s="964" t="s">
        <v>3</v>
      </c>
      <c r="D143" s="971" t="str">
        <f t="shared" si="5"/>
        <v>94162,</v>
      </c>
      <c r="E143" s="1019" t="s">
        <v>847</v>
      </c>
      <c r="F143" s="1022"/>
    </row>
    <row r="144" spans="1:6">
      <c r="A144" s="1018"/>
      <c r="B144" s="1021">
        <v>166880</v>
      </c>
      <c r="C144" s="964" t="s">
        <v>3</v>
      </c>
      <c r="D144" s="971" t="str">
        <f t="shared" si="5"/>
        <v>166880,</v>
      </c>
      <c r="E144" s="1019" t="s">
        <v>463</v>
      </c>
      <c r="F144" s="1022"/>
    </row>
    <row r="145" spans="1:6">
      <c r="A145" s="1018"/>
      <c r="B145" s="1021">
        <v>55449</v>
      </c>
      <c r="C145" s="964" t="s">
        <v>3</v>
      </c>
      <c r="D145" s="971" t="str">
        <f t="shared" si="5"/>
        <v>55449,</v>
      </c>
      <c r="E145" s="1019" t="s">
        <v>463</v>
      </c>
      <c r="F145" s="1022"/>
    </row>
    <row r="146" spans="1:6">
      <c r="A146" s="1018"/>
      <c r="B146" s="1021">
        <v>9025</v>
      </c>
      <c r="C146" s="964" t="s">
        <v>3</v>
      </c>
      <c r="D146" s="971" t="str">
        <f t="shared" si="5"/>
        <v>9025,</v>
      </c>
      <c r="E146" s="1019" t="s">
        <v>561</v>
      </c>
      <c r="F146" s="1022"/>
    </row>
    <row r="147" spans="1:6">
      <c r="A147" s="1018"/>
      <c r="B147" s="1021">
        <v>64766</v>
      </c>
      <c r="C147" s="964" t="s">
        <v>3</v>
      </c>
      <c r="D147" s="971" t="str">
        <f t="shared" si="5"/>
        <v>64766,</v>
      </c>
      <c r="E147" s="1019" t="s">
        <v>561</v>
      </c>
      <c r="F147" s="1022"/>
    </row>
    <row r="148" spans="1:6">
      <c r="A148" s="1018"/>
      <c r="B148" s="1021">
        <v>198750</v>
      </c>
      <c r="C148" s="964" t="s">
        <v>3</v>
      </c>
      <c r="D148" s="971" t="str">
        <f t="shared" si="5"/>
        <v>198750,</v>
      </c>
      <c r="E148" s="1019" t="s">
        <v>561</v>
      </c>
      <c r="F148" s="1022"/>
    </row>
    <row r="149" spans="1:6">
      <c r="A149" s="1018"/>
      <c r="B149" s="1021">
        <v>2585</v>
      </c>
      <c r="C149" s="964" t="s">
        <v>3</v>
      </c>
      <c r="D149" s="971" t="str">
        <f t="shared" si="5"/>
        <v>2585,</v>
      </c>
      <c r="E149" s="1019" t="s">
        <v>848</v>
      </c>
      <c r="F149" s="1022"/>
    </row>
    <row r="150" spans="1:6">
      <c r="A150" s="1018"/>
      <c r="B150" s="1021">
        <v>168760</v>
      </c>
      <c r="C150" s="964" t="s">
        <v>3</v>
      </c>
      <c r="D150" s="971" t="str">
        <f t="shared" si="5"/>
        <v>168760,</v>
      </c>
      <c r="E150" s="1019" t="s">
        <v>848</v>
      </c>
      <c r="F150" s="1022"/>
    </row>
    <row r="151" spans="1:6">
      <c r="A151" s="1018"/>
      <c r="B151" s="1023">
        <v>170537</v>
      </c>
      <c r="C151" s="964" t="s">
        <v>3</v>
      </c>
      <c r="D151" s="971" t="str">
        <f t="shared" si="5"/>
        <v>170537,</v>
      </c>
      <c r="E151" s="1021" t="s">
        <v>798</v>
      </c>
      <c r="F151" s="1022"/>
    </row>
    <row r="152" spans="1:6">
      <c r="A152" s="1018"/>
      <c r="B152" s="1023">
        <v>148441</v>
      </c>
      <c r="C152" s="964" t="s">
        <v>3</v>
      </c>
      <c r="D152" s="971" t="str">
        <f t="shared" si="5"/>
        <v>148441,</v>
      </c>
      <c r="E152" s="1021" t="s">
        <v>501</v>
      </c>
      <c r="F152" s="1022"/>
    </row>
    <row r="153" spans="1:6">
      <c r="A153" s="1018"/>
      <c r="B153" s="1023">
        <v>166819</v>
      </c>
      <c r="C153" s="964" t="s">
        <v>3</v>
      </c>
      <c r="D153" s="971" t="str">
        <f t="shared" si="5"/>
        <v>166819,</v>
      </c>
      <c r="E153" s="1021" t="s">
        <v>28</v>
      </c>
      <c r="F153" s="1022"/>
    </row>
    <row r="154" spans="1:6">
      <c r="A154" s="1018"/>
      <c r="B154" s="1023">
        <v>164949</v>
      </c>
      <c r="C154" s="964" t="s">
        <v>3</v>
      </c>
      <c r="D154" s="971" t="str">
        <f t="shared" si="5"/>
        <v>164949,</v>
      </c>
      <c r="E154" s="1021" t="s">
        <v>28</v>
      </c>
      <c r="F154" s="1022"/>
    </row>
    <row r="155" spans="1:6">
      <c r="A155" s="1018"/>
      <c r="B155" s="1024">
        <v>135858</v>
      </c>
      <c r="C155" s="964" t="s">
        <v>3</v>
      </c>
      <c r="D155" s="971" t="str">
        <f t="shared" si="5"/>
        <v>135858,</v>
      </c>
      <c r="E155" s="1019" t="s">
        <v>561</v>
      </c>
      <c r="F155" s="1022"/>
    </row>
    <row r="156" spans="1:6">
      <c r="A156" s="1018"/>
      <c r="B156" s="1024">
        <v>139495</v>
      </c>
      <c r="C156" s="964" t="s">
        <v>3</v>
      </c>
      <c r="D156" s="971" t="str">
        <f t="shared" si="5"/>
        <v>139495,</v>
      </c>
      <c r="E156" s="1019" t="s">
        <v>477</v>
      </c>
      <c r="F156" s="1022"/>
    </row>
    <row r="157" spans="1:6">
      <c r="A157" s="1018"/>
      <c r="B157" s="1024">
        <v>137157</v>
      </c>
      <c r="C157" s="964" t="s">
        <v>3</v>
      </c>
      <c r="D157" s="971" t="str">
        <f t="shared" si="5"/>
        <v>137157,</v>
      </c>
      <c r="E157" s="1019" t="s">
        <v>464</v>
      </c>
      <c r="F157" s="1022"/>
    </row>
    <row r="158" spans="1:6">
      <c r="A158" s="1018"/>
      <c r="B158" s="1024">
        <v>139497</v>
      </c>
      <c r="C158" s="964" t="s">
        <v>3</v>
      </c>
      <c r="D158" s="971" t="str">
        <f t="shared" si="5"/>
        <v>139497,</v>
      </c>
      <c r="E158" s="1019" t="s">
        <v>850</v>
      </c>
      <c r="F158" s="1022"/>
    </row>
    <row r="159" spans="1:6">
      <c r="A159" s="1018"/>
      <c r="B159" s="1024">
        <v>139743</v>
      </c>
      <c r="C159" s="964" t="s">
        <v>3</v>
      </c>
      <c r="D159" s="971" t="str">
        <f t="shared" si="5"/>
        <v>139743,</v>
      </c>
      <c r="E159" s="1019" t="s">
        <v>472</v>
      </c>
      <c r="F159" s="1022"/>
    </row>
    <row r="160" spans="1:6">
      <c r="A160" s="1018"/>
      <c r="B160" s="1024">
        <v>139494</v>
      </c>
      <c r="C160" s="964" t="s">
        <v>3</v>
      </c>
      <c r="D160" s="971" t="str">
        <f t="shared" si="5"/>
        <v>139494,</v>
      </c>
      <c r="E160" s="1019" t="s">
        <v>789</v>
      </c>
      <c r="F160" s="1022"/>
    </row>
    <row r="161" spans="1:6">
      <c r="A161" s="1018"/>
      <c r="B161" s="1024">
        <v>222895</v>
      </c>
      <c r="C161" s="964" t="s">
        <v>3</v>
      </c>
      <c r="D161" s="971" t="str">
        <f t="shared" si="5"/>
        <v>222895,</v>
      </c>
      <c r="E161" s="1019" t="s">
        <v>457</v>
      </c>
      <c r="F161" s="1022"/>
    </row>
    <row r="162" spans="1:6">
      <c r="A162" s="1018"/>
      <c r="B162" s="1024">
        <v>222896</v>
      </c>
      <c r="C162" s="964"/>
      <c r="D162" s="971" t="str">
        <f t="shared" si="5"/>
        <v>222896</v>
      </c>
      <c r="E162" s="1019" t="s">
        <v>851</v>
      </c>
      <c r="F162" s="1025"/>
    </row>
    <row r="164" spans="1:6">
      <c r="A164" s="1026"/>
      <c r="B164" s="1027" t="s">
        <v>79</v>
      </c>
      <c r="C164" s="671"/>
      <c r="D164" s="671"/>
      <c r="E164" s="964" t="s">
        <v>95</v>
      </c>
      <c r="F164" s="335" t="s">
        <v>0</v>
      </c>
    </row>
    <row r="165" spans="1:6">
      <c r="A165" s="1026"/>
      <c r="B165" s="1028">
        <v>58522</v>
      </c>
      <c r="C165" s="671"/>
      <c r="D165" s="671"/>
      <c r="E165" s="1029" t="s">
        <v>106</v>
      </c>
      <c r="F165" s="335" t="s">
        <v>963</v>
      </c>
    </row>
    <row r="167" spans="1:6">
      <c r="A167" s="962" t="s">
        <v>430</v>
      </c>
      <c r="B167" s="964" t="s">
        <v>79</v>
      </c>
      <c r="C167" s="671"/>
      <c r="D167" s="671"/>
      <c r="E167" s="964" t="s">
        <v>95</v>
      </c>
      <c r="F167" s="335" t="s">
        <v>0</v>
      </c>
    </row>
    <row r="168" spans="1:6">
      <c r="A168" s="962"/>
      <c r="B168" s="671">
        <v>209341</v>
      </c>
      <c r="C168" s="671"/>
      <c r="D168" s="671"/>
      <c r="E168" s="671" t="s">
        <v>126</v>
      </c>
      <c r="F168" s="962">
        <v>10</v>
      </c>
    </row>
    <row r="169" spans="1:6">
      <c r="A169" s="962"/>
      <c r="B169" s="671">
        <v>195932</v>
      </c>
      <c r="C169" s="671"/>
      <c r="D169" s="671"/>
      <c r="E169" s="671" t="s">
        <v>950</v>
      </c>
      <c r="F169" s="962">
        <v>10</v>
      </c>
    </row>
    <row r="170" spans="1:6">
      <c r="A170" s="962"/>
      <c r="B170" s="671">
        <v>161198</v>
      </c>
      <c r="C170" s="671"/>
      <c r="D170" s="671"/>
      <c r="E170" s="671" t="s">
        <v>101</v>
      </c>
      <c r="F170" s="962">
        <v>5</v>
      </c>
    </row>
    <row r="171" spans="1:6">
      <c r="A171" s="962"/>
      <c r="B171" s="671">
        <v>274</v>
      </c>
      <c r="C171" s="671"/>
      <c r="D171" s="671"/>
      <c r="E171" s="671" t="s">
        <v>915</v>
      </c>
      <c r="F171" s="962">
        <v>5</v>
      </c>
    </row>
    <row r="172" spans="1:6">
      <c r="A172" s="969"/>
      <c r="B172" s="671"/>
      <c r="C172" s="671"/>
      <c r="D172" s="671"/>
      <c r="E172" s="671"/>
      <c r="F172" s="962"/>
    </row>
    <row r="173" spans="1:6">
      <c r="A173" s="969"/>
      <c r="B173" s="671">
        <v>33977</v>
      </c>
      <c r="C173" s="671"/>
      <c r="D173" s="671"/>
      <c r="E173" s="671" t="s">
        <v>951</v>
      </c>
      <c r="F173" s="966">
        <v>20</v>
      </c>
    </row>
    <row r="174" spans="1:6">
      <c r="A174" s="969"/>
      <c r="B174" s="671">
        <v>137365</v>
      </c>
      <c r="C174" s="671"/>
      <c r="D174" s="671"/>
      <c r="E174" s="671" t="s">
        <v>951</v>
      </c>
      <c r="F174" s="968"/>
    </row>
    <row r="175" spans="1:6">
      <c r="A175" s="969"/>
      <c r="B175" s="671">
        <v>232108</v>
      </c>
      <c r="C175" s="671"/>
      <c r="D175" s="671"/>
      <c r="E175" s="671" t="s">
        <v>952</v>
      </c>
      <c r="F175" s="962">
        <v>12</v>
      </c>
    </row>
  </sheetData>
  <mergeCells count="21">
    <mergeCell ref="A2:A26"/>
    <mergeCell ref="A29:A39"/>
    <mergeCell ref="A41:A44"/>
    <mergeCell ref="A47:A56"/>
    <mergeCell ref="A58:A62"/>
    <mergeCell ref="A64:A75"/>
    <mergeCell ref="A77:A80"/>
    <mergeCell ref="A84:A87"/>
    <mergeCell ref="A89:A90"/>
    <mergeCell ref="A92:A162"/>
    <mergeCell ref="A167:A171"/>
    <mergeCell ref="F3:F26"/>
    <mergeCell ref="F30:F39"/>
    <mergeCell ref="F47:F56"/>
    <mergeCell ref="F58:F62"/>
    <mergeCell ref="F64:F75"/>
    <mergeCell ref="F77:F80"/>
    <mergeCell ref="F84:F87"/>
    <mergeCell ref="F89:F90"/>
    <mergeCell ref="F92:F162"/>
    <mergeCell ref="F173:F174"/>
  </mergeCells>
  <pageMargins left="0.75" right="0.75" top="1" bottom="1" header="0.5" footer="0.5"/>
  <pageSetup paperSize="120" orientation="portrait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254"/>
  <sheetViews>
    <sheetView topLeftCell="A225" workbookViewId="0">
      <selection activeCell="I156" sqref="I156"/>
    </sheetView>
  </sheetViews>
  <sheetFormatPr defaultColWidth="8.88888888888889" defaultRowHeight="14.4" outlineLevelCol="5"/>
  <cols>
    <col min="1" max="1" width="8.88888888888889" style="928"/>
    <col min="2" max="2" width="11.3333333333333" style="929" customWidth="1"/>
    <col min="3" max="3" width="3.77777777777778" style="929" customWidth="1"/>
    <col min="4" max="4" width="8.88888888888889" style="929"/>
    <col min="5" max="5" width="29.4444444444444" style="929" customWidth="1"/>
    <col min="6" max="6" width="9.88888888888889" style="930" customWidth="1"/>
  </cols>
  <sheetData>
    <row r="3" spans="1:6">
      <c r="A3" s="134"/>
      <c r="B3" s="448"/>
      <c r="C3" s="448"/>
      <c r="D3" s="448"/>
      <c r="E3" s="448" t="s">
        <v>432</v>
      </c>
      <c r="F3" s="34" t="s">
        <v>0</v>
      </c>
    </row>
    <row r="4" spans="1:6">
      <c r="A4" s="931" t="s">
        <v>430</v>
      </c>
      <c r="B4" s="932">
        <v>209341</v>
      </c>
      <c r="C4" s="932" t="s">
        <v>3</v>
      </c>
      <c r="D4" s="932" t="str">
        <f>B4&amp;C4</f>
        <v>209341,</v>
      </c>
      <c r="E4" s="932" t="s">
        <v>126</v>
      </c>
      <c r="F4" s="933">
        <v>10</v>
      </c>
    </row>
    <row r="5" spans="1:6">
      <c r="A5" s="931"/>
      <c r="B5" s="932">
        <v>161198</v>
      </c>
      <c r="C5" s="932" t="s">
        <v>3</v>
      </c>
      <c r="D5" s="932" t="str">
        <f>B5&amp;C5</f>
        <v>161198,</v>
      </c>
      <c r="E5" s="932" t="s">
        <v>101</v>
      </c>
      <c r="F5" s="933">
        <v>5</v>
      </c>
    </row>
    <row r="6" spans="1:6">
      <c r="A6" s="931"/>
      <c r="B6" s="923">
        <v>195932</v>
      </c>
      <c r="C6" s="932" t="s">
        <v>3</v>
      </c>
      <c r="D6" s="932" t="str">
        <f>B6&amp;C6</f>
        <v>195932,</v>
      </c>
      <c r="E6" s="923" t="s">
        <v>964</v>
      </c>
      <c r="F6" s="933">
        <v>5</v>
      </c>
    </row>
    <row r="7" spans="1:6">
      <c r="A7" s="931"/>
      <c r="B7" s="117">
        <v>33977</v>
      </c>
      <c r="C7" s="932" t="s">
        <v>3</v>
      </c>
      <c r="D7" s="932" t="str">
        <f>B7&amp;C7</f>
        <v>33977,</v>
      </c>
      <c r="E7" s="117" t="s">
        <v>951</v>
      </c>
      <c r="F7" s="933">
        <v>5</v>
      </c>
    </row>
    <row r="8" spans="1:6">
      <c r="A8" s="931"/>
      <c r="B8" s="117">
        <v>194638</v>
      </c>
      <c r="C8" s="932"/>
      <c r="D8" s="932" t="str">
        <f>B8&amp;C8</f>
        <v>194638</v>
      </c>
      <c r="E8" s="117" t="s">
        <v>965</v>
      </c>
      <c r="F8" s="933">
        <v>5</v>
      </c>
    </row>
    <row r="9" spans="1:6">
      <c r="A9" s="934"/>
      <c r="B9" s="117"/>
      <c r="C9" s="117"/>
      <c r="D9" s="117"/>
      <c r="E9" s="117"/>
      <c r="F9" s="933"/>
    </row>
    <row r="10" spans="1:6">
      <c r="A10" s="931" t="s">
        <v>405</v>
      </c>
      <c r="B10" s="923" t="s">
        <v>79</v>
      </c>
      <c r="C10" s="923"/>
      <c r="D10" s="923"/>
      <c r="E10" s="923" t="s">
        <v>95</v>
      </c>
      <c r="F10" s="930" t="s">
        <v>0</v>
      </c>
    </row>
    <row r="11" spans="1:6">
      <c r="A11" s="935" t="s">
        <v>96</v>
      </c>
      <c r="B11" s="936">
        <v>39163</v>
      </c>
      <c r="C11" s="937" t="s">
        <v>3</v>
      </c>
      <c r="D11" s="924" t="s">
        <v>966</v>
      </c>
      <c r="E11" s="938" t="s">
        <v>967</v>
      </c>
      <c r="F11" s="22" t="s">
        <v>968</v>
      </c>
    </row>
    <row r="12" spans="1:6">
      <c r="A12" s="935"/>
      <c r="B12" s="936">
        <v>146464</v>
      </c>
      <c r="C12" s="937" t="s">
        <v>3</v>
      </c>
      <c r="D12" s="924" t="s">
        <v>969</v>
      </c>
      <c r="E12" s="938" t="s">
        <v>795</v>
      </c>
      <c r="F12" s="22"/>
    </row>
    <row r="13" spans="1:6">
      <c r="A13" s="935"/>
      <c r="B13" s="937">
        <v>104690</v>
      </c>
      <c r="C13" s="937" t="s">
        <v>3</v>
      </c>
      <c r="D13" s="937" t="s">
        <v>970</v>
      </c>
      <c r="E13" s="924" t="s">
        <v>340</v>
      </c>
      <c r="F13" s="22"/>
    </row>
    <row r="14" spans="1:6">
      <c r="A14" s="935"/>
      <c r="B14" s="924">
        <v>1466</v>
      </c>
      <c r="C14" s="937" t="s">
        <v>3</v>
      </c>
      <c r="D14" s="937" t="s">
        <v>971</v>
      </c>
      <c r="E14" s="938" t="s">
        <v>711</v>
      </c>
      <c r="F14" s="22"/>
    </row>
    <row r="15" spans="1:6">
      <c r="A15" s="935"/>
      <c r="B15" s="937">
        <v>155108</v>
      </c>
      <c r="C15" s="937" t="s">
        <v>3</v>
      </c>
      <c r="D15" s="937" t="s">
        <v>972</v>
      </c>
      <c r="E15" s="938" t="s">
        <v>231</v>
      </c>
      <c r="F15" s="22"/>
    </row>
    <row r="16" spans="1:6">
      <c r="A16" s="935"/>
      <c r="B16" s="937">
        <v>139379</v>
      </c>
      <c r="C16" s="937" t="s">
        <v>3</v>
      </c>
      <c r="D16" s="937" t="s">
        <v>973</v>
      </c>
      <c r="E16" s="924" t="s">
        <v>99</v>
      </c>
      <c r="F16" s="22"/>
    </row>
    <row r="17" spans="1:6">
      <c r="A17" s="935"/>
      <c r="B17" s="924">
        <v>202044</v>
      </c>
      <c r="C17" s="937" t="s">
        <v>3</v>
      </c>
      <c r="D17" s="937" t="s">
        <v>974</v>
      </c>
      <c r="E17" s="924" t="s">
        <v>98</v>
      </c>
      <c r="F17" s="22"/>
    </row>
    <row r="18" spans="1:6">
      <c r="A18" s="935"/>
      <c r="B18" s="936">
        <v>40935</v>
      </c>
      <c r="C18" s="937" t="s">
        <v>3</v>
      </c>
      <c r="D18" s="937" t="s">
        <v>975</v>
      </c>
      <c r="E18" s="936" t="s">
        <v>98</v>
      </c>
      <c r="F18" s="22"/>
    </row>
    <row r="19" spans="1:6">
      <c r="A19" s="935"/>
      <c r="B19" s="939">
        <v>97851</v>
      </c>
      <c r="C19" s="937" t="s">
        <v>3</v>
      </c>
      <c r="D19" s="937" t="s">
        <v>976</v>
      </c>
      <c r="E19" s="924" t="s">
        <v>732</v>
      </c>
      <c r="F19" s="22"/>
    </row>
    <row r="20" spans="1:6">
      <c r="A20" s="935"/>
      <c r="B20" s="939">
        <v>171872</v>
      </c>
      <c r="C20" s="937" t="s">
        <v>3</v>
      </c>
      <c r="D20" s="937" t="s">
        <v>977</v>
      </c>
      <c r="E20" s="924" t="s">
        <v>408</v>
      </c>
      <c r="F20" s="22"/>
    </row>
    <row r="21" spans="1:6">
      <c r="A21" s="935"/>
      <c r="B21" s="938">
        <v>201309</v>
      </c>
      <c r="C21" s="937" t="s">
        <v>3</v>
      </c>
      <c r="D21" s="937" t="s">
        <v>978</v>
      </c>
      <c r="E21" s="938" t="s">
        <v>542</v>
      </c>
      <c r="F21" s="22"/>
    </row>
    <row r="22" spans="1:6">
      <c r="A22" s="935"/>
      <c r="B22" s="937">
        <v>44621</v>
      </c>
      <c r="C22" s="937"/>
      <c r="D22" s="937">
        <v>44621</v>
      </c>
      <c r="E22" s="938" t="s">
        <v>409</v>
      </c>
      <c r="F22" s="22"/>
    </row>
    <row r="23" spans="1:6">
      <c r="A23" s="931" t="s">
        <v>733</v>
      </c>
      <c r="B23" s="940">
        <v>144423</v>
      </c>
      <c r="C23" s="117" t="s">
        <v>3</v>
      </c>
      <c r="D23" s="117" t="s">
        <v>979</v>
      </c>
      <c r="E23" s="923" t="s">
        <v>103</v>
      </c>
      <c r="F23" s="941" t="s">
        <v>980</v>
      </c>
    </row>
    <row r="24" spans="1:6">
      <c r="A24" s="931"/>
      <c r="B24" s="940">
        <v>170191</v>
      </c>
      <c r="C24" s="117" t="s">
        <v>3</v>
      </c>
      <c r="D24" s="117" t="s">
        <v>981</v>
      </c>
      <c r="E24" s="923" t="s">
        <v>104</v>
      </c>
      <c r="F24" s="942"/>
    </row>
    <row r="25" spans="1:6">
      <c r="A25" s="931"/>
      <c r="B25" s="940">
        <v>171499</v>
      </c>
      <c r="C25" s="117" t="s">
        <v>3</v>
      </c>
      <c r="D25" s="117" t="s">
        <v>982</v>
      </c>
      <c r="E25" s="923" t="s">
        <v>543</v>
      </c>
      <c r="F25" s="942"/>
    </row>
    <row r="26" spans="1:6">
      <c r="A26" s="931"/>
      <c r="B26" s="117">
        <v>58522</v>
      </c>
      <c r="C26" s="117"/>
      <c r="D26" s="117">
        <v>58522</v>
      </c>
      <c r="E26" s="923" t="s">
        <v>106</v>
      </c>
      <c r="F26" s="943"/>
    </row>
    <row r="27" ht="21.6" spans="1:6">
      <c r="A27" s="935" t="s">
        <v>107</v>
      </c>
      <c r="B27" s="938">
        <v>137250</v>
      </c>
      <c r="C27" s="937" t="s">
        <v>3</v>
      </c>
      <c r="D27" s="937" t="s">
        <v>983</v>
      </c>
      <c r="E27" s="938" t="s">
        <v>742</v>
      </c>
      <c r="F27" s="944" t="s">
        <v>956</v>
      </c>
    </row>
    <row r="28" spans="1:6">
      <c r="A28" s="935"/>
      <c r="B28" s="938">
        <v>201264</v>
      </c>
      <c r="C28" s="937" t="s">
        <v>3</v>
      </c>
      <c r="D28" s="937" t="s">
        <v>984</v>
      </c>
      <c r="E28" s="938" t="s">
        <v>110</v>
      </c>
      <c r="F28" s="942"/>
    </row>
    <row r="29" spans="1:6">
      <c r="A29" s="935"/>
      <c r="B29" s="938">
        <v>201495</v>
      </c>
      <c r="C29" s="937" t="s">
        <v>3</v>
      </c>
      <c r="D29" s="937" t="s">
        <v>985</v>
      </c>
      <c r="E29" s="938" t="s">
        <v>111</v>
      </c>
      <c r="F29" s="942"/>
    </row>
    <row r="30" spans="1:6">
      <c r="A30" s="935"/>
      <c r="B30" s="938">
        <v>131284</v>
      </c>
      <c r="C30" s="937" t="s">
        <v>3</v>
      </c>
      <c r="D30" s="937" t="s">
        <v>986</v>
      </c>
      <c r="E30" s="938" t="s">
        <v>329</v>
      </c>
      <c r="F30" s="942"/>
    </row>
    <row r="31" spans="1:6">
      <c r="A31" s="935"/>
      <c r="B31" s="939">
        <v>41368</v>
      </c>
      <c r="C31" s="937" t="s">
        <v>3</v>
      </c>
      <c r="D31" s="937" t="s">
        <v>987</v>
      </c>
      <c r="E31" s="924" t="s">
        <v>108</v>
      </c>
      <c r="F31" s="942"/>
    </row>
    <row r="32" spans="1:6">
      <c r="A32" s="935"/>
      <c r="B32" s="939">
        <v>34489</v>
      </c>
      <c r="C32" s="937" t="s">
        <v>3</v>
      </c>
      <c r="D32" s="937" t="s">
        <v>988</v>
      </c>
      <c r="E32" s="924" t="s">
        <v>108</v>
      </c>
      <c r="F32" s="942"/>
    </row>
    <row r="33" spans="1:6">
      <c r="A33" s="935"/>
      <c r="B33" s="936">
        <v>59899</v>
      </c>
      <c r="C33" s="937" t="s">
        <v>3</v>
      </c>
      <c r="D33" s="937" t="s">
        <v>989</v>
      </c>
      <c r="E33" s="938" t="s">
        <v>113</v>
      </c>
      <c r="F33" s="942"/>
    </row>
    <row r="34" spans="1:6">
      <c r="A34" s="935"/>
      <c r="B34" s="936">
        <v>191655</v>
      </c>
      <c r="C34" s="937" t="s">
        <v>3</v>
      </c>
      <c r="D34" s="937" t="s">
        <v>990</v>
      </c>
      <c r="E34" s="938" t="s">
        <v>6</v>
      </c>
      <c r="F34" s="942"/>
    </row>
    <row r="35" spans="1:6">
      <c r="A35" s="935"/>
      <c r="B35" s="936">
        <v>226562</v>
      </c>
      <c r="C35" s="937" t="s">
        <v>3</v>
      </c>
      <c r="D35" s="937" t="s">
        <v>991</v>
      </c>
      <c r="E35" s="938" t="s">
        <v>6</v>
      </c>
      <c r="F35" s="942"/>
    </row>
    <row r="36" spans="1:6">
      <c r="A36" s="935"/>
      <c r="B36" s="924">
        <v>39103</v>
      </c>
      <c r="C36" s="937" t="s">
        <v>3</v>
      </c>
      <c r="D36" s="937" t="s">
        <v>992</v>
      </c>
      <c r="E36" s="938" t="s">
        <v>6</v>
      </c>
      <c r="F36" s="942"/>
    </row>
    <row r="37" spans="1:6">
      <c r="A37" s="935"/>
      <c r="B37" s="937">
        <v>181356</v>
      </c>
      <c r="C37" s="937" t="s">
        <v>3</v>
      </c>
      <c r="D37" s="937" t="s">
        <v>993</v>
      </c>
      <c r="E37" s="924" t="s">
        <v>112</v>
      </c>
      <c r="F37" s="942"/>
    </row>
    <row r="38" spans="1:6">
      <c r="A38" s="935"/>
      <c r="B38" s="924">
        <v>183439</v>
      </c>
      <c r="C38" s="937" t="s">
        <v>3</v>
      </c>
      <c r="D38" s="937" t="s">
        <v>994</v>
      </c>
      <c r="E38" s="924" t="s">
        <v>7</v>
      </c>
      <c r="F38" s="942"/>
    </row>
    <row r="39" spans="1:6">
      <c r="A39" s="935"/>
      <c r="B39" s="939">
        <v>116987</v>
      </c>
      <c r="C39" s="937"/>
      <c r="D39" s="937">
        <v>116987</v>
      </c>
      <c r="E39" s="924" t="s">
        <v>452</v>
      </c>
      <c r="F39" s="943"/>
    </row>
    <row r="40" spans="1:6">
      <c r="A40" s="931" t="s">
        <v>547</v>
      </c>
      <c r="B40" s="923">
        <v>84174</v>
      </c>
      <c r="C40" s="117" t="s">
        <v>3</v>
      </c>
      <c r="D40" s="117" t="s">
        <v>995</v>
      </c>
      <c r="E40" s="923" t="s">
        <v>116</v>
      </c>
      <c r="F40" s="945" t="s">
        <v>996</v>
      </c>
    </row>
    <row r="41" spans="1:6">
      <c r="A41" s="931"/>
      <c r="B41" s="910">
        <v>21580</v>
      </c>
      <c r="C41" s="117" t="s">
        <v>3</v>
      </c>
      <c r="D41" s="117" t="s">
        <v>997</v>
      </c>
      <c r="E41" s="910" t="s">
        <v>548</v>
      </c>
      <c r="F41" s="946"/>
    </row>
    <row r="42" spans="1:6">
      <c r="A42" s="931"/>
      <c r="B42" s="932">
        <v>75452</v>
      </c>
      <c r="C42" s="117" t="s">
        <v>3</v>
      </c>
      <c r="D42" s="117" t="s">
        <v>998</v>
      </c>
      <c r="E42" s="910" t="s">
        <v>549</v>
      </c>
      <c r="F42" s="946"/>
    </row>
    <row r="43" spans="1:6">
      <c r="A43" s="931"/>
      <c r="B43" s="932">
        <v>208794</v>
      </c>
      <c r="C43" s="117"/>
      <c r="D43" s="117">
        <v>208794</v>
      </c>
      <c r="E43" s="910" t="s">
        <v>717</v>
      </c>
      <c r="F43" s="947"/>
    </row>
    <row r="44" spans="1:6">
      <c r="A44" s="948" t="s">
        <v>999</v>
      </c>
      <c r="B44" s="939">
        <v>127087</v>
      </c>
      <c r="C44" s="937" t="s">
        <v>3</v>
      </c>
      <c r="D44" s="937" t="s">
        <v>1000</v>
      </c>
      <c r="E44" s="924" t="s">
        <v>718</v>
      </c>
      <c r="F44" s="941" t="s">
        <v>1001</v>
      </c>
    </row>
    <row r="45" spans="1:6">
      <c r="A45" s="948"/>
      <c r="B45" s="936">
        <v>202157</v>
      </c>
      <c r="C45" s="937"/>
      <c r="D45" s="937">
        <v>127088</v>
      </c>
      <c r="E45" s="936" t="s">
        <v>1002</v>
      </c>
      <c r="F45" s="943"/>
    </row>
    <row r="46" spans="1:6">
      <c r="A46" s="934" t="s">
        <v>129</v>
      </c>
      <c r="B46" s="932">
        <v>190969</v>
      </c>
      <c r="C46" s="117" t="s">
        <v>3</v>
      </c>
      <c r="D46" s="117" t="s">
        <v>1003</v>
      </c>
      <c r="E46" s="910" t="s">
        <v>134</v>
      </c>
      <c r="F46" s="949" t="s">
        <v>1004</v>
      </c>
    </row>
    <row r="47" spans="1:6">
      <c r="A47" s="934"/>
      <c r="B47" s="932">
        <v>184082</v>
      </c>
      <c r="C47" s="117" t="s">
        <v>3</v>
      </c>
      <c r="D47" s="117" t="s">
        <v>1005</v>
      </c>
      <c r="E47" s="910" t="s">
        <v>135</v>
      </c>
      <c r="F47" s="946"/>
    </row>
    <row r="48" spans="1:6">
      <c r="A48" s="934"/>
      <c r="B48" s="932">
        <v>146</v>
      </c>
      <c r="C48" s="117" t="s">
        <v>3</v>
      </c>
      <c r="D48" s="117" t="s">
        <v>1006</v>
      </c>
      <c r="E48" s="910" t="s">
        <v>552</v>
      </c>
      <c r="F48" s="946"/>
    </row>
    <row r="49" spans="1:6">
      <c r="A49" s="934"/>
      <c r="B49" s="940">
        <v>118408</v>
      </c>
      <c r="C49" s="117"/>
      <c r="D49" s="117">
        <v>118408</v>
      </c>
      <c r="E49" s="923" t="s">
        <v>559</v>
      </c>
      <c r="F49" s="947"/>
    </row>
    <row r="50" spans="1:6">
      <c r="A50" s="950" t="s">
        <v>121</v>
      </c>
      <c r="B50" s="901">
        <v>213975</v>
      </c>
      <c r="C50" s="901" t="s">
        <v>3</v>
      </c>
      <c r="D50" s="901" t="s">
        <v>1007</v>
      </c>
      <c r="E50" s="951" t="s">
        <v>124</v>
      </c>
      <c r="F50" s="952" t="s">
        <v>1008</v>
      </c>
    </row>
    <row r="51" spans="1:6">
      <c r="A51" s="950"/>
      <c r="B51" s="953">
        <v>132393</v>
      </c>
      <c r="C51" s="901"/>
      <c r="D51" s="901">
        <v>132393</v>
      </c>
      <c r="E51" s="951" t="s">
        <v>122</v>
      </c>
      <c r="F51" s="954"/>
    </row>
    <row r="52" spans="1:6">
      <c r="A52" s="955" t="s">
        <v>818</v>
      </c>
      <c r="B52" s="924">
        <v>122671</v>
      </c>
      <c r="C52" s="937" t="s">
        <v>3</v>
      </c>
      <c r="D52" s="937" t="s">
        <v>1009</v>
      </c>
      <c r="E52" s="924" t="s">
        <v>561</v>
      </c>
      <c r="F52" s="944" t="s">
        <v>1010</v>
      </c>
    </row>
    <row r="53" spans="1:6">
      <c r="A53" s="955"/>
      <c r="B53" s="938">
        <v>71520</v>
      </c>
      <c r="C53" s="937" t="s">
        <v>3</v>
      </c>
      <c r="D53" s="937" t="s">
        <v>1011</v>
      </c>
      <c r="E53" s="924" t="s">
        <v>563</v>
      </c>
      <c r="F53" s="942"/>
    </row>
    <row r="54" spans="1:6">
      <c r="A54" s="955"/>
      <c r="B54" s="924">
        <v>44368</v>
      </c>
      <c r="C54" s="937" t="s">
        <v>3</v>
      </c>
      <c r="D54" s="937" t="s">
        <v>1012</v>
      </c>
      <c r="E54" s="924" t="s">
        <v>472</v>
      </c>
      <c r="F54" s="942"/>
    </row>
    <row r="55" spans="1:6">
      <c r="A55" s="955"/>
      <c r="B55" s="938">
        <v>200083</v>
      </c>
      <c r="C55" s="937" t="s">
        <v>3</v>
      </c>
      <c r="D55" s="937" t="s">
        <v>1013</v>
      </c>
      <c r="E55" s="924" t="s">
        <v>564</v>
      </c>
      <c r="F55" s="942"/>
    </row>
    <row r="56" spans="1:6">
      <c r="A56" s="955"/>
      <c r="B56" s="924">
        <v>1331</v>
      </c>
      <c r="C56" s="937" t="s">
        <v>3</v>
      </c>
      <c r="D56" s="937" t="s">
        <v>1014</v>
      </c>
      <c r="E56" s="924" t="s">
        <v>561</v>
      </c>
      <c r="F56" s="942"/>
    </row>
    <row r="57" spans="1:6">
      <c r="A57" s="955"/>
      <c r="B57" s="938">
        <v>1299</v>
      </c>
      <c r="C57" s="937" t="s">
        <v>3</v>
      </c>
      <c r="D57" s="937" t="s">
        <v>1015</v>
      </c>
      <c r="E57" s="924" t="s">
        <v>472</v>
      </c>
      <c r="F57" s="942"/>
    </row>
    <row r="58" spans="1:6">
      <c r="A58" s="955"/>
      <c r="B58" s="938">
        <v>58027</v>
      </c>
      <c r="C58" s="937" t="s">
        <v>3</v>
      </c>
      <c r="D58" s="937" t="s">
        <v>1016</v>
      </c>
      <c r="E58" s="924" t="s">
        <v>462</v>
      </c>
      <c r="F58" s="942"/>
    </row>
    <row r="59" spans="1:6">
      <c r="A59" s="955"/>
      <c r="B59" s="938">
        <v>101420</v>
      </c>
      <c r="C59" s="937" t="s">
        <v>3</v>
      </c>
      <c r="D59" s="937" t="s">
        <v>1017</v>
      </c>
      <c r="E59" s="924" t="s">
        <v>565</v>
      </c>
      <c r="F59" s="942"/>
    </row>
    <row r="60" spans="1:6">
      <c r="A60" s="955"/>
      <c r="B60" s="938">
        <v>2029</v>
      </c>
      <c r="C60" s="937" t="s">
        <v>3</v>
      </c>
      <c r="D60" s="937" t="s">
        <v>1018</v>
      </c>
      <c r="E60" s="924" t="s">
        <v>566</v>
      </c>
      <c r="F60" s="942"/>
    </row>
    <row r="61" spans="1:6">
      <c r="A61" s="955"/>
      <c r="B61" s="938">
        <v>102608</v>
      </c>
      <c r="C61" s="937" t="s">
        <v>3</v>
      </c>
      <c r="D61" s="937" t="s">
        <v>1019</v>
      </c>
      <c r="E61" s="924" t="s">
        <v>567</v>
      </c>
      <c r="F61" s="942"/>
    </row>
    <row r="62" spans="1:6">
      <c r="A62" s="955"/>
      <c r="B62" s="938">
        <v>1944</v>
      </c>
      <c r="C62" s="937" t="s">
        <v>3</v>
      </c>
      <c r="D62" s="937" t="s">
        <v>1020</v>
      </c>
      <c r="E62" s="924" t="s">
        <v>568</v>
      </c>
      <c r="F62" s="942"/>
    </row>
    <row r="63" spans="1:6">
      <c r="A63" s="955"/>
      <c r="B63" s="938">
        <v>131898</v>
      </c>
      <c r="C63" s="937" t="s">
        <v>3</v>
      </c>
      <c r="D63" s="937" t="s">
        <v>1021</v>
      </c>
      <c r="E63" s="924" t="s">
        <v>569</v>
      </c>
      <c r="F63" s="942"/>
    </row>
    <row r="64" spans="1:6">
      <c r="A64" s="955"/>
      <c r="B64" s="938">
        <v>43628</v>
      </c>
      <c r="C64" s="937" t="s">
        <v>3</v>
      </c>
      <c r="D64" s="937" t="s">
        <v>1022</v>
      </c>
      <c r="E64" s="924" t="s">
        <v>570</v>
      </c>
      <c r="F64" s="942"/>
    </row>
    <row r="65" spans="1:6">
      <c r="A65" s="955"/>
      <c r="B65" s="938">
        <v>135483</v>
      </c>
      <c r="C65" s="937" t="s">
        <v>3</v>
      </c>
      <c r="D65" s="937" t="s">
        <v>1023</v>
      </c>
      <c r="E65" s="924" t="s">
        <v>570</v>
      </c>
      <c r="F65" s="942"/>
    </row>
    <row r="66" spans="1:6">
      <c r="A66" s="955"/>
      <c r="B66" s="938">
        <v>177707</v>
      </c>
      <c r="C66" s="937" t="s">
        <v>3</v>
      </c>
      <c r="D66" s="937" t="s">
        <v>1024</v>
      </c>
      <c r="E66" s="924" t="s">
        <v>832</v>
      </c>
      <c r="F66" s="942"/>
    </row>
    <row r="67" spans="1:6">
      <c r="A67" s="955"/>
      <c r="B67" s="938">
        <v>167024</v>
      </c>
      <c r="C67" s="937" t="s">
        <v>3</v>
      </c>
      <c r="D67" s="937" t="s">
        <v>1025</v>
      </c>
      <c r="E67" s="924" t="s">
        <v>833</v>
      </c>
      <c r="F67" s="942"/>
    </row>
    <row r="68" spans="1:6">
      <c r="A68" s="955"/>
      <c r="B68" s="938">
        <v>1314</v>
      </c>
      <c r="C68" s="937" t="s">
        <v>3</v>
      </c>
      <c r="D68" s="937" t="s">
        <v>1026</v>
      </c>
      <c r="E68" s="924" t="s">
        <v>472</v>
      </c>
      <c r="F68" s="942"/>
    </row>
    <row r="69" spans="1:6">
      <c r="A69" s="955"/>
      <c r="B69" s="938">
        <v>128372</v>
      </c>
      <c r="C69" s="937" t="s">
        <v>3</v>
      </c>
      <c r="D69" s="937" t="s">
        <v>1027</v>
      </c>
      <c r="E69" s="924" t="s">
        <v>564</v>
      </c>
      <c r="F69" s="942"/>
    </row>
    <row r="70" spans="1:6">
      <c r="A70" s="955"/>
      <c r="B70" s="938">
        <v>94886</v>
      </c>
      <c r="C70" s="937" t="s">
        <v>3</v>
      </c>
      <c r="D70" s="937" t="s">
        <v>1028</v>
      </c>
      <c r="E70" s="924" t="s">
        <v>564</v>
      </c>
      <c r="F70" s="942"/>
    </row>
    <row r="71" spans="1:6">
      <c r="A71" s="955"/>
      <c r="B71" s="938">
        <v>13491</v>
      </c>
      <c r="C71" s="937" t="s">
        <v>3</v>
      </c>
      <c r="D71" s="937" t="s">
        <v>1029</v>
      </c>
      <c r="E71" s="924" t="s">
        <v>835</v>
      </c>
      <c r="F71" s="942"/>
    </row>
    <row r="72" spans="1:6">
      <c r="A72" s="955"/>
      <c r="B72" s="938">
        <v>201777</v>
      </c>
      <c r="C72" s="937" t="s">
        <v>3</v>
      </c>
      <c r="D72" s="937" t="s">
        <v>1030</v>
      </c>
      <c r="E72" s="924" t="s">
        <v>836</v>
      </c>
      <c r="F72" s="942"/>
    </row>
    <row r="73" spans="1:6">
      <c r="A73" s="955"/>
      <c r="B73" s="938">
        <v>1440</v>
      </c>
      <c r="C73" s="937" t="s">
        <v>3</v>
      </c>
      <c r="D73" s="937" t="s">
        <v>1031</v>
      </c>
      <c r="E73" s="924" t="s">
        <v>457</v>
      </c>
      <c r="F73" s="942"/>
    </row>
    <row r="74" spans="1:6">
      <c r="A74" s="955"/>
      <c r="B74" s="938">
        <v>70432</v>
      </c>
      <c r="C74" s="937" t="s">
        <v>3</v>
      </c>
      <c r="D74" s="937" t="s">
        <v>1032</v>
      </c>
      <c r="E74" s="924" t="s">
        <v>457</v>
      </c>
      <c r="F74" s="942"/>
    </row>
    <row r="75" spans="1:6">
      <c r="A75" s="955"/>
      <c r="B75" s="938">
        <v>25343</v>
      </c>
      <c r="C75" s="937" t="s">
        <v>3</v>
      </c>
      <c r="D75" s="937" t="s">
        <v>1033</v>
      </c>
      <c r="E75" s="924" t="s">
        <v>839</v>
      </c>
      <c r="F75" s="942"/>
    </row>
    <row r="76" spans="1:6">
      <c r="A76" s="955"/>
      <c r="B76" s="938">
        <v>1236</v>
      </c>
      <c r="C76" s="937" t="s">
        <v>3</v>
      </c>
      <c r="D76" s="937" t="s">
        <v>1034</v>
      </c>
      <c r="E76" s="924" t="s">
        <v>477</v>
      </c>
      <c r="F76" s="942"/>
    </row>
    <row r="77" spans="1:6">
      <c r="A77" s="955"/>
      <c r="B77" s="938">
        <v>1375</v>
      </c>
      <c r="C77" s="937" t="s">
        <v>3</v>
      </c>
      <c r="D77" s="937" t="s">
        <v>1035</v>
      </c>
      <c r="E77" s="924" t="s">
        <v>477</v>
      </c>
      <c r="F77" s="942"/>
    </row>
    <row r="78" spans="1:6">
      <c r="A78" s="955"/>
      <c r="B78" s="938">
        <v>148890</v>
      </c>
      <c r="C78" s="937" t="s">
        <v>3</v>
      </c>
      <c r="D78" s="937" t="s">
        <v>1036</v>
      </c>
      <c r="E78" s="924" t="s">
        <v>477</v>
      </c>
      <c r="F78" s="942"/>
    </row>
    <row r="79" spans="1:6">
      <c r="A79" s="955"/>
      <c r="B79" s="938">
        <v>10702</v>
      </c>
      <c r="C79" s="937" t="s">
        <v>3</v>
      </c>
      <c r="D79" s="937" t="s">
        <v>1037</v>
      </c>
      <c r="E79" s="924" t="s">
        <v>477</v>
      </c>
      <c r="F79" s="942"/>
    </row>
    <row r="80" spans="1:6">
      <c r="A80" s="955"/>
      <c r="B80" s="938">
        <v>1271</v>
      </c>
      <c r="C80" s="937" t="s">
        <v>3</v>
      </c>
      <c r="D80" s="937" t="s">
        <v>1038</v>
      </c>
      <c r="E80" s="924" t="s">
        <v>840</v>
      </c>
      <c r="F80" s="942"/>
    </row>
    <row r="81" spans="1:6">
      <c r="A81" s="955"/>
      <c r="B81" s="938">
        <v>15929</v>
      </c>
      <c r="C81" s="937" t="s">
        <v>3</v>
      </c>
      <c r="D81" s="937" t="s">
        <v>1039</v>
      </c>
      <c r="E81" s="924" t="s">
        <v>841</v>
      </c>
      <c r="F81" s="942"/>
    </row>
    <row r="82" spans="1:6">
      <c r="A82" s="955"/>
      <c r="B82" s="938">
        <v>1946</v>
      </c>
      <c r="C82" s="937" t="s">
        <v>3</v>
      </c>
      <c r="D82" s="937" t="s">
        <v>1040</v>
      </c>
      <c r="E82" s="924" t="s">
        <v>842</v>
      </c>
      <c r="F82" s="942"/>
    </row>
    <row r="83" spans="1:6">
      <c r="A83" s="955"/>
      <c r="B83" s="938">
        <v>11788</v>
      </c>
      <c r="C83" s="937" t="s">
        <v>3</v>
      </c>
      <c r="D83" s="937" t="s">
        <v>1041</v>
      </c>
      <c r="E83" s="924" t="s">
        <v>843</v>
      </c>
      <c r="F83" s="942"/>
    </row>
    <row r="84" spans="1:6">
      <c r="A84" s="955"/>
      <c r="B84" s="938">
        <v>42965</v>
      </c>
      <c r="C84" s="937" t="s">
        <v>3</v>
      </c>
      <c r="D84" s="937" t="s">
        <v>1042</v>
      </c>
      <c r="E84" s="924" t="s">
        <v>843</v>
      </c>
      <c r="F84" s="942"/>
    </row>
    <row r="85" spans="1:6">
      <c r="A85" s="955"/>
      <c r="B85" s="938">
        <v>58262</v>
      </c>
      <c r="C85" s="937" t="s">
        <v>3</v>
      </c>
      <c r="D85" s="937" t="s">
        <v>1043</v>
      </c>
      <c r="E85" s="924" t="s">
        <v>843</v>
      </c>
      <c r="F85" s="942"/>
    </row>
    <row r="86" spans="1:6">
      <c r="A86" s="955"/>
      <c r="B86" s="938">
        <v>195217</v>
      </c>
      <c r="C86" s="937" t="s">
        <v>3</v>
      </c>
      <c r="D86" s="937" t="s">
        <v>1044</v>
      </c>
      <c r="E86" s="924" t="s">
        <v>67</v>
      </c>
      <c r="F86" s="942"/>
    </row>
    <row r="87" spans="1:6">
      <c r="A87" s="955"/>
      <c r="B87" s="938">
        <v>11424</v>
      </c>
      <c r="C87" s="937" t="s">
        <v>3</v>
      </c>
      <c r="D87" s="937" t="s">
        <v>1045</v>
      </c>
      <c r="E87" s="924" t="s">
        <v>844</v>
      </c>
      <c r="F87" s="942"/>
    </row>
    <row r="88" spans="1:6">
      <c r="A88" s="955"/>
      <c r="B88" s="938">
        <v>86955</v>
      </c>
      <c r="C88" s="937" t="s">
        <v>3</v>
      </c>
      <c r="D88" s="937" t="s">
        <v>1046</v>
      </c>
      <c r="E88" s="924" t="s">
        <v>844</v>
      </c>
      <c r="F88" s="942"/>
    </row>
    <row r="89" spans="1:6">
      <c r="A89" s="955"/>
      <c r="B89" s="938">
        <v>48043</v>
      </c>
      <c r="C89" s="937" t="s">
        <v>3</v>
      </c>
      <c r="D89" s="937" t="s">
        <v>1047</v>
      </c>
      <c r="E89" s="924" t="s">
        <v>844</v>
      </c>
      <c r="F89" s="942"/>
    </row>
    <row r="90" spans="1:6">
      <c r="A90" s="955"/>
      <c r="B90" s="938">
        <v>219041</v>
      </c>
      <c r="C90" s="937" t="s">
        <v>3</v>
      </c>
      <c r="D90" s="937" t="s">
        <v>1048</v>
      </c>
      <c r="E90" s="924" t="s">
        <v>845</v>
      </c>
      <c r="F90" s="942"/>
    </row>
    <row r="91" spans="1:6">
      <c r="A91" s="955"/>
      <c r="B91" s="938">
        <v>56875</v>
      </c>
      <c r="C91" s="937" t="s">
        <v>3</v>
      </c>
      <c r="D91" s="937" t="s">
        <v>1049</v>
      </c>
      <c r="E91" s="924" t="s">
        <v>845</v>
      </c>
      <c r="F91" s="942"/>
    </row>
    <row r="92" spans="1:6">
      <c r="A92" s="955"/>
      <c r="B92" s="938">
        <v>220224</v>
      </c>
      <c r="C92" s="937" t="s">
        <v>3</v>
      </c>
      <c r="D92" s="937" t="s">
        <v>1050</v>
      </c>
      <c r="E92" s="924" t="s">
        <v>845</v>
      </c>
      <c r="F92" s="942"/>
    </row>
    <row r="93" spans="1:6">
      <c r="A93" s="955"/>
      <c r="B93" s="938">
        <v>49118</v>
      </c>
      <c r="C93" s="937" t="s">
        <v>3</v>
      </c>
      <c r="D93" s="937" t="s">
        <v>1051</v>
      </c>
      <c r="E93" s="924" t="s">
        <v>846</v>
      </c>
      <c r="F93" s="942"/>
    </row>
    <row r="94" spans="1:6">
      <c r="A94" s="955"/>
      <c r="B94" s="938">
        <v>56783</v>
      </c>
      <c r="C94" s="937" t="s">
        <v>3</v>
      </c>
      <c r="D94" s="937" t="s">
        <v>1052</v>
      </c>
      <c r="E94" s="924" t="s">
        <v>846</v>
      </c>
      <c r="F94" s="942"/>
    </row>
    <row r="95" spans="1:6">
      <c r="A95" s="955"/>
      <c r="B95" s="938">
        <v>57129</v>
      </c>
      <c r="C95" s="937" t="s">
        <v>3</v>
      </c>
      <c r="D95" s="937" t="s">
        <v>1053</v>
      </c>
      <c r="E95" s="924" t="s">
        <v>534</v>
      </c>
      <c r="F95" s="942"/>
    </row>
    <row r="96" spans="1:6">
      <c r="A96" s="955"/>
      <c r="B96" s="938">
        <v>176650</v>
      </c>
      <c r="C96" s="937" t="s">
        <v>3</v>
      </c>
      <c r="D96" s="937" t="s">
        <v>1054</v>
      </c>
      <c r="E96" s="924" t="s">
        <v>462</v>
      </c>
      <c r="F96" s="942"/>
    </row>
    <row r="97" spans="1:6">
      <c r="A97" s="955"/>
      <c r="B97" s="938">
        <v>207271</v>
      </c>
      <c r="C97" s="937" t="s">
        <v>3</v>
      </c>
      <c r="D97" s="937" t="s">
        <v>1055</v>
      </c>
      <c r="E97" s="924" t="s">
        <v>462</v>
      </c>
      <c r="F97" s="942"/>
    </row>
    <row r="98" spans="1:6">
      <c r="A98" s="955"/>
      <c r="B98" s="938">
        <v>218704</v>
      </c>
      <c r="C98" s="937" t="s">
        <v>3</v>
      </c>
      <c r="D98" s="937" t="s">
        <v>1056</v>
      </c>
      <c r="E98" s="924" t="s">
        <v>462</v>
      </c>
      <c r="F98" s="942"/>
    </row>
    <row r="99" spans="1:6">
      <c r="A99" s="955"/>
      <c r="B99" s="938">
        <v>23217</v>
      </c>
      <c r="C99" s="937" t="s">
        <v>3</v>
      </c>
      <c r="D99" s="937" t="s">
        <v>1057</v>
      </c>
      <c r="E99" s="924" t="s">
        <v>570</v>
      </c>
      <c r="F99" s="942"/>
    </row>
    <row r="100" spans="1:6">
      <c r="A100" s="955"/>
      <c r="B100" s="938">
        <v>1924</v>
      </c>
      <c r="C100" s="937" t="s">
        <v>3</v>
      </c>
      <c r="D100" s="937" t="s">
        <v>1058</v>
      </c>
      <c r="E100" s="924" t="s">
        <v>570</v>
      </c>
      <c r="F100" s="942"/>
    </row>
    <row r="101" spans="1:6">
      <c r="A101" s="955"/>
      <c r="B101" s="938">
        <v>27724</v>
      </c>
      <c r="C101" s="937" t="s">
        <v>3</v>
      </c>
      <c r="D101" s="937" t="s">
        <v>1059</v>
      </c>
      <c r="E101" s="924" t="s">
        <v>570</v>
      </c>
      <c r="F101" s="942"/>
    </row>
    <row r="102" spans="1:6">
      <c r="A102" s="955"/>
      <c r="B102" s="938">
        <v>6178</v>
      </c>
      <c r="C102" s="937" t="s">
        <v>3</v>
      </c>
      <c r="D102" s="937" t="s">
        <v>1060</v>
      </c>
      <c r="E102" s="924" t="s">
        <v>570</v>
      </c>
      <c r="F102" s="942"/>
    </row>
    <row r="103" spans="1:6">
      <c r="A103" s="955"/>
      <c r="B103" s="938">
        <v>94162</v>
      </c>
      <c r="C103" s="937" t="s">
        <v>3</v>
      </c>
      <c r="D103" s="937" t="s">
        <v>1061</v>
      </c>
      <c r="E103" s="924" t="s">
        <v>847</v>
      </c>
      <c r="F103" s="942"/>
    </row>
    <row r="104" spans="1:6">
      <c r="A104" s="955"/>
      <c r="B104" s="938">
        <v>166880</v>
      </c>
      <c r="C104" s="937" t="s">
        <v>3</v>
      </c>
      <c r="D104" s="937" t="s">
        <v>1062</v>
      </c>
      <c r="E104" s="924" t="s">
        <v>463</v>
      </c>
      <c r="F104" s="942"/>
    </row>
    <row r="105" spans="1:6">
      <c r="A105" s="955"/>
      <c r="B105" s="938">
        <v>55449</v>
      </c>
      <c r="C105" s="937" t="s">
        <v>3</v>
      </c>
      <c r="D105" s="937" t="s">
        <v>1063</v>
      </c>
      <c r="E105" s="924" t="s">
        <v>463</v>
      </c>
      <c r="F105" s="942"/>
    </row>
    <row r="106" spans="1:6">
      <c r="A106" s="955"/>
      <c r="B106" s="938">
        <v>9025</v>
      </c>
      <c r="C106" s="937" t="s">
        <v>3</v>
      </c>
      <c r="D106" s="937" t="s">
        <v>1064</v>
      </c>
      <c r="E106" s="924" t="s">
        <v>561</v>
      </c>
      <c r="F106" s="942"/>
    </row>
    <row r="107" spans="1:6">
      <c r="A107" s="955"/>
      <c r="B107" s="938">
        <v>64766</v>
      </c>
      <c r="C107" s="937" t="s">
        <v>3</v>
      </c>
      <c r="D107" s="937" t="s">
        <v>1065</v>
      </c>
      <c r="E107" s="924" t="s">
        <v>561</v>
      </c>
      <c r="F107" s="942"/>
    </row>
    <row r="108" spans="1:6">
      <c r="A108" s="955"/>
      <c r="B108" s="938">
        <v>198750</v>
      </c>
      <c r="C108" s="937" t="s">
        <v>3</v>
      </c>
      <c r="D108" s="937" t="s">
        <v>1066</v>
      </c>
      <c r="E108" s="924" t="s">
        <v>561</v>
      </c>
      <c r="F108" s="942"/>
    </row>
    <row r="109" spans="1:6">
      <c r="A109" s="955"/>
      <c r="B109" s="938">
        <v>2585</v>
      </c>
      <c r="C109" s="937" t="s">
        <v>3</v>
      </c>
      <c r="D109" s="937" t="s">
        <v>1067</v>
      </c>
      <c r="E109" s="924" t="s">
        <v>848</v>
      </c>
      <c r="F109" s="942"/>
    </row>
    <row r="110" spans="1:6">
      <c r="A110" s="955"/>
      <c r="B110" s="938">
        <v>168760</v>
      </c>
      <c r="C110" s="937" t="s">
        <v>3</v>
      </c>
      <c r="D110" s="937" t="s">
        <v>1068</v>
      </c>
      <c r="E110" s="924" t="s">
        <v>848</v>
      </c>
      <c r="F110" s="942"/>
    </row>
    <row r="111" spans="1:6">
      <c r="A111" s="955"/>
      <c r="B111" s="936">
        <v>170537</v>
      </c>
      <c r="C111" s="937" t="s">
        <v>3</v>
      </c>
      <c r="D111" s="937" t="s">
        <v>1069</v>
      </c>
      <c r="E111" s="938" t="s">
        <v>798</v>
      </c>
      <c r="F111" s="942"/>
    </row>
    <row r="112" spans="1:6">
      <c r="A112" s="955"/>
      <c r="B112" s="936">
        <v>148441</v>
      </c>
      <c r="C112" s="937" t="s">
        <v>3</v>
      </c>
      <c r="D112" s="937" t="s">
        <v>1070</v>
      </c>
      <c r="E112" s="938" t="s">
        <v>501</v>
      </c>
      <c r="F112" s="942"/>
    </row>
    <row r="113" spans="1:6">
      <c r="A113" s="955"/>
      <c r="B113" s="936">
        <v>166819</v>
      </c>
      <c r="C113" s="937" t="s">
        <v>3</v>
      </c>
      <c r="D113" s="937" t="s">
        <v>1071</v>
      </c>
      <c r="E113" s="938" t="s">
        <v>28</v>
      </c>
      <c r="F113" s="942"/>
    </row>
    <row r="114" spans="1:6">
      <c r="A114" s="955"/>
      <c r="B114" s="936">
        <v>164949</v>
      </c>
      <c r="C114" s="937" t="s">
        <v>3</v>
      </c>
      <c r="D114" s="937" t="s">
        <v>1072</v>
      </c>
      <c r="E114" s="938" t="s">
        <v>28</v>
      </c>
      <c r="F114" s="942"/>
    </row>
    <row r="115" spans="1:6">
      <c r="A115" s="955"/>
      <c r="B115" s="937">
        <v>135858</v>
      </c>
      <c r="C115" s="937" t="s">
        <v>3</v>
      </c>
      <c r="D115" s="937" t="s">
        <v>1073</v>
      </c>
      <c r="E115" s="924" t="s">
        <v>561</v>
      </c>
      <c r="F115" s="942"/>
    </row>
    <row r="116" spans="1:6">
      <c r="A116" s="955"/>
      <c r="B116" s="937">
        <v>139495</v>
      </c>
      <c r="C116" s="937" t="s">
        <v>3</v>
      </c>
      <c r="D116" s="937" t="s">
        <v>1074</v>
      </c>
      <c r="E116" s="924" t="s">
        <v>477</v>
      </c>
      <c r="F116" s="942"/>
    </row>
    <row r="117" spans="1:6">
      <c r="A117" s="955"/>
      <c r="B117" s="937">
        <v>137157</v>
      </c>
      <c r="C117" s="937" t="s">
        <v>3</v>
      </c>
      <c r="D117" s="937" t="s">
        <v>1075</v>
      </c>
      <c r="E117" s="924" t="s">
        <v>464</v>
      </c>
      <c r="F117" s="942"/>
    </row>
    <row r="118" spans="1:6">
      <c r="A118" s="955"/>
      <c r="B118" s="937">
        <v>139497</v>
      </c>
      <c r="C118" s="937" t="s">
        <v>3</v>
      </c>
      <c r="D118" s="937" t="s">
        <v>1076</v>
      </c>
      <c r="E118" s="924" t="s">
        <v>850</v>
      </c>
      <c r="F118" s="942"/>
    </row>
    <row r="119" spans="1:6">
      <c r="A119" s="955"/>
      <c r="B119" s="937">
        <v>139743</v>
      </c>
      <c r="C119" s="937" t="s">
        <v>3</v>
      </c>
      <c r="D119" s="937" t="s">
        <v>1077</v>
      </c>
      <c r="E119" s="924" t="s">
        <v>472</v>
      </c>
      <c r="F119" s="942"/>
    </row>
    <row r="120" spans="1:6">
      <c r="A120" s="955"/>
      <c r="B120" s="937">
        <v>139494</v>
      </c>
      <c r="C120" s="937" t="s">
        <v>3</v>
      </c>
      <c r="D120" s="937" t="s">
        <v>1078</v>
      </c>
      <c r="E120" s="924" t="s">
        <v>789</v>
      </c>
      <c r="F120" s="942"/>
    </row>
    <row r="121" spans="1:6">
      <c r="A121" s="955"/>
      <c r="B121" s="937">
        <v>222895</v>
      </c>
      <c r="C121" s="937" t="s">
        <v>3</v>
      </c>
      <c r="D121" s="937" t="s">
        <v>1079</v>
      </c>
      <c r="E121" s="924" t="s">
        <v>457</v>
      </c>
      <c r="F121" s="942"/>
    </row>
    <row r="122" spans="1:6">
      <c r="A122" s="955"/>
      <c r="B122" s="937">
        <v>222896</v>
      </c>
      <c r="C122" s="937"/>
      <c r="D122" s="937">
        <v>222896</v>
      </c>
      <c r="E122" s="924" t="s">
        <v>851</v>
      </c>
      <c r="F122" s="943"/>
    </row>
    <row r="124" ht="15.6" spans="1:6">
      <c r="A124" s="501" t="s">
        <v>169</v>
      </c>
      <c r="B124" s="266" t="s">
        <v>79</v>
      </c>
      <c r="C124" s="448"/>
      <c r="D124" s="448"/>
      <c r="E124" s="266" t="s">
        <v>1080</v>
      </c>
      <c r="F124" s="34" t="s">
        <v>0</v>
      </c>
    </row>
    <row r="125" spans="1:6">
      <c r="A125" s="501"/>
      <c r="B125" s="488">
        <v>52429</v>
      </c>
      <c r="C125" s="448" t="s">
        <v>3</v>
      </c>
      <c r="D125" s="448" t="str">
        <f>B125&amp;C125</f>
        <v>52429,</v>
      </c>
      <c r="E125" s="489" t="s">
        <v>190</v>
      </c>
      <c r="F125" s="34">
        <v>2500</v>
      </c>
    </row>
    <row r="126" spans="1:6">
      <c r="A126" s="501"/>
      <c r="B126" s="488">
        <v>52439</v>
      </c>
      <c r="C126" s="448" t="s">
        <v>3</v>
      </c>
      <c r="D126" s="448" t="str">
        <f t="shared" ref="D126:D157" si="0">B126&amp;C126</f>
        <v>52439,</v>
      </c>
      <c r="E126" s="489" t="s">
        <v>1081</v>
      </c>
      <c r="F126" s="34"/>
    </row>
    <row r="127" spans="1:6">
      <c r="A127" s="501"/>
      <c r="B127" s="488">
        <v>52444</v>
      </c>
      <c r="C127" s="448" t="s">
        <v>3</v>
      </c>
      <c r="D127" s="448" t="str">
        <f t="shared" si="0"/>
        <v>52444,</v>
      </c>
      <c r="E127" s="489" t="s">
        <v>1082</v>
      </c>
      <c r="F127" s="34"/>
    </row>
    <row r="128" spans="1:6">
      <c r="A128" s="501"/>
      <c r="B128" s="488">
        <v>52446</v>
      </c>
      <c r="C128" s="448" t="s">
        <v>3</v>
      </c>
      <c r="D128" s="448" t="str">
        <f t="shared" si="0"/>
        <v>52446,</v>
      </c>
      <c r="E128" s="489" t="s">
        <v>180</v>
      </c>
      <c r="F128" s="34"/>
    </row>
    <row r="129" spans="1:6">
      <c r="A129" s="501"/>
      <c r="B129" s="488">
        <v>52532</v>
      </c>
      <c r="C129" s="448" t="s">
        <v>3</v>
      </c>
      <c r="D129" s="448" t="str">
        <f t="shared" si="0"/>
        <v>52532,</v>
      </c>
      <c r="E129" s="489" t="s">
        <v>185</v>
      </c>
      <c r="F129" s="34"/>
    </row>
    <row r="130" spans="1:6">
      <c r="A130" s="501"/>
      <c r="B130" s="488">
        <v>53584</v>
      </c>
      <c r="C130" s="448" t="s">
        <v>3</v>
      </c>
      <c r="D130" s="448" t="str">
        <f t="shared" si="0"/>
        <v>53584,</v>
      </c>
      <c r="E130" s="489" t="s">
        <v>1083</v>
      </c>
      <c r="F130" s="34"/>
    </row>
    <row r="131" spans="1:6">
      <c r="A131" s="501"/>
      <c r="B131" s="488">
        <v>68184</v>
      </c>
      <c r="C131" s="448" t="s">
        <v>3</v>
      </c>
      <c r="D131" s="448" t="str">
        <f t="shared" si="0"/>
        <v>68184,</v>
      </c>
      <c r="E131" s="489" t="s">
        <v>1084</v>
      </c>
      <c r="F131" s="34"/>
    </row>
    <row r="132" spans="1:6">
      <c r="A132" s="501"/>
      <c r="B132" s="488">
        <v>84287</v>
      </c>
      <c r="C132" s="448" t="s">
        <v>3</v>
      </c>
      <c r="D132" s="448" t="str">
        <f t="shared" si="0"/>
        <v>84287,</v>
      </c>
      <c r="E132" s="489" t="s">
        <v>195</v>
      </c>
      <c r="F132" s="34"/>
    </row>
    <row r="133" spans="1:6">
      <c r="A133" s="501"/>
      <c r="B133" s="488">
        <v>99795</v>
      </c>
      <c r="C133" s="448" t="s">
        <v>3</v>
      </c>
      <c r="D133" s="448" t="str">
        <f t="shared" si="0"/>
        <v>99795,</v>
      </c>
      <c r="E133" s="489" t="s">
        <v>1085</v>
      </c>
      <c r="F133" s="34"/>
    </row>
    <row r="134" spans="1:6">
      <c r="A134" s="501"/>
      <c r="B134" s="488">
        <v>122653</v>
      </c>
      <c r="C134" s="448" t="s">
        <v>3</v>
      </c>
      <c r="D134" s="448" t="str">
        <f t="shared" si="0"/>
        <v>122653,</v>
      </c>
      <c r="E134" s="489" t="s">
        <v>1086</v>
      </c>
      <c r="F134" s="34"/>
    </row>
    <row r="135" spans="1:6">
      <c r="A135" s="501"/>
      <c r="B135" s="488">
        <v>122654</v>
      </c>
      <c r="C135" s="448" t="s">
        <v>3</v>
      </c>
      <c r="D135" s="448" t="str">
        <f t="shared" si="0"/>
        <v>122654,</v>
      </c>
      <c r="E135" s="489" t="s">
        <v>1087</v>
      </c>
      <c r="F135" s="34"/>
    </row>
    <row r="136" spans="1:6">
      <c r="A136" s="501"/>
      <c r="B136" s="488">
        <v>130202</v>
      </c>
      <c r="C136" s="448" t="s">
        <v>3</v>
      </c>
      <c r="D136" s="448" t="str">
        <f t="shared" si="0"/>
        <v>130202,</v>
      </c>
      <c r="E136" s="489" t="s">
        <v>1088</v>
      </c>
      <c r="F136" s="34"/>
    </row>
    <row r="137" spans="1:6">
      <c r="A137" s="501"/>
      <c r="B137" s="488">
        <v>131921</v>
      </c>
      <c r="C137" s="448" t="s">
        <v>3</v>
      </c>
      <c r="D137" s="448" t="str">
        <f t="shared" si="0"/>
        <v>131921,</v>
      </c>
      <c r="E137" s="489" t="s">
        <v>174</v>
      </c>
      <c r="F137" s="34"/>
    </row>
    <row r="138" spans="1:6">
      <c r="A138" s="501"/>
      <c r="B138" s="488">
        <v>134170</v>
      </c>
      <c r="C138" s="448" t="s">
        <v>3</v>
      </c>
      <c r="D138" s="448" t="str">
        <f t="shared" si="0"/>
        <v>134170,</v>
      </c>
      <c r="E138" s="489" t="s">
        <v>1089</v>
      </c>
      <c r="F138" s="34"/>
    </row>
    <row r="139" spans="1:6">
      <c r="A139" s="501"/>
      <c r="B139" s="488">
        <v>134171</v>
      </c>
      <c r="C139" s="448" t="s">
        <v>3</v>
      </c>
      <c r="D139" s="448" t="str">
        <f t="shared" si="0"/>
        <v>134171,</v>
      </c>
      <c r="E139" s="489" t="s">
        <v>184</v>
      </c>
      <c r="F139" s="34"/>
    </row>
    <row r="140" spans="1:6">
      <c r="A140" s="501"/>
      <c r="B140" s="488">
        <v>140498</v>
      </c>
      <c r="C140" s="448" t="s">
        <v>3</v>
      </c>
      <c r="D140" s="448" t="str">
        <f t="shared" si="0"/>
        <v>140498,</v>
      </c>
      <c r="E140" s="489" t="s">
        <v>1090</v>
      </c>
      <c r="F140" s="34"/>
    </row>
    <row r="141" spans="1:6">
      <c r="A141" s="501"/>
      <c r="B141" s="488">
        <v>140499</v>
      </c>
      <c r="C141" s="448" t="s">
        <v>3</v>
      </c>
      <c r="D141" s="448" t="str">
        <f t="shared" si="0"/>
        <v>140499,</v>
      </c>
      <c r="E141" s="489" t="s">
        <v>189</v>
      </c>
      <c r="F141" s="34"/>
    </row>
    <row r="142" spans="1:6">
      <c r="A142" s="501"/>
      <c r="B142" s="488">
        <v>140507</v>
      </c>
      <c r="C142" s="448" t="s">
        <v>3</v>
      </c>
      <c r="D142" s="448" t="str">
        <f t="shared" si="0"/>
        <v>140507,</v>
      </c>
      <c r="E142" s="489" t="s">
        <v>1091</v>
      </c>
      <c r="F142" s="34"/>
    </row>
    <row r="143" spans="1:6">
      <c r="A143" s="501"/>
      <c r="B143" s="488">
        <v>154689</v>
      </c>
      <c r="C143" s="448" t="s">
        <v>3</v>
      </c>
      <c r="D143" s="448" t="str">
        <f t="shared" si="0"/>
        <v>154689,</v>
      </c>
      <c r="E143" s="489" t="s">
        <v>179</v>
      </c>
      <c r="F143" s="34"/>
    </row>
    <row r="144" spans="1:6">
      <c r="A144" s="501"/>
      <c r="B144" s="488">
        <v>162305</v>
      </c>
      <c r="C144" s="448" t="s">
        <v>3</v>
      </c>
      <c r="D144" s="448" t="str">
        <f t="shared" si="0"/>
        <v>162305,</v>
      </c>
      <c r="E144" s="489" t="s">
        <v>172</v>
      </c>
      <c r="F144" s="34"/>
    </row>
    <row r="145" spans="1:6">
      <c r="A145" s="501"/>
      <c r="B145" s="488">
        <v>162875</v>
      </c>
      <c r="C145" s="448" t="s">
        <v>3</v>
      </c>
      <c r="D145" s="448" t="str">
        <f t="shared" si="0"/>
        <v>162875,</v>
      </c>
      <c r="E145" s="489" t="s">
        <v>225</v>
      </c>
      <c r="F145" s="34"/>
    </row>
    <row r="146" spans="1:6">
      <c r="A146" s="501"/>
      <c r="B146" s="488">
        <v>168730</v>
      </c>
      <c r="C146" s="448" t="s">
        <v>3</v>
      </c>
      <c r="D146" s="448" t="str">
        <f t="shared" si="0"/>
        <v>168730,</v>
      </c>
      <c r="E146" s="489" t="s">
        <v>1092</v>
      </c>
      <c r="F146" s="34"/>
    </row>
    <row r="147" spans="1:6">
      <c r="A147" s="501"/>
      <c r="B147" s="488">
        <v>171306</v>
      </c>
      <c r="C147" s="448" t="s">
        <v>3</v>
      </c>
      <c r="D147" s="448" t="str">
        <f t="shared" si="0"/>
        <v>171306,</v>
      </c>
      <c r="E147" s="489" t="s">
        <v>172</v>
      </c>
      <c r="F147" s="34"/>
    </row>
    <row r="148" spans="1:6">
      <c r="A148" s="501"/>
      <c r="B148" s="488">
        <v>175999</v>
      </c>
      <c r="C148" s="448" t="s">
        <v>3</v>
      </c>
      <c r="D148" s="448" t="str">
        <f t="shared" si="0"/>
        <v>175999,</v>
      </c>
      <c r="E148" s="489" t="s">
        <v>1093</v>
      </c>
      <c r="F148" s="34"/>
    </row>
    <row r="149" spans="1:6">
      <c r="A149" s="501"/>
      <c r="B149" s="488">
        <v>176001</v>
      </c>
      <c r="C149" s="448" t="s">
        <v>3</v>
      </c>
      <c r="D149" s="448" t="str">
        <f t="shared" si="0"/>
        <v>176001,</v>
      </c>
      <c r="E149" s="489" t="s">
        <v>1093</v>
      </c>
      <c r="F149" s="34"/>
    </row>
    <row r="150" spans="1:6">
      <c r="A150" s="501"/>
      <c r="B150" s="488">
        <v>181386</v>
      </c>
      <c r="C150" s="448" t="s">
        <v>3</v>
      </c>
      <c r="D150" s="448" t="str">
        <f t="shared" si="0"/>
        <v>181386,</v>
      </c>
      <c r="E150" s="489" t="s">
        <v>211</v>
      </c>
      <c r="F150" s="34"/>
    </row>
    <row r="151" spans="1:6">
      <c r="A151" s="501"/>
      <c r="B151" s="488">
        <v>181387</v>
      </c>
      <c r="C151" s="448" t="s">
        <v>3</v>
      </c>
      <c r="D151" s="448" t="str">
        <f t="shared" si="0"/>
        <v>181387,</v>
      </c>
      <c r="E151" s="489" t="s">
        <v>212</v>
      </c>
      <c r="F151" s="34"/>
    </row>
    <row r="152" spans="1:6">
      <c r="A152" s="501"/>
      <c r="B152" s="488">
        <v>181448</v>
      </c>
      <c r="C152" s="448" t="s">
        <v>3</v>
      </c>
      <c r="D152" s="448" t="str">
        <f t="shared" si="0"/>
        <v>181448,</v>
      </c>
      <c r="E152" s="488" t="s">
        <v>1094</v>
      </c>
      <c r="F152" s="34"/>
    </row>
    <row r="153" spans="1:6">
      <c r="A153" s="501"/>
      <c r="B153" s="488">
        <v>182634</v>
      </c>
      <c r="C153" s="448" t="s">
        <v>3</v>
      </c>
      <c r="D153" s="448" t="str">
        <f t="shared" si="0"/>
        <v>182634,</v>
      </c>
      <c r="E153" s="489" t="s">
        <v>213</v>
      </c>
      <c r="F153" s="34"/>
    </row>
    <row r="154" spans="1:6">
      <c r="A154" s="501"/>
      <c r="B154" s="488">
        <v>182962</v>
      </c>
      <c r="C154" s="448" t="s">
        <v>3</v>
      </c>
      <c r="D154" s="448" t="str">
        <f t="shared" si="0"/>
        <v>182962,</v>
      </c>
      <c r="E154" s="489" t="s">
        <v>1093</v>
      </c>
      <c r="F154" s="34"/>
    </row>
    <row r="155" spans="1:6">
      <c r="A155" s="501"/>
      <c r="B155" s="488">
        <v>182964</v>
      </c>
      <c r="C155" s="448" t="s">
        <v>3</v>
      </c>
      <c r="D155" s="448" t="str">
        <f t="shared" si="0"/>
        <v>182964,</v>
      </c>
      <c r="E155" s="489" t="s">
        <v>214</v>
      </c>
      <c r="F155" s="34"/>
    </row>
    <row r="156" spans="1:6">
      <c r="A156" s="501"/>
      <c r="B156" s="488">
        <v>183592</v>
      </c>
      <c r="C156" s="448" t="s">
        <v>3</v>
      </c>
      <c r="D156" s="448" t="str">
        <f t="shared" si="0"/>
        <v>183592,</v>
      </c>
      <c r="E156" s="489" t="s">
        <v>216</v>
      </c>
      <c r="F156" s="34"/>
    </row>
    <row r="157" spans="1:6">
      <c r="A157" s="501"/>
      <c r="B157" s="488">
        <v>183861</v>
      </c>
      <c r="C157" s="448" t="s">
        <v>3</v>
      </c>
      <c r="D157" s="448" t="str">
        <f t="shared" si="0"/>
        <v>183861,</v>
      </c>
      <c r="E157" s="489" t="s">
        <v>1095</v>
      </c>
      <c r="F157" s="34"/>
    </row>
    <row r="158" spans="1:6">
      <c r="A158" s="501"/>
      <c r="B158" s="488">
        <v>184139</v>
      </c>
      <c r="C158" s="448" t="s">
        <v>3</v>
      </c>
      <c r="D158" s="448" t="str">
        <f t="shared" ref="D158:D196" si="1">B158&amp;C158</f>
        <v>184139,</v>
      </c>
      <c r="E158" s="489" t="s">
        <v>194</v>
      </c>
      <c r="F158" s="34"/>
    </row>
    <row r="159" spans="1:6">
      <c r="A159" s="501"/>
      <c r="B159" s="488">
        <v>184292</v>
      </c>
      <c r="C159" s="448" t="s">
        <v>3</v>
      </c>
      <c r="D159" s="448" t="str">
        <f t="shared" si="1"/>
        <v>184292,</v>
      </c>
      <c r="E159" s="489" t="s">
        <v>1096</v>
      </c>
      <c r="F159" s="34"/>
    </row>
    <row r="160" spans="1:6">
      <c r="A160" s="501"/>
      <c r="B160" s="488">
        <v>184367</v>
      </c>
      <c r="C160" s="448" t="s">
        <v>3</v>
      </c>
      <c r="D160" s="448" t="str">
        <f t="shared" si="1"/>
        <v>184367,</v>
      </c>
      <c r="E160" s="489" t="s">
        <v>1097</v>
      </c>
      <c r="F160" s="34"/>
    </row>
    <row r="161" spans="1:6">
      <c r="A161" s="501"/>
      <c r="B161" s="488">
        <v>187558</v>
      </c>
      <c r="C161" s="448" t="s">
        <v>3</v>
      </c>
      <c r="D161" s="448" t="str">
        <f t="shared" si="1"/>
        <v>187558,</v>
      </c>
      <c r="E161" s="489" t="s">
        <v>1098</v>
      </c>
      <c r="F161" s="34"/>
    </row>
    <row r="162" spans="1:6">
      <c r="A162" s="501"/>
      <c r="B162" s="488">
        <v>187807</v>
      </c>
      <c r="C162" s="448" t="s">
        <v>3</v>
      </c>
      <c r="D162" s="448" t="str">
        <f t="shared" si="1"/>
        <v>187807,</v>
      </c>
      <c r="E162" s="489" t="s">
        <v>223</v>
      </c>
      <c r="F162" s="34"/>
    </row>
    <row r="163" spans="1:6">
      <c r="A163" s="501"/>
      <c r="B163" s="488">
        <v>188531</v>
      </c>
      <c r="C163" s="448" t="s">
        <v>3</v>
      </c>
      <c r="D163" s="448" t="str">
        <f t="shared" si="1"/>
        <v>188531,</v>
      </c>
      <c r="E163" s="488" t="s">
        <v>1099</v>
      </c>
      <c r="F163" s="34"/>
    </row>
    <row r="164" spans="1:6">
      <c r="A164" s="501"/>
      <c r="B164" s="488">
        <v>190669</v>
      </c>
      <c r="C164" s="448" t="s">
        <v>3</v>
      </c>
      <c r="D164" s="448" t="str">
        <f t="shared" si="1"/>
        <v>190669,</v>
      </c>
      <c r="E164" s="489" t="s">
        <v>172</v>
      </c>
      <c r="F164" s="34"/>
    </row>
    <row r="165" spans="1:6">
      <c r="A165" s="501"/>
      <c r="B165" s="488">
        <v>193202</v>
      </c>
      <c r="C165" s="448" t="s">
        <v>3</v>
      </c>
      <c r="D165" s="448" t="str">
        <f t="shared" si="1"/>
        <v>193202,</v>
      </c>
      <c r="E165" s="489" t="s">
        <v>1100</v>
      </c>
      <c r="F165" s="34"/>
    </row>
    <row r="166" spans="1:6">
      <c r="A166" s="501"/>
      <c r="B166" s="488">
        <v>193203</v>
      </c>
      <c r="C166" s="448" t="s">
        <v>3</v>
      </c>
      <c r="D166" s="448" t="str">
        <f t="shared" si="1"/>
        <v>193203,</v>
      </c>
      <c r="E166" s="489" t="s">
        <v>1101</v>
      </c>
      <c r="F166" s="34"/>
    </row>
    <row r="167" spans="1:6">
      <c r="A167" s="501"/>
      <c r="B167" s="488">
        <v>193204</v>
      </c>
      <c r="C167" s="448" t="s">
        <v>3</v>
      </c>
      <c r="D167" s="448" t="str">
        <f t="shared" si="1"/>
        <v>193204,</v>
      </c>
      <c r="E167" s="489" t="s">
        <v>217</v>
      </c>
      <c r="F167" s="34"/>
    </row>
    <row r="168" spans="1:6">
      <c r="A168" s="501"/>
      <c r="B168" s="488">
        <v>195522</v>
      </c>
      <c r="C168" s="448" t="s">
        <v>3</v>
      </c>
      <c r="D168" s="448" t="str">
        <f t="shared" si="1"/>
        <v>195522,</v>
      </c>
      <c r="E168" s="489" t="s">
        <v>1102</v>
      </c>
      <c r="F168" s="34"/>
    </row>
    <row r="169" spans="1:6">
      <c r="A169" s="501"/>
      <c r="B169" s="488">
        <v>195766</v>
      </c>
      <c r="C169" s="448" t="s">
        <v>3</v>
      </c>
      <c r="D169" s="448" t="str">
        <f t="shared" si="1"/>
        <v>195766,</v>
      </c>
      <c r="E169" s="489" t="s">
        <v>198</v>
      </c>
      <c r="F169" s="34"/>
    </row>
    <row r="170" spans="1:6">
      <c r="A170" s="501"/>
      <c r="B170" s="488">
        <v>195767</v>
      </c>
      <c r="C170" s="448" t="s">
        <v>3</v>
      </c>
      <c r="D170" s="448" t="str">
        <f t="shared" si="1"/>
        <v>195767,</v>
      </c>
      <c r="E170" s="489" t="s">
        <v>1103</v>
      </c>
      <c r="F170" s="34"/>
    </row>
    <row r="171" spans="1:6">
      <c r="A171" s="501"/>
      <c r="B171" s="488">
        <v>198102</v>
      </c>
      <c r="C171" s="448" t="s">
        <v>3</v>
      </c>
      <c r="D171" s="448" t="str">
        <f t="shared" si="1"/>
        <v>198102,</v>
      </c>
      <c r="E171" s="489" t="s">
        <v>1104</v>
      </c>
      <c r="F171" s="34"/>
    </row>
    <row r="172" spans="1:6">
      <c r="A172" s="501"/>
      <c r="B172" s="488">
        <v>198103</v>
      </c>
      <c r="C172" s="448" t="s">
        <v>3</v>
      </c>
      <c r="D172" s="448" t="str">
        <f t="shared" si="1"/>
        <v>198103,</v>
      </c>
      <c r="E172" s="489" t="s">
        <v>1104</v>
      </c>
      <c r="F172" s="34"/>
    </row>
    <row r="173" spans="1:6">
      <c r="A173" s="501"/>
      <c r="B173" s="488">
        <v>198979</v>
      </c>
      <c r="C173" s="448" t="s">
        <v>3</v>
      </c>
      <c r="D173" s="448" t="str">
        <f t="shared" si="1"/>
        <v>198979,</v>
      </c>
      <c r="E173" s="489" t="s">
        <v>170</v>
      </c>
      <c r="F173" s="34"/>
    </row>
    <row r="174" spans="1:6">
      <c r="A174" s="501"/>
      <c r="B174" s="488">
        <v>201140</v>
      </c>
      <c r="C174" s="448" t="s">
        <v>3</v>
      </c>
      <c r="D174" s="448" t="str">
        <f t="shared" si="1"/>
        <v>201140,</v>
      </c>
      <c r="E174" s="489" t="s">
        <v>1105</v>
      </c>
      <c r="F174" s="34"/>
    </row>
    <row r="175" spans="1:6">
      <c r="A175" s="501"/>
      <c r="B175" s="488">
        <v>201743</v>
      </c>
      <c r="C175" s="448" t="s">
        <v>3</v>
      </c>
      <c r="D175" s="448" t="str">
        <f t="shared" si="1"/>
        <v>201743,</v>
      </c>
      <c r="E175" s="489" t="s">
        <v>1106</v>
      </c>
      <c r="F175" s="34"/>
    </row>
    <row r="176" spans="1:6">
      <c r="A176" s="501"/>
      <c r="B176" s="488">
        <v>206341</v>
      </c>
      <c r="C176" s="448" t="s">
        <v>3</v>
      </c>
      <c r="D176" s="448" t="str">
        <f t="shared" si="1"/>
        <v>206341,</v>
      </c>
      <c r="E176" s="489" t="s">
        <v>214</v>
      </c>
      <c r="F176" s="34"/>
    </row>
    <row r="177" spans="1:6">
      <c r="A177" s="501"/>
      <c r="B177" s="488">
        <v>215035</v>
      </c>
      <c r="C177" s="448" t="s">
        <v>3</v>
      </c>
      <c r="D177" s="448" t="str">
        <f t="shared" si="1"/>
        <v>215035,</v>
      </c>
      <c r="E177" s="489" t="s">
        <v>1107</v>
      </c>
      <c r="F177" s="34"/>
    </row>
    <row r="178" spans="1:6">
      <c r="A178" s="501"/>
      <c r="B178" s="488">
        <v>215070</v>
      </c>
      <c r="C178" s="448" t="s">
        <v>3</v>
      </c>
      <c r="D178" s="448" t="str">
        <f t="shared" si="1"/>
        <v>215070,</v>
      </c>
      <c r="E178" s="489" t="s">
        <v>207</v>
      </c>
      <c r="F178" s="34"/>
    </row>
    <row r="179" spans="1:6">
      <c r="A179" s="501"/>
      <c r="B179" s="488">
        <v>215071</v>
      </c>
      <c r="C179" s="448" t="s">
        <v>3</v>
      </c>
      <c r="D179" s="448" t="str">
        <f t="shared" si="1"/>
        <v>215071,</v>
      </c>
      <c r="E179" s="489" t="s">
        <v>207</v>
      </c>
      <c r="F179" s="34"/>
    </row>
    <row r="180" spans="1:6">
      <c r="A180" s="501"/>
      <c r="B180" s="488">
        <v>217035</v>
      </c>
      <c r="C180" s="448" t="s">
        <v>3</v>
      </c>
      <c r="D180" s="448" t="str">
        <f t="shared" si="1"/>
        <v>217035,</v>
      </c>
      <c r="E180" s="489" t="s">
        <v>1108</v>
      </c>
      <c r="F180" s="34"/>
    </row>
    <row r="181" spans="1:6">
      <c r="A181" s="501"/>
      <c r="B181" s="488">
        <v>218374</v>
      </c>
      <c r="C181" s="448" t="s">
        <v>3</v>
      </c>
      <c r="D181" s="448" t="str">
        <f t="shared" si="1"/>
        <v>218374,</v>
      </c>
      <c r="E181" s="489" t="s">
        <v>170</v>
      </c>
      <c r="F181" s="34"/>
    </row>
    <row r="182" spans="1:6">
      <c r="A182" s="501"/>
      <c r="B182" s="488">
        <v>52440</v>
      </c>
      <c r="C182" s="448" t="s">
        <v>3</v>
      </c>
      <c r="D182" s="448" t="str">
        <f t="shared" si="1"/>
        <v>52440,</v>
      </c>
      <c r="E182" s="489" t="s">
        <v>207</v>
      </c>
      <c r="F182" s="34"/>
    </row>
    <row r="183" spans="1:6">
      <c r="A183" s="501"/>
      <c r="B183" s="488">
        <v>52531</v>
      </c>
      <c r="C183" s="448" t="s">
        <v>3</v>
      </c>
      <c r="D183" s="448" t="str">
        <f t="shared" si="1"/>
        <v>52531,</v>
      </c>
      <c r="E183" s="489" t="s">
        <v>1109</v>
      </c>
      <c r="F183" s="34"/>
    </row>
    <row r="184" spans="1:6">
      <c r="A184" s="501"/>
      <c r="B184" s="488">
        <v>69199</v>
      </c>
      <c r="C184" s="448" t="s">
        <v>3</v>
      </c>
      <c r="D184" s="448" t="str">
        <f t="shared" si="1"/>
        <v>69199,</v>
      </c>
      <c r="E184" s="489" t="s">
        <v>1110</v>
      </c>
      <c r="F184" s="34"/>
    </row>
    <row r="185" spans="1:6">
      <c r="A185" s="501"/>
      <c r="B185" s="488">
        <v>84294</v>
      </c>
      <c r="C185" s="448" t="s">
        <v>3</v>
      </c>
      <c r="D185" s="448" t="str">
        <f t="shared" si="1"/>
        <v>84294,</v>
      </c>
      <c r="E185" s="489" t="s">
        <v>1111</v>
      </c>
      <c r="F185" s="34"/>
    </row>
    <row r="186" spans="1:6">
      <c r="A186" s="501"/>
      <c r="B186" s="488">
        <v>84295</v>
      </c>
      <c r="C186" s="448" t="s">
        <v>3</v>
      </c>
      <c r="D186" s="448" t="str">
        <f t="shared" si="1"/>
        <v>84295,</v>
      </c>
      <c r="E186" s="489" t="s">
        <v>1112</v>
      </c>
      <c r="F186" s="34"/>
    </row>
    <row r="187" spans="1:6">
      <c r="A187" s="501"/>
      <c r="B187" s="488">
        <v>104461</v>
      </c>
      <c r="C187" s="448" t="s">
        <v>3</v>
      </c>
      <c r="D187" s="448" t="str">
        <f t="shared" si="1"/>
        <v>104461,</v>
      </c>
      <c r="E187" s="489" t="s">
        <v>1113</v>
      </c>
      <c r="F187" s="34"/>
    </row>
    <row r="188" spans="1:6">
      <c r="A188" s="501"/>
      <c r="B188" s="488">
        <v>121314</v>
      </c>
      <c r="C188" s="448" t="s">
        <v>3</v>
      </c>
      <c r="D188" s="448" t="str">
        <f t="shared" si="1"/>
        <v>121314,</v>
      </c>
      <c r="E188" s="489" t="s">
        <v>1114</v>
      </c>
      <c r="F188" s="34"/>
    </row>
    <row r="189" spans="1:6">
      <c r="A189" s="501"/>
      <c r="B189" s="488">
        <v>126309</v>
      </c>
      <c r="C189" s="448" t="s">
        <v>3</v>
      </c>
      <c r="D189" s="448" t="str">
        <f t="shared" si="1"/>
        <v>126309,</v>
      </c>
      <c r="E189" s="489" t="s">
        <v>1115</v>
      </c>
      <c r="F189" s="34"/>
    </row>
    <row r="190" spans="1:6">
      <c r="A190" s="501"/>
      <c r="B190" s="488">
        <v>137325</v>
      </c>
      <c r="C190" s="448" t="s">
        <v>3</v>
      </c>
      <c r="D190" s="448" t="str">
        <f t="shared" si="1"/>
        <v>137325,</v>
      </c>
      <c r="E190" s="489" t="s">
        <v>1116</v>
      </c>
      <c r="F190" s="34"/>
    </row>
    <row r="191" spans="1:6">
      <c r="A191" s="501"/>
      <c r="B191" s="488">
        <v>137337</v>
      </c>
      <c r="C191" s="448" t="s">
        <v>3</v>
      </c>
      <c r="D191" s="448" t="str">
        <f t="shared" si="1"/>
        <v>137337,</v>
      </c>
      <c r="E191" s="489" t="s">
        <v>203</v>
      </c>
      <c r="F191" s="34"/>
    </row>
    <row r="192" spans="1:6">
      <c r="A192" s="501"/>
      <c r="B192" s="488">
        <v>137339</v>
      </c>
      <c r="C192" s="448" t="s">
        <v>3</v>
      </c>
      <c r="D192" s="448" t="str">
        <f t="shared" si="1"/>
        <v>137339,</v>
      </c>
      <c r="E192" s="489" t="s">
        <v>193</v>
      </c>
      <c r="F192" s="34"/>
    </row>
    <row r="193" spans="1:6">
      <c r="A193" s="501"/>
      <c r="B193" s="488">
        <v>138710</v>
      </c>
      <c r="C193" s="448" t="s">
        <v>3</v>
      </c>
      <c r="D193" s="448" t="str">
        <f t="shared" si="1"/>
        <v>138710,</v>
      </c>
      <c r="E193" s="489" t="s">
        <v>205</v>
      </c>
      <c r="F193" s="34"/>
    </row>
    <row r="194" spans="1:6">
      <c r="A194" s="501"/>
      <c r="B194" s="488">
        <v>143123</v>
      </c>
      <c r="C194" s="448" t="s">
        <v>3</v>
      </c>
      <c r="D194" s="448" t="str">
        <f t="shared" si="1"/>
        <v>143123,</v>
      </c>
      <c r="E194" s="489" t="s">
        <v>1117</v>
      </c>
      <c r="F194" s="34"/>
    </row>
    <row r="195" spans="1:6">
      <c r="A195" s="501"/>
      <c r="B195" s="488">
        <v>163824</v>
      </c>
      <c r="C195" s="448" t="s">
        <v>3</v>
      </c>
      <c r="D195" s="448" t="str">
        <f t="shared" si="1"/>
        <v>163824,</v>
      </c>
      <c r="E195" s="489" t="s">
        <v>1118</v>
      </c>
      <c r="F195" s="34"/>
    </row>
    <row r="196" spans="1:6">
      <c r="A196" s="501"/>
      <c r="B196" s="488">
        <v>173078</v>
      </c>
      <c r="C196" s="448"/>
      <c r="D196" s="448" t="str">
        <f t="shared" si="1"/>
        <v>173078</v>
      </c>
      <c r="E196" s="489" t="s">
        <v>1119</v>
      </c>
      <c r="F196" s="34"/>
    </row>
    <row r="198" spans="1:6">
      <c r="A198" s="134" t="s">
        <v>751</v>
      </c>
      <c r="B198" s="747" t="s">
        <v>79</v>
      </c>
      <c r="C198" s="448"/>
      <c r="D198" s="448"/>
      <c r="E198" s="956" t="s">
        <v>2</v>
      </c>
      <c r="F198" s="34" t="s">
        <v>0</v>
      </c>
    </row>
    <row r="199" spans="1:6">
      <c r="A199" s="134"/>
      <c r="B199" s="747">
        <v>165176</v>
      </c>
      <c r="C199" s="448" t="s">
        <v>3</v>
      </c>
      <c r="D199" s="448" t="str">
        <f>B199&amp;C199</f>
        <v>165176,</v>
      </c>
      <c r="E199" s="956" t="s">
        <v>752</v>
      </c>
      <c r="F199" s="193">
        <v>575</v>
      </c>
    </row>
    <row r="200" spans="1:6">
      <c r="A200" s="134"/>
      <c r="B200" s="747">
        <v>168283</v>
      </c>
      <c r="C200" s="448" t="s">
        <v>3</v>
      </c>
      <c r="D200" s="448" t="str">
        <f t="shared" ref="D200:D237" si="2">B200&amp;C200</f>
        <v>168283,</v>
      </c>
      <c r="E200" s="956" t="s">
        <v>753</v>
      </c>
      <c r="F200" s="193"/>
    </row>
    <row r="201" spans="1:6">
      <c r="A201" s="134"/>
      <c r="B201" s="957">
        <v>190363</v>
      </c>
      <c r="C201" s="448" t="s">
        <v>3</v>
      </c>
      <c r="D201" s="448" t="str">
        <f t="shared" si="2"/>
        <v>190363,</v>
      </c>
      <c r="E201" s="956" t="s">
        <v>754</v>
      </c>
      <c r="F201" s="193"/>
    </row>
    <row r="202" spans="1:6">
      <c r="A202" s="134"/>
      <c r="B202" s="957">
        <v>188540</v>
      </c>
      <c r="C202" s="448" t="s">
        <v>3</v>
      </c>
      <c r="D202" s="448" t="str">
        <f t="shared" si="2"/>
        <v>188540,</v>
      </c>
      <c r="E202" s="956" t="s">
        <v>755</v>
      </c>
      <c r="F202" s="193"/>
    </row>
    <row r="203" spans="1:6">
      <c r="A203" s="134"/>
      <c r="B203" s="747">
        <v>182767</v>
      </c>
      <c r="C203" s="448" t="s">
        <v>3</v>
      </c>
      <c r="D203" s="448" t="str">
        <f t="shared" si="2"/>
        <v>182767,</v>
      </c>
      <c r="E203" s="956" t="s">
        <v>756</v>
      </c>
      <c r="F203" s="193"/>
    </row>
    <row r="204" spans="1:6">
      <c r="A204" s="134"/>
      <c r="B204" s="747">
        <v>180867</v>
      </c>
      <c r="C204" s="448" t="s">
        <v>3</v>
      </c>
      <c r="D204" s="448" t="str">
        <f t="shared" si="2"/>
        <v>180867,</v>
      </c>
      <c r="E204" s="956" t="s">
        <v>757</v>
      </c>
      <c r="F204" s="193"/>
    </row>
    <row r="205" spans="1:6">
      <c r="A205" s="134"/>
      <c r="B205" s="747">
        <v>213778</v>
      </c>
      <c r="C205" s="448" t="s">
        <v>3</v>
      </c>
      <c r="D205" s="448" t="str">
        <f t="shared" si="2"/>
        <v>213778,</v>
      </c>
      <c r="E205" s="956" t="s">
        <v>757</v>
      </c>
      <c r="F205" s="193"/>
    </row>
    <row r="206" spans="1:6">
      <c r="A206" s="134"/>
      <c r="B206" s="747">
        <v>55863</v>
      </c>
      <c r="C206" s="448" t="s">
        <v>3</v>
      </c>
      <c r="D206" s="448" t="str">
        <f t="shared" si="2"/>
        <v>55863,</v>
      </c>
      <c r="E206" s="956" t="s">
        <v>758</v>
      </c>
      <c r="F206" s="193"/>
    </row>
    <row r="207" spans="1:6">
      <c r="A207" s="134"/>
      <c r="B207" s="747">
        <v>175826</v>
      </c>
      <c r="C207" s="448" t="s">
        <v>3</v>
      </c>
      <c r="D207" s="448" t="str">
        <f t="shared" si="2"/>
        <v>175826,</v>
      </c>
      <c r="E207" s="956" t="s">
        <v>759</v>
      </c>
      <c r="F207" s="193"/>
    </row>
    <row r="208" spans="1:6">
      <c r="A208" s="134"/>
      <c r="B208" s="747">
        <v>181045</v>
      </c>
      <c r="C208" s="448" t="s">
        <v>3</v>
      </c>
      <c r="D208" s="448" t="str">
        <f t="shared" si="2"/>
        <v>181045,</v>
      </c>
      <c r="E208" s="956" t="s">
        <v>760</v>
      </c>
      <c r="F208" s="193"/>
    </row>
    <row r="209" spans="1:6">
      <c r="A209" s="134"/>
      <c r="B209" s="747">
        <v>13752</v>
      </c>
      <c r="C209" s="448" t="s">
        <v>3</v>
      </c>
      <c r="D209" s="448" t="str">
        <f t="shared" si="2"/>
        <v>13752,</v>
      </c>
      <c r="E209" s="956" t="s">
        <v>761</v>
      </c>
      <c r="F209" s="193"/>
    </row>
    <row r="210" spans="1:6">
      <c r="A210" s="134"/>
      <c r="B210" s="747">
        <v>77997</v>
      </c>
      <c r="C210" s="448" t="s">
        <v>3</v>
      </c>
      <c r="D210" s="448" t="str">
        <f t="shared" si="2"/>
        <v>77997,</v>
      </c>
      <c r="E210" s="956" t="s">
        <v>762</v>
      </c>
      <c r="F210" s="193"/>
    </row>
    <row r="211" spans="1:6">
      <c r="A211" s="134"/>
      <c r="B211" s="747">
        <v>166044</v>
      </c>
      <c r="C211" s="448" t="s">
        <v>3</v>
      </c>
      <c r="D211" s="448" t="str">
        <f t="shared" si="2"/>
        <v>166044,</v>
      </c>
      <c r="E211" s="956" t="s">
        <v>763</v>
      </c>
      <c r="F211" s="193"/>
    </row>
    <row r="212" spans="1:6">
      <c r="A212" s="134"/>
      <c r="B212" s="957">
        <v>191090</v>
      </c>
      <c r="C212" s="448" t="s">
        <v>3</v>
      </c>
      <c r="D212" s="448" t="str">
        <f t="shared" si="2"/>
        <v>191090,</v>
      </c>
      <c r="E212" s="956" t="s">
        <v>764</v>
      </c>
      <c r="F212" s="193"/>
    </row>
    <row r="213" spans="1:6">
      <c r="A213" s="134"/>
      <c r="B213" s="747">
        <v>173316</v>
      </c>
      <c r="C213" s="448" t="s">
        <v>3</v>
      </c>
      <c r="D213" s="448" t="str">
        <f t="shared" si="2"/>
        <v>173316,</v>
      </c>
      <c r="E213" s="956" t="s">
        <v>765</v>
      </c>
      <c r="F213" s="193"/>
    </row>
    <row r="214" spans="1:6">
      <c r="A214" s="134"/>
      <c r="B214" s="747">
        <v>173315</v>
      </c>
      <c r="C214" s="448" t="s">
        <v>3</v>
      </c>
      <c r="D214" s="448" t="str">
        <f t="shared" si="2"/>
        <v>173315,</v>
      </c>
      <c r="E214" s="956" t="s">
        <v>766</v>
      </c>
      <c r="F214" s="193"/>
    </row>
    <row r="215" spans="1:6">
      <c r="A215" s="134"/>
      <c r="B215" s="747">
        <v>194351</v>
      </c>
      <c r="C215" s="448" t="s">
        <v>3</v>
      </c>
      <c r="D215" s="448" t="str">
        <f t="shared" si="2"/>
        <v>194351,</v>
      </c>
      <c r="E215" s="956" t="s">
        <v>65</v>
      </c>
      <c r="F215" s="193"/>
    </row>
    <row r="216" spans="1:6">
      <c r="A216" s="134"/>
      <c r="B216" s="957">
        <v>181862</v>
      </c>
      <c r="C216" s="448" t="s">
        <v>3</v>
      </c>
      <c r="D216" s="448" t="str">
        <f t="shared" si="2"/>
        <v>181862,</v>
      </c>
      <c r="E216" s="956" t="s">
        <v>767</v>
      </c>
      <c r="F216" s="193"/>
    </row>
    <row r="217" spans="1:6">
      <c r="A217" s="134"/>
      <c r="B217" s="747">
        <v>120113</v>
      </c>
      <c r="C217" s="448" t="s">
        <v>3</v>
      </c>
      <c r="D217" s="448" t="str">
        <f t="shared" si="2"/>
        <v>120113,</v>
      </c>
      <c r="E217" s="956" t="s">
        <v>768</v>
      </c>
      <c r="F217" s="193"/>
    </row>
    <row r="218" spans="1:6">
      <c r="A218" s="134"/>
      <c r="B218" s="747">
        <v>116985</v>
      </c>
      <c r="C218" s="448" t="s">
        <v>3</v>
      </c>
      <c r="D218" s="448" t="str">
        <f t="shared" si="2"/>
        <v>116985,</v>
      </c>
      <c r="E218" s="956" t="s">
        <v>769</v>
      </c>
      <c r="F218" s="193"/>
    </row>
    <row r="219" spans="1:6">
      <c r="A219" s="134"/>
      <c r="B219" s="747">
        <v>173317</v>
      </c>
      <c r="C219" s="448" t="s">
        <v>3</v>
      </c>
      <c r="D219" s="448" t="str">
        <f t="shared" si="2"/>
        <v>173317,</v>
      </c>
      <c r="E219" s="956" t="s">
        <v>64</v>
      </c>
      <c r="F219" s="193"/>
    </row>
    <row r="220" spans="1:6">
      <c r="A220" s="134"/>
      <c r="B220" s="747">
        <v>163152</v>
      </c>
      <c r="C220" s="448" t="s">
        <v>3</v>
      </c>
      <c r="D220" s="448" t="str">
        <f t="shared" si="2"/>
        <v>163152,</v>
      </c>
      <c r="E220" s="956" t="s">
        <v>770</v>
      </c>
      <c r="F220" s="193"/>
    </row>
    <row r="221" spans="1:6">
      <c r="A221" s="134"/>
      <c r="B221" s="747">
        <v>44201</v>
      </c>
      <c r="C221" s="448" t="s">
        <v>3</v>
      </c>
      <c r="D221" s="448" t="str">
        <f t="shared" si="2"/>
        <v>44201,</v>
      </c>
      <c r="E221" s="956" t="s">
        <v>771</v>
      </c>
      <c r="F221" s="193"/>
    </row>
    <row r="222" spans="1:6">
      <c r="A222" s="134"/>
      <c r="B222" s="957">
        <v>187348</v>
      </c>
      <c r="C222" s="448" t="s">
        <v>3</v>
      </c>
      <c r="D222" s="448" t="str">
        <f t="shared" si="2"/>
        <v>187348,</v>
      </c>
      <c r="E222" s="956" t="s">
        <v>772</v>
      </c>
      <c r="F222" s="193"/>
    </row>
    <row r="223" spans="1:6">
      <c r="A223" s="134"/>
      <c r="B223" s="747">
        <v>174650</v>
      </c>
      <c r="C223" s="448" t="s">
        <v>3</v>
      </c>
      <c r="D223" s="448" t="str">
        <f t="shared" si="2"/>
        <v>174650,</v>
      </c>
      <c r="E223" s="956" t="s">
        <v>773</v>
      </c>
      <c r="F223" s="193"/>
    </row>
    <row r="224" spans="1:6">
      <c r="A224" s="134"/>
      <c r="B224" s="957">
        <v>191089</v>
      </c>
      <c r="C224" s="448" t="s">
        <v>3</v>
      </c>
      <c r="D224" s="448" t="str">
        <f t="shared" si="2"/>
        <v>191089,</v>
      </c>
      <c r="E224" s="956" t="s">
        <v>774</v>
      </c>
      <c r="F224" s="193"/>
    </row>
    <row r="225" spans="1:6">
      <c r="A225" s="134"/>
      <c r="B225" s="747">
        <v>205309</v>
      </c>
      <c r="C225" s="448" t="s">
        <v>3</v>
      </c>
      <c r="D225" s="448" t="str">
        <f t="shared" si="2"/>
        <v>205309,</v>
      </c>
      <c r="E225" s="956" t="s">
        <v>775</v>
      </c>
      <c r="F225" s="193"/>
    </row>
    <row r="226" spans="1:6">
      <c r="A226" s="134"/>
      <c r="B226" s="747">
        <v>131917</v>
      </c>
      <c r="C226" s="448" t="s">
        <v>3</v>
      </c>
      <c r="D226" s="448" t="str">
        <f t="shared" si="2"/>
        <v>131917,</v>
      </c>
      <c r="E226" s="956" t="s">
        <v>776</v>
      </c>
      <c r="F226" s="193"/>
    </row>
    <row r="227" spans="1:6">
      <c r="A227" s="134"/>
      <c r="B227" s="957">
        <v>189849</v>
      </c>
      <c r="C227" s="448" t="s">
        <v>3</v>
      </c>
      <c r="D227" s="448" t="str">
        <f t="shared" si="2"/>
        <v>189849,</v>
      </c>
      <c r="E227" s="956" t="s">
        <v>777</v>
      </c>
      <c r="F227" s="193"/>
    </row>
    <row r="228" spans="1:6">
      <c r="A228" s="134"/>
      <c r="B228" s="957">
        <v>191074</v>
      </c>
      <c r="C228" s="448" t="s">
        <v>3</v>
      </c>
      <c r="D228" s="448" t="str">
        <f t="shared" si="2"/>
        <v>191074,</v>
      </c>
      <c r="E228" s="956" t="s">
        <v>778</v>
      </c>
      <c r="F228" s="193"/>
    </row>
    <row r="229" spans="1:6">
      <c r="A229" s="134"/>
      <c r="B229" s="957">
        <v>181857</v>
      </c>
      <c r="C229" s="448" t="s">
        <v>3</v>
      </c>
      <c r="D229" s="448" t="str">
        <f t="shared" si="2"/>
        <v>181857,</v>
      </c>
      <c r="E229" s="956" t="s">
        <v>779</v>
      </c>
      <c r="F229" s="193"/>
    </row>
    <row r="230" spans="1:6">
      <c r="A230" s="134"/>
      <c r="B230" s="957">
        <v>188542</v>
      </c>
      <c r="C230" s="448" t="s">
        <v>3</v>
      </c>
      <c r="D230" s="448" t="str">
        <f t="shared" si="2"/>
        <v>188542,</v>
      </c>
      <c r="E230" s="956" t="s">
        <v>780</v>
      </c>
      <c r="F230" s="193"/>
    </row>
    <row r="231" spans="1:6">
      <c r="A231" s="134"/>
      <c r="B231" s="747">
        <v>2145</v>
      </c>
      <c r="C231" s="448" t="s">
        <v>3</v>
      </c>
      <c r="D231" s="448" t="str">
        <f t="shared" si="2"/>
        <v>2145,</v>
      </c>
      <c r="E231" s="956" t="s">
        <v>781</v>
      </c>
      <c r="F231" s="193"/>
    </row>
    <row r="232" spans="1:6">
      <c r="A232" s="134"/>
      <c r="B232" s="747">
        <v>181627</v>
      </c>
      <c r="C232" s="448" t="s">
        <v>3</v>
      </c>
      <c r="D232" s="448" t="str">
        <f t="shared" si="2"/>
        <v>181627,</v>
      </c>
      <c r="E232" s="956" t="s">
        <v>782</v>
      </c>
      <c r="F232" s="193"/>
    </row>
    <row r="233" spans="1:6">
      <c r="A233" s="134"/>
      <c r="B233" s="957">
        <v>187344</v>
      </c>
      <c r="C233" s="448" t="s">
        <v>3</v>
      </c>
      <c r="D233" s="448" t="str">
        <f t="shared" si="2"/>
        <v>187344,</v>
      </c>
      <c r="E233" s="956" t="s">
        <v>783</v>
      </c>
      <c r="F233" s="193"/>
    </row>
    <row r="234" spans="1:6">
      <c r="A234" s="134"/>
      <c r="B234" s="747">
        <v>173320</v>
      </c>
      <c r="C234" s="448" t="s">
        <v>3</v>
      </c>
      <c r="D234" s="448" t="str">
        <f t="shared" si="2"/>
        <v>173320,</v>
      </c>
      <c r="E234" s="956" t="s">
        <v>784</v>
      </c>
      <c r="F234" s="193"/>
    </row>
    <row r="235" spans="1:6">
      <c r="A235" s="134"/>
      <c r="B235" s="747">
        <v>173694</v>
      </c>
      <c r="C235" s="448" t="s">
        <v>3</v>
      </c>
      <c r="D235" s="448" t="str">
        <f t="shared" si="2"/>
        <v>173694,</v>
      </c>
      <c r="E235" s="956" t="s">
        <v>785</v>
      </c>
      <c r="F235" s="193"/>
    </row>
    <row r="236" spans="1:6">
      <c r="A236" s="134"/>
      <c r="B236" s="747">
        <v>173313</v>
      </c>
      <c r="C236" s="448" t="s">
        <v>3</v>
      </c>
      <c r="D236" s="448" t="str">
        <f t="shared" si="2"/>
        <v>173313,</v>
      </c>
      <c r="E236" s="956" t="s">
        <v>786</v>
      </c>
      <c r="F236" s="193"/>
    </row>
    <row r="237" spans="1:6">
      <c r="A237" s="134"/>
      <c r="B237" s="747">
        <v>173310</v>
      </c>
      <c r="C237" s="448"/>
      <c r="D237" s="448" t="str">
        <f t="shared" si="2"/>
        <v>173310</v>
      </c>
      <c r="E237" s="956" t="s">
        <v>787</v>
      </c>
      <c r="F237" s="193"/>
    </row>
    <row r="238" spans="1:6">
      <c r="A238" s="134"/>
      <c r="B238" s="448"/>
      <c r="C238" s="448"/>
      <c r="D238" s="448"/>
      <c r="E238" s="448"/>
      <c r="F238" s="34"/>
    </row>
    <row r="239" spans="1:6">
      <c r="A239" s="134" t="s">
        <v>1120</v>
      </c>
      <c r="B239" s="864">
        <v>33977</v>
      </c>
      <c r="C239" s="448" t="s">
        <v>3</v>
      </c>
      <c r="D239" s="448" t="str">
        <f>B239&amp;C239</f>
        <v>33977,</v>
      </c>
      <c r="E239" s="501" t="s">
        <v>951</v>
      </c>
      <c r="F239" s="193">
        <v>5</v>
      </c>
    </row>
    <row r="240" spans="1:6">
      <c r="A240" s="134"/>
      <c r="B240" s="448">
        <v>137365</v>
      </c>
      <c r="C240" s="448"/>
      <c r="D240" s="448" t="str">
        <f>B240&amp;C240</f>
        <v>137365</v>
      </c>
      <c r="E240" s="501"/>
      <c r="F240" s="193"/>
    </row>
    <row r="241" spans="1:6">
      <c r="A241" s="134"/>
      <c r="B241" s="448"/>
      <c r="C241" s="448"/>
      <c r="D241" s="448"/>
      <c r="E241" s="448"/>
      <c r="F241" s="34"/>
    </row>
    <row r="242" spans="1:6">
      <c r="A242" s="134" t="s">
        <v>303</v>
      </c>
      <c r="B242" s="448"/>
      <c r="C242" s="448"/>
      <c r="D242" s="448"/>
      <c r="E242" s="134" t="s">
        <v>303</v>
      </c>
      <c r="F242" s="34" t="s">
        <v>1121</v>
      </c>
    </row>
    <row r="243" spans="1:6">
      <c r="A243" s="134"/>
      <c r="B243" s="448"/>
      <c r="C243" s="448"/>
      <c r="D243" s="448"/>
      <c r="E243" s="448"/>
      <c r="F243" s="34"/>
    </row>
    <row r="244" spans="1:6">
      <c r="A244" s="958" t="s">
        <v>1122</v>
      </c>
      <c r="B244" s="958">
        <v>209341</v>
      </c>
      <c r="C244" s="117" t="s">
        <v>3</v>
      </c>
      <c r="D244" s="117" t="str">
        <f t="shared" ref="D244:D254" si="3">B244&amp;C244</f>
        <v>209341,</v>
      </c>
      <c r="E244" s="958" t="s">
        <v>126</v>
      </c>
      <c r="F244" s="102">
        <v>30</v>
      </c>
    </row>
    <row r="245" spans="1:6">
      <c r="A245" s="958"/>
      <c r="B245" s="958">
        <v>217484</v>
      </c>
      <c r="C245" s="117" t="s">
        <v>3</v>
      </c>
      <c r="D245" s="117" t="str">
        <f t="shared" si="3"/>
        <v>217484,</v>
      </c>
      <c r="E245" s="958" t="s">
        <v>1123</v>
      </c>
      <c r="F245" s="104"/>
    </row>
    <row r="246" spans="1:6">
      <c r="A246" s="958"/>
      <c r="B246" s="958">
        <v>231298</v>
      </c>
      <c r="C246" s="117" t="s">
        <v>3</v>
      </c>
      <c r="D246" s="117" t="str">
        <f t="shared" si="3"/>
        <v>231298,</v>
      </c>
      <c r="E246" s="958" t="s">
        <v>1124</v>
      </c>
      <c r="F246" s="104"/>
    </row>
    <row r="247" spans="1:6">
      <c r="A247" s="958"/>
      <c r="B247" s="959">
        <v>232186</v>
      </c>
      <c r="C247" s="117" t="s">
        <v>3</v>
      </c>
      <c r="D247" s="117" t="str">
        <f t="shared" si="3"/>
        <v>232186,</v>
      </c>
      <c r="E247" s="958" t="s">
        <v>1125</v>
      </c>
      <c r="F247" s="104"/>
    </row>
    <row r="248" spans="1:6">
      <c r="A248" s="186" t="s">
        <v>1126</v>
      </c>
      <c r="B248" s="186">
        <v>156991</v>
      </c>
      <c r="C248" s="117" t="s">
        <v>3</v>
      </c>
      <c r="D248" s="117" t="str">
        <f t="shared" si="3"/>
        <v>156991,</v>
      </c>
      <c r="E248" s="186" t="s">
        <v>1127</v>
      </c>
      <c r="F248" s="104"/>
    </row>
    <row r="249" spans="1:6">
      <c r="A249" s="186"/>
      <c r="B249" s="186">
        <v>179872</v>
      </c>
      <c r="C249" s="117" t="s">
        <v>3</v>
      </c>
      <c r="D249" s="117" t="str">
        <f t="shared" si="3"/>
        <v>179872,</v>
      </c>
      <c r="E249" s="186" t="s">
        <v>1127</v>
      </c>
      <c r="F249" s="104"/>
    </row>
    <row r="250" spans="1:6">
      <c r="A250" s="186"/>
      <c r="B250" s="186">
        <v>179954</v>
      </c>
      <c r="C250" s="117" t="s">
        <v>3</v>
      </c>
      <c r="D250" s="117" t="str">
        <f t="shared" si="3"/>
        <v>179954,</v>
      </c>
      <c r="E250" s="186" t="s">
        <v>965</v>
      </c>
      <c r="F250" s="104"/>
    </row>
    <row r="251" spans="1:6">
      <c r="A251" s="186"/>
      <c r="B251" s="186">
        <v>224227</v>
      </c>
      <c r="C251" s="117" t="s">
        <v>3</v>
      </c>
      <c r="D251" s="117" t="str">
        <f t="shared" si="3"/>
        <v>224227,</v>
      </c>
      <c r="E251" s="186" t="s">
        <v>1128</v>
      </c>
      <c r="F251" s="104"/>
    </row>
    <row r="252" spans="1:6">
      <c r="A252" s="186"/>
      <c r="B252" s="186">
        <v>224228</v>
      </c>
      <c r="C252" s="117" t="s">
        <v>3</v>
      </c>
      <c r="D252" s="117" t="str">
        <f t="shared" si="3"/>
        <v>224228,</v>
      </c>
      <c r="E252" s="186" t="s">
        <v>1129</v>
      </c>
      <c r="F252" s="104"/>
    </row>
    <row r="253" spans="1:6">
      <c r="A253" s="958" t="s">
        <v>1130</v>
      </c>
      <c r="B253" s="958">
        <v>124621</v>
      </c>
      <c r="C253" s="117" t="s">
        <v>3</v>
      </c>
      <c r="D253" s="117" t="str">
        <f t="shared" si="3"/>
        <v>124621,</v>
      </c>
      <c r="E253" s="958" t="s">
        <v>39</v>
      </c>
      <c r="F253" s="104"/>
    </row>
    <row r="254" spans="1:6">
      <c r="A254" s="933" t="s">
        <v>1131</v>
      </c>
      <c r="B254" s="958">
        <v>33977</v>
      </c>
      <c r="C254" s="117"/>
      <c r="D254" s="117" t="str">
        <f t="shared" si="3"/>
        <v>33977</v>
      </c>
      <c r="E254" s="115" t="s">
        <v>951</v>
      </c>
      <c r="F254" s="103"/>
    </row>
  </sheetData>
  <autoFilter ref="A4:A8">
    <extLst/>
  </autoFilter>
  <mergeCells count="25">
    <mergeCell ref="A4:A8"/>
    <mergeCell ref="A11:A22"/>
    <mergeCell ref="A23:A26"/>
    <mergeCell ref="A27:A39"/>
    <mergeCell ref="A40:A43"/>
    <mergeCell ref="A44:A45"/>
    <mergeCell ref="A46:A49"/>
    <mergeCell ref="A50:A51"/>
    <mergeCell ref="A52:A122"/>
    <mergeCell ref="A124:A196"/>
    <mergeCell ref="A198:A237"/>
    <mergeCell ref="A239:A240"/>
    <mergeCell ref="E239:E240"/>
    <mergeCell ref="F11:F22"/>
    <mergeCell ref="F23:F26"/>
    <mergeCell ref="F27:F39"/>
    <mergeCell ref="F40:F43"/>
    <mergeCell ref="F44:F45"/>
    <mergeCell ref="F46:F49"/>
    <mergeCell ref="F50:F51"/>
    <mergeCell ref="F52:F122"/>
    <mergeCell ref="F125:F196"/>
    <mergeCell ref="F199:F237"/>
    <mergeCell ref="F239:F240"/>
    <mergeCell ref="F244:F254"/>
  </mergeCells>
  <pageMargins left="0.75" right="0.75" top="1" bottom="1" header="0.5" footer="0.5"/>
  <pageSetup paperSize="120" orientation="portrait"/>
  <headerFooter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9"/>
  <sheetViews>
    <sheetView workbookViewId="0">
      <selection activeCell="A2" sqref="A$1:V$1048576"/>
    </sheetView>
  </sheetViews>
  <sheetFormatPr defaultColWidth="8.88888888888889" defaultRowHeight="14.4"/>
  <cols>
    <col min="1" max="1" width="6.25" style="293" customWidth="1"/>
    <col min="2" max="2" width="10.3796296296296" customWidth="1"/>
    <col min="3" max="3" width="7.12962962962963" customWidth="1"/>
    <col min="4" max="4" width="6.25" customWidth="1"/>
    <col min="5" max="5" width="7.5" customWidth="1"/>
    <col min="6" max="6" width="6.62962962962963" customWidth="1"/>
    <col min="7" max="7" width="4.87962962962963" customWidth="1"/>
    <col min="8" max="8" width="7.12962962962963" customWidth="1"/>
    <col min="9" max="9" width="8.75" customWidth="1"/>
    <col min="10" max="10" width="6.25" customWidth="1"/>
    <col min="11" max="11" width="7.33333333333333" customWidth="1"/>
    <col min="12" max="12" width="7.11111111111111" customWidth="1"/>
    <col min="13" max="13" width="5.5" customWidth="1"/>
    <col min="14" max="14" width="7.12962962962963" customWidth="1"/>
    <col min="15" max="15" width="8.75" customWidth="1"/>
    <col min="16" max="17" width="5.5" customWidth="1"/>
    <col min="18" max="18" width="7.12962962962963" customWidth="1"/>
    <col min="19" max="19" width="8.12962962962963" customWidth="1"/>
    <col min="20" max="20" width="9"/>
    <col min="21" max="21" width="7.22222222222222" customWidth="1"/>
  </cols>
  <sheetData>
    <row r="1" ht="20.4" spans="1:18">
      <c r="A1" s="294" t="s">
        <v>1132</v>
      </c>
      <c r="B1" s="294"/>
      <c r="C1" s="294"/>
      <c r="D1" s="916"/>
      <c r="E1" s="916"/>
      <c r="F1" s="916"/>
      <c r="G1" s="916"/>
      <c r="H1" s="916"/>
      <c r="I1" s="916"/>
      <c r="J1" s="916"/>
      <c r="K1" s="916"/>
      <c r="L1" s="294"/>
      <c r="M1" s="294"/>
      <c r="N1" s="294"/>
      <c r="O1" s="294"/>
      <c r="P1" s="294"/>
      <c r="Q1" s="294"/>
      <c r="R1" s="887"/>
    </row>
    <row r="2" ht="28.8" spans="1:22">
      <c r="A2" s="917" t="s">
        <v>276</v>
      </c>
      <c r="B2" s="918" t="s">
        <v>277</v>
      </c>
      <c r="C2" s="918" t="s">
        <v>278</v>
      </c>
      <c r="D2" s="919" t="s">
        <v>279</v>
      </c>
      <c r="E2" s="919" t="s">
        <v>280</v>
      </c>
      <c r="F2" s="919" t="s">
        <v>281</v>
      </c>
      <c r="G2" s="919" t="s">
        <v>282</v>
      </c>
      <c r="H2" s="920" t="s">
        <v>283</v>
      </c>
      <c r="I2" s="920" t="s">
        <v>284</v>
      </c>
      <c r="J2" s="919" t="s">
        <v>285</v>
      </c>
      <c r="K2" s="919" t="s">
        <v>286</v>
      </c>
      <c r="L2" s="4" t="s">
        <v>287</v>
      </c>
      <c r="M2" s="36" t="s">
        <v>288</v>
      </c>
      <c r="N2" s="4" t="s">
        <v>277</v>
      </c>
      <c r="O2" s="4" t="s">
        <v>289</v>
      </c>
      <c r="P2" s="4" t="s">
        <v>290</v>
      </c>
      <c r="Q2" s="4" t="s">
        <v>291</v>
      </c>
      <c r="R2" s="4" t="s">
        <v>292</v>
      </c>
      <c r="S2" s="69" t="s">
        <v>441</v>
      </c>
      <c r="T2" s="47" t="s">
        <v>861</v>
      </c>
      <c r="U2" s="48" t="s">
        <v>942</v>
      </c>
      <c r="V2" t="s">
        <v>1133</v>
      </c>
    </row>
    <row r="3" spans="1:22">
      <c r="A3" s="6" t="s">
        <v>943</v>
      </c>
      <c r="B3" s="8" t="s">
        <v>294</v>
      </c>
      <c r="C3" s="8">
        <v>0.9</v>
      </c>
      <c r="D3" s="9">
        <v>1.9</v>
      </c>
      <c r="E3" s="10">
        <v>40381</v>
      </c>
      <c r="F3" s="11">
        <v>85250</v>
      </c>
      <c r="G3" s="11">
        <v>2750</v>
      </c>
      <c r="H3" s="37">
        <v>1303</v>
      </c>
      <c r="I3" s="37">
        <v>734</v>
      </c>
      <c r="J3" s="38">
        <v>1550</v>
      </c>
      <c r="K3" s="38">
        <v>22165</v>
      </c>
      <c r="L3" s="39">
        <v>0.26</v>
      </c>
      <c r="M3" s="23">
        <f>E3/I3</f>
        <v>55.0149863760218</v>
      </c>
      <c r="N3" s="20" t="s">
        <v>294</v>
      </c>
      <c r="O3" s="23">
        <v>300</v>
      </c>
      <c r="P3" s="23">
        <f>O3/4</f>
        <v>75</v>
      </c>
      <c r="Q3" s="23">
        <f>P3/7</f>
        <v>10.7142857142857</v>
      </c>
      <c r="R3" s="8">
        <v>300</v>
      </c>
      <c r="S3" s="71">
        <v>0</v>
      </c>
      <c r="T3" s="51">
        <v>0</v>
      </c>
      <c r="U3" s="50">
        <v>24</v>
      </c>
      <c r="V3">
        <v>15</v>
      </c>
    </row>
    <row r="4" spans="1:22">
      <c r="A4" s="6" t="s">
        <v>943</v>
      </c>
      <c r="B4" s="8" t="s">
        <v>944</v>
      </c>
      <c r="C4" s="8">
        <v>1</v>
      </c>
      <c r="D4" s="9">
        <v>1.9</v>
      </c>
      <c r="E4" s="10">
        <v>44869</v>
      </c>
      <c r="F4" s="11">
        <v>85250</v>
      </c>
      <c r="G4" s="11">
        <v>2750</v>
      </c>
      <c r="H4" s="37">
        <v>1447</v>
      </c>
      <c r="I4" s="37">
        <v>816</v>
      </c>
      <c r="J4" s="40">
        <v>1550</v>
      </c>
      <c r="K4" s="38">
        <v>22165</v>
      </c>
      <c r="L4" s="39">
        <v>0.26</v>
      </c>
      <c r="M4" s="23">
        <f>E4/I4</f>
        <v>54.9865196078431</v>
      </c>
      <c r="N4" s="20" t="s">
        <v>944</v>
      </c>
      <c r="O4" s="23">
        <v>300</v>
      </c>
      <c r="P4" s="23">
        <f>O4/4</f>
        <v>75</v>
      </c>
      <c r="Q4" s="23">
        <f>P4/7</f>
        <v>10.7142857142857</v>
      </c>
      <c r="R4" s="8">
        <v>300</v>
      </c>
      <c r="S4" s="71">
        <v>0</v>
      </c>
      <c r="T4" s="51">
        <v>0</v>
      </c>
      <c r="U4" s="50">
        <v>26</v>
      </c>
      <c r="V4">
        <v>15</v>
      </c>
    </row>
    <row r="5" spans="1:21">
      <c r="A5" s="13"/>
      <c r="B5" s="15"/>
      <c r="C5" s="15">
        <f t="shared" ref="C5:H5" si="0">SUM(C3:C4)</f>
        <v>1.9</v>
      </c>
      <c r="D5" s="17"/>
      <c r="E5" s="10">
        <f t="shared" si="0"/>
        <v>85250</v>
      </c>
      <c r="F5" s="16"/>
      <c r="G5" s="11"/>
      <c r="H5" s="37">
        <f t="shared" si="0"/>
        <v>2750</v>
      </c>
      <c r="I5" s="42"/>
      <c r="J5" s="43"/>
      <c r="K5" s="44"/>
      <c r="L5" s="45"/>
      <c r="M5" s="46"/>
      <c r="N5" s="925"/>
      <c r="O5" s="46"/>
      <c r="P5" s="46"/>
      <c r="Q5" s="46"/>
      <c r="R5" s="15"/>
      <c r="S5" s="927"/>
      <c r="U5">
        <f>SUM(U3:U4)</f>
        <v>50</v>
      </c>
    </row>
    <row r="6" spans="1:18">
      <c r="A6" s="13"/>
      <c r="B6" s="172"/>
      <c r="C6" s="172"/>
      <c r="D6" s="173"/>
      <c r="E6" s="173"/>
      <c r="F6" s="173"/>
      <c r="G6" s="173"/>
      <c r="H6" s="173"/>
      <c r="I6" s="173"/>
      <c r="J6" s="173"/>
      <c r="K6" s="173"/>
      <c r="L6" s="172"/>
      <c r="M6" s="172"/>
      <c r="N6" s="172"/>
      <c r="O6" s="172"/>
      <c r="P6" s="172"/>
      <c r="Q6" s="172"/>
      <c r="R6" s="172"/>
    </row>
    <row r="7" spans="1:18">
      <c r="A7" s="323" t="s">
        <v>298</v>
      </c>
      <c r="B7" s="323"/>
      <c r="C7" s="322" t="s">
        <v>294</v>
      </c>
      <c r="D7" s="205" t="s">
        <v>944</v>
      </c>
      <c r="E7" s="191" t="s">
        <v>442</v>
      </c>
      <c r="F7" s="889"/>
      <c r="G7" s="324"/>
      <c r="H7" s="324" t="s">
        <v>299</v>
      </c>
      <c r="I7" s="324"/>
      <c r="J7" s="205" t="s">
        <v>294</v>
      </c>
      <c r="K7" s="205" t="s">
        <v>944</v>
      </c>
      <c r="L7" s="191" t="s">
        <v>442</v>
      </c>
      <c r="M7" s="889"/>
      <c r="N7" s="172"/>
      <c r="O7" s="172"/>
      <c r="P7" s="172"/>
      <c r="Q7" s="172"/>
      <c r="R7" s="172"/>
    </row>
    <row r="8" spans="1:18">
      <c r="A8" s="323">
        <v>10</v>
      </c>
      <c r="B8" s="301" t="s">
        <v>126</v>
      </c>
      <c r="C8" s="889">
        <v>5</v>
      </c>
      <c r="D8" s="205">
        <v>5</v>
      </c>
      <c r="E8" s="191">
        <f>C8+D8</f>
        <v>10</v>
      </c>
      <c r="F8" s="889"/>
      <c r="G8" s="324"/>
      <c r="H8" s="324"/>
      <c r="I8" s="324"/>
      <c r="J8" s="205"/>
      <c r="K8" s="205"/>
      <c r="L8" s="191"/>
      <c r="M8" s="889"/>
      <c r="N8" s="172"/>
      <c r="O8" s="172"/>
      <c r="P8" s="172"/>
      <c r="Q8" s="172"/>
      <c r="R8" s="172"/>
    </row>
    <row r="9" spans="1:18">
      <c r="A9" s="323">
        <v>5</v>
      </c>
      <c r="B9" s="301" t="s">
        <v>869</v>
      </c>
      <c r="C9" s="889">
        <v>2</v>
      </c>
      <c r="D9" s="205">
        <v>3</v>
      </c>
      <c r="E9" s="191">
        <f t="shared" ref="E9:E22" si="1">C9+D9</f>
        <v>5</v>
      </c>
      <c r="F9" s="889"/>
      <c r="G9" s="324"/>
      <c r="H9" s="324"/>
      <c r="I9" s="324"/>
      <c r="J9" s="205"/>
      <c r="K9" s="205"/>
      <c r="L9" s="191"/>
      <c r="M9" s="889"/>
      <c r="N9" s="172"/>
      <c r="O9" s="172"/>
      <c r="P9" s="172"/>
      <c r="Q9" s="172"/>
      <c r="R9" s="172"/>
    </row>
    <row r="10" spans="1:18">
      <c r="A10" s="323">
        <v>5</v>
      </c>
      <c r="B10" s="921" t="s">
        <v>1134</v>
      </c>
      <c r="C10" s="889">
        <v>2</v>
      </c>
      <c r="D10" s="205">
        <v>3</v>
      </c>
      <c r="E10" s="191">
        <f t="shared" si="1"/>
        <v>5</v>
      </c>
      <c r="F10" s="889"/>
      <c r="G10" s="324"/>
      <c r="H10" s="324"/>
      <c r="I10" s="324"/>
      <c r="J10" s="205"/>
      <c r="K10" s="205"/>
      <c r="L10" s="191"/>
      <c r="M10" s="889"/>
      <c r="N10" s="172"/>
      <c r="O10" s="172"/>
      <c r="P10" s="172"/>
      <c r="Q10" s="172"/>
      <c r="R10" s="172"/>
    </row>
    <row r="11" spans="1:18">
      <c r="A11" s="323">
        <v>5</v>
      </c>
      <c r="B11" s="922" t="s">
        <v>1135</v>
      </c>
      <c r="C11" s="889">
        <v>2</v>
      </c>
      <c r="D11" s="205">
        <v>3</v>
      </c>
      <c r="E11" s="191">
        <f t="shared" si="1"/>
        <v>5</v>
      </c>
      <c r="F11" s="889"/>
      <c r="G11" s="324"/>
      <c r="H11" s="324"/>
      <c r="I11" s="324"/>
      <c r="J11" s="205"/>
      <c r="K11" s="205"/>
      <c r="L11" s="191"/>
      <c r="M11" s="889"/>
      <c r="N11" s="172"/>
      <c r="O11" s="172"/>
      <c r="P11" s="172"/>
      <c r="Q11" s="172"/>
      <c r="R11" s="172"/>
    </row>
    <row r="12" spans="1:18">
      <c r="A12" s="323">
        <v>5</v>
      </c>
      <c r="B12" s="922" t="s">
        <v>965</v>
      </c>
      <c r="C12" s="889">
        <v>2</v>
      </c>
      <c r="D12" s="205">
        <v>3</v>
      </c>
      <c r="E12" s="191">
        <f t="shared" si="1"/>
        <v>5</v>
      </c>
      <c r="F12" s="889"/>
      <c r="G12" s="324"/>
      <c r="H12" s="324"/>
      <c r="I12" s="324"/>
      <c r="J12" s="205"/>
      <c r="K12" s="205"/>
      <c r="L12" s="191"/>
      <c r="M12" s="889"/>
      <c r="N12" s="172"/>
      <c r="O12" s="172"/>
      <c r="P12" s="172"/>
      <c r="Q12" s="172"/>
      <c r="R12" s="172"/>
    </row>
    <row r="13" spans="1:18">
      <c r="A13" s="323">
        <v>43</v>
      </c>
      <c r="B13" s="923" t="s">
        <v>96</v>
      </c>
      <c r="C13" s="889">
        <v>20</v>
      </c>
      <c r="D13" s="205">
        <v>23</v>
      </c>
      <c r="E13" s="191">
        <f t="shared" si="1"/>
        <v>43</v>
      </c>
      <c r="F13" s="889"/>
      <c r="G13" s="324"/>
      <c r="H13" s="323">
        <v>52</v>
      </c>
      <c r="I13" s="923" t="s">
        <v>96</v>
      </c>
      <c r="J13" s="205">
        <v>25</v>
      </c>
      <c r="K13" s="205">
        <v>27</v>
      </c>
      <c r="L13" s="191">
        <f t="shared" ref="L13:L20" si="2">SUM(J13:K13)</f>
        <v>52</v>
      </c>
      <c r="M13" s="889"/>
      <c r="N13" s="172"/>
      <c r="O13" s="172"/>
      <c r="P13" s="172"/>
      <c r="Q13" s="172"/>
      <c r="R13" s="172"/>
    </row>
    <row r="14" spans="1:18">
      <c r="A14" s="323">
        <v>13</v>
      </c>
      <c r="B14" s="923" t="s">
        <v>733</v>
      </c>
      <c r="C14" s="889">
        <v>6</v>
      </c>
      <c r="D14" s="205">
        <v>7</v>
      </c>
      <c r="E14" s="191">
        <f t="shared" si="1"/>
        <v>13</v>
      </c>
      <c r="F14" s="889"/>
      <c r="G14" s="324"/>
      <c r="H14" s="323">
        <v>16</v>
      </c>
      <c r="I14" s="923" t="s">
        <v>733</v>
      </c>
      <c r="J14" s="205">
        <v>8</v>
      </c>
      <c r="K14" s="205">
        <v>8</v>
      </c>
      <c r="L14" s="191">
        <f t="shared" si="2"/>
        <v>16</v>
      </c>
      <c r="M14" s="889"/>
      <c r="N14" s="172"/>
      <c r="O14" s="172"/>
      <c r="P14" s="172"/>
      <c r="Q14" s="172"/>
      <c r="R14" s="172"/>
    </row>
    <row r="15" spans="1:18">
      <c r="A15" s="323">
        <v>30</v>
      </c>
      <c r="B15" s="924" t="s">
        <v>107</v>
      </c>
      <c r="C15" s="889">
        <v>14</v>
      </c>
      <c r="D15" s="205">
        <v>16</v>
      </c>
      <c r="E15" s="191">
        <f t="shared" si="1"/>
        <v>30</v>
      </c>
      <c r="F15" s="889"/>
      <c r="G15" s="324"/>
      <c r="H15" s="323">
        <v>36</v>
      </c>
      <c r="I15" s="924" t="s">
        <v>300</v>
      </c>
      <c r="J15" s="205">
        <v>17</v>
      </c>
      <c r="K15" s="205">
        <v>19</v>
      </c>
      <c r="L15" s="191">
        <f t="shared" si="2"/>
        <v>36</v>
      </c>
      <c r="M15" s="889"/>
      <c r="N15" s="172"/>
      <c r="O15" s="172"/>
      <c r="P15" s="172"/>
      <c r="Q15" s="172"/>
      <c r="R15" s="172"/>
    </row>
    <row r="16" spans="1:18">
      <c r="A16" s="323">
        <v>10</v>
      </c>
      <c r="B16" s="923" t="s">
        <v>547</v>
      </c>
      <c r="C16" s="889">
        <v>5</v>
      </c>
      <c r="D16" s="205">
        <v>5</v>
      </c>
      <c r="E16" s="191">
        <f t="shared" si="1"/>
        <v>10</v>
      </c>
      <c r="F16" s="889"/>
      <c r="G16" s="324"/>
      <c r="H16" s="323">
        <v>12</v>
      </c>
      <c r="I16" s="923" t="s">
        <v>547</v>
      </c>
      <c r="J16" s="205">
        <v>6</v>
      </c>
      <c r="K16" s="205">
        <v>6</v>
      </c>
      <c r="L16" s="191">
        <f t="shared" si="2"/>
        <v>12</v>
      </c>
      <c r="M16" s="889"/>
      <c r="N16" s="172"/>
      <c r="O16" s="172"/>
      <c r="P16" s="172"/>
      <c r="Q16" s="172"/>
      <c r="R16" s="172"/>
    </row>
    <row r="17" spans="1:18">
      <c r="A17" s="323">
        <v>4</v>
      </c>
      <c r="B17" s="910" t="s">
        <v>1136</v>
      </c>
      <c r="C17" s="889">
        <v>2</v>
      </c>
      <c r="D17" s="205">
        <v>2</v>
      </c>
      <c r="E17" s="191">
        <f t="shared" si="1"/>
        <v>4</v>
      </c>
      <c r="F17" s="889"/>
      <c r="G17" s="324"/>
      <c r="H17" s="323">
        <v>5</v>
      </c>
      <c r="I17" s="910" t="s">
        <v>1136</v>
      </c>
      <c r="J17" s="205">
        <v>2</v>
      </c>
      <c r="K17" s="205">
        <v>3</v>
      </c>
      <c r="L17" s="191">
        <f t="shared" si="2"/>
        <v>5</v>
      </c>
      <c r="M17" s="889"/>
      <c r="N17" s="172"/>
      <c r="O17" s="172"/>
      <c r="P17" s="172"/>
      <c r="Q17" s="172"/>
      <c r="R17" s="172"/>
    </row>
    <row r="18" spans="1:19">
      <c r="A18" s="191">
        <v>3</v>
      </c>
      <c r="B18" s="117" t="s">
        <v>129</v>
      </c>
      <c r="C18" s="889">
        <v>1</v>
      </c>
      <c r="D18" s="205">
        <v>2</v>
      </c>
      <c r="E18" s="191">
        <f t="shared" si="1"/>
        <v>3</v>
      </c>
      <c r="F18" s="889"/>
      <c r="G18" s="324"/>
      <c r="H18" s="191">
        <v>4</v>
      </c>
      <c r="I18" s="117" t="s">
        <v>129</v>
      </c>
      <c r="J18" s="205">
        <v>2</v>
      </c>
      <c r="K18" s="205">
        <v>2</v>
      </c>
      <c r="L18" s="191">
        <f t="shared" si="2"/>
        <v>4</v>
      </c>
      <c r="M18" s="889"/>
      <c r="N18" s="173"/>
      <c r="O18" s="173"/>
      <c r="P18" s="173"/>
      <c r="Q18" s="173"/>
      <c r="R18" s="173"/>
      <c r="S18" s="171"/>
    </row>
    <row r="19" spans="1:19">
      <c r="A19" s="191">
        <v>14</v>
      </c>
      <c r="B19" s="117" t="s">
        <v>121</v>
      </c>
      <c r="C19" s="889">
        <v>7</v>
      </c>
      <c r="D19" s="205">
        <v>7</v>
      </c>
      <c r="E19" s="191">
        <f t="shared" si="1"/>
        <v>14</v>
      </c>
      <c r="F19" s="889"/>
      <c r="G19" s="324"/>
      <c r="H19" s="191">
        <v>17</v>
      </c>
      <c r="I19" s="117" t="s">
        <v>121</v>
      </c>
      <c r="J19" s="205">
        <v>8</v>
      </c>
      <c r="K19" s="205">
        <v>9</v>
      </c>
      <c r="L19" s="191">
        <f t="shared" si="2"/>
        <v>17</v>
      </c>
      <c r="M19" s="889"/>
      <c r="N19" s="173"/>
      <c r="O19" s="173"/>
      <c r="P19" s="173"/>
      <c r="Q19" s="173"/>
      <c r="R19" s="173"/>
      <c r="S19" s="171"/>
    </row>
    <row r="20" spans="1:21">
      <c r="A20" s="191">
        <v>25</v>
      </c>
      <c r="B20" s="117" t="s">
        <v>818</v>
      </c>
      <c r="C20" s="889">
        <v>12</v>
      </c>
      <c r="D20" s="205">
        <v>13</v>
      </c>
      <c r="E20" s="191">
        <f t="shared" si="1"/>
        <v>25</v>
      </c>
      <c r="F20" s="889"/>
      <c r="G20" s="324"/>
      <c r="H20" s="191">
        <v>30</v>
      </c>
      <c r="I20" s="117" t="s">
        <v>818</v>
      </c>
      <c r="J20" s="205">
        <v>14</v>
      </c>
      <c r="K20" s="205">
        <v>16</v>
      </c>
      <c r="L20" s="191">
        <f t="shared" si="2"/>
        <v>30</v>
      </c>
      <c r="M20" s="889"/>
      <c r="N20" s="173"/>
      <c r="O20" s="173"/>
      <c r="P20" s="173"/>
      <c r="Q20" s="173"/>
      <c r="R20" s="173"/>
      <c r="S20" s="171"/>
      <c r="U20" s="343"/>
    </row>
    <row r="21" spans="1:21">
      <c r="A21" s="909">
        <v>2500</v>
      </c>
      <c r="B21" s="889" t="s">
        <v>169</v>
      </c>
      <c r="C21" s="889">
        <v>1185</v>
      </c>
      <c r="D21" s="205">
        <v>1315</v>
      </c>
      <c r="E21" s="191">
        <f t="shared" si="1"/>
        <v>2500</v>
      </c>
      <c r="F21" s="889"/>
      <c r="G21" s="324"/>
      <c r="H21" s="909"/>
      <c r="I21" s="926"/>
      <c r="J21" s="205"/>
      <c r="K21" s="205"/>
      <c r="L21" s="191"/>
      <c r="M21" s="889"/>
      <c r="N21" s="173"/>
      <c r="O21" s="173"/>
      <c r="P21" s="173"/>
      <c r="Q21" s="173"/>
      <c r="R21" s="173"/>
      <c r="S21" s="171"/>
      <c r="U21" s="343"/>
    </row>
    <row r="22" spans="1:21">
      <c r="A22" s="323">
        <v>575</v>
      </c>
      <c r="B22" s="889" t="s">
        <v>751</v>
      </c>
      <c r="C22" s="889">
        <v>272</v>
      </c>
      <c r="D22" s="205">
        <v>303</v>
      </c>
      <c r="E22" s="191">
        <f t="shared" si="1"/>
        <v>575</v>
      </c>
      <c r="F22" s="889"/>
      <c r="G22" s="324"/>
      <c r="H22" s="323"/>
      <c r="I22" s="911"/>
      <c r="J22" s="205"/>
      <c r="K22" s="205"/>
      <c r="L22" s="191"/>
      <c r="M22" s="889"/>
      <c r="N22" s="173"/>
      <c r="O22" s="173"/>
      <c r="P22" s="173"/>
      <c r="Q22" s="173"/>
      <c r="R22" s="173"/>
      <c r="S22" s="171"/>
      <c r="U22" s="343"/>
    </row>
    <row r="23" ht="15.6" spans="1:21">
      <c r="A23" s="159"/>
      <c r="B23" s="902"/>
      <c r="C23" s="205"/>
      <c r="D23" s="205"/>
      <c r="E23" s="159"/>
      <c r="F23" s="902"/>
      <c r="G23" s="192"/>
      <c r="H23" s="159"/>
      <c r="I23" s="190"/>
      <c r="J23" s="205"/>
      <c r="K23" s="205"/>
      <c r="L23" s="159"/>
      <c r="M23" s="902"/>
      <c r="N23" s="173"/>
      <c r="O23" s="173"/>
      <c r="P23" s="173"/>
      <c r="Q23" s="173"/>
      <c r="R23" s="173"/>
      <c r="S23" s="171"/>
      <c r="U23" s="914"/>
    </row>
    <row r="24" spans="1:21">
      <c r="A24" s="299"/>
      <c r="B24" s="51"/>
      <c r="C24" s="205"/>
      <c r="D24" s="205"/>
      <c r="E24" s="159"/>
      <c r="F24" s="51"/>
      <c r="G24" s="192"/>
      <c r="H24" s="299"/>
      <c r="I24" s="190"/>
      <c r="J24" s="205"/>
      <c r="K24" s="205"/>
      <c r="L24" s="159"/>
      <c r="M24" s="51"/>
      <c r="N24" s="173"/>
      <c r="O24" s="173"/>
      <c r="P24" s="173"/>
      <c r="Q24" s="173"/>
      <c r="R24" s="173"/>
      <c r="S24" s="171"/>
      <c r="U24" s="343"/>
    </row>
    <row r="25" spans="1:21">
      <c r="A25" s="376"/>
      <c r="B25" s="912"/>
      <c r="C25" s="205"/>
      <c r="D25" s="205"/>
      <c r="E25" s="192"/>
      <c r="F25" s="190"/>
      <c r="G25" s="192"/>
      <c r="H25" s="376"/>
      <c r="I25" s="912"/>
      <c r="J25" s="205"/>
      <c r="K25" s="205"/>
      <c r="L25" s="192"/>
      <c r="M25" s="190"/>
      <c r="N25" s="173"/>
      <c r="O25" s="173"/>
      <c r="P25" s="173"/>
      <c r="Q25" s="173"/>
      <c r="R25" s="173"/>
      <c r="S25" s="171"/>
      <c r="U25" s="343"/>
    </row>
    <row r="26" spans="1:21">
      <c r="A26" s="299"/>
      <c r="B26" s="159"/>
      <c r="C26" s="205"/>
      <c r="D26" s="205"/>
      <c r="E26" s="192"/>
      <c r="F26" s="190"/>
      <c r="G26" s="192"/>
      <c r="H26" s="299"/>
      <c r="I26" s="159"/>
      <c r="J26" s="205"/>
      <c r="K26" s="205"/>
      <c r="L26" s="192"/>
      <c r="M26" s="190"/>
      <c r="N26" s="173"/>
      <c r="O26" s="173"/>
      <c r="P26" s="173"/>
      <c r="Q26" s="173"/>
      <c r="R26" s="173"/>
      <c r="S26" s="171"/>
      <c r="U26" s="343"/>
    </row>
    <row r="27" spans="1:19">
      <c r="A27" s="903"/>
      <c r="B27" s="671"/>
      <c r="C27" s="205"/>
      <c r="D27" s="205"/>
      <c r="E27" s="192"/>
      <c r="F27" s="190"/>
      <c r="G27" s="191"/>
      <c r="H27" s="299"/>
      <c r="I27" s="159"/>
      <c r="J27" s="205"/>
      <c r="K27" s="205"/>
      <c r="L27" s="192"/>
      <c r="M27" s="190"/>
      <c r="N27" s="173"/>
      <c r="O27" s="173"/>
      <c r="P27" s="173"/>
      <c r="Q27" s="173"/>
      <c r="R27" s="173"/>
      <c r="S27" s="171"/>
    </row>
    <row r="28" spans="1:19">
      <c r="A28" s="903"/>
      <c r="B28" s="671"/>
      <c r="C28" s="205"/>
      <c r="D28" s="205"/>
      <c r="E28" s="192"/>
      <c r="F28" s="190"/>
      <c r="G28" s="191"/>
      <c r="H28" s="299"/>
      <c r="I28" s="159"/>
      <c r="J28" s="205"/>
      <c r="K28" s="205"/>
      <c r="L28" s="192"/>
      <c r="M28" s="190"/>
      <c r="N28" s="173"/>
      <c r="O28" s="173"/>
      <c r="P28" s="173"/>
      <c r="Q28" s="173"/>
      <c r="R28" s="173"/>
      <c r="S28" s="171"/>
    </row>
    <row r="29" spans="1:19">
      <c r="A29" s="903"/>
      <c r="B29" s="671"/>
      <c r="C29" s="205"/>
      <c r="D29" s="205"/>
      <c r="E29" s="192"/>
      <c r="F29" s="190"/>
      <c r="G29" s="191"/>
      <c r="H29" s="299"/>
      <c r="I29" s="159"/>
      <c r="J29" s="205"/>
      <c r="K29" s="205"/>
      <c r="L29" s="192"/>
      <c r="M29" s="190"/>
      <c r="N29" s="173"/>
      <c r="O29" s="173"/>
      <c r="P29" s="173"/>
      <c r="Q29" s="173"/>
      <c r="R29" s="173"/>
      <c r="S29" s="171"/>
    </row>
    <row r="30" spans="1:19">
      <c r="A30" s="903"/>
      <c r="B30" s="671"/>
      <c r="C30" s="205"/>
      <c r="D30" s="205"/>
      <c r="E30" s="192"/>
      <c r="F30" s="190"/>
      <c r="G30" s="191"/>
      <c r="H30" s="299"/>
      <c r="I30" s="159"/>
      <c r="J30" s="205"/>
      <c r="K30" s="205"/>
      <c r="L30" s="192"/>
      <c r="M30" s="190"/>
      <c r="N30" s="173"/>
      <c r="O30" s="173"/>
      <c r="P30" s="173"/>
      <c r="Q30" s="173"/>
      <c r="R30" s="173"/>
      <c r="S30" s="171"/>
    </row>
    <row r="31" spans="1:19">
      <c r="A31" s="299"/>
      <c r="B31" s="611"/>
      <c r="C31" s="205"/>
      <c r="D31" s="205"/>
      <c r="E31" s="192"/>
      <c r="F31" s="190"/>
      <c r="G31" s="191"/>
      <c r="H31" s="299"/>
      <c r="I31" s="159"/>
      <c r="J31" s="205"/>
      <c r="K31" s="205"/>
      <c r="L31" s="192"/>
      <c r="M31" s="190"/>
      <c r="N31" s="173"/>
      <c r="O31" s="173"/>
      <c r="P31" s="173"/>
      <c r="Q31" s="173"/>
      <c r="R31" s="173"/>
      <c r="S31" s="171"/>
    </row>
    <row r="32" spans="1:19">
      <c r="A32" s="299"/>
      <c r="B32" s="611"/>
      <c r="C32" s="205"/>
      <c r="D32" s="205"/>
      <c r="E32" s="192"/>
      <c r="F32" s="190"/>
      <c r="G32" s="191"/>
      <c r="H32" s="299"/>
      <c r="I32" s="159"/>
      <c r="J32" s="205"/>
      <c r="K32" s="205"/>
      <c r="L32" s="192"/>
      <c r="M32" s="190"/>
      <c r="N32" s="173"/>
      <c r="O32" s="173"/>
      <c r="P32" s="173"/>
      <c r="Q32" s="173"/>
      <c r="R32" s="173"/>
      <c r="S32" s="171"/>
    </row>
    <row r="33" spans="1:19">
      <c r="A33" s="299"/>
      <c r="B33" s="315"/>
      <c r="C33" s="205"/>
      <c r="D33" s="205"/>
      <c r="E33" s="192"/>
      <c r="F33" s="190"/>
      <c r="G33" s="191"/>
      <c r="H33" s="299"/>
      <c r="I33" s="159"/>
      <c r="J33" s="205"/>
      <c r="K33" s="205"/>
      <c r="L33" s="192"/>
      <c r="M33" s="190"/>
      <c r="N33" s="173"/>
      <c r="O33" s="173"/>
      <c r="P33" s="173"/>
      <c r="Q33" s="173"/>
      <c r="R33" s="173"/>
      <c r="S33" s="171"/>
    </row>
    <row r="34" spans="1:19">
      <c r="A34" s="299"/>
      <c r="B34" s="159"/>
      <c r="C34" s="205"/>
      <c r="D34" s="205"/>
      <c r="E34" s="192"/>
      <c r="F34" s="190"/>
      <c r="G34" s="191"/>
      <c r="H34" s="299"/>
      <c r="I34" s="159"/>
      <c r="J34" s="205"/>
      <c r="K34" s="205"/>
      <c r="L34" s="192"/>
      <c r="M34" s="190"/>
      <c r="N34" s="173"/>
      <c r="O34" s="173"/>
      <c r="P34" s="173"/>
      <c r="Q34" s="173"/>
      <c r="R34" s="173"/>
      <c r="S34" s="171"/>
    </row>
    <row r="35" spans="1:19">
      <c r="A35" s="299"/>
      <c r="B35" s="159"/>
      <c r="C35" s="205"/>
      <c r="D35" s="205"/>
      <c r="E35" s="192"/>
      <c r="F35" s="190"/>
      <c r="G35" s="191"/>
      <c r="H35" s="299"/>
      <c r="I35" s="159"/>
      <c r="J35" s="205"/>
      <c r="K35" s="205"/>
      <c r="L35" s="192"/>
      <c r="M35" s="190"/>
      <c r="N35" s="173"/>
      <c r="O35" s="173"/>
      <c r="P35" s="173"/>
      <c r="Q35" s="173"/>
      <c r="R35" s="173"/>
      <c r="S35" s="171"/>
    </row>
    <row r="36" spans="1:19">
      <c r="A36" s="299"/>
      <c r="B36" s="159"/>
      <c r="C36" s="205"/>
      <c r="D36" s="205"/>
      <c r="E36" s="192"/>
      <c r="F36" s="190"/>
      <c r="G36" s="191"/>
      <c r="H36" s="299"/>
      <c r="I36" s="159"/>
      <c r="J36" s="205"/>
      <c r="K36" s="205"/>
      <c r="L36" s="192"/>
      <c r="M36" s="190"/>
      <c r="N36" s="173"/>
      <c r="O36" s="173"/>
      <c r="P36" s="173"/>
      <c r="Q36" s="173"/>
      <c r="R36" s="173"/>
      <c r="S36" s="171"/>
    </row>
    <row r="37" spans="1:19">
      <c r="A37" s="299"/>
      <c r="B37" s="159"/>
      <c r="C37" s="205"/>
      <c r="D37" s="205"/>
      <c r="E37" s="192"/>
      <c r="F37" s="190"/>
      <c r="G37" s="191"/>
      <c r="H37" s="299"/>
      <c r="I37" s="159"/>
      <c r="J37" s="205"/>
      <c r="K37" s="205"/>
      <c r="L37" s="192"/>
      <c r="M37" s="190"/>
      <c r="N37" s="173"/>
      <c r="O37" s="173"/>
      <c r="P37" s="173"/>
      <c r="Q37" s="173"/>
      <c r="R37" s="173"/>
      <c r="S37" s="171"/>
    </row>
    <row r="38" spans="1:18">
      <c r="A38" s="909"/>
      <c r="B38" s="296"/>
      <c r="C38" s="205"/>
      <c r="D38" s="205"/>
      <c r="E38" s="192"/>
      <c r="F38" s="190"/>
      <c r="G38" s="191"/>
      <c r="H38" s="191"/>
      <c r="I38" s="611"/>
      <c r="J38" s="205"/>
      <c r="K38" s="205"/>
      <c r="L38" s="192"/>
      <c r="M38" s="315"/>
      <c r="N38" s="172"/>
      <c r="O38" s="172"/>
      <c r="P38" s="172"/>
      <c r="Q38" s="172"/>
      <c r="R38" s="172"/>
    </row>
    <row r="39" spans="1:18">
      <c r="A39" s="299"/>
      <c r="B39" s="296"/>
      <c r="C39" s="205"/>
      <c r="D39" s="205"/>
      <c r="E39" s="192"/>
      <c r="F39" s="190"/>
      <c r="G39" s="192"/>
      <c r="H39" s="299"/>
      <c r="I39" s="611"/>
      <c r="J39" s="205"/>
      <c r="K39" s="205"/>
      <c r="L39" s="192"/>
      <c r="M39" s="315"/>
      <c r="N39" s="172"/>
      <c r="O39" s="172"/>
      <c r="P39" s="172"/>
      <c r="Q39" s="172"/>
      <c r="R39" s="172"/>
    </row>
  </sheetData>
  <mergeCells count="1">
    <mergeCell ref="A1:R1"/>
  </mergeCells>
  <pageMargins left="0.75" right="0.75" top="1" bottom="1" header="0.5" footer="0.5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2"/>
  <sheetViews>
    <sheetView workbookViewId="0">
      <selection activeCell="R20" sqref="R20"/>
    </sheetView>
  </sheetViews>
  <sheetFormatPr defaultColWidth="8.88888888888889" defaultRowHeight="14.4"/>
  <cols>
    <col min="1" max="1" width="6.25" style="293" customWidth="1"/>
    <col min="2" max="2" width="10.3796296296296" customWidth="1"/>
    <col min="3" max="3" width="7.12962962962963" customWidth="1"/>
    <col min="4" max="4" width="6.25" customWidth="1"/>
    <col min="5" max="5" width="7.5" customWidth="1"/>
    <col min="6" max="6" width="6.62962962962963" customWidth="1"/>
    <col min="7" max="7" width="4.87962962962963" customWidth="1"/>
    <col min="8" max="8" width="7.12962962962963" customWidth="1"/>
    <col min="9" max="9" width="8.75" customWidth="1"/>
    <col min="10" max="10" width="6.25" customWidth="1"/>
    <col min="11" max="11" width="7.33333333333333" customWidth="1"/>
    <col min="12" max="12" width="7.11111111111111" customWidth="1"/>
    <col min="13" max="13" width="5.5" customWidth="1"/>
    <col min="14" max="14" width="7.12962962962963" customWidth="1"/>
    <col min="15" max="15" width="8.75" customWidth="1"/>
    <col min="16" max="17" width="5.5" customWidth="1"/>
    <col min="18" max="18" width="7.12962962962963" customWidth="1"/>
    <col min="19" max="19" width="8.12962962962963" customWidth="1"/>
    <col min="20" max="20" width="9"/>
    <col min="21" max="21" width="7.22222222222222" customWidth="1"/>
    <col min="23" max="23" width="12.8888888888889"/>
    <col min="25" max="25" width="6.55555555555556" customWidth="1"/>
    <col min="26" max="26" width="12.8888888888889"/>
  </cols>
  <sheetData>
    <row r="1" ht="20.4" spans="1:18">
      <c r="A1" s="887" t="s">
        <v>1137</v>
      </c>
      <c r="B1" s="887"/>
      <c r="C1" s="887"/>
      <c r="D1" s="888"/>
      <c r="E1" s="888"/>
      <c r="F1" s="888"/>
      <c r="G1" s="888"/>
      <c r="H1" s="888"/>
      <c r="I1" s="888"/>
      <c r="J1" s="888"/>
      <c r="K1" s="888"/>
      <c r="L1" s="887"/>
      <c r="M1" s="887"/>
      <c r="N1" s="887"/>
      <c r="O1" s="887"/>
      <c r="P1" s="887"/>
      <c r="Q1" s="887"/>
      <c r="R1" s="887"/>
    </row>
    <row r="2" ht="28.8" spans="1:26">
      <c r="A2" s="3" t="s">
        <v>276</v>
      </c>
      <c r="B2" s="4" t="s">
        <v>277</v>
      </c>
      <c r="C2" s="4" t="s">
        <v>278</v>
      </c>
      <c r="D2" s="5" t="s">
        <v>279</v>
      </c>
      <c r="E2" s="5" t="s">
        <v>280</v>
      </c>
      <c r="F2" s="5" t="s">
        <v>281</v>
      </c>
      <c r="G2" s="5" t="s">
        <v>282</v>
      </c>
      <c r="H2" s="35" t="s">
        <v>283</v>
      </c>
      <c r="I2" s="35" t="s">
        <v>284</v>
      </c>
      <c r="J2" s="5" t="s">
        <v>285</v>
      </c>
      <c r="K2" s="5" t="s">
        <v>286</v>
      </c>
      <c r="L2" s="4" t="s">
        <v>287</v>
      </c>
      <c r="M2" s="36" t="s">
        <v>288</v>
      </c>
      <c r="N2" s="4" t="s">
        <v>277</v>
      </c>
      <c r="O2" s="4" t="s">
        <v>289</v>
      </c>
      <c r="P2" s="4" t="s">
        <v>290</v>
      </c>
      <c r="Q2" s="4" t="s">
        <v>291</v>
      </c>
      <c r="R2" s="4" t="s">
        <v>292</v>
      </c>
      <c r="S2" s="69" t="s">
        <v>441</v>
      </c>
      <c r="T2" s="47" t="s">
        <v>861</v>
      </c>
      <c r="U2" s="48" t="s">
        <v>942</v>
      </c>
      <c r="V2" s="51" t="s">
        <v>1133</v>
      </c>
      <c r="W2" t="s">
        <v>1138</v>
      </c>
      <c r="X2" t="s">
        <v>284</v>
      </c>
      <c r="Y2" t="s">
        <v>1139</v>
      </c>
      <c r="Z2" t="s">
        <v>287</v>
      </c>
    </row>
    <row r="3" spans="1:25">
      <c r="A3" s="6" t="s">
        <v>943</v>
      </c>
      <c r="B3" s="8" t="s">
        <v>294</v>
      </c>
      <c r="C3" s="8">
        <v>0.9</v>
      </c>
      <c r="D3" s="9">
        <v>1.9</v>
      </c>
      <c r="E3" s="10">
        <f>C3/D3*F4</f>
        <v>45227.3684210526</v>
      </c>
      <c r="F3" s="11">
        <v>95480</v>
      </c>
      <c r="G3" s="11">
        <v>3080</v>
      </c>
      <c r="H3" s="37">
        <f>E3/31</f>
        <v>1458.94736842105</v>
      </c>
      <c r="I3" s="37">
        <v>734</v>
      </c>
      <c r="J3" s="38">
        <v>1550</v>
      </c>
      <c r="K3" s="38">
        <v>22165</v>
      </c>
      <c r="L3" s="39">
        <v>0.26</v>
      </c>
      <c r="M3" s="23">
        <f>E3/I3</f>
        <v>61.6176681485731</v>
      </c>
      <c r="N3" s="20" t="s">
        <v>294</v>
      </c>
      <c r="O3" s="23">
        <v>300</v>
      </c>
      <c r="P3" s="23">
        <f t="shared" ref="P3:P9" si="0">O3/4</f>
        <v>75</v>
      </c>
      <c r="Q3" s="23">
        <f t="shared" ref="Q3:Q9" si="1">P3/7</f>
        <v>10.7142857142857</v>
      </c>
      <c r="R3" s="8">
        <v>300</v>
      </c>
      <c r="S3" s="71">
        <v>0</v>
      </c>
      <c r="T3" s="51">
        <v>0</v>
      </c>
      <c r="U3" s="50">
        <v>24</v>
      </c>
      <c r="V3" s="51">
        <v>15</v>
      </c>
      <c r="W3">
        <v>95835.3</v>
      </c>
      <c r="X3">
        <v>1240</v>
      </c>
      <c r="Y3">
        <v>18133.32</v>
      </c>
    </row>
    <row r="4" spans="1:26">
      <c r="A4" s="6" t="s">
        <v>943</v>
      </c>
      <c r="B4" s="8" t="s">
        <v>944</v>
      </c>
      <c r="C4" s="8">
        <v>1</v>
      </c>
      <c r="D4" s="9">
        <v>1.9</v>
      </c>
      <c r="E4" s="10">
        <f>C4/D4*F3</f>
        <v>50252.6315789474</v>
      </c>
      <c r="F4" s="11">
        <v>95480</v>
      </c>
      <c r="G4" s="11">
        <v>3080</v>
      </c>
      <c r="H4" s="37">
        <f>E4/31</f>
        <v>1621.05263157895</v>
      </c>
      <c r="I4" s="37">
        <v>816</v>
      </c>
      <c r="J4" s="40">
        <v>1550</v>
      </c>
      <c r="K4" s="38">
        <v>22165</v>
      </c>
      <c r="L4" s="39">
        <v>0.26</v>
      </c>
      <c r="M4" s="23">
        <f>E4/I4</f>
        <v>61.5841073271414</v>
      </c>
      <c r="N4" s="20" t="s">
        <v>944</v>
      </c>
      <c r="O4" s="23">
        <v>300</v>
      </c>
      <c r="P4" s="23">
        <f t="shared" si="0"/>
        <v>75</v>
      </c>
      <c r="Q4" s="23">
        <f t="shared" si="1"/>
        <v>10.7142857142857</v>
      </c>
      <c r="R4" s="8">
        <v>300</v>
      </c>
      <c r="S4" s="71">
        <v>0</v>
      </c>
      <c r="T4" s="51">
        <v>0</v>
      </c>
      <c r="U4" s="50">
        <v>26</v>
      </c>
      <c r="V4" s="51">
        <v>15</v>
      </c>
      <c r="W4" s="913">
        <f>W3/F3</f>
        <v>1.00372119815668</v>
      </c>
      <c r="X4" s="913">
        <f>X3/J4</f>
        <v>0.8</v>
      </c>
      <c r="Y4" s="915"/>
      <c r="Z4" s="913">
        <f>Y3/W3</f>
        <v>0.189213369186511</v>
      </c>
    </row>
    <row r="5" spans="1:22">
      <c r="A5" s="6"/>
      <c r="B5" s="8"/>
      <c r="C5" s="8">
        <f>SUM(C3:C4)</f>
        <v>1.9</v>
      </c>
      <c r="D5" s="9"/>
      <c r="E5" s="10">
        <f>SUM(E3:E4)</f>
        <v>95480</v>
      </c>
      <c r="F5" s="11"/>
      <c r="G5" s="11"/>
      <c r="H5" s="37">
        <f>E5/31</f>
        <v>3080</v>
      </c>
      <c r="I5" s="37"/>
      <c r="J5" s="40"/>
      <c r="K5" s="38"/>
      <c r="L5" s="41"/>
      <c r="M5" s="23"/>
      <c r="N5" s="20"/>
      <c r="O5" s="23"/>
      <c r="P5" s="23"/>
      <c r="Q5" s="23"/>
      <c r="R5" s="8"/>
      <c r="S5" s="71"/>
      <c r="T5" s="51"/>
      <c r="U5" s="51">
        <f>SUM(U3:U4)</f>
        <v>50</v>
      </c>
      <c r="V5" s="51"/>
    </row>
    <row r="6" customFormat="1" ht="20.4" spans="1:18">
      <c r="A6" s="887" t="s">
        <v>1140</v>
      </c>
      <c r="B6" s="887"/>
      <c r="C6" s="887"/>
      <c r="D6" s="888"/>
      <c r="E6" s="888"/>
      <c r="F6" s="888"/>
      <c r="G6" s="888"/>
      <c r="H6" s="888"/>
      <c r="I6" s="888"/>
      <c r="J6" s="888"/>
      <c r="K6" s="888"/>
      <c r="L6" s="887"/>
      <c r="M6" s="887"/>
      <c r="N6" s="887"/>
      <c r="O6" s="887"/>
      <c r="P6" s="887"/>
      <c r="Q6" s="887"/>
      <c r="R6" s="887"/>
    </row>
    <row r="7" ht="28.8" spans="1:22">
      <c r="A7" s="3" t="s">
        <v>276</v>
      </c>
      <c r="B7" s="4" t="s">
        <v>277</v>
      </c>
      <c r="C7" s="4" t="s">
        <v>278</v>
      </c>
      <c r="D7" s="5" t="s">
        <v>279</v>
      </c>
      <c r="E7" s="5" t="s">
        <v>280</v>
      </c>
      <c r="F7" s="5" t="s">
        <v>281</v>
      </c>
      <c r="G7" s="5" t="s">
        <v>282</v>
      </c>
      <c r="H7" s="35" t="s">
        <v>283</v>
      </c>
      <c r="I7" s="35" t="s">
        <v>284</v>
      </c>
      <c r="J7" s="5" t="s">
        <v>285</v>
      </c>
      <c r="K7" s="5" t="s">
        <v>286</v>
      </c>
      <c r="L7" s="4" t="s">
        <v>287</v>
      </c>
      <c r="M7" s="36" t="s">
        <v>288</v>
      </c>
      <c r="N7" s="4" t="s">
        <v>277</v>
      </c>
      <c r="O7" s="4" t="s">
        <v>289</v>
      </c>
      <c r="P7" s="4" t="s">
        <v>290</v>
      </c>
      <c r="Q7" s="4" t="s">
        <v>291</v>
      </c>
      <c r="R7" s="4" t="s">
        <v>292</v>
      </c>
      <c r="S7" s="69" t="s">
        <v>441</v>
      </c>
      <c r="T7" s="47" t="s">
        <v>861</v>
      </c>
      <c r="U7" s="48" t="s">
        <v>942</v>
      </c>
      <c r="V7" s="51" t="s">
        <v>1133</v>
      </c>
    </row>
    <row r="8" spans="1:22">
      <c r="A8" s="6" t="s">
        <v>943</v>
      </c>
      <c r="B8" s="8" t="s">
        <v>294</v>
      </c>
      <c r="C8" s="8">
        <v>0.9</v>
      </c>
      <c r="D8" s="9">
        <v>1.9</v>
      </c>
      <c r="E8" s="10">
        <f>C8/D8*F9</f>
        <v>37932.6315789474</v>
      </c>
      <c r="F8" s="11">
        <v>80080</v>
      </c>
      <c r="G8" s="11">
        <v>2860</v>
      </c>
      <c r="H8" s="37">
        <f>E8/28</f>
        <v>1354.73684210526</v>
      </c>
      <c r="I8" s="37">
        <v>663</v>
      </c>
      <c r="J8" s="38">
        <v>1400</v>
      </c>
      <c r="K8" s="38">
        <v>18418.4</v>
      </c>
      <c r="L8" s="39">
        <v>0.23</v>
      </c>
      <c r="M8" s="23">
        <v>57.2</v>
      </c>
      <c r="N8" s="20" t="s">
        <v>294</v>
      </c>
      <c r="O8" s="23">
        <v>300</v>
      </c>
      <c r="P8" s="23">
        <f t="shared" si="0"/>
        <v>75</v>
      </c>
      <c r="Q8" s="23">
        <f t="shared" si="1"/>
        <v>10.7142857142857</v>
      </c>
      <c r="R8" s="8">
        <v>300</v>
      </c>
      <c r="S8" s="71">
        <v>0</v>
      </c>
      <c r="T8" s="51">
        <v>0</v>
      </c>
      <c r="U8" s="50">
        <v>24</v>
      </c>
      <c r="V8" s="51">
        <v>15</v>
      </c>
    </row>
    <row r="9" spans="1:22">
      <c r="A9" s="6" t="s">
        <v>943</v>
      </c>
      <c r="B9" s="8" t="s">
        <v>944</v>
      </c>
      <c r="C9" s="8">
        <v>1</v>
      </c>
      <c r="D9" s="9">
        <v>1.9</v>
      </c>
      <c r="E9" s="10">
        <f>C9/D9*F8</f>
        <v>42147.3684210526</v>
      </c>
      <c r="F9" s="11">
        <v>80080</v>
      </c>
      <c r="G9" s="11">
        <v>2860</v>
      </c>
      <c r="H9" s="37">
        <f>E9/28</f>
        <v>1505.26315789474</v>
      </c>
      <c r="I9" s="37">
        <v>737</v>
      </c>
      <c r="J9" s="40">
        <v>1400</v>
      </c>
      <c r="K9" s="38">
        <v>18418.4</v>
      </c>
      <c r="L9" s="39">
        <v>0.23</v>
      </c>
      <c r="M9" s="23">
        <v>57.2</v>
      </c>
      <c r="N9" s="20" t="s">
        <v>944</v>
      </c>
      <c r="O9" s="23">
        <v>300</v>
      </c>
      <c r="P9" s="23">
        <f t="shared" si="0"/>
        <v>75</v>
      </c>
      <c r="Q9" s="23">
        <f t="shared" si="1"/>
        <v>10.7142857142857</v>
      </c>
      <c r="R9" s="8">
        <v>300</v>
      </c>
      <c r="S9" s="71">
        <v>0</v>
      </c>
      <c r="T9" s="51">
        <v>0</v>
      </c>
      <c r="U9" s="50">
        <v>26</v>
      </c>
      <c r="V9" s="51">
        <v>15</v>
      </c>
    </row>
    <row r="10" spans="1:22">
      <c r="A10" s="6"/>
      <c r="B10" s="8"/>
      <c r="C10" s="8">
        <f>SUM(C8:C9)</f>
        <v>1.9</v>
      </c>
      <c r="D10" s="9"/>
      <c r="E10" s="10">
        <f>SUM(E8:E9)</f>
        <v>80080</v>
      </c>
      <c r="F10" s="11"/>
      <c r="G10" s="11"/>
      <c r="H10" s="37">
        <f>E10/28</f>
        <v>2860</v>
      </c>
      <c r="I10" s="37">
        <f>SUM(I8:I9)</f>
        <v>1400</v>
      </c>
      <c r="J10" s="40"/>
      <c r="K10" s="38"/>
      <c r="L10" s="41"/>
      <c r="M10" s="23"/>
      <c r="N10" s="20"/>
      <c r="O10" s="23"/>
      <c r="P10" s="23"/>
      <c r="Q10" s="23"/>
      <c r="R10" s="8"/>
      <c r="S10" s="71"/>
      <c r="T10" s="51"/>
      <c r="U10" s="51">
        <f>SUM(U8:U9)</f>
        <v>50</v>
      </c>
      <c r="V10" s="51"/>
    </row>
    <row r="11" spans="1:18">
      <c r="A11" s="13"/>
      <c r="B11" s="172"/>
      <c r="C11" s="172"/>
      <c r="D11" s="173"/>
      <c r="E11" s="173"/>
      <c r="F11" s="173"/>
      <c r="G11" s="173"/>
      <c r="H11" s="173"/>
      <c r="I11" s="173"/>
      <c r="J11" s="173"/>
      <c r="K11" s="173"/>
      <c r="L11" s="172"/>
      <c r="M11" s="172"/>
      <c r="N11" s="172"/>
      <c r="O11" s="172"/>
      <c r="P11" s="172"/>
      <c r="Q11" s="172"/>
      <c r="R11" s="172"/>
    </row>
    <row r="12" spans="1:18">
      <c r="A12" s="323" t="s">
        <v>298</v>
      </c>
      <c r="B12" s="323"/>
      <c r="C12" s="322" t="s">
        <v>294</v>
      </c>
      <c r="D12" s="205" t="s">
        <v>944</v>
      </c>
      <c r="E12" s="191" t="s">
        <v>442</v>
      </c>
      <c r="F12" s="889"/>
      <c r="G12" s="324"/>
      <c r="H12" s="324" t="s">
        <v>299</v>
      </c>
      <c r="I12" s="324"/>
      <c r="J12" s="205" t="s">
        <v>294</v>
      </c>
      <c r="K12" s="205" t="s">
        <v>944</v>
      </c>
      <c r="L12" s="191" t="s">
        <v>442</v>
      </c>
      <c r="M12" s="889"/>
      <c r="N12" s="172"/>
      <c r="O12" s="172"/>
      <c r="P12" s="172"/>
      <c r="Q12" s="172"/>
      <c r="R12" s="172"/>
    </row>
    <row r="13" s="199" customFormat="1" ht="15" customHeight="1" spans="1:13">
      <c r="A13" s="890">
        <v>44</v>
      </c>
      <c r="B13" s="891" t="s">
        <v>96</v>
      </c>
      <c r="C13" s="892">
        <v>21</v>
      </c>
      <c r="D13" s="893">
        <v>23</v>
      </c>
      <c r="E13" s="722">
        <f t="shared" ref="E13:E31" si="2">SUM(C13:D13)</f>
        <v>44</v>
      </c>
      <c r="F13" s="892"/>
      <c r="G13" s="722"/>
      <c r="H13" s="722">
        <v>53</v>
      </c>
      <c r="I13" s="891" t="s">
        <v>96</v>
      </c>
      <c r="J13" s="893">
        <v>25</v>
      </c>
      <c r="K13" s="893">
        <v>28</v>
      </c>
      <c r="L13" s="722">
        <f t="shared" ref="L13:L21" si="3">SUM(J13:K13)</f>
        <v>53</v>
      </c>
      <c r="M13" s="51"/>
    </row>
    <row r="14" s="199" customFormat="1" ht="15" customHeight="1" spans="1:13">
      <c r="A14" s="890">
        <v>17</v>
      </c>
      <c r="B14" s="891" t="s">
        <v>1141</v>
      </c>
      <c r="C14" s="892">
        <v>8</v>
      </c>
      <c r="D14" s="893">
        <v>9</v>
      </c>
      <c r="E14" s="722">
        <f t="shared" si="2"/>
        <v>17</v>
      </c>
      <c r="F14" s="892"/>
      <c r="G14" s="722"/>
      <c r="H14" s="722">
        <v>20</v>
      </c>
      <c r="I14" s="891" t="s">
        <v>1141</v>
      </c>
      <c r="J14" s="893">
        <v>9</v>
      </c>
      <c r="K14" s="893">
        <v>11</v>
      </c>
      <c r="L14" s="722">
        <f t="shared" si="3"/>
        <v>20</v>
      </c>
      <c r="M14" s="51"/>
    </row>
    <row r="15" s="199" customFormat="1" ht="15" customHeight="1" spans="1:13">
      <c r="A15" s="890">
        <v>25</v>
      </c>
      <c r="B15" s="891" t="s">
        <v>733</v>
      </c>
      <c r="C15" s="892">
        <v>12</v>
      </c>
      <c r="D15" s="893">
        <v>13</v>
      </c>
      <c r="E15" s="722">
        <f t="shared" si="2"/>
        <v>25</v>
      </c>
      <c r="F15" s="892"/>
      <c r="G15" s="722"/>
      <c r="H15" s="722">
        <v>30</v>
      </c>
      <c r="I15" s="891" t="s">
        <v>733</v>
      </c>
      <c r="J15" s="893">
        <v>14</v>
      </c>
      <c r="K15" s="893">
        <v>16</v>
      </c>
      <c r="L15" s="722">
        <f t="shared" si="3"/>
        <v>30</v>
      </c>
      <c r="M15" s="51"/>
    </row>
    <row r="16" s="199" customFormat="1" ht="15" customHeight="1" spans="1:13">
      <c r="A16" s="890">
        <v>20</v>
      </c>
      <c r="B16" s="891" t="s">
        <v>920</v>
      </c>
      <c r="C16" s="892">
        <v>9</v>
      </c>
      <c r="D16" s="893">
        <v>11</v>
      </c>
      <c r="E16" s="722">
        <f t="shared" si="2"/>
        <v>20</v>
      </c>
      <c r="F16" s="892"/>
      <c r="G16" s="722"/>
      <c r="H16" s="722">
        <v>24</v>
      </c>
      <c r="I16" s="891" t="s">
        <v>920</v>
      </c>
      <c r="J16" s="893">
        <v>11</v>
      </c>
      <c r="K16" s="893">
        <v>13</v>
      </c>
      <c r="L16" s="722">
        <f t="shared" si="3"/>
        <v>24</v>
      </c>
      <c r="M16" s="51"/>
    </row>
    <row r="17" s="199" customFormat="1" ht="15" customHeight="1" spans="1:13">
      <c r="A17" s="890">
        <v>23</v>
      </c>
      <c r="B17" s="891" t="s">
        <v>1142</v>
      </c>
      <c r="C17" s="892">
        <v>11</v>
      </c>
      <c r="D17" s="893">
        <v>12</v>
      </c>
      <c r="E17" s="722">
        <f t="shared" si="2"/>
        <v>23</v>
      </c>
      <c r="F17" s="892"/>
      <c r="G17" s="722"/>
      <c r="H17" s="722">
        <v>28</v>
      </c>
      <c r="I17" s="891" t="s">
        <v>1142</v>
      </c>
      <c r="J17" s="893">
        <v>13</v>
      </c>
      <c r="K17" s="893">
        <v>15</v>
      </c>
      <c r="L17" s="722">
        <f t="shared" si="3"/>
        <v>28</v>
      </c>
      <c r="M17" s="51"/>
    </row>
    <row r="18" s="199" customFormat="1" ht="15" customHeight="1" spans="1:13">
      <c r="A18" s="890">
        <v>9</v>
      </c>
      <c r="B18" s="891" t="s">
        <v>547</v>
      </c>
      <c r="C18" s="892">
        <v>4</v>
      </c>
      <c r="D18" s="893">
        <v>5</v>
      </c>
      <c r="E18" s="722">
        <f t="shared" si="2"/>
        <v>9</v>
      </c>
      <c r="F18" s="892"/>
      <c r="G18" s="722"/>
      <c r="H18" s="890">
        <v>11</v>
      </c>
      <c r="I18" s="891" t="s">
        <v>547</v>
      </c>
      <c r="J18" s="893">
        <v>5</v>
      </c>
      <c r="K18" s="893">
        <v>6</v>
      </c>
      <c r="L18" s="722">
        <f t="shared" si="3"/>
        <v>11</v>
      </c>
      <c r="M18" s="51"/>
    </row>
    <row r="19" s="199" customFormat="1" ht="15" customHeight="1" spans="1:13">
      <c r="A19" s="890">
        <v>2</v>
      </c>
      <c r="B19" s="894" t="s">
        <v>1143</v>
      </c>
      <c r="C19" s="892">
        <v>1</v>
      </c>
      <c r="D19" s="893">
        <v>1</v>
      </c>
      <c r="E19" s="722">
        <f t="shared" si="2"/>
        <v>2</v>
      </c>
      <c r="F19" s="892"/>
      <c r="G19" s="722"/>
      <c r="H19" s="890">
        <v>3</v>
      </c>
      <c r="I19" s="894" t="s">
        <v>1143</v>
      </c>
      <c r="J19" s="893">
        <v>1</v>
      </c>
      <c r="K19" s="893">
        <v>2</v>
      </c>
      <c r="L19" s="722">
        <f t="shared" si="3"/>
        <v>3</v>
      </c>
      <c r="M19" s="51"/>
    </row>
    <row r="20" s="199" customFormat="1" ht="15" customHeight="1" spans="1:13">
      <c r="A20" s="890">
        <v>12</v>
      </c>
      <c r="B20" s="895" t="s">
        <v>125</v>
      </c>
      <c r="C20" s="892">
        <v>6</v>
      </c>
      <c r="D20" s="893">
        <v>6</v>
      </c>
      <c r="E20" s="722">
        <f t="shared" si="2"/>
        <v>12</v>
      </c>
      <c r="F20" s="892"/>
      <c r="G20" s="722"/>
      <c r="H20" s="890">
        <v>14</v>
      </c>
      <c r="I20" s="895" t="s">
        <v>125</v>
      </c>
      <c r="J20" s="893">
        <v>7</v>
      </c>
      <c r="K20" s="893">
        <v>7</v>
      </c>
      <c r="L20" s="722">
        <f t="shared" si="3"/>
        <v>14</v>
      </c>
      <c r="M20" s="51"/>
    </row>
    <row r="21" s="199" customFormat="1" ht="15" customHeight="1" spans="1:13">
      <c r="A21" s="890">
        <v>38</v>
      </c>
      <c r="B21" s="895" t="s">
        <v>818</v>
      </c>
      <c r="C21" s="892">
        <v>18</v>
      </c>
      <c r="D21" s="893">
        <v>20</v>
      </c>
      <c r="E21" s="722">
        <f t="shared" si="2"/>
        <v>38</v>
      </c>
      <c r="F21" s="892"/>
      <c r="G21" s="722"/>
      <c r="H21" s="890">
        <v>46</v>
      </c>
      <c r="I21" s="895" t="s">
        <v>818</v>
      </c>
      <c r="J21" s="893">
        <v>22</v>
      </c>
      <c r="K21" s="893">
        <v>24</v>
      </c>
      <c r="L21" s="722">
        <f t="shared" si="3"/>
        <v>46</v>
      </c>
      <c r="M21" s="51"/>
    </row>
    <row r="22" spans="1:18">
      <c r="A22" s="896">
        <v>1000</v>
      </c>
      <c r="B22" s="897" t="s">
        <v>313</v>
      </c>
      <c r="C22" s="898">
        <v>474</v>
      </c>
      <c r="D22" s="899">
        <v>526</v>
      </c>
      <c r="E22" s="900">
        <f t="shared" si="2"/>
        <v>1000</v>
      </c>
      <c r="F22" s="889"/>
      <c r="G22" s="324"/>
      <c r="H22" s="323"/>
      <c r="I22" s="910"/>
      <c r="J22" s="205"/>
      <c r="K22" s="205"/>
      <c r="L22" s="191"/>
      <c r="M22" s="889"/>
      <c r="N22" s="172"/>
      <c r="O22" s="172"/>
      <c r="P22" s="172"/>
      <c r="Q22" s="172"/>
      <c r="R22" s="172"/>
    </row>
    <row r="23" spans="1:19">
      <c r="A23" s="900">
        <v>2455</v>
      </c>
      <c r="B23" s="901" t="s">
        <v>788</v>
      </c>
      <c r="C23" s="898">
        <v>1163</v>
      </c>
      <c r="D23" s="899">
        <v>1292</v>
      </c>
      <c r="E23" s="900">
        <f t="shared" si="2"/>
        <v>2455</v>
      </c>
      <c r="F23" s="889"/>
      <c r="G23" s="324"/>
      <c r="H23" s="191"/>
      <c r="I23" s="117"/>
      <c r="J23" s="205"/>
      <c r="K23" s="205"/>
      <c r="L23" s="191"/>
      <c r="M23" s="889"/>
      <c r="N23" s="173"/>
      <c r="O23" s="173"/>
      <c r="P23" s="173"/>
      <c r="Q23" s="173"/>
      <c r="R23" s="173"/>
      <c r="S23" s="171"/>
    </row>
    <row r="24" spans="1:19">
      <c r="A24" s="900">
        <v>20</v>
      </c>
      <c r="B24" s="352" t="s">
        <v>126</v>
      </c>
      <c r="C24" s="898">
        <v>9</v>
      </c>
      <c r="D24" s="899">
        <v>11</v>
      </c>
      <c r="E24" s="900">
        <f t="shared" si="2"/>
        <v>20</v>
      </c>
      <c r="F24" s="889"/>
      <c r="G24" s="324"/>
      <c r="H24" s="191"/>
      <c r="I24" s="117"/>
      <c r="J24" s="205"/>
      <c r="K24" s="205"/>
      <c r="L24" s="191"/>
      <c r="M24" s="889"/>
      <c r="N24" s="173"/>
      <c r="O24" s="173"/>
      <c r="P24" s="173"/>
      <c r="Q24" s="173"/>
      <c r="R24" s="173"/>
      <c r="S24" s="171"/>
    </row>
    <row r="25" spans="1:21">
      <c r="A25" s="900">
        <v>8</v>
      </c>
      <c r="B25" s="352" t="s">
        <v>951</v>
      </c>
      <c r="C25" s="898">
        <v>4</v>
      </c>
      <c r="D25" s="899">
        <v>4</v>
      </c>
      <c r="E25" s="900">
        <f t="shared" si="2"/>
        <v>8</v>
      </c>
      <c r="F25" s="889"/>
      <c r="G25" s="324"/>
      <c r="H25" s="191"/>
      <c r="I25" s="117"/>
      <c r="J25" s="205"/>
      <c r="K25" s="205"/>
      <c r="L25" s="191"/>
      <c r="M25" s="889"/>
      <c r="N25" s="173"/>
      <c r="O25" s="173"/>
      <c r="P25" s="173"/>
      <c r="Q25" s="173"/>
      <c r="R25" s="173"/>
      <c r="S25" s="171"/>
      <c r="U25" s="343"/>
    </row>
    <row r="26" spans="1:21">
      <c r="A26" s="896">
        <v>5</v>
      </c>
      <c r="B26" s="352" t="s">
        <v>965</v>
      </c>
      <c r="C26" s="898">
        <v>2</v>
      </c>
      <c r="D26" s="899">
        <v>3</v>
      </c>
      <c r="E26" s="900">
        <f t="shared" si="2"/>
        <v>5</v>
      </c>
      <c r="F26" s="889"/>
      <c r="G26" s="324"/>
      <c r="H26" s="323"/>
      <c r="I26" s="911"/>
      <c r="J26" s="205"/>
      <c r="K26" s="205"/>
      <c r="L26" s="191"/>
      <c r="M26" s="889"/>
      <c r="N26" s="173"/>
      <c r="O26" s="173"/>
      <c r="P26" s="173"/>
      <c r="Q26" s="173"/>
      <c r="R26" s="173"/>
      <c r="S26" s="171"/>
      <c r="U26" s="343"/>
    </row>
    <row r="27" ht="15.6" spans="1:21">
      <c r="A27" s="354">
        <v>20</v>
      </c>
      <c r="B27" s="352" t="s">
        <v>381</v>
      </c>
      <c r="C27" s="898">
        <v>9</v>
      </c>
      <c r="D27" s="899">
        <v>11</v>
      </c>
      <c r="E27" s="354">
        <f t="shared" si="2"/>
        <v>20</v>
      </c>
      <c r="F27" s="902"/>
      <c r="G27" s="192"/>
      <c r="H27" s="159"/>
      <c r="I27" s="190"/>
      <c r="J27" s="205"/>
      <c r="K27" s="205"/>
      <c r="L27" s="159"/>
      <c r="M27" s="902"/>
      <c r="N27" s="173"/>
      <c r="O27" s="173"/>
      <c r="P27" s="173"/>
      <c r="Q27" s="173"/>
      <c r="R27" s="173"/>
      <c r="S27" s="171"/>
      <c r="U27" s="914"/>
    </row>
    <row r="28" spans="1:21">
      <c r="A28" s="299">
        <v>10</v>
      </c>
      <c r="B28" s="761" t="s">
        <v>1144</v>
      </c>
      <c r="C28" s="889">
        <v>5</v>
      </c>
      <c r="D28" s="205">
        <v>5</v>
      </c>
      <c r="E28" s="159">
        <f t="shared" si="2"/>
        <v>10</v>
      </c>
      <c r="F28" s="51"/>
      <c r="G28" s="192"/>
      <c r="H28" s="299"/>
      <c r="I28" s="190"/>
      <c r="J28" s="205"/>
      <c r="K28" s="205"/>
      <c r="L28" s="159"/>
      <c r="M28" s="51"/>
      <c r="N28" s="173"/>
      <c r="O28" s="173"/>
      <c r="P28" s="173"/>
      <c r="Q28" s="173"/>
      <c r="R28" s="173"/>
      <c r="S28" s="171"/>
      <c r="U28" s="343"/>
    </row>
    <row r="29" spans="1:21">
      <c r="A29" s="376">
        <v>5</v>
      </c>
      <c r="B29" s="761" t="s">
        <v>1145</v>
      </c>
      <c r="C29" s="889">
        <v>2</v>
      </c>
      <c r="D29" s="205">
        <v>3</v>
      </c>
      <c r="E29" s="192">
        <f t="shared" si="2"/>
        <v>5</v>
      </c>
      <c r="F29" s="190"/>
      <c r="G29" s="192"/>
      <c r="H29" s="376"/>
      <c r="I29" s="912"/>
      <c r="J29" s="205"/>
      <c r="K29" s="205"/>
      <c r="L29" s="192"/>
      <c r="M29" s="190"/>
      <c r="N29" s="173"/>
      <c r="O29" s="173"/>
      <c r="P29" s="173"/>
      <c r="Q29" s="173"/>
      <c r="R29" s="173"/>
      <c r="S29" s="171"/>
      <c r="U29" s="343"/>
    </row>
    <row r="30" spans="1:19">
      <c r="A30" s="903">
        <v>100</v>
      </c>
      <c r="B30" s="671" t="s">
        <v>126</v>
      </c>
      <c r="C30" s="889">
        <v>47</v>
      </c>
      <c r="D30" s="205">
        <v>53</v>
      </c>
      <c r="E30" s="192">
        <f t="shared" si="2"/>
        <v>100</v>
      </c>
      <c r="F30" s="190"/>
      <c r="G30" s="191"/>
      <c r="H30" s="299"/>
      <c r="I30" s="159"/>
      <c r="J30" s="205"/>
      <c r="K30" s="205"/>
      <c r="L30" s="192"/>
      <c r="M30" s="190"/>
      <c r="N30" s="173"/>
      <c r="O30" s="173"/>
      <c r="P30" s="173"/>
      <c r="Q30" s="173"/>
      <c r="R30" s="173"/>
      <c r="S30" s="171"/>
    </row>
    <row r="31" spans="1:19">
      <c r="A31" s="903">
        <v>10</v>
      </c>
      <c r="B31" s="671" t="s">
        <v>13</v>
      </c>
      <c r="C31" s="889">
        <v>5</v>
      </c>
      <c r="D31" s="205">
        <v>5</v>
      </c>
      <c r="E31" s="192">
        <f t="shared" si="2"/>
        <v>10</v>
      </c>
      <c r="F31" s="190"/>
      <c r="G31" s="191"/>
      <c r="H31" s="299"/>
      <c r="I31" s="159"/>
      <c r="J31" s="205"/>
      <c r="K31" s="205"/>
      <c r="L31" s="192"/>
      <c r="M31" s="190"/>
      <c r="N31" s="173"/>
      <c r="O31" s="173"/>
      <c r="P31" s="173"/>
      <c r="Q31" s="173"/>
      <c r="R31" s="173"/>
      <c r="S31" s="171"/>
    </row>
    <row r="32" spans="1:19">
      <c r="A32" s="904"/>
      <c r="B32" s="905" t="s">
        <v>1146</v>
      </c>
      <c r="C32" s="906"/>
      <c r="D32" s="906"/>
      <c r="E32" s="907"/>
      <c r="F32" s="190"/>
      <c r="G32" s="191"/>
      <c r="H32" s="299"/>
      <c r="I32" s="159"/>
      <c r="J32" s="205"/>
      <c r="K32" s="205"/>
      <c r="L32" s="192"/>
      <c r="M32" s="190"/>
      <c r="N32" s="173"/>
      <c r="O32" s="173"/>
      <c r="P32" s="173"/>
      <c r="Q32" s="173"/>
      <c r="R32" s="173"/>
      <c r="S32" s="171"/>
    </row>
    <row r="33" spans="1:19">
      <c r="A33" s="904">
        <v>25</v>
      </c>
      <c r="B33" s="905" t="s">
        <v>1147</v>
      </c>
      <c r="C33" s="906">
        <v>12</v>
      </c>
      <c r="D33" s="906">
        <v>13</v>
      </c>
      <c r="E33" s="907"/>
      <c r="F33" s="190"/>
      <c r="G33" s="191"/>
      <c r="H33" s="299"/>
      <c r="I33" s="159"/>
      <c r="J33" s="205"/>
      <c r="K33" s="205"/>
      <c r="L33" s="192"/>
      <c r="M33" s="190"/>
      <c r="N33" s="173"/>
      <c r="O33" s="173"/>
      <c r="P33" s="173"/>
      <c r="Q33" s="173"/>
      <c r="R33" s="173"/>
      <c r="S33" s="171"/>
    </row>
    <row r="34" spans="1:19">
      <c r="A34" s="907">
        <v>960.96</v>
      </c>
      <c r="B34" s="908" t="s">
        <v>1147</v>
      </c>
      <c r="C34" s="906">
        <v>455</v>
      </c>
      <c r="D34" s="906">
        <v>506</v>
      </c>
      <c r="E34" s="907"/>
      <c r="F34" s="190"/>
      <c r="G34" s="191"/>
      <c r="H34" s="299"/>
      <c r="I34" s="159"/>
      <c r="J34" s="205"/>
      <c r="K34" s="205"/>
      <c r="L34" s="192"/>
      <c r="M34" s="190"/>
      <c r="N34" s="173"/>
      <c r="O34" s="173"/>
      <c r="P34" s="173"/>
      <c r="Q34" s="173"/>
      <c r="R34" s="173"/>
      <c r="S34" s="171"/>
    </row>
    <row r="35" spans="1:19">
      <c r="A35" s="299"/>
      <c r="B35" s="611"/>
      <c r="C35" s="205"/>
      <c r="D35" s="205"/>
      <c r="E35" s="192"/>
      <c r="F35" s="190"/>
      <c r="G35" s="191"/>
      <c r="H35" s="299"/>
      <c r="I35" s="159"/>
      <c r="J35" s="205"/>
      <c r="K35" s="205"/>
      <c r="L35" s="192"/>
      <c r="M35" s="190"/>
      <c r="N35" s="173"/>
      <c r="O35" s="173"/>
      <c r="P35" s="173"/>
      <c r="Q35" s="173"/>
      <c r="R35" s="173"/>
      <c r="S35" s="171"/>
    </row>
    <row r="36" spans="1:19">
      <c r="A36" s="299"/>
      <c r="B36" s="315"/>
      <c r="C36" s="205"/>
      <c r="D36" s="205"/>
      <c r="E36" s="192"/>
      <c r="F36" s="190"/>
      <c r="G36" s="191"/>
      <c r="H36" s="299"/>
      <c r="I36" s="159"/>
      <c r="J36" s="205"/>
      <c r="K36" s="205"/>
      <c r="L36" s="192"/>
      <c r="M36" s="190"/>
      <c r="N36" s="173"/>
      <c r="O36" s="173"/>
      <c r="P36" s="173"/>
      <c r="Q36" s="173"/>
      <c r="R36" s="173"/>
      <c r="S36" s="171"/>
    </row>
    <row r="37" spans="1:19">
      <c r="A37" s="299"/>
      <c r="B37" s="159"/>
      <c r="C37" s="205"/>
      <c r="D37" s="205"/>
      <c r="E37" s="192"/>
      <c r="F37" s="190"/>
      <c r="G37" s="191"/>
      <c r="H37" s="299"/>
      <c r="I37" s="159"/>
      <c r="J37" s="205"/>
      <c r="K37" s="205"/>
      <c r="L37" s="192"/>
      <c r="M37" s="190"/>
      <c r="N37" s="173"/>
      <c r="O37" s="173"/>
      <c r="P37" s="173"/>
      <c r="Q37" s="173"/>
      <c r="R37" s="173"/>
      <c r="S37" s="171"/>
    </row>
    <row r="38" spans="1:19">
      <c r="A38" s="299"/>
      <c r="B38" s="159"/>
      <c r="C38" s="205"/>
      <c r="D38" s="205"/>
      <c r="E38" s="192"/>
      <c r="F38" s="190"/>
      <c r="G38" s="191"/>
      <c r="H38" s="299"/>
      <c r="I38" s="159"/>
      <c r="J38" s="205"/>
      <c r="K38" s="205"/>
      <c r="L38" s="192"/>
      <c r="M38" s="190"/>
      <c r="N38" s="173"/>
      <c r="O38" s="173"/>
      <c r="P38" s="173"/>
      <c r="Q38" s="173"/>
      <c r="R38" s="173"/>
      <c r="S38" s="171"/>
    </row>
    <row r="39" spans="1:19">
      <c r="A39" s="299"/>
      <c r="B39" s="159"/>
      <c r="C39" s="205"/>
      <c r="D39" s="205"/>
      <c r="E39" s="192"/>
      <c r="F39" s="190"/>
      <c r="G39" s="191"/>
      <c r="H39" s="299"/>
      <c r="I39" s="159"/>
      <c r="J39" s="205"/>
      <c r="K39" s="205"/>
      <c r="L39" s="192"/>
      <c r="M39" s="190"/>
      <c r="N39" s="173"/>
      <c r="O39" s="173"/>
      <c r="P39" s="173"/>
      <c r="Q39" s="173"/>
      <c r="R39" s="173"/>
      <c r="S39" s="171"/>
    </row>
    <row r="40" spans="1:19">
      <c r="A40" s="299"/>
      <c r="B40" s="159"/>
      <c r="C40" s="205"/>
      <c r="D40" s="205"/>
      <c r="E40" s="192"/>
      <c r="F40" s="190"/>
      <c r="G40" s="191"/>
      <c r="H40" s="299"/>
      <c r="I40" s="159"/>
      <c r="J40" s="205"/>
      <c r="K40" s="205"/>
      <c r="L40" s="192"/>
      <c r="M40" s="190"/>
      <c r="N40" s="173"/>
      <c r="O40" s="173"/>
      <c r="P40" s="173"/>
      <c r="Q40" s="173"/>
      <c r="R40" s="173"/>
      <c r="S40" s="171"/>
    </row>
    <row r="41" spans="1:18">
      <c r="A41" s="909"/>
      <c r="B41" s="296"/>
      <c r="C41" s="205"/>
      <c r="D41" s="205"/>
      <c r="E41" s="192"/>
      <c r="F41" s="190"/>
      <c r="G41" s="191"/>
      <c r="H41" s="191"/>
      <c r="I41" s="611"/>
      <c r="J41" s="205"/>
      <c r="K41" s="205"/>
      <c r="L41" s="192"/>
      <c r="M41" s="315"/>
      <c r="N41" s="172"/>
      <c r="O41" s="172"/>
      <c r="P41" s="172"/>
      <c r="Q41" s="172"/>
      <c r="R41" s="172"/>
    </row>
    <row r="42" spans="1:18">
      <c r="A42" s="299"/>
      <c r="B42" s="296"/>
      <c r="C42" s="205"/>
      <c r="D42" s="205"/>
      <c r="E42" s="192"/>
      <c r="F42" s="190"/>
      <c r="G42" s="192"/>
      <c r="H42" s="299"/>
      <c r="I42" s="611"/>
      <c r="J42" s="205"/>
      <c r="K42" s="205"/>
      <c r="L42" s="192"/>
      <c r="M42" s="315"/>
      <c r="N42" s="172"/>
      <c r="O42" s="172"/>
      <c r="P42" s="172"/>
      <c r="Q42" s="172"/>
      <c r="R42" s="172"/>
    </row>
  </sheetData>
  <mergeCells count="2">
    <mergeCell ref="A1:R1"/>
    <mergeCell ref="A6:R6"/>
  </mergeCells>
  <pageMargins left="0.75" right="0.75" top="1" bottom="1" header="0.5" footer="0.5"/>
  <pageSetup paperSize="12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5"/>
  <sheetViews>
    <sheetView workbookViewId="0">
      <selection activeCell="D78" sqref="D78:D83"/>
    </sheetView>
  </sheetViews>
  <sheetFormatPr defaultColWidth="8.88888888888889" defaultRowHeight="14.4" outlineLevelCol="5"/>
  <cols>
    <col min="1" max="1" width="10" style="827"/>
    <col min="2" max="2" width="10" style="828"/>
    <col min="3" max="3" width="4.16666666666667" style="828" customWidth="1"/>
    <col min="4" max="4" width="10" style="828"/>
    <col min="5" max="5" width="27.7777777777778" style="828" customWidth="1"/>
    <col min="6" max="6" width="10" style="829"/>
  </cols>
  <sheetData>
    <row r="1" spans="1:6">
      <c r="A1" s="830" t="s">
        <v>313</v>
      </c>
      <c r="B1" s="831" t="s">
        <v>79</v>
      </c>
      <c r="C1" s="831"/>
      <c r="D1" s="831"/>
      <c r="E1" s="831" t="s">
        <v>447</v>
      </c>
      <c r="F1" s="832">
        <v>1000</v>
      </c>
    </row>
    <row r="2" spans="1:6">
      <c r="A2" s="830"/>
      <c r="B2" s="831">
        <v>16570</v>
      </c>
      <c r="C2" s="831" t="s">
        <v>3</v>
      </c>
      <c r="D2" s="831" t="str">
        <f t="shared" ref="D2:D24" si="0">B2&amp;C2</f>
        <v>16570,</v>
      </c>
      <c r="E2" s="831" t="s">
        <v>318</v>
      </c>
      <c r="F2" s="832"/>
    </row>
    <row r="3" spans="1:6">
      <c r="A3" s="830"/>
      <c r="B3" s="831">
        <v>16569</v>
      </c>
      <c r="C3" s="831" t="s">
        <v>3</v>
      </c>
      <c r="D3" s="831" t="str">
        <f t="shared" si="0"/>
        <v>16569,</v>
      </c>
      <c r="E3" s="831" t="s">
        <v>318</v>
      </c>
      <c r="F3" s="832"/>
    </row>
    <row r="4" spans="1:6">
      <c r="A4" s="830"/>
      <c r="B4" s="831">
        <v>84545</v>
      </c>
      <c r="C4" s="831" t="s">
        <v>3</v>
      </c>
      <c r="D4" s="831" t="str">
        <f t="shared" si="0"/>
        <v>84545,</v>
      </c>
      <c r="E4" s="831" t="s">
        <v>319</v>
      </c>
      <c r="F4" s="832"/>
    </row>
    <row r="5" spans="1:6">
      <c r="A5" s="830"/>
      <c r="B5" s="831">
        <v>84546</v>
      </c>
      <c r="C5" s="831" t="s">
        <v>3</v>
      </c>
      <c r="D5" s="831" t="str">
        <f t="shared" si="0"/>
        <v>84546,</v>
      </c>
      <c r="E5" s="831" t="s">
        <v>320</v>
      </c>
      <c r="F5" s="832"/>
    </row>
    <row r="6" spans="1:6">
      <c r="A6" s="830"/>
      <c r="B6" s="831">
        <v>131284</v>
      </c>
      <c r="C6" s="831" t="s">
        <v>3</v>
      </c>
      <c r="D6" s="831" t="str">
        <f t="shared" si="0"/>
        <v>131284,</v>
      </c>
      <c r="E6" s="831" t="s">
        <v>329</v>
      </c>
      <c r="F6" s="832"/>
    </row>
    <row r="7" spans="1:6">
      <c r="A7" s="830"/>
      <c r="B7" s="831">
        <v>137250</v>
      </c>
      <c r="C7" s="831" t="s">
        <v>3</v>
      </c>
      <c r="D7" s="831" t="str">
        <f t="shared" si="0"/>
        <v>137250,</v>
      </c>
      <c r="E7" s="831" t="s">
        <v>742</v>
      </c>
      <c r="F7" s="832"/>
    </row>
    <row r="8" spans="1:6">
      <c r="A8" s="830"/>
      <c r="B8" s="831">
        <v>201264</v>
      </c>
      <c r="C8" s="831" t="s">
        <v>3</v>
      </c>
      <c r="D8" s="831" t="str">
        <f t="shared" si="0"/>
        <v>201264,</v>
      </c>
      <c r="E8" s="831" t="s">
        <v>1148</v>
      </c>
      <c r="F8" s="832"/>
    </row>
    <row r="9" spans="1:6">
      <c r="A9" s="830"/>
      <c r="B9" s="831">
        <v>201495</v>
      </c>
      <c r="C9" s="831" t="s">
        <v>3</v>
      </c>
      <c r="D9" s="831" t="str">
        <f t="shared" si="0"/>
        <v>201495,</v>
      </c>
      <c r="E9" s="831" t="s">
        <v>111</v>
      </c>
      <c r="F9" s="832"/>
    </row>
    <row r="10" spans="1:6">
      <c r="A10" s="830"/>
      <c r="B10" s="831">
        <v>174662</v>
      </c>
      <c r="C10" s="831" t="s">
        <v>3</v>
      </c>
      <c r="D10" s="831" t="str">
        <f t="shared" si="0"/>
        <v>174662,</v>
      </c>
      <c r="E10" s="831" t="s">
        <v>628</v>
      </c>
      <c r="F10" s="832"/>
    </row>
    <row r="11" spans="1:6">
      <c r="A11" s="830"/>
      <c r="B11" s="831">
        <v>174666</v>
      </c>
      <c r="C11" s="831" t="s">
        <v>3</v>
      </c>
      <c r="D11" s="831" t="str">
        <f t="shared" si="0"/>
        <v>174666,</v>
      </c>
      <c r="E11" s="831" t="s">
        <v>628</v>
      </c>
      <c r="F11" s="832"/>
    </row>
    <row r="12" spans="1:6">
      <c r="A12" s="830"/>
      <c r="B12" s="831">
        <v>363</v>
      </c>
      <c r="C12" s="831" t="s">
        <v>3</v>
      </c>
      <c r="D12" s="831" t="str">
        <f t="shared" si="0"/>
        <v>363,</v>
      </c>
      <c r="E12" s="831" t="s">
        <v>630</v>
      </c>
      <c r="F12" s="832"/>
    </row>
    <row r="13" spans="1:6">
      <c r="A13" s="830"/>
      <c r="B13" s="831">
        <v>384</v>
      </c>
      <c r="C13" s="831" t="s">
        <v>3</v>
      </c>
      <c r="D13" s="831" t="str">
        <f t="shared" si="0"/>
        <v>384,</v>
      </c>
      <c r="E13" s="831" t="s">
        <v>320</v>
      </c>
      <c r="F13" s="832"/>
    </row>
    <row r="14" spans="1:6">
      <c r="A14" s="830"/>
      <c r="B14" s="831">
        <v>139200</v>
      </c>
      <c r="C14" s="831" t="s">
        <v>3</v>
      </c>
      <c r="D14" s="831" t="str">
        <f t="shared" si="0"/>
        <v>139200,</v>
      </c>
      <c r="E14" s="831" t="s">
        <v>324</v>
      </c>
      <c r="F14" s="832"/>
    </row>
    <row r="15" spans="1:6">
      <c r="A15" s="830"/>
      <c r="B15" s="831">
        <v>110208</v>
      </c>
      <c r="C15" s="831" t="s">
        <v>3</v>
      </c>
      <c r="D15" s="831" t="str">
        <f t="shared" si="0"/>
        <v>110208,</v>
      </c>
      <c r="E15" s="831" t="s">
        <v>322</v>
      </c>
      <c r="F15" s="832"/>
    </row>
    <row r="16" spans="1:6">
      <c r="A16" s="830"/>
      <c r="B16" s="831">
        <v>138568</v>
      </c>
      <c r="C16" s="831" t="s">
        <v>3</v>
      </c>
      <c r="D16" s="831" t="str">
        <f t="shared" si="0"/>
        <v>138568,</v>
      </c>
      <c r="E16" s="831" t="s">
        <v>325</v>
      </c>
      <c r="F16" s="832"/>
    </row>
    <row r="17" spans="1:6">
      <c r="A17" s="830"/>
      <c r="B17" s="831">
        <v>11203</v>
      </c>
      <c r="C17" s="831" t="s">
        <v>3</v>
      </c>
      <c r="D17" s="831" t="str">
        <f t="shared" si="0"/>
        <v>11203,</v>
      </c>
      <c r="E17" s="831" t="s">
        <v>326</v>
      </c>
      <c r="F17" s="832"/>
    </row>
    <row r="18" spans="1:6">
      <c r="A18" s="830"/>
      <c r="B18" s="831">
        <v>110207</v>
      </c>
      <c r="C18" s="831" t="s">
        <v>3</v>
      </c>
      <c r="D18" s="831" t="str">
        <f t="shared" si="0"/>
        <v>110207,</v>
      </c>
      <c r="E18" s="831" t="s">
        <v>322</v>
      </c>
      <c r="F18" s="832"/>
    </row>
    <row r="19" spans="1:6">
      <c r="A19" s="830"/>
      <c r="B19" s="831">
        <v>10968</v>
      </c>
      <c r="C19" s="831" t="s">
        <v>3</v>
      </c>
      <c r="D19" s="831" t="str">
        <f t="shared" si="0"/>
        <v>10968,</v>
      </c>
      <c r="E19" s="831" t="s">
        <v>327</v>
      </c>
      <c r="F19" s="832"/>
    </row>
    <row r="20" spans="1:6">
      <c r="A20" s="830"/>
      <c r="B20" s="831">
        <v>10969</v>
      </c>
      <c r="C20" s="831" t="s">
        <v>3</v>
      </c>
      <c r="D20" s="831" t="str">
        <f t="shared" si="0"/>
        <v>10969,</v>
      </c>
      <c r="E20" s="831" t="s">
        <v>328</v>
      </c>
      <c r="F20" s="832"/>
    </row>
    <row r="21" spans="1:6">
      <c r="A21" s="830"/>
      <c r="B21" s="831">
        <v>131284</v>
      </c>
      <c r="C21" s="831" t="s">
        <v>3</v>
      </c>
      <c r="D21" s="831" t="str">
        <f t="shared" si="0"/>
        <v>131284,</v>
      </c>
      <c r="E21" s="831" t="s">
        <v>329</v>
      </c>
      <c r="F21" s="832"/>
    </row>
    <row r="22" spans="1:6">
      <c r="A22" s="830"/>
      <c r="B22" s="833">
        <v>163749</v>
      </c>
      <c r="C22" s="831" t="s">
        <v>3</v>
      </c>
      <c r="D22" s="831" t="str">
        <f t="shared" si="0"/>
        <v>163749,</v>
      </c>
      <c r="E22" s="833" t="s">
        <v>314</v>
      </c>
      <c r="F22" s="832"/>
    </row>
    <row r="23" spans="1:6">
      <c r="A23" s="830"/>
      <c r="B23" s="833">
        <v>158603</v>
      </c>
      <c r="C23" s="831" t="s">
        <v>3</v>
      </c>
      <c r="D23" s="831" t="str">
        <f t="shared" si="0"/>
        <v>158603,</v>
      </c>
      <c r="E23" s="833" t="s">
        <v>316</v>
      </c>
      <c r="F23" s="832"/>
    </row>
    <row r="24" spans="1:6">
      <c r="A24" s="830"/>
      <c r="B24" s="833">
        <v>176958</v>
      </c>
      <c r="C24" s="831"/>
      <c r="D24" s="831" t="str">
        <f t="shared" si="0"/>
        <v>176958</v>
      </c>
      <c r="E24" s="833" t="s">
        <v>317</v>
      </c>
      <c r="F24" s="832"/>
    </row>
    <row r="25" spans="1:6">
      <c r="A25" s="830"/>
      <c r="B25" s="834"/>
      <c r="C25" s="834"/>
      <c r="D25" s="834"/>
      <c r="E25" s="834"/>
      <c r="F25" s="832"/>
    </row>
    <row r="26" spans="1:6">
      <c r="A26" s="835" t="s">
        <v>788</v>
      </c>
      <c r="B26" s="836" t="s">
        <v>79</v>
      </c>
      <c r="C26" s="836"/>
      <c r="D26" s="836"/>
      <c r="E26" s="836" t="s">
        <v>2</v>
      </c>
      <c r="F26" s="832">
        <v>2455</v>
      </c>
    </row>
    <row r="27" spans="1:6">
      <c r="A27" s="837"/>
      <c r="B27" s="838">
        <v>58522</v>
      </c>
      <c r="C27" s="838" t="s">
        <v>3</v>
      </c>
      <c r="D27" s="838" t="str">
        <f t="shared" ref="D27:D44" si="1">B27&amp;C27</f>
        <v>58522,</v>
      </c>
      <c r="E27" s="838" t="s">
        <v>106</v>
      </c>
      <c r="F27" s="832"/>
    </row>
    <row r="28" spans="1:6">
      <c r="A28" s="837"/>
      <c r="B28" s="836">
        <v>49939</v>
      </c>
      <c r="C28" s="838" t="s">
        <v>3</v>
      </c>
      <c r="D28" s="838" t="str">
        <f t="shared" si="1"/>
        <v>49939,</v>
      </c>
      <c r="E28" s="836" t="s">
        <v>27</v>
      </c>
      <c r="F28" s="832"/>
    </row>
    <row r="29" spans="1:6">
      <c r="A29" s="837"/>
      <c r="B29" s="836">
        <v>148693</v>
      </c>
      <c r="C29" s="838" t="s">
        <v>3</v>
      </c>
      <c r="D29" s="838" t="str">
        <f t="shared" si="1"/>
        <v>148693,</v>
      </c>
      <c r="E29" s="836" t="s">
        <v>27</v>
      </c>
      <c r="F29" s="832"/>
    </row>
    <row r="30" spans="1:6">
      <c r="A30" s="837"/>
      <c r="B30" s="836">
        <v>10397</v>
      </c>
      <c r="C30" s="838" t="s">
        <v>3</v>
      </c>
      <c r="D30" s="838" t="str">
        <f t="shared" si="1"/>
        <v>10397,</v>
      </c>
      <c r="E30" s="836" t="s">
        <v>25</v>
      </c>
      <c r="F30" s="832"/>
    </row>
    <row r="31" spans="1:6">
      <c r="A31" s="837"/>
      <c r="B31" s="836">
        <v>148288</v>
      </c>
      <c r="C31" s="838" t="s">
        <v>3</v>
      </c>
      <c r="D31" s="838" t="str">
        <f t="shared" si="1"/>
        <v>148288,</v>
      </c>
      <c r="E31" s="836" t="s">
        <v>25</v>
      </c>
      <c r="F31" s="832"/>
    </row>
    <row r="32" spans="1:6">
      <c r="A32" s="837"/>
      <c r="B32" s="836">
        <v>164949</v>
      </c>
      <c r="C32" s="838" t="s">
        <v>3</v>
      </c>
      <c r="D32" s="838" t="str">
        <f t="shared" si="1"/>
        <v>164949,</v>
      </c>
      <c r="E32" s="836" t="s">
        <v>28</v>
      </c>
      <c r="F32" s="832"/>
    </row>
    <row r="33" spans="1:6">
      <c r="A33" s="837"/>
      <c r="B33" s="836">
        <v>166819</v>
      </c>
      <c r="C33" s="838" t="s">
        <v>3</v>
      </c>
      <c r="D33" s="838" t="str">
        <f t="shared" si="1"/>
        <v>166819,</v>
      </c>
      <c r="E33" s="836" t="s">
        <v>28</v>
      </c>
      <c r="F33" s="832"/>
    </row>
    <row r="34" spans="1:6">
      <c r="A34" s="837"/>
      <c r="B34" s="836">
        <v>122482</v>
      </c>
      <c r="C34" s="838" t="s">
        <v>3</v>
      </c>
      <c r="D34" s="838" t="str">
        <f t="shared" si="1"/>
        <v>122482,</v>
      </c>
      <c r="E34" s="836" t="s">
        <v>26</v>
      </c>
      <c r="F34" s="832"/>
    </row>
    <row r="35" spans="1:6">
      <c r="A35" s="837"/>
      <c r="B35" s="836">
        <v>158354</v>
      </c>
      <c r="C35" s="838" t="s">
        <v>3</v>
      </c>
      <c r="D35" s="838" t="str">
        <f t="shared" si="1"/>
        <v>158354,</v>
      </c>
      <c r="E35" s="836" t="s">
        <v>26</v>
      </c>
      <c r="F35" s="832"/>
    </row>
    <row r="36" spans="1:6">
      <c r="A36" s="837"/>
      <c r="B36" s="836">
        <v>113826</v>
      </c>
      <c r="C36" s="838" t="s">
        <v>3</v>
      </c>
      <c r="D36" s="838" t="str">
        <f t="shared" si="1"/>
        <v>113826,</v>
      </c>
      <c r="E36" s="836" t="s">
        <v>523</v>
      </c>
      <c r="F36" s="832"/>
    </row>
    <row r="37" spans="1:6">
      <c r="A37" s="837"/>
      <c r="B37" s="836">
        <v>58375</v>
      </c>
      <c r="C37" s="838" t="s">
        <v>3</v>
      </c>
      <c r="D37" s="838" t="str">
        <f t="shared" si="1"/>
        <v>58375,</v>
      </c>
      <c r="E37" s="836" t="s">
        <v>32</v>
      </c>
      <c r="F37" s="832"/>
    </row>
    <row r="38" spans="1:6">
      <c r="A38" s="837"/>
      <c r="B38" s="836">
        <v>227069</v>
      </c>
      <c r="C38" s="838" t="s">
        <v>3</v>
      </c>
      <c r="D38" s="838" t="str">
        <f t="shared" si="1"/>
        <v>227069,</v>
      </c>
      <c r="E38" s="836" t="s">
        <v>1149</v>
      </c>
      <c r="F38" s="832"/>
    </row>
    <row r="39" spans="1:6">
      <c r="A39" s="837"/>
      <c r="B39" s="836">
        <v>160637</v>
      </c>
      <c r="C39" s="838" t="s">
        <v>3</v>
      </c>
      <c r="D39" s="838" t="str">
        <f t="shared" si="1"/>
        <v>160637,</v>
      </c>
      <c r="E39" s="836" t="s">
        <v>29</v>
      </c>
      <c r="F39" s="832"/>
    </row>
    <row r="40" spans="1:6">
      <c r="A40" s="837"/>
      <c r="B40" s="836">
        <v>37803</v>
      </c>
      <c r="C40" s="838" t="s">
        <v>3</v>
      </c>
      <c r="D40" s="838" t="str">
        <f t="shared" si="1"/>
        <v>37803,</v>
      </c>
      <c r="E40" s="836" t="s">
        <v>490</v>
      </c>
      <c r="F40" s="832"/>
    </row>
    <row r="41" spans="1:6">
      <c r="A41" s="837"/>
      <c r="B41" s="836">
        <v>35102</v>
      </c>
      <c r="C41" s="838" t="s">
        <v>3</v>
      </c>
      <c r="D41" s="838" t="str">
        <f t="shared" si="1"/>
        <v>35102,</v>
      </c>
      <c r="E41" s="836" t="s">
        <v>513</v>
      </c>
      <c r="F41" s="832"/>
    </row>
    <row r="42" spans="1:6">
      <c r="A42" s="837"/>
      <c r="B42" s="836">
        <v>40744</v>
      </c>
      <c r="C42" s="838" t="s">
        <v>3</v>
      </c>
      <c r="D42" s="838" t="str">
        <f t="shared" si="1"/>
        <v>40744,</v>
      </c>
      <c r="E42" s="836" t="s">
        <v>521</v>
      </c>
      <c r="F42" s="832"/>
    </row>
    <row r="43" spans="1:6">
      <c r="A43" s="837"/>
      <c r="B43" s="836">
        <v>35100</v>
      </c>
      <c r="C43" s="838" t="s">
        <v>3</v>
      </c>
      <c r="D43" s="838" t="str">
        <f t="shared" si="1"/>
        <v>35100,</v>
      </c>
      <c r="E43" s="836" t="s">
        <v>527</v>
      </c>
      <c r="F43" s="832"/>
    </row>
    <row r="44" spans="1:6">
      <c r="A44" s="839"/>
      <c r="B44" s="836">
        <v>35101</v>
      </c>
      <c r="C44" s="838"/>
      <c r="D44" s="838" t="str">
        <f t="shared" si="1"/>
        <v>35101</v>
      </c>
      <c r="E44" s="836" t="s">
        <v>495</v>
      </c>
      <c r="F44" s="832"/>
    </row>
    <row r="45" spans="1:6">
      <c r="A45" s="830"/>
      <c r="B45" s="834"/>
      <c r="C45" s="834"/>
      <c r="D45" s="834"/>
      <c r="E45" s="834"/>
      <c r="F45" s="832"/>
    </row>
    <row r="46" spans="1:6">
      <c r="A46" s="835" t="s">
        <v>914</v>
      </c>
      <c r="B46" s="840" t="s">
        <v>431</v>
      </c>
      <c r="C46" s="840"/>
      <c r="D46" s="840"/>
      <c r="E46" s="840" t="s">
        <v>432</v>
      </c>
      <c r="F46" s="832"/>
    </row>
    <row r="47" spans="1:6">
      <c r="A47" s="837"/>
      <c r="B47" s="841">
        <v>209341</v>
      </c>
      <c r="C47" s="841" t="s">
        <v>3</v>
      </c>
      <c r="D47" s="841" t="str">
        <f>B47&amp;C47</f>
        <v>209341,</v>
      </c>
      <c r="E47" s="841" t="s">
        <v>126</v>
      </c>
      <c r="F47" s="842">
        <v>20</v>
      </c>
    </row>
    <row r="48" spans="1:6">
      <c r="A48" s="837"/>
      <c r="B48" s="841">
        <v>33977</v>
      </c>
      <c r="C48" s="841" t="s">
        <v>3</v>
      </c>
      <c r="D48" s="841" t="str">
        <f t="shared" ref="D47:D56" si="2">B48&amp;C48</f>
        <v>33977,</v>
      </c>
      <c r="E48" s="841" t="s">
        <v>951</v>
      </c>
      <c r="F48" s="842">
        <v>8</v>
      </c>
    </row>
    <row r="49" spans="1:6">
      <c r="A49" s="837"/>
      <c r="B49" s="841">
        <v>137365</v>
      </c>
      <c r="C49" s="841" t="s">
        <v>3</v>
      </c>
      <c r="D49" s="841" t="str">
        <f t="shared" si="2"/>
        <v>137365,</v>
      </c>
      <c r="E49" s="841" t="s">
        <v>951</v>
      </c>
      <c r="F49" s="842"/>
    </row>
    <row r="50" spans="1:6">
      <c r="A50" s="837"/>
      <c r="B50" s="841">
        <v>194638</v>
      </c>
      <c r="C50" s="841" t="s">
        <v>3</v>
      </c>
      <c r="D50" s="841" t="str">
        <f t="shared" si="2"/>
        <v>194638,</v>
      </c>
      <c r="E50" s="841" t="s">
        <v>965</v>
      </c>
      <c r="F50" s="842">
        <v>5</v>
      </c>
    </row>
    <row r="51" spans="1:6">
      <c r="A51" s="837"/>
      <c r="B51" s="841">
        <v>198952</v>
      </c>
      <c r="C51" s="841"/>
      <c r="D51" s="841" t="str">
        <f t="shared" si="2"/>
        <v>198952</v>
      </c>
      <c r="E51" s="841" t="s">
        <v>381</v>
      </c>
      <c r="F51" s="842">
        <v>20</v>
      </c>
    </row>
    <row r="52" spans="1:6">
      <c r="A52" s="837"/>
      <c r="B52" s="843">
        <v>191043</v>
      </c>
      <c r="C52" s="843"/>
      <c r="D52" s="843" t="str">
        <f t="shared" si="2"/>
        <v>191043</v>
      </c>
      <c r="E52" s="843" t="s">
        <v>917</v>
      </c>
      <c r="F52" s="832"/>
    </row>
    <row r="53" spans="1:6">
      <c r="A53" s="837"/>
      <c r="B53" s="843">
        <v>67665</v>
      </c>
      <c r="C53" s="843"/>
      <c r="D53" s="843" t="str">
        <f t="shared" si="2"/>
        <v>67665</v>
      </c>
      <c r="E53" s="843" t="s">
        <v>113</v>
      </c>
      <c r="F53" s="832"/>
    </row>
    <row r="54" spans="1:6">
      <c r="A54" s="837"/>
      <c r="B54" s="843">
        <v>184102</v>
      </c>
      <c r="C54" s="843"/>
      <c r="D54" s="843" t="str">
        <f t="shared" si="2"/>
        <v>184102</v>
      </c>
      <c r="E54" s="843" t="s">
        <v>113</v>
      </c>
      <c r="F54" s="832"/>
    </row>
    <row r="55" spans="1:6">
      <c r="A55" s="837"/>
      <c r="B55" s="843">
        <v>206519</v>
      </c>
      <c r="C55" s="843"/>
      <c r="D55" s="843" t="str">
        <f t="shared" si="2"/>
        <v>206519</v>
      </c>
      <c r="E55" s="843" t="s">
        <v>1150</v>
      </c>
      <c r="F55" s="832"/>
    </row>
    <row r="56" spans="1:6">
      <c r="A56" s="839"/>
      <c r="B56" s="843">
        <v>96009</v>
      </c>
      <c r="C56" s="843"/>
      <c r="D56" s="843" t="str">
        <f t="shared" si="2"/>
        <v>96009</v>
      </c>
      <c r="E56" s="843" t="s">
        <v>852</v>
      </c>
      <c r="F56" s="832"/>
    </row>
    <row r="57" spans="1:6">
      <c r="A57" s="830"/>
      <c r="B57" s="834"/>
      <c r="C57" s="834"/>
      <c r="D57" s="834"/>
      <c r="E57" s="834"/>
      <c r="F57" s="832"/>
    </row>
    <row r="58" spans="1:6">
      <c r="A58" s="843" t="s">
        <v>405</v>
      </c>
      <c r="B58" s="843" t="s">
        <v>79</v>
      </c>
      <c r="C58" s="843"/>
      <c r="D58" s="843"/>
      <c r="E58" s="843" t="s">
        <v>95</v>
      </c>
      <c r="F58" s="844"/>
    </row>
    <row r="59" spans="1:6">
      <c r="A59" s="845" t="s">
        <v>96</v>
      </c>
      <c r="B59" s="846">
        <v>39163</v>
      </c>
      <c r="C59" s="846" t="s">
        <v>3</v>
      </c>
      <c r="D59" s="846" t="str">
        <f t="shared" ref="D59:D81" si="3">B59&amp;C59</f>
        <v>39163,</v>
      </c>
      <c r="E59" s="845" t="s">
        <v>967</v>
      </c>
      <c r="F59" s="847" t="s">
        <v>1151</v>
      </c>
    </row>
    <row r="60" spans="1:6">
      <c r="A60" s="845"/>
      <c r="B60" s="846">
        <v>146464</v>
      </c>
      <c r="C60" s="846" t="s">
        <v>3</v>
      </c>
      <c r="D60" s="846" t="str">
        <f t="shared" si="3"/>
        <v>146464,</v>
      </c>
      <c r="E60" s="845" t="s">
        <v>795</v>
      </c>
      <c r="F60" s="848"/>
    </row>
    <row r="61" spans="1:6">
      <c r="A61" s="845"/>
      <c r="B61" s="846">
        <v>104690</v>
      </c>
      <c r="C61" s="846" t="s">
        <v>3</v>
      </c>
      <c r="D61" s="846" t="str">
        <f t="shared" si="3"/>
        <v>104690,</v>
      </c>
      <c r="E61" s="845" t="s">
        <v>340</v>
      </c>
      <c r="F61" s="848"/>
    </row>
    <row r="62" spans="1:6">
      <c r="A62" s="845"/>
      <c r="B62" s="845">
        <v>1466</v>
      </c>
      <c r="C62" s="846" t="s">
        <v>3</v>
      </c>
      <c r="D62" s="846" t="str">
        <f t="shared" si="3"/>
        <v>1466,</v>
      </c>
      <c r="E62" s="845" t="s">
        <v>796</v>
      </c>
      <c r="F62" s="848"/>
    </row>
    <row r="63" spans="1:6">
      <c r="A63" s="845"/>
      <c r="B63" s="846">
        <v>139379</v>
      </c>
      <c r="C63" s="846" t="s">
        <v>3</v>
      </c>
      <c r="D63" s="846" t="str">
        <f t="shared" si="3"/>
        <v>139379,</v>
      </c>
      <c r="E63" s="845" t="s">
        <v>99</v>
      </c>
      <c r="F63" s="848"/>
    </row>
    <row r="64" spans="1:6">
      <c r="A64" s="845"/>
      <c r="B64" s="845">
        <v>46760</v>
      </c>
      <c r="C64" s="846"/>
      <c r="D64" s="846" t="str">
        <f t="shared" si="3"/>
        <v>46760</v>
      </c>
      <c r="E64" s="845" t="s">
        <v>1152</v>
      </c>
      <c r="F64" s="849"/>
    </row>
    <row r="65" spans="1:6">
      <c r="A65" s="840" t="s">
        <v>1141</v>
      </c>
      <c r="B65" s="850">
        <v>124775</v>
      </c>
      <c r="C65" s="850" t="s">
        <v>3</v>
      </c>
      <c r="D65" s="850" t="str">
        <f t="shared" si="3"/>
        <v>124775,</v>
      </c>
      <c r="E65" s="850" t="s">
        <v>150</v>
      </c>
      <c r="F65" s="851" t="s">
        <v>878</v>
      </c>
    </row>
    <row r="66" spans="1:6">
      <c r="A66" s="840"/>
      <c r="B66" s="840">
        <v>202044</v>
      </c>
      <c r="C66" s="850"/>
      <c r="D66" s="850" t="str">
        <f t="shared" si="3"/>
        <v>202044</v>
      </c>
      <c r="E66" s="840" t="s">
        <v>98</v>
      </c>
      <c r="F66" s="852"/>
    </row>
    <row r="67" spans="1:6">
      <c r="A67" s="845" t="s">
        <v>733</v>
      </c>
      <c r="B67" s="846">
        <v>161198</v>
      </c>
      <c r="C67" s="846" t="s">
        <v>3</v>
      </c>
      <c r="D67" s="846" t="str">
        <f t="shared" si="3"/>
        <v>161198,</v>
      </c>
      <c r="E67" s="846" t="s">
        <v>101</v>
      </c>
      <c r="F67" s="847" t="s">
        <v>1153</v>
      </c>
    </row>
    <row r="68" spans="1:6">
      <c r="A68" s="845"/>
      <c r="B68" s="846">
        <v>58522</v>
      </c>
      <c r="C68" s="846"/>
      <c r="D68" s="846" t="str">
        <f t="shared" si="3"/>
        <v>58522</v>
      </c>
      <c r="E68" s="853" t="s">
        <v>106</v>
      </c>
      <c r="F68" s="849"/>
    </row>
    <row r="69" spans="1:6">
      <c r="A69" s="840" t="s">
        <v>107</v>
      </c>
      <c r="B69" s="850">
        <v>181356</v>
      </c>
      <c r="C69" s="850" t="s">
        <v>3</v>
      </c>
      <c r="D69" s="850" t="str">
        <f t="shared" si="3"/>
        <v>181356,</v>
      </c>
      <c r="E69" s="840" t="s">
        <v>112</v>
      </c>
      <c r="F69" s="851" t="s">
        <v>716</v>
      </c>
    </row>
    <row r="70" spans="1:6">
      <c r="A70" s="840"/>
      <c r="B70" s="840">
        <v>183439</v>
      </c>
      <c r="C70" s="850" t="s">
        <v>3</v>
      </c>
      <c r="D70" s="850" t="str">
        <f t="shared" si="3"/>
        <v>183439,</v>
      </c>
      <c r="E70" s="840" t="s">
        <v>7</v>
      </c>
      <c r="F70" s="854"/>
    </row>
    <row r="71" spans="1:6">
      <c r="A71" s="840"/>
      <c r="B71" s="850">
        <v>208936</v>
      </c>
      <c r="C71" s="850" t="s">
        <v>3</v>
      </c>
      <c r="D71" s="850" t="str">
        <f t="shared" si="3"/>
        <v>208936,</v>
      </c>
      <c r="E71" s="850" t="s">
        <v>546</v>
      </c>
      <c r="F71" s="854"/>
    </row>
    <row r="72" spans="1:6">
      <c r="A72" s="840"/>
      <c r="B72" s="840">
        <v>201264</v>
      </c>
      <c r="C72" s="850" t="s">
        <v>3</v>
      </c>
      <c r="D72" s="850" t="str">
        <f t="shared" si="3"/>
        <v>201264,</v>
      </c>
      <c r="E72" s="840" t="s">
        <v>110</v>
      </c>
      <c r="F72" s="854"/>
    </row>
    <row r="73" spans="1:6">
      <c r="A73" s="840"/>
      <c r="B73" s="840">
        <v>201495</v>
      </c>
      <c r="C73" s="850" t="s">
        <v>3</v>
      </c>
      <c r="D73" s="850" t="str">
        <f t="shared" si="3"/>
        <v>201495,</v>
      </c>
      <c r="E73" s="840" t="s">
        <v>111</v>
      </c>
      <c r="F73" s="854"/>
    </row>
    <row r="74" spans="1:6">
      <c r="A74" s="840"/>
      <c r="B74" s="840">
        <v>131284</v>
      </c>
      <c r="C74" s="850" t="s">
        <v>3</v>
      </c>
      <c r="D74" s="850" t="str">
        <f t="shared" si="3"/>
        <v>131284,</v>
      </c>
      <c r="E74" s="840" t="s">
        <v>329</v>
      </c>
      <c r="F74" s="854"/>
    </row>
    <row r="75" spans="1:6">
      <c r="A75" s="840"/>
      <c r="B75" s="855">
        <v>41368</v>
      </c>
      <c r="C75" s="850" t="s">
        <v>3</v>
      </c>
      <c r="D75" s="850" t="str">
        <f t="shared" si="3"/>
        <v>41368,</v>
      </c>
      <c r="E75" s="840" t="s">
        <v>108</v>
      </c>
      <c r="F75" s="854"/>
    </row>
    <row r="76" spans="1:6">
      <c r="A76" s="840"/>
      <c r="B76" s="855">
        <v>34489</v>
      </c>
      <c r="C76" s="850" t="s">
        <v>3</v>
      </c>
      <c r="D76" s="850" t="str">
        <f t="shared" si="3"/>
        <v>34489,</v>
      </c>
      <c r="E76" s="840" t="s">
        <v>108</v>
      </c>
      <c r="F76" s="854"/>
    </row>
    <row r="77" spans="1:6">
      <c r="A77" s="840"/>
      <c r="B77" s="850">
        <v>59899</v>
      </c>
      <c r="C77" s="850"/>
      <c r="D77" s="850" t="str">
        <f t="shared" si="3"/>
        <v>59899</v>
      </c>
      <c r="E77" s="840" t="s">
        <v>113</v>
      </c>
      <c r="F77" s="852"/>
    </row>
    <row r="78" spans="1:6">
      <c r="A78" s="845" t="s">
        <v>1142</v>
      </c>
      <c r="B78" s="845">
        <v>137250</v>
      </c>
      <c r="C78" s="846" t="s">
        <v>3</v>
      </c>
      <c r="D78" s="846" t="str">
        <f t="shared" si="3"/>
        <v>137250,</v>
      </c>
      <c r="E78" s="845" t="s">
        <v>1154</v>
      </c>
      <c r="F78" s="847" t="s">
        <v>421</v>
      </c>
    </row>
    <row r="79" spans="1:6">
      <c r="A79" s="845"/>
      <c r="B79" s="846">
        <v>191655</v>
      </c>
      <c r="C79" s="846" t="s">
        <v>3</v>
      </c>
      <c r="D79" s="846" t="str">
        <f t="shared" si="3"/>
        <v>191655,</v>
      </c>
      <c r="E79" s="845" t="s">
        <v>6</v>
      </c>
      <c r="F79" s="848"/>
    </row>
    <row r="80" spans="1:6">
      <c r="A80" s="845"/>
      <c r="B80" s="846">
        <v>226562</v>
      </c>
      <c r="C80" s="846" t="s">
        <v>3</v>
      </c>
      <c r="D80" s="846" t="str">
        <f t="shared" si="3"/>
        <v>226562,</v>
      </c>
      <c r="E80" s="845" t="s">
        <v>6</v>
      </c>
      <c r="F80" s="848"/>
    </row>
    <row r="81" spans="1:6">
      <c r="A81" s="845"/>
      <c r="B81" s="846">
        <v>174232</v>
      </c>
      <c r="C81" s="846" t="s">
        <v>3</v>
      </c>
      <c r="D81" s="846" t="str">
        <f t="shared" si="3"/>
        <v>174232,</v>
      </c>
      <c r="E81" s="845" t="s">
        <v>6</v>
      </c>
      <c r="F81" s="848"/>
    </row>
    <row r="82" spans="1:6">
      <c r="A82" s="845"/>
      <c r="B82" s="845">
        <v>39103</v>
      </c>
      <c r="C82" s="846" t="s">
        <v>3</v>
      </c>
      <c r="D82" s="846" t="str">
        <f t="shared" ref="D82:D123" si="4">B82&amp;C82</f>
        <v>39103,</v>
      </c>
      <c r="E82" s="845" t="s">
        <v>6</v>
      </c>
      <c r="F82" s="848"/>
    </row>
    <row r="83" spans="1:6">
      <c r="A83" s="845"/>
      <c r="B83" s="845">
        <v>217848</v>
      </c>
      <c r="C83" s="846"/>
      <c r="D83" s="846" t="str">
        <f t="shared" si="4"/>
        <v>217848</v>
      </c>
      <c r="E83" s="845" t="s">
        <v>6</v>
      </c>
      <c r="F83" s="849"/>
    </row>
    <row r="84" spans="1:6">
      <c r="A84" s="840" t="s">
        <v>547</v>
      </c>
      <c r="B84" s="840">
        <v>84174</v>
      </c>
      <c r="C84" s="850" t="s">
        <v>3</v>
      </c>
      <c r="D84" s="850" t="str">
        <f t="shared" si="4"/>
        <v>84174,</v>
      </c>
      <c r="E84" s="840" t="s">
        <v>116</v>
      </c>
      <c r="F84" s="856" t="s">
        <v>1155</v>
      </c>
    </row>
    <row r="85" spans="1:6">
      <c r="A85" s="840"/>
      <c r="B85" s="850">
        <v>208794</v>
      </c>
      <c r="C85" s="850"/>
      <c r="D85" s="850" t="str">
        <f t="shared" si="4"/>
        <v>208794</v>
      </c>
      <c r="E85" s="840" t="s">
        <v>717</v>
      </c>
      <c r="F85" s="852"/>
    </row>
    <row r="86" ht="28.8" spans="1:6">
      <c r="A86" s="845" t="s">
        <v>1156</v>
      </c>
      <c r="B86" s="846">
        <v>202157</v>
      </c>
      <c r="C86" s="846"/>
      <c r="D86" s="846" t="str">
        <f t="shared" si="4"/>
        <v>202157</v>
      </c>
      <c r="E86" s="846" t="s">
        <v>1002</v>
      </c>
      <c r="F86" s="857" t="s">
        <v>1157</v>
      </c>
    </row>
    <row r="87" spans="1:6">
      <c r="A87" s="850" t="s">
        <v>125</v>
      </c>
      <c r="B87" s="850">
        <v>229782</v>
      </c>
      <c r="C87" s="850" t="s">
        <v>3</v>
      </c>
      <c r="D87" s="850" t="str">
        <f t="shared" si="4"/>
        <v>229782,</v>
      </c>
      <c r="E87" s="850" t="s">
        <v>1158</v>
      </c>
      <c r="F87" s="858" t="s">
        <v>1159</v>
      </c>
    </row>
    <row r="88" spans="1:6">
      <c r="A88" s="850"/>
      <c r="B88" s="850">
        <v>235087</v>
      </c>
      <c r="C88" s="850" t="s">
        <v>3</v>
      </c>
      <c r="D88" s="850" t="str">
        <f t="shared" si="4"/>
        <v>235087,</v>
      </c>
      <c r="E88" s="850" t="s">
        <v>1160</v>
      </c>
      <c r="F88" s="844"/>
    </row>
    <row r="89" spans="1:6">
      <c r="A89" s="850"/>
      <c r="B89" s="850">
        <v>214822</v>
      </c>
      <c r="C89" s="850"/>
      <c r="D89" s="850" t="str">
        <f t="shared" si="4"/>
        <v>214822</v>
      </c>
      <c r="E89" s="850" t="s">
        <v>1160</v>
      </c>
      <c r="F89" s="844"/>
    </row>
    <row r="90" spans="1:6">
      <c r="A90" s="846" t="s">
        <v>818</v>
      </c>
      <c r="B90" s="845">
        <v>122671</v>
      </c>
      <c r="C90" s="846" t="s">
        <v>3</v>
      </c>
      <c r="D90" s="846" t="str">
        <f t="shared" si="4"/>
        <v>122671,</v>
      </c>
      <c r="E90" s="845" t="s">
        <v>561</v>
      </c>
      <c r="F90" s="847" t="s">
        <v>117</v>
      </c>
    </row>
    <row r="91" spans="1:6">
      <c r="A91" s="846"/>
      <c r="B91" s="845">
        <v>71520</v>
      </c>
      <c r="C91" s="846" t="s">
        <v>3</v>
      </c>
      <c r="D91" s="846" t="str">
        <f t="shared" si="4"/>
        <v>71520,</v>
      </c>
      <c r="E91" s="845" t="s">
        <v>563</v>
      </c>
      <c r="F91" s="848"/>
    </row>
    <row r="92" spans="1:6">
      <c r="A92" s="846"/>
      <c r="B92" s="845">
        <v>44368</v>
      </c>
      <c r="C92" s="846" t="s">
        <v>3</v>
      </c>
      <c r="D92" s="846" t="str">
        <f t="shared" si="4"/>
        <v>44368,</v>
      </c>
      <c r="E92" s="845" t="s">
        <v>472</v>
      </c>
      <c r="F92" s="848"/>
    </row>
    <row r="93" spans="1:6">
      <c r="A93" s="846"/>
      <c r="B93" s="845">
        <v>200083</v>
      </c>
      <c r="C93" s="846" t="s">
        <v>3</v>
      </c>
      <c r="D93" s="846" t="str">
        <f t="shared" si="4"/>
        <v>200083,</v>
      </c>
      <c r="E93" s="845" t="s">
        <v>564</v>
      </c>
      <c r="F93" s="848"/>
    </row>
    <row r="94" spans="1:6">
      <c r="A94" s="846"/>
      <c r="B94" s="845">
        <v>1331</v>
      </c>
      <c r="C94" s="846" t="s">
        <v>3</v>
      </c>
      <c r="D94" s="846" t="str">
        <f t="shared" si="4"/>
        <v>1331,</v>
      </c>
      <c r="E94" s="845" t="s">
        <v>561</v>
      </c>
      <c r="F94" s="848"/>
    </row>
    <row r="95" spans="1:6">
      <c r="A95" s="846"/>
      <c r="B95" s="845">
        <v>1299</v>
      </c>
      <c r="C95" s="846" t="s">
        <v>3</v>
      </c>
      <c r="D95" s="846" t="str">
        <f t="shared" si="4"/>
        <v>1299,</v>
      </c>
      <c r="E95" s="845" t="s">
        <v>472</v>
      </c>
      <c r="F95" s="848"/>
    </row>
    <row r="96" spans="1:6">
      <c r="A96" s="846"/>
      <c r="B96" s="845">
        <v>58027</v>
      </c>
      <c r="C96" s="846" t="s">
        <v>3</v>
      </c>
      <c r="D96" s="846" t="str">
        <f t="shared" si="4"/>
        <v>58027,</v>
      </c>
      <c r="E96" s="845" t="s">
        <v>462</v>
      </c>
      <c r="F96" s="848"/>
    </row>
    <row r="97" spans="1:6">
      <c r="A97" s="846"/>
      <c r="B97" s="845">
        <v>101420</v>
      </c>
      <c r="C97" s="846" t="s">
        <v>3</v>
      </c>
      <c r="D97" s="846" t="str">
        <f t="shared" si="4"/>
        <v>101420,</v>
      </c>
      <c r="E97" s="845" t="s">
        <v>565</v>
      </c>
      <c r="F97" s="848"/>
    </row>
    <row r="98" spans="1:6">
      <c r="A98" s="846"/>
      <c r="B98" s="845">
        <v>2029</v>
      </c>
      <c r="C98" s="846" t="s">
        <v>3</v>
      </c>
      <c r="D98" s="846" t="str">
        <f t="shared" si="4"/>
        <v>2029,</v>
      </c>
      <c r="E98" s="845" t="s">
        <v>566</v>
      </c>
      <c r="F98" s="848"/>
    </row>
    <row r="99" spans="1:6">
      <c r="A99" s="846"/>
      <c r="B99" s="845">
        <v>102608</v>
      </c>
      <c r="C99" s="846" t="s">
        <v>3</v>
      </c>
      <c r="D99" s="846" t="str">
        <f t="shared" si="4"/>
        <v>102608,</v>
      </c>
      <c r="E99" s="845" t="s">
        <v>567</v>
      </c>
      <c r="F99" s="848"/>
    </row>
    <row r="100" spans="1:6">
      <c r="A100" s="846"/>
      <c r="B100" s="845">
        <v>1944</v>
      </c>
      <c r="C100" s="846" t="s">
        <v>3</v>
      </c>
      <c r="D100" s="846" t="str">
        <f t="shared" si="4"/>
        <v>1944,</v>
      </c>
      <c r="E100" s="845" t="s">
        <v>568</v>
      </c>
      <c r="F100" s="848"/>
    </row>
    <row r="101" spans="1:6">
      <c r="A101" s="846"/>
      <c r="B101" s="845">
        <v>131898</v>
      </c>
      <c r="C101" s="846" t="s">
        <v>3</v>
      </c>
      <c r="D101" s="846" t="str">
        <f t="shared" si="4"/>
        <v>131898,</v>
      </c>
      <c r="E101" s="845" t="s">
        <v>569</v>
      </c>
      <c r="F101" s="848"/>
    </row>
    <row r="102" spans="1:6">
      <c r="A102" s="846"/>
      <c r="B102" s="845">
        <v>43628</v>
      </c>
      <c r="C102" s="846" t="s">
        <v>3</v>
      </c>
      <c r="D102" s="846" t="str">
        <f t="shared" si="4"/>
        <v>43628,</v>
      </c>
      <c r="E102" s="845" t="s">
        <v>570</v>
      </c>
      <c r="F102" s="848"/>
    </row>
    <row r="103" spans="1:6">
      <c r="A103" s="846"/>
      <c r="B103" s="845">
        <v>135483</v>
      </c>
      <c r="C103" s="846" t="s">
        <v>3</v>
      </c>
      <c r="D103" s="846" t="str">
        <f t="shared" si="4"/>
        <v>135483,</v>
      </c>
      <c r="E103" s="845" t="s">
        <v>570</v>
      </c>
      <c r="F103" s="848"/>
    </row>
    <row r="104" spans="1:6">
      <c r="A104" s="846"/>
      <c r="B104" s="845">
        <v>177707</v>
      </c>
      <c r="C104" s="846" t="s">
        <v>3</v>
      </c>
      <c r="D104" s="846" t="str">
        <f t="shared" si="4"/>
        <v>177707,</v>
      </c>
      <c r="E104" s="845" t="s">
        <v>832</v>
      </c>
      <c r="F104" s="848"/>
    </row>
    <row r="105" spans="1:6">
      <c r="A105" s="846"/>
      <c r="B105" s="845">
        <v>167024</v>
      </c>
      <c r="C105" s="846" t="s">
        <v>3</v>
      </c>
      <c r="D105" s="846" t="str">
        <f t="shared" si="4"/>
        <v>167024,</v>
      </c>
      <c r="E105" s="845" t="s">
        <v>833</v>
      </c>
      <c r="F105" s="848"/>
    </row>
    <row r="106" spans="1:6">
      <c r="A106" s="846"/>
      <c r="B106" s="845">
        <v>1314</v>
      </c>
      <c r="C106" s="846" t="s">
        <v>3</v>
      </c>
      <c r="D106" s="846" t="str">
        <f t="shared" si="4"/>
        <v>1314,</v>
      </c>
      <c r="E106" s="845" t="s">
        <v>472</v>
      </c>
      <c r="F106" s="848"/>
    </row>
    <row r="107" spans="1:6">
      <c r="A107" s="846"/>
      <c r="B107" s="845">
        <v>128372</v>
      </c>
      <c r="C107" s="846" t="s">
        <v>3</v>
      </c>
      <c r="D107" s="846" t="str">
        <f t="shared" si="4"/>
        <v>128372,</v>
      </c>
      <c r="E107" s="845" t="s">
        <v>564</v>
      </c>
      <c r="F107" s="848"/>
    </row>
    <row r="108" spans="1:6">
      <c r="A108" s="846"/>
      <c r="B108" s="845">
        <v>94886</v>
      </c>
      <c r="C108" s="846" t="s">
        <v>3</v>
      </c>
      <c r="D108" s="846" t="str">
        <f t="shared" si="4"/>
        <v>94886,</v>
      </c>
      <c r="E108" s="845" t="s">
        <v>564</v>
      </c>
      <c r="F108" s="848"/>
    </row>
    <row r="109" spans="1:6">
      <c r="A109" s="846"/>
      <c r="B109" s="845">
        <v>13491</v>
      </c>
      <c r="C109" s="846" t="s">
        <v>3</v>
      </c>
      <c r="D109" s="846" t="str">
        <f t="shared" si="4"/>
        <v>13491,</v>
      </c>
      <c r="E109" s="845" t="s">
        <v>835</v>
      </c>
      <c r="F109" s="848"/>
    </row>
    <row r="110" spans="1:6">
      <c r="A110" s="846"/>
      <c r="B110" s="845">
        <v>1440</v>
      </c>
      <c r="C110" s="846" t="s">
        <v>3</v>
      </c>
      <c r="D110" s="846" t="str">
        <f t="shared" si="4"/>
        <v>1440,</v>
      </c>
      <c r="E110" s="845" t="s">
        <v>457</v>
      </c>
      <c r="F110" s="848"/>
    </row>
    <row r="111" spans="1:6">
      <c r="A111" s="846"/>
      <c r="B111" s="845">
        <v>70432</v>
      </c>
      <c r="C111" s="846" t="s">
        <v>3</v>
      </c>
      <c r="D111" s="846" t="str">
        <f t="shared" si="4"/>
        <v>70432,</v>
      </c>
      <c r="E111" s="845" t="s">
        <v>457</v>
      </c>
      <c r="F111" s="848"/>
    </row>
    <row r="112" spans="1:6">
      <c r="A112" s="846"/>
      <c r="B112" s="845">
        <v>25343</v>
      </c>
      <c r="C112" s="846" t="s">
        <v>3</v>
      </c>
      <c r="D112" s="846" t="str">
        <f t="shared" si="4"/>
        <v>25343,</v>
      </c>
      <c r="E112" s="845" t="s">
        <v>839</v>
      </c>
      <c r="F112" s="848"/>
    </row>
    <row r="113" spans="1:6">
      <c r="A113" s="846"/>
      <c r="B113" s="845">
        <v>1236</v>
      </c>
      <c r="C113" s="846" t="s">
        <v>3</v>
      </c>
      <c r="D113" s="846" t="str">
        <f t="shared" si="4"/>
        <v>1236,</v>
      </c>
      <c r="E113" s="845" t="s">
        <v>477</v>
      </c>
      <c r="F113" s="848"/>
    </row>
    <row r="114" spans="1:6">
      <c r="A114" s="846"/>
      <c r="B114" s="845">
        <v>1375</v>
      </c>
      <c r="C114" s="846" t="s">
        <v>3</v>
      </c>
      <c r="D114" s="846" t="str">
        <f t="shared" si="4"/>
        <v>1375,</v>
      </c>
      <c r="E114" s="845" t="s">
        <v>477</v>
      </c>
      <c r="F114" s="848"/>
    </row>
    <row r="115" spans="1:6">
      <c r="A115" s="846"/>
      <c r="B115" s="845">
        <v>148890</v>
      </c>
      <c r="C115" s="846" t="s">
        <v>3</v>
      </c>
      <c r="D115" s="846" t="str">
        <f t="shared" si="4"/>
        <v>148890,</v>
      </c>
      <c r="E115" s="845" t="s">
        <v>477</v>
      </c>
      <c r="F115" s="848"/>
    </row>
    <row r="116" spans="1:6">
      <c r="A116" s="846"/>
      <c r="B116" s="845">
        <v>10702</v>
      </c>
      <c r="C116" s="846" t="s">
        <v>3</v>
      </c>
      <c r="D116" s="846" t="str">
        <f t="shared" si="4"/>
        <v>10702,</v>
      </c>
      <c r="E116" s="845" t="s">
        <v>477</v>
      </c>
      <c r="F116" s="848"/>
    </row>
    <row r="117" spans="1:6">
      <c r="A117" s="846"/>
      <c r="B117" s="845">
        <v>1271</v>
      </c>
      <c r="C117" s="846" t="s">
        <v>3</v>
      </c>
      <c r="D117" s="846" t="str">
        <f t="shared" si="4"/>
        <v>1271,</v>
      </c>
      <c r="E117" s="845" t="s">
        <v>840</v>
      </c>
      <c r="F117" s="848"/>
    </row>
    <row r="118" spans="1:6">
      <c r="A118" s="846"/>
      <c r="B118" s="845">
        <v>15929</v>
      </c>
      <c r="C118" s="846" t="s">
        <v>3</v>
      </c>
      <c r="D118" s="846" t="str">
        <f t="shared" si="4"/>
        <v>15929,</v>
      </c>
      <c r="E118" s="845" t="s">
        <v>841</v>
      </c>
      <c r="F118" s="848"/>
    </row>
    <row r="119" spans="1:6">
      <c r="A119" s="846"/>
      <c r="B119" s="845">
        <v>1946</v>
      </c>
      <c r="C119" s="846" t="s">
        <v>3</v>
      </c>
      <c r="D119" s="846" t="str">
        <f t="shared" si="4"/>
        <v>1946,</v>
      </c>
      <c r="E119" s="845" t="s">
        <v>842</v>
      </c>
      <c r="F119" s="848"/>
    </row>
    <row r="120" spans="1:6">
      <c r="A120" s="846"/>
      <c r="B120" s="845">
        <v>11788</v>
      </c>
      <c r="C120" s="846" t="s">
        <v>3</v>
      </c>
      <c r="D120" s="846" t="str">
        <f t="shared" si="4"/>
        <v>11788,</v>
      </c>
      <c r="E120" s="845" t="s">
        <v>843</v>
      </c>
      <c r="F120" s="848"/>
    </row>
    <row r="121" spans="1:6">
      <c r="A121" s="846"/>
      <c r="B121" s="845">
        <v>42965</v>
      </c>
      <c r="C121" s="846" t="s">
        <v>3</v>
      </c>
      <c r="D121" s="846" t="str">
        <f t="shared" si="4"/>
        <v>42965,</v>
      </c>
      <c r="E121" s="845" t="s">
        <v>843</v>
      </c>
      <c r="F121" s="848"/>
    </row>
    <row r="122" spans="1:6">
      <c r="A122" s="846"/>
      <c r="B122" s="845">
        <v>58262</v>
      </c>
      <c r="C122" s="846" t="s">
        <v>3</v>
      </c>
      <c r="D122" s="846" t="str">
        <f t="shared" si="4"/>
        <v>58262,</v>
      </c>
      <c r="E122" s="845" t="s">
        <v>843</v>
      </c>
      <c r="F122" s="848"/>
    </row>
    <row r="123" spans="1:6">
      <c r="A123" s="846"/>
      <c r="B123" s="845">
        <v>195217</v>
      </c>
      <c r="C123" s="846" t="s">
        <v>3</v>
      </c>
      <c r="D123" s="846" t="str">
        <f t="shared" si="4"/>
        <v>195217,</v>
      </c>
      <c r="E123" s="845" t="s">
        <v>67</v>
      </c>
      <c r="F123" s="848"/>
    </row>
    <row r="124" spans="1:6">
      <c r="A124" s="846"/>
      <c r="B124" s="845">
        <v>11424</v>
      </c>
      <c r="C124" s="846" t="s">
        <v>3</v>
      </c>
      <c r="D124" s="846" t="str">
        <f t="shared" ref="D124:D160" si="5">B124&amp;C124</f>
        <v>11424,</v>
      </c>
      <c r="E124" s="845" t="s">
        <v>844</v>
      </c>
      <c r="F124" s="848"/>
    </row>
    <row r="125" spans="1:6">
      <c r="A125" s="846"/>
      <c r="B125" s="845">
        <v>86955</v>
      </c>
      <c r="C125" s="846" t="s">
        <v>3</v>
      </c>
      <c r="D125" s="846" t="str">
        <f t="shared" si="5"/>
        <v>86955,</v>
      </c>
      <c r="E125" s="845" t="s">
        <v>844</v>
      </c>
      <c r="F125" s="848"/>
    </row>
    <row r="126" spans="1:6">
      <c r="A126" s="846"/>
      <c r="B126" s="845">
        <v>48043</v>
      </c>
      <c r="C126" s="846" t="s">
        <v>3</v>
      </c>
      <c r="D126" s="846" t="str">
        <f t="shared" si="5"/>
        <v>48043,</v>
      </c>
      <c r="E126" s="845" t="s">
        <v>844</v>
      </c>
      <c r="F126" s="848"/>
    </row>
    <row r="127" spans="1:6">
      <c r="A127" s="846"/>
      <c r="B127" s="845">
        <v>219041</v>
      </c>
      <c r="C127" s="846" t="s">
        <v>3</v>
      </c>
      <c r="D127" s="846" t="str">
        <f t="shared" si="5"/>
        <v>219041,</v>
      </c>
      <c r="E127" s="845" t="s">
        <v>845</v>
      </c>
      <c r="F127" s="848"/>
    </row>
    <row r="128" spans="1:6">
      <c r="A128" s="846"/>
      <c r="B128" s="845">
        <v>56875</v>
      </c>
      <c r="C128" s="846" t="s">
        <v>3</v>
      </c>
      <c r="D128" s="846" t="str">
        <f t="shared" si="5"/>
        <v>56875,</v>
      </c>
      <c r="E128" s="845" t="s">
        <v>845</v>
      </c>
      <c r="F128" s="848"/>
    </row>
    <row r="129" spans="1:6">
      <c r="A129" s="846"/>
      <c r="B129" s="845">
        <v>220224</v>
      </c>
      <c r="C129" s="846" t="s">
        <v>3</v>
      </c>
      <c r="D129" s="846" t="str">
        <f t="shared" si="5"/>
        <v>220224,</v>
      </c>
      <c r="E129" s="845" t="s">
        <v>845</v>
      </c>
      <c r="F129" s="848"/>
    </row>
    <row r="130" spans="1:6">
      <c r="A130" s="846"/>
      <c r="B130" s="845">
        <v>49118</v>
      </c>
      <c r="C130" s="846" t="s">
        <v>3</v>
      </c>
      <c r="D130" s="846" t="str">
        <f t="shared" si="5"/>
        <v>49118,</v>
      </c>
      <c r="E130" s="845" t="s">
        <v>846</v>
      </c>
      <c r="F130" s="848"/>
    </row>
    <row r="131" spans="1:6">
      <c r="A131" s="846"/>
      <c r="B131" s="845">
        <v>56783</v>
      </c>
      <c r="C131" s="846" t="s">
        <v>3</v>
      </c>
      <c r="D131" s="846" t="str">
        <f t="shared" si="5"/>
        <v>56783,</v>
      </c>
      <c r="E131" s="845" t="s">
        <v>846</v>
      </c>
      <c r="F131" s="848"/>
    </row>
    <row r="132" spans="1:6">
      <c r="A132" s="846"/>
      <c r="B132" s="845">
        <v>57129</v>
      </c>
      <c r="C132" s="846" t="s">
        <v>3</v>
      </c>
      <c r="D132" s="846" t="str">
        <f t="shared" si="5"/>
        <v>57129,</v>
      </c>
      <c r="E132" s="845" t="s">
        <v>534</v>
      </c>
      <c r="F132" s="848"/>
    </row>
    <row r="133" spans="1:6">
      <c r="A133" s="846"/>
      <c r="B133" s="845">
        <v>176650</v>
      </c>
      <c r="C133" s="846" t="s">
        <v>3</v>
      </c>
      <c r="D133" s="846" t="str">
        <f t="shared" si="5"/>
        <v>176650,</v>
      </c>
      <c r="E133" s="845" t="s">
        <v>462</v>
      </c>
      <c r="F133" s="848"/>
    </row>
    <row r="134" spans="1:6">
      <c r="A134" s="846"/>
      <c r="B134" s="845">
        <v>207271</v>
      </c>
      <c r="C134" s="846" t="s">
        <v>3</v>
      </c>
      <c r="D134" s="846" t="str">
        <f t="shared" si="5"/>
        <v>207271,</v>
      </c>
      <c r="E134" s="845" t="s">
        <v>462</v>
      </c>
      <c r="F134" s="848"/>
    </row>
    <row r="135" spans="1:6">
      <c r="A135" s="846"/>
      <c r="B135" s="845">
        <v>218704</v>
      </c>
      <c r="C135" s="846" t="s">
        <v>3</v>
      </c>
      <c r="D135" s="846" t="str">
        <f t="shared" si="5"/>
        <v>218704,</v>
      </c>
      <c r="E135" s="845" t="s">
        <v>462</v>
      </c>
      <c r="F135" s="848"/>
    </row>
    <row r="136" spans="1:6">
      <c r="A136" s="846"/>
      <c r="B136" s="845">
        <v>23217</v>
      </c>
      <c r="C136" s="846" t="s">
        <v>3</v>
      </c>
      <c r="D136" s="846" t="str">
        <f t="shared" si="5"/>
        <v>23217,</v>
      </c>
      <c r="E136" s="845" t="s">
        <v>570</v>
      </c>
      <c r="F136" s="848"/>
    </row>
    <row r="137" spans="1:6">
      <c r="A137" s="846"/>
      <c r="B137" s="845">
        <v>1924</v>
      </c>
      <c r="C137" s="846" t="s">
        <v>3</v>
      </c>
      <c r="D137" s="846" t="str">
        <f t="shared" si="5"/>
        <v>1924,</v>
      </c>
      <c r="E137" s="845" t="s">
        <v>570</v>
      </c>
      <c r="F137" s="848"/>
    </row>
    <row r="138" spans="1:6">
      <c r="A138" s="846"/>
      <c r="B138" s="845">
        <v>27724</v>
      </c>
      <c r="C138" s="846" t="s">
        <v>3</v>
      </c>
      <c r="D138" s="846" t="str">
        <f t="shared" si="5"/>
        <v>27724,</v>
      </c>
      <c r="E138" s="845" t="s">
        <v>570</v>
      </c>
      <c r="F138" s="848"/>
    </row>
    <row r="139" spans="1:6">
      <c r="A139" s="846"/>
      <c r="B139" s="845">
        <v>6178</v>
      </c>
      <c r="C139" s="846" t="s">
        <v>3</v>
      </c>
      <c r="D139" s="846" t="str">
        <f t="shared" si="5"/>
        <v>6178,</v>
      </c>
      <c r="E139" s="845" t="s">
        <v>570</v>
      </c>
      <c r="F139" s="848"/>
    </row>
    <row r="140" spans="1:6">
      <c r="A140" s="846"/>
      <c r="B140" s="845">
        <v>94162</v>
      </c>
      <c r="C140" s="846" t="s">
        <v>3</v>
      </c>
      <c r="D140" s="846" t="str">
        <f t="shared" si="5"/>
        <v>94162,</v>
      </c>
      <c r="E140" s="845" t="s">
        <v>847</v>
      </c>
      <c r="F140" s="848"/>
    </row>
    <row r="141" spans="1:6">
      <c r="A141" s="846"/>
      <c r="B141" s="845">
        <v>166880</v>
      </c>
      <c r="C141" s="846" t="s">
        <v>3</v>
      </c>
      <c r="D141" s="846" t="str">
        <f t="shared" si="5"/>
        <v>166880,</v>
      </c>
      <c r="E141" s="845" t="s">
        <v>463</v>
      </c>
      <c r="F141" s="848"/>
    </row>
    <row r="142" spans="1:6">
      <c r="A142" s="846"/>
      <c r="B142" s="845">
        <v>55449</v>
      </c>
      <c r="C142" s="846" t="s">
        <v>3</v>
      </c>
      <c r="D142" s="846" t="str">
        <f t="shared" si="5"/>
        <v>55449,</v>
      </c>
      <c r="E142" s="845" t="s">
        <v>463</v>
      </c>
      <c r="F142" s="848"/>
    </row>
    <row r="143" spans="1:6">
      <c r="A143" s="846"/>
      <c r="B143" s="845">
        <v>9025</v>
      </c>
      <c r="C143" s="846" t="s">
        <v>3</v>
      </c>
      <c r="D143" s="846" t="str">
        <f t="shared" si="5"/>
        <v>9025,</v>
      </c>
      <c r="E143" s="845" t="s">
        <v>561</v>
      </c>
      <c r="F143" s="848"/>
    </row>
    <row r="144" spans="1:6">
      <c r="A144" s="846"/>
      <c r="B144" s="845">
        <v>64766</v>
      </c>
      <c r="C144" s="846" t="s">
        <v>3</v>
      </c>
      <c r="D144" s="846" t="str">
        <f t="shared" si="5"/>
        <v>64766,</v>
      </c>
      <c r="E144" s="845" t="s">
        <v>561</v>
      </c>
      <c r="F144" s="848"/>
    </row>
    <row r="145" spans="1:6">
      <c r="A145" s="846"/>
      <c r="B145" s="845">
        <v>2585</v>
      </c>
      <c r="C145" s="846" t="s">
        <v>3</v>
      </c>
      <c r="D145" s="846" t="str">
        <f t="shared" si="5"/>
        <v>2585,</v>
      </c>
      <c r="E145" s="845" t="s">
        <v>848</v>
      </c>
      <c r="F145" s="848"/>
    </row>
    <row r="146" spans="1:6">
      <c r="A146" s="846"/>
      <c r="B146" s="845">
        <v>168760</v>
      </c>
      <c r="C146" s="846" t="s">
        <v>3</v>
      </c>
      <c r="D146" s="846" t="str">
        <f t="shared" si="5"/>
        <v>168760,</v>
      </c>
      <c r="E146" s="845" t="s">
        <v>848</v>
      </c>
      <c r="F146" s="848"/>
    </row>
    <row r="147" spans="1:6">
      <c r="A147" s="846"/>
      <c r="B147" s="846">
        <v>170537</v>
      </c>
      <c r="C147" s="846" t="s">
        <v>3</v>
      </c>
      <c r="D147" s="846" t="str">
        <f t="shared" si="5"/>
        <v>170537,</v>
      </c>
      <c r="E147" s="845" t="s">
        <v>798</v>
      </c>
      <c r="F147" s="848"/>
    </row>
    <row r="148" spans="1:6">
      <c r="A148" s="846"/>
      <c r="B148" s="846">
        <v>148441</v>
      </c>
      <c r="C148" s="846" t="s">
        <v>3</v>
      </c>
      <c r="D148" s="846" t="str">
        <f t="shared" si="5"/>
        <v>148441,</v>
      </c>
      <c r="E148" s="845" t="s">
        <v>501</v>
      </c>
      <c r="F148" s="848"/>
    </row>
    <row r="149" spans="1:6">
      <c r="A149" s="846"/>
      <c r="B149" s="846">
        <v>166819</v>
      </c>
      <c r="C149" s="846" t="s">
        <v>3</v>
      </c>
      <c r="D149" s="846" t="str">
        <f t="shared" si="5"/>
        <v>166819,</v>
      </c>
      <c r="E149" s="845" t="s">
        <v>28</v>
      </c>
      <c r="F149" s="848"/>
    </row>
    <row r="150" spans="1:6">
      <c r="A150" s="846"/>
      <c r="B150" s="846">
        <v>164949</v>
      </c>
      <c r="C150" s="846" t="s">
        <v>3</v>
      </c>
      <c r="D150" s="846" t="str">
        <f t="shared" si="5"/>
        <v>164949,</v>
      </c>
      <c r="E150" s="845" t="s">
        <v>28</v>
      </c>
      <c r="F150" s="848"/>
    </row>
    <row r="151" spans="1:6">
      <c r="A151" s="846"/>
      <c r="B151" s="846">
        <v>135858</v>
      </c>
      <c r="C151" s="846" t="s">
        <v>3</v>
      </c>
      <c r="D151" s="846" t="str">
        <f t="shared" si="5"/>
        <v>135858,</v>
      </c>
      <c r="E151" s="845" t="s">
        <v>561</v>
      </c>
      <c r="F151" s="848"/>
    </row>
    <row r="152" spans="1:6">
      <c r="A152" s="846"/>
      <c r="B152" s="846">
        <v>139495</v>
      </c>
      <c r="C152" s="846" t="s">
        <v>3</v>
      </c>
      <c r="D152" s="846" t="str">
        <f t="shared" si="5"/>
        <v>139495,</v>
      </c>
      <c r="E152" s="845" t="s">
        <v>477</v>
      </c>
      <c r="F152" s="848"/>
    </row>
    <row r="153" spans="1:6">
      <c r="A153" s="846"/>
      <c r="B153" s="846">
        <v>137157</v>
      </c>
      <c r="C153" s="846" t="s">
        <v>3</v>
      </c>
      <c r="D153" s="846" t="str">
        <f t="shared" si="5"/>
        <v>137157,</v>
      </c>
      <c r="E153" s="845" t="s">
        <v>464</v>
      </c>
      <c r="F153" s="848"/>
    </row>
    <row r="154" spans="1:6">
      <c r="A154" s="846"/>
      <c r="B154" s="846">
        <v>139497</v>
      </c>
      <c r="C154" s="846" t="s">
        <v>3</v>
      </c>
      <c r="D154" s="846" t="str">
        <f t="shared" si="5"/>
        <v>139497,</v>
      </c>
      <c r="E154" s="845" t="s">
        <v>850</v>
      </c>
      <c r="F154" s="848"/>
    </row>
    <row r="155" spans="1:6">
      <c r="A155" s="846"/>
      <c r="B155" s="846">
        <v>139743</v>
      </c>
      <c r="C155" s="846" t="s">
        <v>3</v>
      </c>
      <c r="D155" s="846" t="str">
        <f t="shared" si="5"/>
        <v>139743,</v>
      </c>
      <c r="E155" s="845" t="s">
        <v>472</v>
      </c>
      <c r="F155" s="848"/>
    </row>
    <row r="156" spans="1:6">
      <c r="A156" s="846"/>
      <c r="B156" s="846">
        <v>139494</v>
      </c>
      <c r="C156" s="846" t="s">
        <v>3</v>
      </c>
      <c r="D156" s="846" t="str">
        <f t="shared" si="5"/>
        <v>139494,</v>
      </c>
      <c r="E156" s="845" t="s">
        <v>789</v>
      </c>
      <c r="F156" s="848"/>
    </row>
    <row r="157" spans="1:6">
      <c r="A157" s="846"/>
      <c r="B157" s="846">
        <v>222895</v>
      </c>
      <c r="C157" s="846" t="s">
        <v>3</v>
      </c>
      <c r="D157" s="846" t="str">
        <f t="shared" si="5"/>
        <v>222895,</v>
      </c>
      <c r="E157" s="845" t="s">
        <v>457</v>
      </c>
      <c r="F157" s="848"/>
    </row>
    <row r="158" spans="1:6">
      <c r="A158" s="846"/>
      <c r="B158" s="846">
        <v>222896</v>
      </c>
      <c r="C158" s="846" t="s">
        <v>3</v>
      </c>
      <c r="D158" s="846" t="str">
        <f t="shared" si="5"/>
        <v>222896,</v>
      </c>
      <c r="E158" s="845" t="s">
        <v>851</v>
      </c>
      <c r="F158" s="848"/>
    </row>
    <row r="159" spans="1:6">
      <c r="A159" s="846"/>
      <c r="B159" s="845">
        <v>201777</v>
      </c>
      <c r="C159" s="846" t="s">
        <v>3</v>
      </c>
      <c r="D159" s="846" t="str">
        <f t="shared" si="5"/>
        <v>201777,</v>
      </c>
      <c r="E159" s="845" t="s">
        <v>836</v>
      </c>
      <c r="F159" s="848"/>
    </row>
    <row r="160" spans="1:6">
      <c r="A160" s="846"/>
      <c r="B160" s="845">
        <v>198750</v>
      </c>
      <c r="C160" s="846"/>
      <c r="D160" s="846" t="str">
        <f t="shared" si="5"/>
        <v>198750</v>
      </c>
      <c r="E160" s="845" t="s">
        <v>561</v>
      </c>
      <c r="F160" s="849"/>
    </row>
    <row r="162" ht="15.6" spans="1:6">
      <c r="A162" s="830"/>
      <c r="B162" s="859" t="s">
        <v>79</v>
      </c>
      <c r="C162" s="834"/>
      <c r="D162" s="834"/>
      <c r="E162" s="859" t="s">
        <v>95</v>
      </c>
      <c r="F162" s="850"/>
    </row>
    <row r="163" spans="1:6">
      <c r="A163" s="830"/>
      <c r="B163" s="860">
        <v>183811</v>
      </c>
      <c r="C163" s="834" t="s">
        <v>3</v>
      </c>
      <c r="D163" s="834" t="str">
        <f>B163&amp;C163</f>
        <v>183811,</v>
      </c>
      <c r="E163" s="761" t="s">
        <v>22</v>
      </c>
      <c r="F163" s="861">
        <v>5</v>
      </c>
    </row>
    <row r="164" spans="1:6">
      <c r="A164" s="830"/>
      <c r="B164" s="860">
        <v>166880</v>
      </c>
      <c r="C164" s="834" t="s">
        <v>3</v>
      </c>
      <c r="D164" s="834" t="str">
        <f>B164&amp;C164</f>
        <v>166880,</v>
      </c>
      <c r="E164" s="761" t="s">
        <v>463</v>
      </c>
      <c r="F164" s="862"/>
    </row>
    <row r="165" spans="1:6">
      <c r="A165" s="830"/>
      <c r="B165" s="860">
        <v>118408</v>
      </c>
      <c r="C165" s="834"/>
      <c r="D165" s="834" t="str">
        <f>B165&amp;C165</f>
        <v>118408</v>
      </c>
      <c r="E165" s="761" t="s">
        <v>1161</v>
      </c>
      <c r="F165" s="832">
        <v>10</v>
      </c>
    </row>
    <row r="167" spans="1:6">
      <c r="A167" s="835" t="s">
        <v>126</v>
      </c>
      <c r="B167" s="863" t="s">
        <v>79</v>
      </c>
      <c r="C167" s="834"/>
      <c r="D167" s="834"/>
      <c r="E167" s="834"/>
      <c r="F167" s="832"/>
    </row>
    <row r="168" spans="1:6">
      <c r="A168" s="837"/>
      <c r="B168" s="135">
        <v>183422</v>
      </c>
      <c r="C168" s="834" t="s">
        <v>3</v>
      </c>
      <c r="D168" s="834" t="str">
        <f>B168&amp;C168</f>
        <v>183422,</v>
      </c>
      <c r="E168" s="864" t="s">
        <v>126</v>
      </c>
      <c r="F168" s="861">
        <v>100</v>
      </c>
    </row>
    <row r="169" spans="1:6">
      <c r="A169" s="837"/>
      <c r="B169" s="865">
        <v>209341</v>
      </c>
      <c r="C169" s="834" t="s">
        <v>3</v>
      </c>
      <c r="D169" s="834" t="str">
        <f t="shared" ref="D169:D206" si="6">B169&amp;C169</f>
        <v>209341,</v>
      </c>
      <c r="E169" s="866" t="s">
        <v>126</v>
      </c>
      <c r="F169" s="867"/>
    </row>
    <row r="170" spans="1:6">
      <c r="A170" s="837"/>
      <c r="B170" s="865">
        <v>206112</v>
      </c>
      <c r="C170" s="834" t="s">
        <v>3</v>
      </c>
      <c r="D170" s="834" t="str">
        <f t="shared" si="6"/>
        <v>206112,</v>
      </c>
      <c r="E170" s="866" t="s">
        <v>126</v>
      </c>
      <c r="F170" s="867"/>
    </row>
    <row r="171" spans="1:6">
      <c r="A171" s="837"/>
      <c r="B171" s="868">
        <v>206113</v>
      </c>
      <c r="C171" s="834" t="s">
        <v>3</v>
      </c>
      <c r="D171" s="834" t="str">
        <f t="shared" si="6"/>
        <v>206113,</v>
      </c>
      <c r="E171" s="869" t="s">
        <v>126</v>
      </c>
      <c r="F171" s="867"/>
    </row>
    <row r="172" spans="1:6">
      <c r="A172" s="837"/>
      <c r="B172" s="135">
        <v>218773</v>
      </c>
      <c r="C172" s="834" t="s">
        <v>3</v>
      </c>
      <c r="D172" s="834" t="str">
        <f t="shared" si="6"/>
        <v>218773,</v>
      </c>
      <c r="E172" s="870" t="s">
        <v>126</v>
      </c>
      <c r="F172" s="867"/>
    </row>
    <row r="173" spans="1:6">
      <c r="A173" s="837"/>
      <c r="B173" s="135">
        <v>218774</v>
      </c>
      <c r="C173" s="834" t="s">
        <v>3</v>
      </c>
      <c r="D173" s="834" t="str">
        <f t="shared" si="6"/>
        <v>218774,</v>
      </c>
      <c r="E173" s="870" t="s">
        <v>126</v>
      </c>
      <c r="F173" s="867"/>
    </row>
    <row r="174" spans="1:6">
      <c r="A174" s="837"/>
      <c r="B174" s="135">
        <v>218775</v>
      </c>
      <c r="C174" s="834" t="s">
        <v>3</v>
      </c>
      <c r="D174" s="834" t="str">
        <f t="shared" si="6"/>
        <v>218775,</v>
      </c>
      <c r="E174" s="870" t="s">
        <v>126</v>
      </c>
      <c r="F174" s="867"/>
    </row>
    <row r="175" spans="1:6">
      <c r="A175" s="837"/>
      <c r="B175" s="135">
        <v>218778</v>
      </c>
      <c r="C175" s="834" t="s">
        <v>3</v>
      </c>
      <c r="D175" s="834" t="str">
        <f t="shared" si="6"/>
        <v>218778,</v>
      </c>
      <c r="E175" s="870" t="s">
        <v>126</v>
      </c>
      <c r="F175" s="867"/>
    </row>
    <row r="176" spans="1:6">
      <c r="A176" s="837"/>
      <c r="B176" s="135">
        <v>165283</v>
      </c>
      <c r="C176" s="834" t="s">
        <v>3</v>
      </c>
      <c r="D176" s="834" t="str">
        <f t="shared" si="6"/>
        <v>165283,</v>
      </c>
      <c r="E176" s="864" t="s">
        <v>126</v>
      </c>
      <c r="F176" s="867"/>
    </row>
    <row r="177" spans="1:6">
      <c r="A177" s="837"/>
      <c r="B177" s="135">
        <v>218947</v>
      </c>
      <c r="C177" s="834" t="s">
        <v>3</v>
      </c>
      <c r="D177" s="834" t="str">
        <f t="shared" si="6"/>
        <v>218947,</v>
      </c>
      <c r="E177" s="864" t="s">
        <v>126</v>
      </c>
      <c r="F177" s="867"/>
    </row>
    <row r="178" spans="1:6">
      <c r="A178" s="837"/>
      <c r="B178" s="135">
        <v>218945</v>
      </c>
      <c r="C178" s="834" t="s">
        <v>3</v>
      </c>
      <c r="D178" s="834" t="str">
        <f t="shared" si="6"/>
        <v>218945,</v>
      </c>
      <c r="E178" s="870" t="s">
        <v>126</v>
      </c>
      <c r="F178" s="867"/>
    </row>
    <row r="179" spans="1:6">
      <c r="A179" s="837"/>
      <c r="B179" s="135">
        <v>214828</v>
      </c>
      <c r="C179" s="834" t="s">
        <v>3</v>
      </c>
      <c r="D179" s="834" t="str">
        <f t="shared" si="6"/>
        <v>214828,</v>
      </c>
      <c r="E179" s="27" t="s">
        <v>126</v>
      </c>
      <c r="F179" s="867"/>
    </row>
    <row r="180" spans="1:6">
      <c r="A180" s="837"/>
      <c r="B180" s="135">
        <v>214827</v>
      </c>
      <c r="C180" s="834" t="s">
        <v>3</v>
      </c>
      <c r="D180" s="834" t="str">
        <f t="shared" si="6"/>
        <v>214827,</v>
      </c>
      <c r="E180" s="27" t="s">
        <v>126</v>
      </c>
      <c r="F180" s="867"/>
    </row>
    <row r="181" spans="1:6">
      <c r="A181" s="837"/>
      <c r="B181" s="135">
        <v>183306</v>
      </c>
      <c r="C181" s="834" t="s">
        <v>3</v>
      </c>
      <c r="D181" s="834" t="str">
        <f t="shared" si="6"/>
        <v>183306,</v>
      </c>
      <c r="E181" s="27" t="s">
        <v>1162</v>
      </c>
      <c r="F181" s="867"/>
    </row>
    <row r="182" spans="1:6">
      <c r="A182" s="837"/>
      <c r="B182" s="135">
        <v>219803</v>
      </c>
      <c r="C182" s="834" t="s">
        <v>3</v>
      </c>
      <c r="D182" s="834" t="str">
        <f t="shared" si="6"/>
        <v>219803,</v>
      </c>
      <c r="E182" s="864" t="s">
        <v>126</v>
      </c>
      <c r="F182" s="867"/>
    </row>
    <row r="183" spans="1:6">
      <c r="A183" s="837"/>
      <c r="B183" s="135">
        <v>187104</v>
      </c>
      <c r="C183" s="834" t="s">
        <v>3</v>
      </c>
      <c r="D183" s="834" t="str">
        <f t="shared" si="6"/>
        <v>187104,</v>
      </c>
      <c r="E183" s="864" t="s">
        <v>126</v>
      </c>
      <c r="F183" s="867"/>
    </row>
    <row r="184" spans="1:6">
      <c r="A184" s="837"/>
      <c r="B184" s="135">
        <v>69007</v>
      </c>
      <c r="C184" s="834" t="s">
        <v>3</v>
      </c>
      <c r="D184" s="834" t="str">
        <f t="shared" si="6"/>
        <v>69007,</v>
      </c>
      <c r="E184" s="870" t="s">
        <v>126</v>
      </c>
      <c r="F184" s="867"/>
    </row>
    <row r="185" spans="1:6">
      <c r="A185" s="837"/>
      <c r="B185" s="135">
        <v>182354</v>
      </c>
      <c r="C185" s="834" t="s">
        <v>3</v>
      </c>
      <c r="D185" s="834" t="str">
        <f t="shared" si="6"/>
        <v>182354,</v>
      </c>
      <c r="E185" s="870" t="s">
        <v>126</v>
      </c>
      <c r="F185" s="867"/>
    </row>
    <row r="186" spans="1:6">
      <c r="A186" s="837"/>
      <c r="B186" s="135">
        <v>184742</v>
      </c>
      <c r="C186" s="834" t="s">
        <v>3</v>
      </c>
      <c r="D186" s="834" t="str">
        <f t="shared" si="6"/>
        <v>184742,</v>
      </c>
      <c r="E186" s="870" t="s">
        <v>126</v>
      </c>
      <c r="F186" s="867"/>
    </row>
    <row r="187" spans="1:6">
      <c r="A187" s="837"/>
      <c r="B187" s="135">
        <v>184751</v>
      </c>
      <c r="C187" s="834" t="s">
        <v>3</v>
      </c>
      <c r="D187" s="834" t="str">
        <f t="shared" si="6"/>
        <v>184751,</v>
      </c>
      <c r="E187" s="870" t="s">
        <v>126</v>
      </c>
      <c r="F187" s="867"/>
    </row>
    <row r="188" spans="1:6">
      <c r="A188" s="837"/>
      <c r="B188" s="135">
        <v>184752</v>
      </c>
      <c r="C188" s="834" t="s">
        <v>3</v>
      </c>
      <c r="D188" s="834" t="str">
        <f t="shared" si="6"/>
        <v>184752,</v>
      </c>
      <c r="E188" s="870" t="s">
        <v>126</v>
      </c>
      <c r="F188" s="867"/>
    </row>
    <row r="189" spans="1:6">
      <c r="A189" s="837"/>
      <c r="B189" s="135">
        <v>20054</v>
      </c>
      <c r="C189" s="834" t="s">
        <v>3</v>
      </c>
      <c r="D189" s="834" t="str">
        <f t="shared" si="6"/>
        <v>20054,</v>
      </c>
      <c r="E189" s="870" t="s">
        <v>126</v>
      </c>
      <c r="F189" s="867"/>
    </row>
    <row r="190" spans="1:6">
      <c r="A190" s="837"/>
      <c r="B190" s="135">
        <v>183851</v>
      </c>
      <c r="C190" s="834" t="s">
        <v>3</v>
      </c>
      <c r="D190" s="834" t="str">
        <f t="shared" si="6"/>
        <v>183851,</v>
      </c>
      <c r="E190" s="870" t="s">
        <v>126</v>
      </c>
      <c r="F190" s="867"/>
    </row>
    <row r="191" spans="1:6">
      <c r="A191" s="837"/>
      <c r="B191" s="135">
        <v>209157</v>
      </c>
      <c r="C191" s="834" t="s">
        <v>3</v>
      </c>
      <c r="D191" s="834" t="str">
        <f t="shared" si="6"/>
        <v>209157,</v>
      </c>
      <c r="E191" s="870" t="s">
        <v>126</v>
      </c>
      <c r="F191" s="867"/>
    </row>
    <row r="192" spans="1:6">
      <c r="A192" s="837"/>
      <c r="B192" s="135">
        <v>209195</v>
      </c>
      <c r="C192" s="834" t="s">
        <v>3</v>
      </c>
      <c r="D192" s="834" t="str">
        <f t="shared" si="6"/>
        <v>209195,</v>
      </c>
      <c r="E192" s="870" t="s">
        <v>126</v>
      </c>
      <c r="F192" s="867"/>
    </row>
    <row r="193" spans="1:6">
      <c r="A193" s="837"/>
      <c r="B193" s="135">
        <v>215489</v>
      </c>
      <c r="C193" s="834" t="s">
        <v>3</v>
      </c>
      <c r="D193" s="834" t="str">
        <f t="shared" si="6"/>
        <v>215489,</v>
      </c>
      <c r="E193" s="870" t="s">
        <v>126</v>
      </c>
      <c r="F193" s="867"/>
    </row>
    <row r="194" spans="1:6">
      <c r="A194" s="837"/>
      <c r="B194" s="135">
        <v>29138</v>
      </c>
      <c r="C194" s="834" t="s">
        <v>3</v>
      </c>
      <c r="D194" s="834" t="str">
        <f t="shared" si="6"/>
        <v>29138,</v>
      </c>
      <c r="E194" s="870" t="s">
        <v>126</v>
      </c>
      <c r="F194" s="867"/>
    </row>
    <row r="195" spans="1:6">
      <c r="A195" s="837"/>
      <c r="B195" s="135">
        <v>65165</v>
      </c>
      <c r="C195" s="834" t="s">
        <v>3</v>
      </c>
      <c r="D195" s="834" t="str">
        <f t="shared" si="6"/>
        <v>65165,</v>
      </c>
      <c r="E195" s="870" t="s">
        <v>126</v>
      </c>
      <c r="F195" s="867"/>
    </row>
    <row r="196" spans="1:6">
      <c r="A196" s="837"/>
      <c r="B196" s="135">
        <v>198996</v>
      </c>
      <c r="C196" s="834" t="s">
        <v>3</v>
      </c>
      <c r="D196" s="834" t="str">
        <f t="shared" si="6"/>
        <v>198996,</v>
      </c>
      <c r="E196" s="870" t="s">
        <v>126</v>
      </c>
      <c r="F196" s="867"/>
    </row>
    <row r="197" spans="1:6">
      <c r="A197" s="837"/>
      <c r="B197" s="135">
        <v>199705</v>
      </c>
      <c r="C197" s="834" t="s">
        <v>3</v>
      </c>
      <c r="D197" s="834" t="str">
        <f t="shared" si="6"/>
        <v>199705,</v>
      </c>
      <c r="E197" s="870" t="s">
        <v>126</v>
      </c>
      <c r="F197" s="867"/>
    </row>
    <row r="198" spans="1:6">
      <c r="A198" s="837"/>
      <c r="B198" s="135">
        <v>199707</v>
      </c>
      <c r="C198" s="834" t="s">
        <v>3</v>
      </c>
      <c r="D198" s="834" t="str">
        <f t="shared" si="6"/>
        <v>199707,</v>
      </c>
      <c r="E198" s="870" t="s">
        <v>126</v>
      </c>
      <c r="F198" s="867"/>
    </row>
    <row r="199" spans="1:6">
      <c r="A199" s="837"/>
      <c r="B199" s="135">
        <v>200113</v>
      </c>
      <c r="C199" s="834" t="s">
        <v>3</v>
      </c>
      <c r="D199" s="834" t="str">
        <f t="shared" si="6"/>
        <v>200113,</v>
      </c>
      <c r="E199" s="870" t="s">
        <v>126</v>
      </c>
      <c r="F199" s="867"/>
    </row>
    <row r="200" spans="1:6">
      <c r="A200" s="837"/>
      <c r="B200" s="135">
        <v>201064</v>
      </c>
      <c r="C200" s="834" t="s">
        <v>3</v>
      </c>
      <c r="D200" s="834" t="str">
        <f t="shared" si="6"/>
        <v>201064,</v>
      </c>
      <c r="E200" s="870" t="s">
        <v>126</v>
      </c>
      <c r="F200" s="867"/>
    </row>
    <row r="201" spans="1:6">
      <c r="A201" s="837"/>
      <c r="B201" s="135">
        <v>201066</v>
      </c>
      <c r="C201" s="834" t="s">
        <v>3</v>
      </c>
      <c r="D201" s="834" t="str">
        <f t="shared" si="6"/>
        <v>201066,</v>
      </c>
      <c r="E201" s="870" t="s">
        <v>126</v>
      </c>
      <c r="F201" s="867"/>
    </row>
    <row r="202" spans="1:6">
      <c r="A202" s="837"/>
      <c r="B202" s="135">
        <v>218341</v>
      </c>
      <c r="C202" s="834" t="s">
        <v>3</v>
      </c>
      <c r="D202" s="834" t="str">
        <f t="shared" si="6"/>
        <v>218341,</v>
      </c>
      <c r="E202" s="870" t="s">
        <v>126</v>
      </c>
      <c r="F202" s="867"/>
    </row>
    <row r="203" spans="1:6">
      <c r="A203" s="837"/>
      <c r="B203" s="135">
        <v>213101</v>
      </c>
      <c r="C203" s="834" t="s">
        <v>3</v>
      </c>
      <c r="D203" s="834" t="str">
        <f t="shared" si="6"/>
        <v>213101,</v>
      </c>
      <c r="E203" s="870" t="s">
        <v>126</v>
      </c>
      <c r="F203" s="867"/>
    </row>
    <row r="204" spans="1:6">
      <c r="A204" s="837"/>
      <c r="B204" s="135">
        <v>213102</v>
      </c>
      <c r="C204" s="834" t="s">
        <v>3</v>
      </c>
      <c r="D204" s="834" t="str">
        <f t="shared" si="6"/>
        <v>213102,</v>
      </c>
      <c r="E204" s="870" t="s">
        <v>126</v>
      </c>
      <c r="F204" s="867"/>
    </row>
    <row r="205" spans="1:6">
      <c r="A205" s="837"/>
      <c r="B205" s="135">
        <v>213103</v>
      </c>
      <c r="C205" s="834" t="s">
        <v>3</v>
      </c>
      <c r="D205" s="834" t="str">
        <f t="shared" si="6"/>
        <v>213103,</v>
      </c>
      <c r="E205" s="870" t="s">
        <v>126</v>
      </c>
      <c r="F205" s="867"/>
    </row>
    <row r="206" spans="1:6">
      <c r="A206" s="839"/>
      <c r="B206" s="871">
        <v>199082</v>
      </c>
      <c r="C206" s="834"/>
      <c r="D206" s="834" t="str">
        <f t="shared" si="6"/>
        <v>199082</v>
      </c>
      <c r="E206" s="872" t="s">
        <v>1162</v>
      </c>
      <c r="F206" s="862"/>
    </row>
    <row r="209" s="171" customFormat="1" spans="1:6">
      <c r="A209" s="873" t="s">
        <v>13</v>
      </c>
      <c r="B209" s="874" t="s">
        <v>79</v>
      </c>
      <c r="C209" s="834"/>
      <c r="D209" s="834"/>
      <c r="E209" s="874" t="s">
        <v>137</v>
      </c>
      <c r="F209" s="832"/>
    </row>
    <row r="210" spans="1:6">
      <c r="A210" s="873"/>
      <c r="B210" s="875">
        <v>124620</v>
      </c>
      <c r="C210" s="834" t="s">
        <v>3</v>
      </c>
      <c r="D210" s="834" t="str">
        <f>B210&amp;C210</f>
        <v>124620,</v>
      </c>
      <c r="E210" s="115" t="s">
        <v>38</v>
      </c>
      <c r="F210" s="832">
        <v>10</v>
      </c>
    </row>
    <row r="211" spans="1:6">
      <c r="A211" s="873"/>
      <c r="B211" s="875">
        <v>124623</v>
      </c>
      <c r="C211" s="834" t="s">
        <v>3</v>
      </c>
      <c r="D211" s="834" t="str">
        <f t="shared" ref="D211:D239" si="7">B211&amp;C211</f>
        <v>124623,</v>
      </c>
      <c r="E211" s="115" t="s">
        <v>44</v>
      </c>
      <c r="F211" s="832"/>
    </row>
    <row r="212" spans="1:6">
      <c r="A212" s="873"/>
      <c r="B212" s="875">
        <v>124625</v>
      </c>
      <c r="C212" s="834" t="s">
        <v>3</v>
      </c>
      <c r="D212" s="834" t="str">
        <f t="shared" si="7"/>
        <v>124625,</v>
      </c>
      <c r="E212" s="115" t="s">
        <v>47</v>
      </c>
      <c r="F212" s="832"/>
    </row>
    <row r="213" spans="1:6">
      <c r="A213" s="873"/>
      <c r="B213" s="876">
        <v>131813</v>
      </c>
      <c r="C213" s="834" t="s">
        <v>3</v>
      </c>
      <c r="D213" s="834" t="str">
        <f t="shared" si="7"/>
        <v>131813,</v>
      </c>
      <c r="E213" s="115" t="s">
        <v>46</v>
      </c>
      <c r="F213" s="832"/>
    </row>
    <row r="214" spans="1:6">
      <c r="A214" s="873"/>
      <c r="B214" s="761">
        <v>124619</v>
      </c>
      <c r="C214" s="834" t="s">
        <v>3</v>
      </c>
      <c r="D214" s="834" t="str">
        <f t="shared" si="7"/>
        <v>124619,</v>
      </c>
      <c r="E214" s="877" t="s">
        <v>59</v>
      </c>
      <c r="F214" s="832"/>
    </row>
    <row r="215" spans="1:6">
      <c r="A215" s="873"/>
      <c r="B215" s="875">
        <v>124626</v>
      </c>
      <c r="C215" s="834" t="s">
        <v>3</v>
      </c>
      <c r="D215" s="834" t="str">
        <f t="shared" si="7"/>
        <v>124626,</v>
      </c>
      <c r="E215" s="115" t="s">
        <v>42</v>
      </c>
      <c r="F215" s="832"/>
    </row>
    <row r="216" spans="1:6">
      <c r="A216" s="873"/>
      <c r="B216" s="875">
        <v>124631</v>
      </c>
      <c r="C216" s="834" t="s">
        <v>3</v>
      </c>
      <c r="D216" s="834" t="str">
        <f t="shared" si="7"/>
        <v>124631,</v>
      </c>
      <c r="E216" s="115" t="s">
        <v>43</v>
      </c>
      <c r="F216" s="832"/>
    </row>
    <row r="217" spans="1:6">
      <c r="A217" s="873"/>
      <c r="B217" s="875">
        <v>124613</v>
      </c>
      <c r="C217" s="834" t="s">
        <v>3</v>
      </c>
      <c r="D217" s="834" t="str">
        <f t="shared" si="7"/>
        <v>124613,</v>
      </c>
      <c r="E217" s="115" t="s">
        <v>45</v>
      </c>
      <c r="F217" s="832"/>
    </row>
    <row r="218" spans="1:6">
      <c r="A218" s="873"/>
      <c r="B218" s="876">
        <v>131807</v>
      </c>
      <c r="C218" s="834" t="s">
        <v>3</v>
      </c>
      <c r="D218" s="834" t="str">
        <f t="shared" si="7"/>
        <v>131807,</v>
      </c>
      <c r="E218" s="115" t="s">
        <v>41</v>
      </c>
      <c r="F218" s="832"/>
    </row>
    <row r="219" spans="1:6">
      <c r="A219" s="873"/>
      <c r="B219" s="876">
        <v>131811</v>
      </c>
      <c r="C219" s="834" t="s">
        <v>3</v>
      </c>
      <c r="D219" s="834" t="str">
        <f t="shared" si="7"/>
        <v>131811,</v>
      </c>
      <c r="E219" s="115" t="s">
        <v>48</v>
      </c>
      <c r="F219" s="832"/>
    </row>
    <row r="220" spans="1:6">
      <c r="A220" s="873"/>
      <c r="B220" s="875">
        <v>124627</v>
      </c>
      <c r="C220" s="834" t="s">
        <v>3</v>
      </c>
      <c r="D220" s="834" t="str">
        <f t="shared" si="7"/>
        <v>124627,</v>
      </c>
      <c r="E220" s="115" t="s">
        <v>49</v>
      </c>
      <c r="F220" s="832"/>
    </row>
    <row r="221" spans="1:6">
      <c r="A221" s="873"/>
      <c r="B221" s="876">
        <v>131806</v>
      </c>
      <c r="C221" s="834" t="s">
        <v>3</v>
      </c>
      <c r="D221" s="834" t="str">
        <f t="shared" si="7"/>
        <v>131806,</v>
      </c>
      <c r="E221" s="115" t="s">
        <v>50</v>
      </c>
      <c r="F221" s="832"/>
    </row>
    <row r="222" spans="1:6">
      <c r="A222" s="873"/>
      <c r="B222" s="875">
        <v>124630</v>
      </c>
      <c r="C222" s="834" t="s">
        <v>3</v>
      </c>
      <c r="D222" s="834" t="str">
        <f t="shared" si="7"/>
        <v>124630,</v>
      </c>
      <c r="E222" s="115" t="s">
        <v>40</v>
      </c>
      <c r="F222" s="832"/>
    </row>
    <row r="223" spans="1:6">
      <c r="A223" s="873"/>
      <c r="B223" s="876">
        <v>134529</v>
      </c>
      <c r="C223" s="834" t="s">
        <v>3</v>
      </c>
      <c r="D223" s="834" t="str">
        <f t="shared" si="7"/>
        <v>134529,</v>
      </c>
      <c r="E223" s="115" t="s">
        <v>51</v>
      </c>
      <c r="F223" s="832"/>
    </row>
    <row r="224" spans="1:6">
      <c r="A224" s="873"/>
      <c r="B224" s="875">
        <v>124629</v>
      </c>
      <c r="C224" s="834" t="s">
        <v>3</v>
      </c>
      <c r="D224" s="834" t="str">
        <f t="shared" si="7"/>
        <v>124629,</v>
      </c>
      <c r="E224" s="115" t="s">
        <v>52</v>
      </c>
      <c r="F224" s="832"/>
    </row>
    <row r="225" spans="1:6">
      <c r="A225" s="873"/>
      <c r="B225" s="878">
        <v>169237</v>
      </c>
      <c r="C225" s="834" t="s">
        <v>3</v>
      </c>
      <c r="D225" s="834" t="str">
        <f t="shared" si="7"/>
        <v>169237,</v>
      </c>
      <c r="E225" s="879" t="s">
        <v>53</v>
      </c>
      <c r="F225" s="832"/>
    </row>
    <row r="226" spans="1:6">
      <c r="A226" s="873"/>
      <c r="B226" s="876">
        <v>131809</v>
      </c>
      <c r="C226" s="834" t="s">
        <v>3</v>
      </c>
      <c r="D226" s="834" t="str">
        <f t="shared" si="7"/>
        <v>131809,</v>
      </c>
      <c r="E226" s="115" t="s">
        <v>54</v>
      </c>
      <c r="F226" s="832"/>
    </row>
    <row r="227" spans="1:6">
      <c r="A227" s="873"/>
      <c r="B227" s="876">
        <v>131812</v>
      </c>
      <c r="C227" s="834" t="s">
        <v>3</v>
      </c>
      <c r="D227" s="834" t="str">
        <f t="shared" si="7"/>
        <v>131812,</v>
      </c>
      <c r="E227" s="115" t="s">
        <v>55</v>
      </c>
      <c r="F227" s="832"/>
    </row>
    <row r="228" spans="1:6">
      <c r="A228" s="873"/>
      <c r="B228" s="876">
        <v>131810</v>
      </c>
      <c r="C228" s="834" t="s">
        <v>3</v>
      </c>
      <c r="D228" s="834" t="str">
        <f t="shared" si="7"/>
        <v>131810,</v>
      </c>
      <c r="E228" s="115" t="s">
        <v>56</v>
      </c>
      <c r="F228" s="832"/>
    </row>
    <row r="229" spans="1:6">
      <c r="A229" s="873"/>
      <c r="B229" s="875">
        <v>124621</v>
      </c>
      <c r="C229" s="834" t="s">
        <v>3</v>
      </c>
      <c r="D229" s="834" t="str">
        <f t="shared" si="7"/>
        <v>124621,</v>
      </c>
      <c r="E229" s="115" t="s">
        <v>39</v>
      </c>
      <c r="F229" s="832"/>
    </row>
    <row r="230" spans="1:6">
      <c r="A230" s="873"/>
      <c r="B230" s="875">
        <v>169236</v>
      </c>
      <c r="C230" s="834" t="s">
        <v>3</v>
      </c>
      <c r="D230" s="834" t="str">
        <f t="shared" si="7"/>
        <v>169236,</v>
      </c>
      <c r="E230" s="115" t="s">
        <v>57</v>
      </c>
      <c r="F230" s="832"/>
    </row>
    <row r="231" spans="1:6">
      <c r="A231" s="873"/>
      <c r="B231" s="875">
        <v>124632</v>
      </c>
      <c r="C231" s="834" t="s">
        <v>3</v>
      </c>
      <c r="D231" s="834" t="str">
        <f t="shared" si="7"/>
        <v>124632,</v>
      </c>
      <c r="E231" s="115" t="s">
        <v>58</v>
      </c>
      <c r="F231" s="832"/>
    </row>
    <row r="232" spans="1:6">
      <c r="A232" s="873"/>
      <c r="B232" s="875">
        <v>184105</v>
      </c>
      <c r="C232" s="834" t="s">
        <v>3</v>
      </c>
      <c r="D232" s="834" t="str">
        <f t="shared" si="7"/>
        <v>184105,</v>
      </c>
      <c r="E232" s="115" t="s">
        <v>57</v>
      </c>
      <c r="F232" s="832"/>
    </row>
    <row r="233" spans="1:6">
      <c r="A233" s="873"/>
      <c r="B233" s="875">
        <v>196069</v>
      </c>
      <c r="C233" s="834" t="s">
        <v>3</v>
      </c>
      <c r="D233" s="834" t="str">
        <f t="shared" si="7"/>
        <v>196069,</v>
      </c>
      <c r="E233" s="115" t="s">
        <v>60</v>
      </c>
      <c r="F233" s="832"/>
    </row>
    <row r="234" spans="1:6">
      <c r="A234" s="873"/>
      <c r="B234" s="875">
        <v>214626</v>
      </c>
      <c r="C234" s="834" t="s">
        <v>3</v>
      </c>
      <c r="D234" s="834" t="str">
        <f t="shared" si="7"/>
        <v>214626,</v>
      </c>
      <c r="E234" s="115" t="s">
        <v>1163</v>
      </c>
      <c r="F234" s="832"/>
    </row>
    <row r="235" spans="1:6">
      <c r="A235" s="873"/>
      <c r="B235" s="875">
        <v>214104</v>
      </c>
      <c r="C235" s="834" t="s">
        <v>3</v>
      </c>
      <c r="D235" s="834" t="str">
        <f t="shared" si="7"/>
        <v>214104,</v>
      </c>
      <c r="E235" s="115" t="s">
        <v>1164</v>
      </c>
      <c r="F235" s="832"/>
    </row>
    <row r="236" spans="1:6">
      <c r="A236" s="873"/>
      <c r="B236" s="875">
        <v>214105</v>
      </c>
      <c r="C236" s="834" t="s">
        <v>3</v>
      </c>
      <c r="D236" s="834" t="str">
        <f t="shared" si="7"/>
        <v>214105,</v>
      </c>
      <c r="E236" s="115" t="s">
        <v>1165</v>
      </c>
      <c r="F236" s="832"/>
    </row>
    <row r="237" spans="1:6">
      <c r="A237" s="873"/>
      <c r="B237" s="875">
        <v>218742</v>
      </c>
      <c r="C237" s="834" t="s">
        <v>3</v>
      </c>
      <c r="D237" s="834" t="str">
        <f t="shared" si="7"/>
        <v>218742,</v>
      </c>
      <c r="E237" s="115" t="s">
        <v>857</v>
      </c>
      <c r="F237" s="832"/>
    </row>
    <row r="238" spans="1:6">
      <c r="A238" s="873"/>
      <c r="B238" s="875">
        <v>218743</v>
      </c>
      <c r="C238" s="834" t="s">
        <v>3</v>
      </c>
      <c r="D238" s="834" t="str">
        <f t="shared" si="7"/>
        <v>218743,</v>
      </c>
      <c r="E238" s="115" t="s">
        <v>858</v>
      </c>
      <c r="F238" s="832"/>
    </row>
    <row r="239" spans="1:6">
      <c r="A239" s="873"/>
      <c r="B239" s="875">
        <v>218744</v>
      </c>
      <c r="C239" s="834"/>
      <c r="D239" s="834" t="str">
        <f t="shared" si="7"/>
        <v>218744</v>
      </c>
      <c r="E239" s="115" t="s">
        <v>859</v>
      </c>
      <c r="F239" s="832"/>
    </row>
    <row r="241" ht="17.4" spans="1:6">
      <c r="A241" s="880" t="s">
        <v>1166</v>
      </c>
      <c r="B241" s="881" t="s">
        <v>431</v>
      </c>
      <c r="C241" s="834"/>
      <c r="D241" s="834"/>
      <c r="E241" s="881" t="s">
        <v>432</v>
      </c>
      <c r="F241" s="873"/>
    </row>
    <row r="242" ht="15" spans="1:6">
      <c r="A242" s="882" t="s">
        <v>430</v>
      </c>
      <c r="B242" s="883">
        <v>237009</v>
      </c>
      <c r="C242" s="834" t="s">
        <v>3</v>
      </c>
      <c r="D242" s="834" t="str">
        <f>B242&amp;C242</f>
        <v>237009,</v>
      </c>
      <c r="E242" s="813" t="s">
        <v>1167</v>
      </c>
      <c r="F242" s="835">
        <v>25</v>
      </c>
    </row>
    <row r="243" ht="15" spans="1:6">
      <c r="A243" s="884"/>
      <c r="B243" s="883">
        <v>215271</v>
      </c>
      <c r="C243" s="834" t="s">
        <v>3</v>
      </c>
      <c r="D243" s="834" t="str">
        <f>B243&amp;C243</f>
        <v>215271,</v>
      </c>
      <c r="E243" s="813" t="s">
        <v>1168</v>
      </c>
      <c r="F243" s="837"/>
    </row>
    <row r="244" ht="15" spans="1:6">
      <c r="A244" s="885"/>
      <c r="B244" s="883">
        <v>237011</v>
      </c>
      <c r="C244" s="834"/>
      <c r="D244" s="834" t="str">
        <f>B244&amp;C244</f>
        <v>237011</v>
      </c>
      <c r="E244" s="813" t="s">
        <v>1169</v>
      </c>
      <c r="F244" s="839"/>
    </row>
    <row r="245" spans="1:6">
      <c r="A245" s="830"/>
      <c r="B245" s="834"/>
      <c r="C245" s="834"/>
      <c r="D245" s="834"/>
      <c r="E245" s="834"/>
      <c r="F245" s="873"/>
    </row>
    <row r="246" spans="1:6">
      <c r="A246" s="830"/>
      <c r="B246" s="881" t="s">
        <v>431</v>
      </c>
      <c r="C246" s="834"/>
      <c r="D246" s="834"/>
      <c r="E246" s="881" t="s">
        <v>432</v>
      </c>
      <c r="F246" s="873"/>
    </row>
    <row r="247" spans="1:6">
      <c r="A247" s="835"/>
      <c r="B247" s="883">
        <v>214778</v>
      </c>
      <c r="C247" s="834" t="s">
        <v>3</v>
      </c>
      <c r="D247" s="834" t="str">
        <f>B247&amp;C247</f>
        <v>214778,</v>
      </c>
      <c r="E247" s="182" t="s">
        <v>1170</v>
      </c>
      <c r="F247" s="835">
        <v>960.96</v>
      </c>
    </row>
    <row r="248" spans="1:6">
      <c r="A248" s="837"/>
      <c r="B248" s="883">
        <v>181297</v>
      </c>
      <c r="C248" s="834" t="s">
        <v>3</v>
      </c>
      <c r="D248" s="834" t="str">
        <f t="shared" ref="D248:D255" si="8">B248&amp;C248</f>
        <v>181297,</v>
      </c>
      <c r="E248" s="182" t="s">
        <v>1171</v>
      </c>
      <c r="F248" s="837"/>
    </row>
    <row r="249" spans="1:6">
      <c r="A249" s="837"/>
      <c r="B249" s="883">
        <v>181301</v>
      </c>
      <c r="C249" s="834" t="s">
        <v>3</v>
      </c>
      <c r="D249" s="834" t="str">
        <f t="shared" si="8"/>
        <v>181301,</v>
      </c>
      <c r="E249" s="182" t="s">
        <v>1172</v>
      </c>
      <c r="F249" s="837"/>
    </row>
    <row r="250" spans="1:6">
      <c r="A250" s="837"/>
      <c r="B250" s="883">
        <v>181299</v>
      </c>
      <c r="C250" s="834" t="s">
        <v>3</v>
      </c>
      <c r="D250" s="834" t="str">
        <f t="shared" si="8"/>
        <v>181299,</v>
      </c>
      <c r="E250" s="182" t="s">
        <v>1173</v>
      </c>
      <c r="F250" s="837"/>
    </row>
    <row r="251" spans="1:6">
      <c r="A251" s="837"/>
      <c r="B251" s="883">
        <v>172377</v>
      </c>
      <c r="C251" s="834" t="s">
        <v>3</v>
      </c>
      <c r="D251" s="834" t="str">
        <f t="shared" si="8"/>
        <v>172377,</v>
      </c>
      <c r="E251" s="182" t="s">
        <v>1174</v>
      </c>
      <c r="F251" s="837"/>
    </row>
    <row r="252" spans="1:6">
      <c r="A252" s="837"/>
      <c r="B252" s="883">
        <v>218904</v>
      </c>
      <c r="C252" s="834" t="s">
        <v>3</v>
      </c>
      <c r="D252" s="834" t="str">
        <f t="shared" si="8"/>
        <v>218904,</v>
      </c>
      <c r="E252" s="182" t="s">
        <v>1175</v>
      </c>
      <c r="F252" s="837"/>
    </row>
    <row r="253" spans="1:6">
      <c r="A253" s="837"/>
      <c r="B253" s="886">
        <v>181291</v>
      </c>
      <c r="C253" s="834" t="s">
        <v>3</v>
      </c>
      <c r="D253" s="834" t="str">
        <f t="shared" si="8"/>
        <v>181291,</v>
      </c>
      <c r="E253" s="185" t="s">
        <v>1176</v>
      </c>
      <c r="F253" s="837"/>
    </row>
    <row r="254" spans="1:6">
      <c r="A254" s="837"/>
      <c r="B254" s="886">
        <v>236548</v>
      </c>
      <c r="C254" s="834" t="s">
        <v>3</v>
      </c>
      <c r="D254" s="834" t="str">
        <f t="shared" si="8"/>
        <v>236548,</v>
      </c>
      <c r="E254" s="185" t="s">
        <v>1177</v>
      </c>
      <c r="F254" s="837"/>
    </row>
    <row r="255" spans="1:6">
      <c r="A255" s="839"/>
      <c r="B255" s="886">
        <v>236550</v>
      </c>
      <c r="C255" s="834"/>
      <c r="D255" s="834" t="str">
        <f t="shared" si="8"/>
        <v>236550</v>
      </c>
      <c r="E255" s="185" t="s">
        <v>1178</v>
      </c>
      <c r="F255" s="839"/>
    </row>
  </sheetData>
  <mergeCells count="31">
    <mergeCell ref="A1:A24"/>
    <mergeCell ref="A26:A44"/>
    <mergeCell ref="A46:A56"/>
    <mergeCell ref="A59:A64"/>
    <mergeCell ref="A65:A66"/>
    <mergeCell ref="A67:A68"/>
    <mergeCell ref="A69:A77"/>
    <mergeCell ref="A78:A83"/>
    <mergeCell ref="A84:A85"/>
    <mergeCell ref="A87:A89"/>
    <mergeCell ref="A90:A160"/>
    <mergeCell ref="A167:A206"/>
    <mergeCell ref="A209:A239"/>
    <mergeCell ref="A242:A244"/>
    <mergeCell ref="A247:A255"/>
    <mergeCell ref="F1:F24"/>
    <mergeCell ref="F26:F44"/>
    <mergeCell ref="F48:F49"/>
    <mergeCell ref="F59:F64"/>
    <mergeCell ref="F65:F66"/>
    <mergeCell ref="F67:F68"/>
    <mergeCell ref="F69:F77"/>
    <mergeCell ref="F78:F83"/>
    <mergeCell ref="F84:F85"/>
    <mergeCell ref="F87:F89"/>
    <mergeCell ref="F90:F160"/>
    <mergeCell ref="F163:F164"/>
    <mergeCell ref="F168:F206"/>
    <mergeCell ref="F210:F239"/>
    <mergeCell ref="F242:F244"/>
    <mergeCell ref="F247:F255"/>
  </mergeCells>
  <pageMargins left="0.75" right="0.75" top="1" bottom="1" header="0.5" footer="0.5"/>
  <pageSetup paperSize="120" orientation="portrait"/>
  <headerFooter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0"/>
  <sheetViews>
    <sheetView topLeftCell="B1" workbookViewId="0">
      <selection activeCell="D192" sqref="D192"/>
    </sheetView>
  </sheetViews>
  <sheetFormatPr defaultColWidth="8.88888888888889" defaultRowHeight="14.4" outlineLevelCol="5"/>
  <cols>
    <col min="1" max="1" width="8.88888888888889" style="526"/>
    <col min="2" max="2" width="10.6666666666667" style="693" customWidth="1"/>
    <col min="3" max="3" width="4.33333333333333" style="693" customWidth="1"/>
    <col min="4" max="4" width="10.6666666666667" style="693" customWidth="1"/>
    <col min="5" max="5" width="35.4444444444444" style="693" customWidth="1"/>
    <col min="6" max="6" width="10.4444444444444" style="771"/>
  </cols>
  <sheetData>
    <row r="1" ht="31" customHeight="1" spans="1:6">
      <c r="A1" s="772" t="s">
        <v>1179</v>
      </c>
      <c r="B1" s="772"/>
      <c r="C1" s="772"/>
      <c r="D1" s="772"/>
      <c r="E1" s="773"/>
      <c r="F1" s="771" t="s">
        <v>0</v>
      </c>
    </row>
    <row r="2" spans="1:6">
      <c r="A2" s="774" t="s">
        <v>164</v>
      </c>
      <c r="B2" s="775" t="s">
        <v>79</v>
      </c>
      <c r="C2" s="775"/>
      <c r="D2" s="775"/>
      <c r="E2" s="775" t="s">
        <v>2</v>
      </c>
      <c r="F2" s="776" t="s">
        <v>1180</v>
      </c>
    </row>
    <row r="3" spans="1:6">
      <c r="A3" s="777"/>
      <c r="B3" s="775">
        <v>23895</v>
      </c>
      <c r="C3" s="775" t="s">
        <v>3</v>
      </c>
      <c r="D3" s="775" t="str">
        <f t="shared" ref="D3:D12" si="0">B3&amp;C3</f>
        <v>23895,</v>
      </c>
      <c r="E3" s="775" t="s">
        <v>165</v>
      </c>
      <c r="F3" s="778"/>
    </row>
    <row r="4" spans="1:6">
      <c r="A4" s="777"/>
      <c r="B4" s="775">
        <v>118078</v>
      </c>
      <c r="C4" s="775" t="s">
        <v>3</v>
      </c>
      <c r="D4" s="775" t="str">
        <f t="shared" si="0"/>
        <v>118078,</v>
      </c>
      <c r="E4" s="775" t="s">
        <v>165</v>
      </c>
      <c r="F4" s="778"/>
    </row>
    <row r="5" spans="1:6">
      <c r="A5" s="777"/>
      <c r="B5" s="775">
        <v>23896</v>
      </c>
      <c r="C5" s="775" t="s">
        <v>3</v>
      </c>
      <c r="D5" s="775" t="str">
        <f t="shared" si="0"/>
        <v>23896,</v>
      </c>
      <c r="E5" s="775" t="s">
        <v>403</v>
      </c>
      <c r="F5" s="778"/>
    </row>
    <row r="6" spans="1:6">
      <c r="A6" s="777"/>
      <c r="B6" s="775">
        <v>198582</v>
      </c>
      <c r="C6" s="775" t="s">
        <v>3</v>
      </c>
      <c r="D6" s="775" t="str">
        <f t="shared" si="0"/>
        <v>198582,</v>
      </c>
      <c r="E6" s="775" t="s">
        <v>165</v>
      </c>
      <c r="F6" s="778"/>
    </row>
    <row r="7" spans="1:6">
      <c r="A7" s="779"/>
      <c r="B7" s="775">
        <v>198582</v>
      </c>
      <c r="C7" s="775" t="s">
        <v>3</v>
      </c>
      <c r="D7" s="775" t="str">
        <f t="shared" si="0"/>
        <v>198582,</v>
      </c>
      <c r="E7" s="775" t="s">
        <v>165</v>
      </c>
      <c r="F7" s="780"/>
    </row>
    <row r="8" spans="1:6">
      <c r="A8" s="781"/>
      <c r="B8" s="782">
        <v>24032</v>
      </c>
      <c r="C8" s="782" t="s">
        <v>3</v>
      </c>
      <c r="D8" s="775" t="str">
        <f t="shared" si="0"/>
        <v>24032,</v>
      </c>
      <c r="E8" s="782" t="s">
        <v>1181</v>
      </c>
      <c r="F8" s="783"/>
    </row>
    <row r="9" spans="1:6">
      <c r="A9" s="781"/>
      <c r="B9" s="784">
        <v>182086</v>
      </c>
      <c r="C9" s="782" t="s">
        <v>3</v>
      </c>
      <c r="D9" s="775" t="str">
        <f t="shared" si="0"/>
        <v>182086,</v>
      </c>
      <c r="E9" s="784" t="s">
        <v>1182</v>
      </c>
      <c r="F9" s="783"/>
    </row>
    <row r="10" spans="1:6">
      <c r="A10" s="781"/>
      <c r="B10" s="784">
        <v>182090</v>
      </c>
      <c r="C10" s="782" t="s">
        <v>3</v>
      </c>
      <c r="D10" s="775" t="str">
        <f t="shared" si="0"/>
        <v>182090,</v>
      </c>
      <c r="E10" s="784" t="s">
        <v>1183</v>
      </c>
      <c r="F10" s="783"/>
    </row>
    <row r="11" spans="1:6">
      <c r="A11" s="781"/>
      <c r="B11" s="784">
        <v>182085</v>
      </c>
      <c r="C11" s="782" t="s">
        <v>3</v>
      </c>
      <c r="D11" s="775" t="str">
        <f t="shared" si="0"/>
        <v>182085,</v>
      </c>
      <c r="E11" s="784" t="s">
        <v>1184</v>
      </c>
      <c r="F11" s="783"/>
    </row>
    <row r="12" spans="1:6">
      <c r="A12" s="785"/>
      <c r="B12" s="583">
        <v>115733</v>
      </c>
      <c r="C12" s="782"/>
      <c r="D12" s="775" t="str">
        <f t="shared" si="0"/>
        <v>115733</v>
      </c>
      <c r="E12" s="583" t="s">
        <v>709</v>
      </c>
      <c r="F12" s="786">
        <v>2</v>
      </c>
    </row>
    <row r="13" spans="1:6">
      <c r="A13" s="785"/>
      <c r="B13" s="583"/>
      <c r="C13" s="775"/>
      <c r="D13" s="775"/>
      <c r="E13" s="583"/>
      <c r="F13" s="786"/>
    </row>
    <row r="18" spans="1:6">
      <c r="A18" s="591" t="s">
        <v>1185</v>
      </c>
      <c r="B18" s="596" t="s">
        <v>431</v>
      </c>
      <c r="C18" s="596"/>
      <c r="D18" s="596"/>
      <c r="E18" s="596" t="s">
        <v>432</v>
      </c>
      <c r="F18" s="786"/>
    </row>
    <row r="19" spans="1:6">
      <c r="A19" s="591"/>
      <c r="B19" s="596">
        <v>10397</v>
      </c>
      <c r="C19" s="782" t="s">
        <v>3</v>
      </c>
      <c r="D19" s="596" t="str">
        <f>B19&amp;C19</f>
        <v>10397,</v>
      </c>
      <c r="E19" s="596" t="s">
        <v>25</v>
      </c>
      <c r="F19" s="786">
        <v>2</v>
      </c>
    </row>
    <row r="20" spans="1:6">
      <c r="A20" s="591"/>
      <c r="B20" s="596">
        <v>148288</v>
      </c>
      <c r="C20" s="782" t="s">
        <v>3</v>
      </c>
      <c r="D20" s="596" t="str">
        <f>B20&amp;C20</f>
        <v>148288,</v>
      </c>
      <c r="E20" s="596" t="s">
        <v>25</v>
      </c>
      <c r="F20" s="786"/>
    </row>
    <row r="21" spans="1:6">
      <c r="A21" s="591"/>
      <c r="B21" s="596">
        <v>49939</v>
      </c>
      <c r="C21" s="782" t="s">
        <v>3</v>
      </c>
      <c r="D21" s="596" t="str">
        <f>B21&amp;C21</f>
        <v>49939,</v>
      </c>
      <c r="E21" s="596" t="s">
        <v>27</v>
      </c>
      <c r="F21" s="776">
        <v>6</v>
      </c>
    </row>
    <row r="22" spans="1:6">
      <c r="A22" s="591"/>
      <c r="B22" s="596">
        <v>148693</v>
      </c>
      <c r="C22" s="782" t="s">
        <v>3</v>
      </c>
      <c r="D22" s="596" t="str">
        <f>B22&amp;C22</f>
        <v>148693,</v>
      </c>
      <c r="E22" s="596" t="s">
        <v>27</v>
      </c>
      <c r="F22" s="780"/>
    </row>
    <row r="23" spans="1:6">
      <c r="A23" s="591"/>
      <c r="B23" s="596">
        <v>179237</v>
      </c>
      <c r="C23" s="782"/>
      <c r="D23" s="596" t="str">
        <f>B23&amp;C23</f>
        <v>179237</v>
      </c>
      <c r="E23" s="787" t="s">
        <v>448</v>
      </c>
      <c r="F23" s="786">
        <v>20</v>
      </c>
    </row>
    <row r="26" spans="1:6">
      <c r="A26" s="591" t="s">
        <v>305</v>
      </c>
      <c r="B26" s="775" t="s">
        <v>79</v>
      </c>
      <c r="C26" s="775"/>
      <c r="D26" s="775"/>
      <c r="E26" s="775" t="s">
        <v>2</v>
      </c>
      <c r="F26" s="776">
        <v>17</v>
      </c>
    </row>
    <row r="27" spans="1:6">
      <c r="A27" s="591"/>
      <c r="B27" s="782">
        <v>138325</v>
      </c>
      <c r="C27" s="782" t="s">
        <v>3</v>
      </c>
      <c r="D27" s="782" t="str">
        <f>B27&amp;C27</f>
        <v>138325,</v>
      </c>
      <c r="E27" s="782" t="s">
        <v>308</v>
      </c>
      <c r="F27" s="778"/>
    </row>
    <row r="28" spans="1:6">
      <c r="A28" s="591"/>
      <c r="B28" s="782">
        <v>138584</v>
      </c>
      <c r="C28" s="782" t="s">
        <v>3</v>
      </c>
      <c r="D28" s="782" t="str">
        <f t="shared" ref="D28:D39" si="1">B28&amp;C28</f>
        <v>138584,</v>
      </c>
      <c r="E28" s="782" t="s">
        <v>309</v>
      </c>
      <c r="F28" s="778"/>
    </row>
    <row r="29" spans="1:6">
      <c r="A29" s="591"/>
      <c r="B29" s="782">
        <v>203192</v>
      </c>
      <c r="C29" s="782" t="s">
        <v>3</v>
      </c>
      <c r="D29" s="782" t="str">
        <f t="shared" si="1"/>
        <v>203192,</v>
      </c>
      <c r="E29" s="782" t="s">
        <v>307</v>
      </c>
      <c r="F29" s="778"/>
    </row>
    <row r="30" spans="1:6">
      <c r="A30" s="591"/>
      <c r="B30" s="782">
        <v>168601</v>
      </c>
      <c r="C30" s="782" t="s">
        <v>3</v>
      </c>
      <c r="D30" s="782" t="str">
        <f t="shared" si="1"/>
        <v>168601,</v>
      </c>
      <c r="E30" s="782" t="s">
        <v>1186</v>
      </c>
      <c r="F30" s="778"/>
    </row>
    <row r="31" spans="1:6">
      <c r="A31" s="591"/>
      <c r="B31" s="782">
        <v>197355</v>
      </c>
      <c r="C31" s="782" t="s">
        <v>3</v>
      </c>
      <c r="D31" s="782" t="str">
        <f t="shared" si="1"/>
        <v>197355,</v>
      </c>
      <c r="E31" s="782" t="s">
        <v>310</v>
      </c>
      <c r="F31" s="778"/>
    </row>
    <row r="32" spans="1:6">
      <c r="A32" s="591"/>
      <c r="B32" s="782">
        <v>190556</v>
      </c>
      <c r="C32" s="782" t="s">
        <v>3</v>
      </c>
      <c r="D32" s="782" t="str">
        <f t="shared" si="1"/>
        <v>190556,</v>
      </c>
      <c r="E32" s="782" t="s">
        <v>306</v>
      </c>
      <c r="F32" s="778"/>
    </row>
    <row r="33" spans="1:6">
      <c r="A33" s="591"/>
      <c r="B33" s="782">
        <v>204129</v>
      </c>
      <c r="C33" s="782" t="s">
        <v>3</v>
      </c>
      <c r="D33" s="782" t="str">
        <f t="shared" si="1"/>
        <v>204129,</v>
      </c>
      <c r="E33" s="782" t="s">
        <v>1187</v>
      </c>
      <c r="F33" s="778"/>
    </row>
    <row r="34" spans="1:6">
      <c r="A34" s="591"/>
      <c r="B34" s="782">
        <v>168265</v>
      </c>
      <c r="C34" s="782" t="s">
        <v>3</v>
      </c>
      <c r="D34" s="782" t="str">
        <f t="shared" si="1"/>
        <v>168265,</v>
      </c>
      <c r="E34" s="782" t="s">
        <v>311</v>
      </c>
      <c r="F34" s="778"/>
    </row>
    <row r="35" spans="1:6">
      <c r="A35" s="591"/>
      <c r="B35" s="782">
        <v>208181</v>
      </c>
      <c r="C35" s="782" t="s">
        <v>3</v>
      </c>
      <c r="D35" s="782" t="str">
        <f t="shared" si="1"/>
        <v>208181,</v>
      </c>
      <c r="E35" s="782"/>
      <c r="F35" s="778"/>
    </row>
    <row r="36" spans="1:6">
      <c r="A36" s="591"/>
      <c r="B36" s="782">
        <v>40995</v>
      </c>
      <c r="C36" s="782" t="s">
        <v>3</v>
      </c>
      <c r="D36" s="782" t="str">
        <f t="shared" si="1"/>
        <v>40995,</v>
      </c>
      <c r="E36" s="782" t="s">
        <v>309</v>
      </c>
      <c r="F36" s="778"/>
    </row>
    <row r="37" spans="1:6">
      <c r="A37" s="591"/>
      <c r="B37" s="782">
        <v>188715</v>
      </c>
      <c r="C37" s="782" t="s">
        <v>3</v>
      </c>
      <c r="D37" s="782" t="str">
        <f t="shared" si="1"/>
        <v>188715,</v>
      </c>
      <c r="E37" s="782" t="s">
        <v>1188</v>
      </c>
      <c r="F37" s="778"/>
    </row>
    <row r="38" spans="1:6">
      <c r="A38" s="591"/>
      <c r="B38" s="782">
        <v>138033</v>
      </c>
      <c r="C38" s="782" t="s">
        <v>3</v>
      </c>
      <c r="D38" s="782" t="str">
        <f t="shared" si="1"/>
        <v>138033,</v>
      </c>
      <c r="E38" s="782" t="s">
        <v>312</v>
      </c>
      <c r="F38" s="778"/>
    </row>
    <row r="39" spans="1:6">
      <c r="A39" s="591"/>
      <c r="B39" s="782">
        <v>208433</v>
      </c>
      <c r="C39" s="782"/>
      <c r="D39" s="782" t="str">
        <f t="shared" si="1"/>
        <v>208433</v>
      </c>
      <c r="E39" s="782" t="s">
        <v>1189</v>
      </c>
      <c r="F39" s="780"/>
    </row>
    <row r="42" spans="1:6">
      <c r="A42" s="591" t="s">
        <v>698</v>
      </c>
      <c r="B42" s="788">
        <v>15223</v>
      </c>
      <c r="C42" s="782" t="s">
        <v>3</v>
      </c>
      <c r="D42" s="788" t="str">
        <f>B42&amp;C42</f>
        <v>15223,</v>
      </c>
      <c r="E42" s="788" t="s">
        <v>702</v>
      </c>
      <c r="F42" s="786">
        <v>54</v>
      </c>
    </row>
    <row r="43" spans="1:6">
      <c r="A43" s="591"/>
      <c r="B43" s="788">
        <v>15224</v>
      </c>
      <c r="C43" s="782" t="s">
        <v>3</v>
      </c>
      <c r="D43" s="788" t="str">
        <f t="shared" ref="D43:D72" si="2">B43&amp;C43</f>
        <v>15224,</v>
      </c>
      <c r="E43" s="788" t="s">
        <v>704</v>
      </c>
      <c r="F43" s="786"/>
    </row>
    <row r="44" spans="1:6">
      <c r="A44" s="591"/>
      <c r="B44" s="788">
        <v>38113</v>
      </c>
      <c r="C44" s="782" t="s">
        <v>3</v>
      </c>
      <c r="D44" s="788" t="str">
        <f t="shared" si="2"/>
        <v>38113,</v>
      </c>
      <c r="E44" s="788" t="s">
        <v>701</v>
      </c>
      <c r="F44" s="786"/>
    </row>
    <row r="45" spans="1:6">
      <c r="A45" s="591"/>
      <c r="B45" s="788">
        <v>187925</v>
      </c>
      <c r="C45" s="782" t="s">
        <v>3</v>
      </c>
      <c r="D45" s="788" t="str">
        <f t="shared" si="2"/>
        <v>187925,</v>
      </c>
      <c r="E45" s="788" t="s">
        <v>703</v>
      </c>
      <c r="F45" s="786"/>
    </row>
    <row r="46" spans="1:6">
      <c r="A46" s="591"/>
      <c r="B46" s="788">
        <v>193828</v>
      </c>
      <c r="C46" s="782" t="s">
        <v>3</v>
      </c>
      <c r="D46" s="788" t="str">
        <f t="shared" si="2"/>
        <v>193828,</v>
      </c>
      <c r="E46" s="788" t="s">
        <v>707</v>
      </c>
      <c r="F46" s="786"/>
    </row>
    <row r="47" spans="1:6">
      <c r="A47" s="591"/>
      <c r="B47" s="788">
        <v>48566</v>
      </c>
      <c r="C47" s="782" t="s">
        <v>3</v>
      </c>
      <c r="D47" s="788" t="str">
        <f t="shared" si="2"/>
        <v>48566,</v>
      </c>
      <c r="E47" s="788" t="s">
        <v>708</v>
      </c>
      <c r="F47" s="786"/>
    </row>
    <row r="48" spans="1:6">
      <c r="A48" s="591"/>
      <c r="B48" s="788">
        <v>49591</v>
      </c>
      <c r="C48" s="782" t="s">
        <v>3</v>
      </c>
      <c r="D48" s="788" t="str">
        <f t="shared" si="2"/>
        <v>49591,</v>
      </c>
      <c r="E48" s="788" t="s">
        <v>1190</v>
      </c>
      <c r="F48" s="786"/>
    </row>
    <row r="49" spans="1:6">
      <c r="A49" s="591"/>
      <c r="B49" s="788">
        <v>53857</v>
      </c>
      <c r="C49" s="782" t="s">
        <v>3</v>
      </c>
      <c r="D49" s="788" t="str">
        <f t="shared" si="2"/>
        <v>53857,</v>
      </c>
      <c r="E49" s="788" t="s">
        <v>124</v>
      </c>
      <c r="F49" s="786"/>
    </row>
    <row r="50" spans="1:6">
      <c r="A50" s="591"/>
      <c r="B50" s="788">
        <v>102958</v>
      </c>
      <c r="C50" s="782" t="s">
        <v>3</v>
      </c>
      <c r="D50" s="788" t="str">
        <f t="shared" si="2"/>
        <v>102958,</v>
      </c>
      <c r="E50" s="788" t="s">
        <v>417</v>
      </c>
      <c r="F50" s="786"/>
    </row>
    <row r="51" spans="1:6">
      <c r="A51" s="591"/>
      <c r="B51" s="788">
        <v>132393</v>
      </c>
      <c r="C51" s="782" t="s">
        <v>3</v>
      </c>
      <c r="D51" s="788" t="str">
        <f t="shared" si="2"/>
        <v>132393,</v>
      </c>
      <c r="E51" s="788" t="s">
        <v>122</v>
      </c>
      <c r="F51" s="786"/>
    </row>
    <row r="52" spans="1:6">
      <c r="A52" s="591"/>
      <c r="B52" s="788">
        <v>160209</v>
      </c>
      <c r="C52" s="782" t="s">
        <v>3</v>
      </c>
      <c r="D52" s="788" t="str">
        <f t="shared" si="2"/>
        <v>160209,</v>
      </c>
      <c r="E52" s="788" t="s">
        <v>1191</v>
      </c>
      <c r="F52" s="786"/>
    </row>
    <row r="53" spans="1:6">
      <c r="A53" s="591"/>
      <c r="B53" s="788">
        <v>172351</v>
      </c>
      <c r="C53" s="782" t="s">
        <v>3</v>
      </c>
      <c r="D53" s="788" t="str">
        <f t="shared" si="2"/>
        <v>172351,</v>
      </c>
      <c r="E53" s="788" t="s">
        <v>700</v>
      </c>
      <c r="F53" s="786"/>
    </row>
    <row r="54" spans="1:6">
      <c r="A54" s="591"/>
      <c r="B54" s="788">
        <v>135639</v>
      </c>
      <c r="C54" s="782" t="s">
        <v>3</v>
      </c>
      <c r="D54" s="788" t="str">
        <f t="shared" si="2"/>
        <v>135639,</v>
      </c>
      <c r="E54" s="788" t="s">
        <v>706</v>
      </c>
      <c r="F54" s="786"/>
    </row>
    <row r="55" spans="1:6">
      <c r="A55" s="591"/>
      <c r="B55" s="788">
        <v>115078</v>
      </c>
      <c r="C55" s="782" t="s">
        <v>3</v>
      </c>
      <c r="D55" s="788" t="str">
        <f t="shared" si="2"/>
        <v>115078,</v>
      </c>
      <c r="E55" s="788" t="s">
        <v>699</v>
      </c>
      <c r="F55" s="786"/>
    </row>
    <row r="56" spans="1:6">
      <c r="A56" s="591"/>
      <c r="B56" s="788">
        <v>108706</v>
      </c>
      <c r="C56" s="782" t="s">
        <v>3</v>
      </c>
      <c r="D56" s="788" t="str">
        <f t="shared" si="2"/>
        <v>108706,</v>
      </c>
      <c r="E56" s="788" t="s">
        <v>705</v>
      </c>
      <c r="F56" s="786"/>
    </row>
    <row r="57" spans="1:6">
      <c r="A57" s="591"/>
      <c r="B57" s="788">
        <v>113618</v>
      </c>
      <c r="C57" s="782" t="s">
        <v>3</v>
      </c>
      <c r="D57" s="788" t="str">
        <f t="shared" si="2"/>
        <v>113618,</v>
      </c>
      <c r="E57" s="788" t="s">
        <v>1192</v>
      </c>
      <c r="F57" s="786"/>
    </row>
    <row r="58" spans="1:6">
      <c r="A58" s="591"/>
      <c r="B58" s="788">
        <v>46843</v>
      </c>
      <c r="C58" s="782" t="s">
        <v>3</v>
      </c>
      <c r="D58" s="788" t="str">
        <f t="shared" si="2"/>
        <v>46843,</v>
      </c>
      <c r="E58" s="788" t="s">
        <v>1193</v>
      </c>
      <c r="F58" s="786"/>
    </row>
    <row r="59" spans="1:6">
      <c r="A59" s="591"/>
      <c r="B59" s="788">
        <v>48043</v>
      </c>
      <c r="C59" s="782" t="s">
        <v>3</v>
      </c>
      <c r="D59" s="788" t="str">
        <f t="shared" si="2"/>
        <v>48043,</v>
      </c>
      <c r="E59" s="788" t="s">
        <v>844</v>
      </c>
      <c r="F59" s="786"/>
    </row>
    <row r="60" spans="1:6">
      <c r="A60" s="591"/>
      <c r="B60" s="788">
        <v>55174</v>
      </c>
      <c r="C60" s="782" t="s">
        <v>3</v>
      </c>
      <c r="D60" s="788" t="str">
        <f t="shared" si="2"/>
        <v>55174,</v>
      </c>
      <c r="E60" s="788" t="s">
        <v>1194</v>
      </c>
      <c r="F60" s="786"/>
    </row>
    <row r="61" spans="1:6">
      <c r="A61" s="591"/>
      <c r="B61" s="788">
        <v>89965</v>
      </c>
      <c r="C61" s="782" t="s">
        <v>3</v>
      </c>
      <c r="D61" s="788" t="str">
        <f t="shared" si="2"/>
        <v>89965,</v>
      </c>
      <c r="E61" s="788" t="s">
        <v>1195</v>
      </c>
      <c r="F61" s="786"/>
    </row>
    <row r="62" spans="1:6">
      <c r="A62" s="591"/>
      <c r="B62" s="788">
        <v>93377</v>
      </c>
      <c r="C62" s="782" t="s">
        <v>3</v>
      </c>
      <c r="D62" s="788" t="str">
        <f t="shared" si="2"/>
        <v>93377,</v>
      </c>
      <c r="E62" s="788" t="s">
        <v>1196</v>
      </c>
      <c r="F62" s="786"/>
    </row>
    <row r="63" spans="1:6">
      <c r="A63" s="591"/>
      <c r="B63" s="788">
        <v>119273</v>
      </c>
      <c r="C63" s="782" t="s">
        <v>3</v>
      </c>
      <c r="D63" s="788" t="str">
        <f t="shared" si="2"/>
        <v>119273,</v>
      </c>
      <c r="E63" s="788" t="s">
        <v>1197</v>
      </c>
      <c r="F63" s="786"/>
    </row>
    <row r="64" spans="1:6">
      <c r="A64" s="591"/>
      <c r="B64" s="788">
        <v>119841</v>
      </c>
      <c r="C64" s="782" t="s">
        <v>3</v>
      </c>
      <c r="D64" s="788" t="str">
        <f t="shared" si="2"/>
        <v>119841,</v>
      </c>
      <c r="E64" s="788" t="s">
        <v>1198</v>
      </c>
      <c r="F64" s="786"/>
    </row>
    <row r="65" spans="1:6">
      <c r="A65" s="591"/>
      <c r="B65" s="788">
        <v>120952</v>
      </c>
      <c r="C65" s="782" t="s">
        <v>3</v>
      </c>
      <c r="D65" s="788" t="str">
        <f t="shared" si="2"/>
        <v>120952,</v>
      </c>
      <c r="E65" s="788" t="s">
        <v>1152</v>
      </c>
      <c r="F65" s="786"/>
    </row>
    <row r="66" spans="1:6">
      <c r="A66" s="591"/>
      <c r="B66" s="788">
        <v>130347</v>
      </c>
      <c r="C66" s="782" t="s">
        <v>3</v>
      </c>
      <c r="D66" s="788" t="str">
        <f t="shared" si="2"/>
        <v>130347,</v>
      </c>
      <c r="E66" s="788" t="s">
        <v>99</v>
      </c>
      <c r="F66" s="786"/>
    </row>
    <row r="67" spans="1:6">
      <c r="A67" s="591"/>
      <c r="B67" s="788">
        <v>146442</v>
      </c>
      <c r="C67" s="782" t="s">
        <v>3</v>
      </c>
      <c r="D67" s="788" t="str">
        <f t="shared" si="2"/>
        <v>146442,</v>
      </c>
      <c r="E67" s="788" t="s">
        <v>1199</v>
      </c>
      <c r="F67" s="786"/>
    </row>
    <row r="68" spans="1:6">
      <c r="A68" s="591"/>
      <c r="B68" s="788">
        <v>155865</v>
      </c>
      <c r="C68" s="782" t="s">
        <v>3</v>
      </c>
      <c r="D68" s="788" t="str">
        <f t="shared" si="2"/>
        <v>155865,</v>
      </c>
      <c r="E68" s="788" t="s">
        <v>1200</v>
      </c>
      <c r="F68" s="786"/>
    </row>
    <row r="69" spans="1:6">
      <c r="A69" s="591"/>
      <c r="B69" s="788">
        <v>177707</v>
      </c>
      <c r="C69" s="782" t="s">
        <v>3</v>
      </c>
      <c r="D69" s="788" t="str">
        <f t="shared" si="2"/>
        <v>177707,</v>
      </c>
      <c r="E69" s="788" t="s">
        <v>832</v>
      </c>
      <c r="F69" s="786"/>
    </row>
    <row r="70" spans="1:6">
      <c r="A70" s="591"/>
      <c r="B70" s="788">
        <v>13624</v>
      </c>
      <c r="C70" s="782" t="s">
        <v>3</v>
      </c>
      <c r="D70" s="788" t="str">
        <f t="shared" si="2"/>
        <v>13624,</v>
      </c>
      <c r="E70" s="788" t="s">
        <v>1201</v>
      </c>
      <c r="F70" s="786"/>
    </row>
    <row r="71" spans="1:6">
      <c r="A71" s="591"/>
      <c r="B71" s="788">
        <v>181866</v>
      </c>
      <c r="C71" s="782" t="s">
        <v>3</v>
      </c>
      <c r="D71" s="788" t="str">
        <f t="shared" si="2"/>
        <v>181866,</v>
      </c>
      <c r="E71" s="788" t="s">
        <v>1202</v>
      </c>
      <c r="F71" s="786"/>
    </row>
    <row r="72" spans="1:6">
      <c r="A72" s="591"/>
      <c r="B72" s="788">
        <v>181867</v>
      </c>
      <c r="C72" s="782"/>
      <c r="D72" s="788" t="str">
        <f t="shared" si="2"/>
        <v>181867</v>
      </c>
      <c r="E72" s="788" t="s">
        <v>1203</v>
      </c>
      <c r="F72" s="786"/>
    </row>
    <row r="74" spans="1:6">
      <c r="A74" s="785"/>
      <c r="B74" s="789">
        <v>184361</v>
      </c>
      <c r="C74" s="789"/>
      <c r="D74" s="789">
        <v>184361</v>
      </c>
      <c r="E74" s="789" t="s">
        <v>1204</v>
      </c>
      <c r="F74" s="786">
        <v>4</v>
      </c>
    </row>
    <row r="77" spans="1:6">
      <c r="A77" s="588" t="s">
        <v>405</v>
      </c>
      <c r="B77" s="596" t="s">
        <v>79</v>
      </c>
      <c r="C77" s="596"/>
      <c r="D77" s="596"/>
      <c r="E77" s="596" t="s">
        <v>95</v>
      </c>
      <c r="F77" s="786" t="s">
        <v>1205</v>
      </c>
    </row>
    <row r="78" spans="1:6">
      <c r="A78" s="588" t="s">
        <v>1206</v>
      </c>
      <c r="B78" s="583">
        <v>104690</v>
      </c>
      <c r="C78" s="782" t="s">
        <v>3</v>
      </c>
      <c r="D78" s="583" t="str">
        <f t="shared" ref="D78:D83" si="3">B78&amp;C78</f>
        <v>104690,</v>
      </c>
      <c r="E78" s="596" t="s">
        <v>340</v>
      </c>
      <c r="F78" s="786"/>
    </row>
    <row r="79" spans="1:6">
      <c r="A79" s="588"/>
      <c r="B79" s="596">
        <v>1466</v>
      </c>
      <c r="C79" s="782" t="s">
        <v>3</v>
      </c>
      <c r="D79" s="583" t="str">
        <f t="shared" si="3"/>
        <v>1466,</v>
      </c>
      <c r="E79" s="790" t="s">
        <v>711</v>
      </c>
      <c r="F79" s="786"/>
    </row>
    <row r="80" spans="1:6">
      <c r="A80" s="588"/>
      <c r="B80" s="583">
        <v>139379</v>
      </c>
      <c r="C80" s="782" t="s">
        <v>3</v>
      </c>
      <c r="D80" s="583" t="str">
        <f t="shared" si="3"/>
        <v>139379,</v>
      </c>
      <c r="E80" s="596" t="s">
        <v>99</v>
      </c>
      <c r="F80" s="786"/>
    </row>
    <row r="81" spans="1:6">
      <c r="A81" s="588"/>
      <c r="B81" s="596">
        <v>46760</v>
      </c>
      <c r="C81" s="782" t="s">
        <v>3</v>
      </c>
      <c r="D81" s="583" t="str">
        <f t="shared" si="3"/>
        <v>46760,</v>
      </c>
      <c r="E81" s="790" t="s">
        <v>1152</v>
      </c>
      <c r="F81" s="786"/>
    </row>
    <row r="82" spans="1:6">
      <c r="A82" s="588"/>
      <c r="B82" s="596">
        <v>202044</v>
      </c>
      <c r="C82" s="782" t="s">
        <v>3</v>
      </c>
      <c r="D82" s="583" t="str">
        <f t="shared" si="3"/>
        <v>202044,</v>
      </c>
      <c r="E82" s="596" t="s">
        <v>98</v>
      </c>
      <c r="F82" s="786"/>
    </row>
    <row r="83" spans="1:6">
      <c r="A83" s="588"/>
      <c r="B83" s="93">
        <v>225347</v>
      </c>
      <c r="C83" s="782"/>
      <c r="D83" s="583" t="str">
        <f t="shared" si="3"/>
        <v>225347</v>
      </c>
      <c r="E83" s="789" t="s">
        <v>1207</v>
      </c>
      <c r="F83" s="786"/>
    </row>
    <row r="84" spans="1:5">
      <c r="A84" s="791"/>
      <c r="B84" s="93"/>
      <c r="C84" s="782"/>
      <c r="D84" s="583"/>
      <c r="E84" s="789"/>
    </row>
    <row r="85" spans="1:6">
      <c r="A85" s="588" t="s">
        <v>1208</v>
      </c>
      <c r="B85" s="93">
        <v>17313</v>
      </c>
      <c r="C85" s="782" t="s">
        <v>3</v>
      </c>
      <c r="D85" s="583" t="str">
        <f>B85&amp;C85</f>
        <v>17313,</v>
      </c>
      <c r="E85" s="789" t="s">
        <v>353</v>
      </c>
      <c r="F85" s="792" t="s">
        <v>1209</v>
      </c>
    </row>
    <row r="86" spans="1:6">
      <c r="A86" s="588"/>
      <c r="B86" s="93">
        <v>154981</v>
      </c>
      <c r="C86" s="782"/>
      <c r="D86" s="583" t="str">
        <f>B86&amp;C86</f>
        <v>154981</v>
      </c>
      <c r="E86" s="789" t="s">
        <v>1210</v>
      </c>
      <c r="F86" s="786"/>
    </row>
    <row r="87" spans="1:5">
      <c r="A87" s="793"/>
      <c r="B87" s="93"/>
      <c r="C87" s="782"/>
      <c r="D87" s="583"/>
      <c r="E87" s="789"/>
    </row>
    <row r="88" spans="1:6">
      <c r="A88" s="588" t="s">
        <v>1211</v>
      </c>
      <c r="B88" s="583">
        <v>58522</v>
      </c>
      <c r="C88" s="782"/>
      <c r="D88" s="583" t="str">
        <f>B88&amp;C88</f>
        <v>58522</v>
      </c>
      <c r="E88" s="596" t="s">
        <v>106</v>
      </c>
      <c r="F88" s="792" t="s">
        <v>1212</v>
      </c>
    </row>
    <row r="89" spans="1:5">
      <c r="A89" s="794"/>
      <c r="B89" s="583"/>
      <c r="C89" s="782"/>
      <c r="D89" s="583"/>
      <c r="E89" s="596"/>
    </row>
    <row r="90" spans="1:6">
      <c r="A90" s="795" t="s">
        <v>107</v>
      </c>
      <c r="B90" s="583">
        <v>181356</v>
      </c>
      <c r="C90" s="782" t="s">
        <v>3</v>
      </c>
      <c r="D90" s="583" t="str">
        <f t="shared" ref="D90:D98" si="4">B90&amp;C90</f>
        <v>181356,</v>
      </c>
      <c r="E90" s="596" t="s">
        <v>112</v>
      </c>
      <c r="F90" s="786" t="s">
        <v>1213</v>
      </c>
    </row>
    <row r="91" spans="1:6">
      <c r="A91" s="588"/>
      <c r="B91" s="596">
        <v>183439</v>
      </c>
      <c r="C91" s="782" t="s">
        <v>3</v>
      </c>
      <c r="D91" s="583" t="str">
        <f t="shared" si="4"/>
        <v>183439,</v>
      </c>
      <c r="E91" s="596" t="s">
        <v>7</v>
      </c>
      <c r="F91" s="786"/>
    </row>
    <row r="92" spans="1:6">
      <c r="A92" s="588"/>
      <c r="B92" s="790">
        <v>201264</v>
      </c>
      <c r="C92" s="782" t="s">
        <v>3</v>
      </c>
      <c r="D92" s="583" t="str">
        <f t="shared" si="4"/>
        <v>201264,</v>
      </c>
      <c r="E92" s="790" t="s">
        <v>110</v>
      </c>
      <c r="F92" s="786"/>
    </row>
    <row r="93" spans="1:6">
      <c r="A93" s="588"/>
      <c r="B93" s="790">
        <v>201495</v>
      </c>
      <c r="C93" s="782" t="s">
        <v>3</v>
      </c>
      <c r="D93" s="583" t="str">
        <f t="shared" si="4"/>
        <v>201495,</v>
      </c>
      <c r="E93" s="790" t="s">
        <v>111</v>
      </c>
      <c r="F93" s="786"/>
    </row>
    <row r="94" spans="1:6">
      <c r="A94" s="588"/>
      <c r="B94" s="790">
        <v>131284</v>
      </c>
      <c r="C94" s="782" t="s">
        <v>3</v>
      </c>
      <c r="D94" s="583" t="str">
        <f t="shared" si="4"/>
        <v>131284,</v>
      </c>
      <c r="E94" s="790" t="s">
        <v>329</v>
      </c>
      <c r="F94" s="786"/>
    </row>
    <row r="95" spans="1:6">
      <c r="A95" s="588"/>
      <c r="B95" s="796">
        <v>41368</v>
      </c>
      <c r="C95" s="782" t="s">
        <v>3</v>
      </c>
      <c r="D95" s="583" t="str">
        <f t="shared" si="4"/>
        <v>41368,</v>
      </c>
      <c r="E95" s="596" t="s">
        <v>108</v>
      </c>
      <c r="F95" s="786"/>
    </row>
    <row r="96" spans="1:6">
      <c r="A96" s="588"/>
      <c r="B96" s="796">
        <v>34489</v>
      </c>
      <c r="C96" s="782" t="s">
        <v>3</v>
      </c>
      <c r="D96" s="583" t="str">
        <f t="shared" si="4"/>
        <v>34489,</v>
      </c>
      <c r="E96" s="596" t="s">
        <v>108</v>
      </c>
      <c r="F96" s="786"/>
    </row>
    <row r="97" spans="1:6">
      <c r="A97" s="588"/>
      <c r="B97" s="797">
        <v>59899</v>
      </c>
      <c r="C97" s="782" t="s">
        <v>3</v>
      </c>
      <c r="D97" s="583" t="str">
        <f t="shared" si="4"/>
        <v>59899,</v>
      </c>
      <c r="E97" s="790" t="s">
        <v>113</v>
      </c>
      <c r="F97" s="786"/>
    </row>
    <row r="98" spans="1:6">
      <c r="A98" s="588"/>
      <c r="B98" s="789">
        <v>208936</v>
      </c>
      <c r="C98" s="782"/>
      <c r="D98" s="583" t="str">
        <f t="shared" si="4"/>
        <v>208936</v>
      </c>
      <c r="E98" s="789" t="s">
        <v>546</v>
      </c>
      <c r="F98" s="786"/>
    </row>
    <row r="99" spans="1:5">
      <c r="A99" s="793"/>
      <c r="B99" s="789"/>
      <c r="C99" s="782"/>
      <c r="D99" s="583"/>
      <c r="E99" s="789"/>
    </row>
    <row r="100" ht="24" spans="1:6">
      <c r="A100" s="795" t="s">
        <v>1142</v>
      </c>
      <c r="B100" s="790">
        <v>137250</v>
      </c>
      <c r="C100" s="782" t="s">
        <v>3</v>
      </c>
      <c r="D100" s="583" t="str">
        <f t="shared" ref="D100:D105" si="5">B100&amp;C100</f>
        <v>137250,</v>
      </c>
      <c r="E100" s="790" t="s">
        <v>742</v>
      </c>
      <c r="F100" s="786" t="s">
        <v>1214</v>
      </c>
    </row>
    <row r="101" spans="1:6">
      <c r="A101" s="588"/>
      <c r="B101" s="797">
        <v>191655</v>
      </c>
      <c r="C101" s="782" t="s">
        <v>3</v>
      </c>
      <c r="D101" s="583" t="str">
        <f t="shared" si="5"/>
        <v>191655,</v>
      </c>
      <c r="E101" s="790" t="s">
        <v>6</v>
      </c>
      <c r="F101" s="786"/>
    </row>
    <row r="102" spans="1:6">
      <c r="A102" s="588"/>
      <c r="B102" s="797">
        <v>226562</v>
      </c>
      <c r="C102" s="782" t="s">
        <v>3</v>
      </c>
      <c r="D102" s="583" t="str">
        <f t="shared" si="5"/>
        <v>226562,</v>
      </c>
      <c r="E102" s="790" t="s">
        <v>6</v>
      </c>
      <c r="F102" s="786"/>
    </row>
    <row r="103" spans="1:6">
      <c r="A103" s="588"/>
      <c r="B103" s="797">
        <v>174232</v>
      </c>
      <c r="C103" s="782" t="s">
        <v>3</v>
      </c>
      <c r="D103" s="583" t="str">
        <f t="shared" si="5"/>
        <v>174232,</v>
      </c>
      <c r="E103" s="790" t="s">
        <v>6</v>
      </c>
      <c r="F103" s="786"/>
    </row>
    <row r="104" spans="1:6">
      <c r="A104" s="588"/>
      <c r="B104" s="596">
        <v>39103</v>
      </c>
      <c r="C104" s="782" t="s">
        <v>3</v>
      </c>
      <c r="D104" s="583" t="str">
        <f t="shared" si="5"/>
        <v>39103,</v>
      </c>
      <c r="E104" s="790" t="s">
        <v>6</v>
      </c>
      <c r="F104" s="786"/>
    </row>
    <row r="105" spans="1:6">
      <c r="A105" s="588"/>
      <c r="B105" s="790">
        <v>217848</v>
      </c>
      <c r="C105" s="782"/>
      <c r="D105" s="583" t="str">
        <f t="shared" si="5"/>
        <v>217848</v>
      </c>
      <c r="E105" s="790" t="s">
        <v>6</v>
      </c>
      <c r="F105" s="786"/>
    </row>
    <row r="106" spans="1:5">
      <c r="A106" s="588"/>
      <c r="B106" s="790"/>
      <c r="C106" s="782"/>
      <c r="D106" s="583"/>
      <c r="E106" s="790"/>
    </row>
    <row r="107" spans="1:6">
      <c r="A107" s="588" t="s">
        <v>547</v>
      </c>
      <c r="B107" s="596">
        <v>84174</v>
      </c>
      <c r="C107" s="782" t="s">
        <v>3</v>
      </c>
      <c r="D107" s="583" t="str">
        <f>B107&amp;C107</f>
        <v>84174,</v>
      </c>
      <c r="E107" s="596" t="s">
        <v>116</v>
      </c>
      <c r="F107" s="786" t="s">
        <v>1215</v>
      </c>
    </row>
    <row r="108" spans="1:6">
      <c r="A108" s="588"/>
      <c r="B108" s="797">
        <v>208794</v>
      </c>
      <c r="C108" s="782"/>
      <c r="D108" s="583" t="str">
        <f>B108&amp;C108</f>
        <v>208794</v>
      </c>
      <c r="E108" s="790" t="s">
        <v>717</v>
      </c>
      <c r="F108" s="786"/>
    </row>
    <row r="109" spans="1:5">
      <c r="A109" s="588"/>
      <c r="B109" s="797"/>
      <c r="C109" s="782"/>
      <c r="D109" s="583"/>
      <c r="E109" s="790"/>
    </row>
    <row r="110" spans="1:6">
      <c r="A110" s="591" t="s">
        <v>125</v>
      </c>
      <c r="B110" s="583">
        <v>229782</v>
      </c>
      <c r="C110" s="782" t="s">
        <v>3</v>
      </c>
      <c r="D110" s="583" t="str">
        <f>B110&amp;C110</f>
        <v>229782,</v>
      </c>
      <c r="E110" s="583" t="s">
        <v>1158</v>
      </c>
      <c r="F110" s="786" t="s">
        <v>1216</v>
      </c>
    </row>
    <row r="111" spans="1:6">
      <c r="A111" s="591"/>
      <c r="B111" s="583">
        <v>235087</v>
      </c>
      <c r="C111" s="782" t="s">
        <v>3</v>
      </c>
      <c r="D111" s="583" t="str">
        <f>B111&amp;C111</f>
        <v>235087,</v>
      </c>
      <c r="E111" s="583" t="s">
        <v>1160</v>
      </c>
      <c r="F111" s="786"/>
    </row>
    <row r="112" spans="1:6">
      <c r="A112" s="591"/>
      <c r="B112" s="583">
        <v>214822</v>
      </c>
      <c r="C112" s="782"/>
      <c r="D112" s="583" t="str">
        <f>B112&amp;C112</f>
        <v>214822</v>
      </c>
      <c r="E112" s="583" t="s">
        <v>1160</v>
      </c>
      <c r="F112" s="786"/>
    </row>
    <row r="113" spans="1:5">
      <c r="A113" s="591"/>
      <c r="B113" s="583"/>
      <c r="C113" s="782"/>
      <c r="D113" s="583"/>
      <c r="E113" s="798"/>
    </row>
    <row r="114" spans="1:6">
      <c r="A114" s="518" t="s">
        <v>818</v>
      </c>
      <c r="B114" s="94">
        <v>122671</v>
      </c>
      <c r="C114" s="782" t="s">
        <v>3</v>
      </c>
      <c r="D114" s="583" t="str">
        <f>B114&amp;C114</f>
        <v>122671,</v>
      </c>
      <c r="E114" s="94" t="s">
        <v>561</v>
      </c>
      <c r="F114" s="776" t="s">
        <v>1217</v>
      </c>
    </row>
    <row r="115" spans="1:6">
      <c r="A115" s="518"/>
      <c r="B115" s="527">
        <v>71520</v>
      </c>
      <c r="C115" s="782" t="s">
        <v>3</v>
      </c>
      <c r="D115" s="583" t="str">
        <f>B115&amp;C115</f>
        <v>71520,</v>
      </c>
      <c r="E115" s="94" t="s">
        <v>563</v>
      </c>
      <c r="F115" s="778"/>
    </row>
    <row r="116" spans="1:6">
      <c r="A116" s="518"/>
      <c r="B116" s="94">
        <v>44368</v>
      </c>
      <c r="C116" s="782" t="s">
        <v>3</v>
      </c>
      <c r="D116" s="583" t="str">
        <f>B116&amp;C116</f>
        <v>44368,</v>
      </c>
      <c r="E116" s="94" t="s">
        <v>472</v>
      </c>
      <c r="F116" s="778"/>
    </row>
    <row r="117" spans="1:6">
      <c r="A117" s="518"/>
      <c r="B117" s="527">
        <v>200083</v>
      </c>
      <c r="C117" s="782" t="s">
        <v>3</v>
      </c>
      <c r="D117" s="583" t="str">
        <f>B117&amp;C117</f>
        <v>200083,</v>
      </c>
      <c r="E117" s="94" t="s">
        <v>564</v>
      </c>
      <c r="F117" s="778"/>
    </row>
    <row r="118" spans="1:6">
      <c r="A118" s="518"/>
      <c r="B118" s="94">
        <v>1331</v>
      </c>
      <c r="C118" s="782" t="s">
        <v>3</v>
      </c>
      <c r="D118" s="583" t="str">
        <f t="shared" ref="D118:D149" si="6">B118&amp;C118</f>
        <v>1331,</v>
      </c>
      <c r="E118" s="94" t="s">
        <v>561</v>
      </c>
      <c r="F118" s="778"/>
    </row>
    <row r="119" spans="1:6">
      <c r="A119" s="518"/>
      <c r="B119" s="527">
        <v>1299</v>
      </c>
      <c r="C119" s="782" t="s">
        <v>3</v>
      </c>
      <c r="D119" s="583" t="str">
        <f t="shared" si="6"/>
        <v>1299,</v>
      </c>
      <c r="E119" s="94" t="s">
        <v>472</v>
      </c>
      <c r="F119" s="778"/>
    </row>
    <row r="120" spans="1:6">
      <c r="A120" s="518"/>
      <c r="B120" s="527">
        <v>58027</v>
      </c>
      <c r="C120" s="782" t="s">
        <v>3</v>
      </c>
      <c r="D120" s="583" t="str">
        <f t="shared" si="6"/>
        <v>58027,</v>
      </c>
      <c r="E120" s="94" t="s">
        <v>462</v>
      </c>
      <c r="F120" s="778"/>
    </row>
    <row r="121" spans="1:6">
      <c r="A121" s="518"/>
      <c r="B121" s="527">
        <v>101420</v>
      </c>
      <c r="C121" s="782" t="s">
        <v>3</v>
      </c>
      <c r="D121" s="583" t="str">
        <f t="shared" si="6"/>
        <v>101420,</v>
      </c>
      <c r="E121" s="94" t="s">
        <v>565</v>
      </c>
      <c r="F121" s="778"/>
    </row>
    <row r="122" spans="1:6">
      <c r="A122" s="518"/>
      <c r="B122" s="527">
        <v>2029</v>
      </c>
      <c r="C122" s="782" t="s">
        <v>3</v>
      </c>
      <c r="D122" s="583" t="str">
        <f t="shared" si="6"/>
        <v>2029,</v>
      </c>
      <c r="E122" s="94" t="s">
        <v>566</v>
      </c>
      <c r="F122" s="778"/>
    </row>
    <row r="123" spans="1:6">
      <c r="A123" s="518"/>
      <c r="B123" s="527">
        <v>102608</v>
      </c>
      <c r="C123" s="782" t="s">
        <v>3</v>
      </c>
      <c r="D123" s="583" t="str">
        <f t="shared" si="6"/>
        <v>102608,</v>
      </c>
      <c r="E123" s="94" t="s">
        <v>567</v>
      </c>
      <c r="F123" s="778"/>
    </row>
    <row r="124" spans="1:6">
      <c r="A124" s="518"/>
      <c r="B124" s="527">
        <v>1944</v>
      </c>
      <c r="C124" s="782" t="s">
        <v>3</v>
      </c>
      <c r="D124" s="583" t="str">
        <f t="shared" si="6"/>
        <v>1944,</v>
      </c>
      <c r="E124" s="94" t="s">
        <v>568</v>
      </c>
      <c r="F124" s="778"/>
    </row>
    <row r="125" spans="1:6">
      <c r="A125" s="518"/>
      <c r="B125" s="527">
        <v>131898</v>
      </c>
      <c r="C125" s="782" t="s">
        <v>3</v>
      </c>
      <c r="D125" s="583" t="str">
        <f t="shared" si="6"/>
        <v>131898,</v>
      </c>
      <c r="E125" s="94" t="s">
        <v>569</v>
      </c>
      <c r="F125" s="778"/>
    </row>
    <row r="126" spans="1:6">
      <c r="A126" s="518"/>
      <c r="B126" s="527">
        <v>43628</v>
      </c>
      <c r="C126" s="782" t="s">
        <v>3</v>
      </c>
      <c r="D126" s="583" t="str">
        <f t="shared" si="6"/>
        <v>43628,</v>
      </c>
      <c r="E126" s="94" t="s">
        <v>570</v>
      </c>
      <c r="F126" s="778"/>
    </row>
    <row r="127" spans="1:6">
      <c r="A127" s="518"/>
      <c r="B127" s="527">
        <v>135483</v>
      </c>
      <c r="C127" s="782" t="s">
        <v>3</v>
      </c>
      <c r="D127" s="583" t="str">
        <f t="shared" si="6"/>
        <v>135483,</v>
      </c>
      <c r="E127" s="94" t="s">
        <v>570</v>
      </c>
      <c r="F127" s="778"/>
    </row>
    <row r="128" spans="1:6">
      <c r="A128" s="518"/>
      <c r="B128" s="527">
        <v>177707</v>
      </c>
      <c r="C128" s="782" t="s">
        <v>3</v>
      </c>
      <c r="D128" s="583" t="str">
        <f t="shared" si="6"/>
        <v>177707,</v>
      </c>
      <c r="E128" s="94" t="s">
        <v>832</v>
      </c>
      <c r="F128" s="778"/>
    </row>
    <row r="129" spans="1:6">
      <c r="A129" s="518"/>
      <c r="B129" s="527">
        <v>167024</v>
      </c>
      <c r="C129" s="782" t="s">
        <v>3</v>
      </c>
      <c r="D129" s="583" t="str">
        <f t="shared" si="6"/>
        <v>167024,</v>
      </c>
      <c r="E129" s="94" t="s">
        <v>833</v>
      </c>
      <c r="F129" s="778"/>
    </row>
    <row r="130" spans="1:6">
      <c r="A130" s="518"/>
      <c r="B130" s="527">
        <v>1314</v>
      </c>
      <c r="C130" s="782" t="s">
        <v>3</v>
      </c>
      <c r="D130" s="583" t="str">
        <f t="shared" si="6"/>
        <v>1314,</v>
      </c>
      <c r="E130" s="94" t="s">
        <v>472</v>
      </c>
      <c r="F130" s="778"/>
    </row>
    <row r="131" spans="1:6">
      <c r="A131" s="518"/>
      <c r="B131" s="527">
        <v>128372</v>
      </c>
      <c r="C131" s="782" t="s">
        <v>3</v>
      </c>
      <c r="D131" s="583" t="str">
        <f t="shared" si="6"/>
        <v>128372,</v>
      </c>
      <c r="E131" s="94" t="s">
        <v>564</v>
      </c>
      <c r="F131" s="778"/>
    </row>
    <row r="132" spans="1:6">
      <c r="A132" s="518"/>
      <c r="B132" s="527">
        <v>94886</v>
      </c>
      <c r="C132" s="782" t="s">
        <v>3</v>
      </c>
      <c r="D132" s="583" t="str">
        <f t="shared" si="6"/>
        <v>94886,</v>
      </c>
      <c r="E132" s="94" t="s">
        <v>564</v>
      </c>
      <c r="F132" s="778"/>
    </row>
    <row r="133" spans="1:6">
      <c r="A133" s="518"/>
      <c r="B133" s="527">
        <v>13491</v>
      </c>
      <c r="C133" s="782" t="s">
        <v>3</v>
      </c>
      <c r="D133" s="583" t="str">
        <f t="shared" si="6"/>
        <v>13491,</v>
      </c>
      <c r="E133" s="94" t="s">
        <v>835</v>
      </c>
      <c r="F133" s="778"/>
    </row>
    <row r="134" spans="1:6">
      <c r="A134" s="518"/>
      <c r="B134" s="527">
        <v>1440</v>
      </c>
      <c r="C134" s="782" t="s">
        <v>3</v>
      </c>
      <c r="D134" s="583" t="str">
        <f t="shared" si="6"/>
        <v>1440,</v>
      </c>
      <c r="E134" s="94" t="s">
        <v>457</v>
      </c>
      <c r="F134" s="778"/>
    </row>
    <row r="135" spans="1:6">
      <c r="A135" s="518"/>
      <c r="B135" s="527">
        <v>70432</v>
      </c>
      <c r="C135" s="782" t="s">
        <v>3</v>
      </c>
      <c r="D135" s="583" t="str">
        <f t="shared" si="6"/>
        <v>70432,</v>
      </c>
      <c r="E135" s="94" t="s">
        <v>457</v>
      </c>
      <c r="F135" s="778"/>
    </row>
    <row r="136" spans="1:6">
      <c r="A136" s="518"/>
      <c r="B136" s="527">
        <v>25343</v>
      </c>
      <c r="C136" s="782" t="s">
        <v>3</v>
      </c>
      <c r="D136" s="583" t="str">
        <f t="shared" si="6"/>
        <v>25343,</v>
      </c>
      <c r="E136" s="94" t="s">
        <v>839</v>
      </c>
      <c r="F136" s="778"/>
    </row>
    <row r="137" spans="1:6">
      <c r="A137" s="518"/>
      <c r="B137" s="527">
        <v>1236</v>
      </c>
      <c r="C137" s="782" t="s">
        <v>3</v>
      </c>
      <c r="D137" s="583" t="str">
        <f t="shared" si="6"/>
        <v>1236,</v>
      </c>
      <c r="E137" s="94" t="s">
        <v>477</v>
      </c>
      <c r="F137" s="778"/>
    </row>
    <row r="138" spans="1:6">
      <c r="A138" s="518"/>
      <c r="B138" s="527">
        <v>1375</v>
      </c>
      <c r="C138" s="782" t="s">
        <v>3</v>
      </c>
      <c r="D138" s="583" t="str">
        <f t="shared" si="6"/>
        <v>1375,</v>
      </c>
      <c r="E138" s="94" t="s">
        <v>477</v>
      </c>
      <c r="F138" s="778"/>
    </row>
    <row r="139" spans="1:6">
      <c r="A139" s="518"/>
      <c r="B139" s="527">
        <v>148890</v>
      </c>
      <c r="C139" s="782" t="s">
        <v>3</v>
      </c>
      <c r="D139" s="583" t="str">
        <f t="shared" si="6"/>
        <v>148890,</v>
      </c>
      <c r="E139" s="94" t="s">
        <v>477</v>
      </c>
      <c r="F139" s="778"/>
    </row>
    <row r="140" spans="1:6">
      <c r="A140" s="518"/>
      <c r="B140" s="527">
        <v>10702</v>
      </c>
      <c r="C140" s="782" t="s">
        <v>3</v>
      </c>
      <c r="D140" s="583" t="str">
        <f t="shared" si="6"/>
        <v>10702,</v>
      </c>
      <c r="E140" s="94" t="s">
        <v>477</v>
      </c>
      <c r="F140" s="778"/>
    </row>
    <row r="141" spans="1:6">
      <c r="A141" s="518"/>
      <c r="B141" s="527">
        <v>1271</v>
      </c>
      <c r="C141" s="782" t="s">
        <v>3</v>
      </c>
      <c r="D141" s="583" t="str">
        <f t="shared" si="6"/>
        <v>1271,</v>
      </c>
      <c r="E141" s="94" t="s">
        <v>840</v>
      </c>
      <c r="F141" s="778"/>
    </row>
    <row r="142" spans="1:6">
      <c r="A142" s="518"/>
      <c r="B142" s="527">
        <v>15929</v>
      </c>
      <c r="C142" s="782" t="s">
        <v>3</v>
      </c>
      <c r="D142" s="583" t="str">
        <f t="shared" si="6"/>
        <v>15929,</v>
      </c>
      <c r="E142" s="94" t="s">
        <v>841</v>
      </c>
      <c r="F142" s="778"/>
    </row>
    <row r="143" spans="1:6">
      <c r="A143" s="518"/>
      <c r="B143" s="527">
        <v>1946</v>
      </c>
      <c r="C143" s="782" t="s">
        <v>3</v>
      </c>
      <c r="D143" s="583" t="str">
        <f t="shared" si="6"/>
        <v>1946,</v>
      </c>
      <c r="E143" s="94" t="s">
        <v>842</v>
      </c>
      <c r="F143" s="778"/>
    </row>
    <row r="144" spans="1:6">
      <c r="A144" s="518"/>
      <c r="B144" s="527">
        <v>11788</v>
      </c>
      <c r="C144" s="782" t="s">
        <v>3</v>
      </c>
      <c r="D144" s="583" t="str">
        <f t="shared" si="6"/>
        <v>11788,</v>
      </c>
      <c r="E144" s="94" t="s">
        <v>843</v>
      </c>
      <c r="F144" s="778"/>
    </row>
    <row r="145" spans="1:6">
      <c r="A145" s="518"/>
      <c r="B145" s="527">
        <v>42965</v>
      </c>
      <c r="C145" s="782" t="s">
        <v>3</v>
      </c>
      <c r="D145" s="583" t="str">
        <f t="shared" si="6"/>
        <v>42965,</v>
      </c>
      <c r="E145" s="94" t="s">
        <v>843</v>
      </c>
      <c r="F145" s="778"/>
    </row>
    <row r="146" spans="1:6">
      <c r="A146" s="518"/>
      <c r="B146" s="527">
        <v>58262</v>
      </c>
      <c r="C146" s="782" t="s">
        <v>3</v>
      </c>
      <c r="D146" s="583" t="str">
        <f t="shared" si="6"/>
        <v>58262,</v>
      </c>
      <c r="E146" s="94" t="s">
        <v>843</v>
      </c>
      <c r="F146" s="778"/>
    </row>
    <row r="147" spans="1:6">
      <c r="A147" s="518"/>
      <c r="B147" s="527">
        <v>195217</v>
      </c>
      <c r="C147" s="782" t="s">
        <v>3</v>
      </c>
      <c r="D147" s="583" t="str">
        <f t="shared" si="6"/>
        <v>195217,</v>
      </c>
      <c r="E147" s="94" t="s">
        <v>67</v>
      </c>
      <c r="F147" s="778"/>
    </row>
    <row r="148" spans="1:6">
      <c r="A148" s="518"/>
      <c r="B148" s="527">
        <v>11424</v>
      </c>
      <c r="C148" s="782" t="s">
        <v>3</v>
      </c>
      <c r="D148" s="583" t="str">
        <f t="shared" si="6"/>
        <v>11424,</v>
      </c>
      <c r="E148" s="94" t="s">
        <v>844</v>
      </c>
      <c r="F148" s="778"/>
    </row>
    <row r="149" spans="1:6">
      <c r="A149" s="518"/>
      <c r="B149" s="527">
        <v>86955</v>
      </c>
      <c r="C149" s="782" t="s">
        <v>3</v>
      </c>
      <c r="D149" s="583" t="str">
        <f t="shared" si="6"/>
        <v>86955,</v>
      </c>
      <c r="E149" s="94" t="s">
        <v>844</v>
      </c>
      <c r="F149" s="778"/>
    </row>
    <row r="150" spans="1:6">
      <c r="A150" s="518"/>
      <c r="B150" s="527">
        <v>48043</v>
      </c>
      <c r="C150" s="782" t="s">
        <v>3</v>
      </c>
      <c r="D150" s="583" t="str">
        <f t="shared" ref="D150:D184" si="7">B150&amp;C150</f>
        <v>48043,</v>
      </c>
      <c r="E150" s="94" t="s">
        <v>844</v>
      </c>
      <c r="F150" s="778"/>
    </row>
    <row r="151" spans="1:6">
      <c r="A151" s="518"/>
      <c r="B151" s="527">
        <v>219041</v>
      </c>
      <c r="C151" s="782" t="s">
        <v>3</v>
      </c>
      <c r="D151" s="583" t="str">
        <f t="shared" si="7"/>
        <v>219041,</v>
      </c>
      <c r="E151" s="94" t="s">
        <v>845</v>
      </c>
      <c r="F151" s="778"/>
    </row>
    <row r="152" spans="1:6">
      <c r="A152" s="518"/>
      <c r="B152" s="527">
        <v>56875</v>
      </c>
      <c r="C152" s="782" t="s">
        <v>3</v>
      </c>
      <c r="D152" s="583" t="str">
        <f t="shared" si="7"/>
        <v>56875,</v>
      </c>
      <c r="E152" s="94" t="s">
        <v>845</v>
      </c>
      <c r="F152" s="778"/>
    </row>
    <row r="153" spans="1:6">
      <c r="A153" s="518"/>
      <c r="B153" s="527">
        <v>220224</v>
      </c>
      <c r="C153" s="782" t="s">
        <v>3</v>
      </c>
      <c r="D153" s="583" t="str">
        <f t="shared" si="7"/>
        <v>220224,</v>
      </c>
      <c r="E153" s="94" t="s">
        <v>845</v>
      </c>
      <c r="F153" s="778"/>
    </row>
    <row r="154" spans="1:6">
      <c r="A154" s="518"/>
      <c r="B154" s="527">
        <v>49118</v>
      </c>
      <c r="C154" s="782" t="s">
        <v>3</v>
      </c>
      <c r="D154" s="583" t="str">
        <f t="shared" si="7"/>
        <v>49118,</v>
      </c>
      <c r="E154" s="94" t="s">
        <v>846</v>
      </c>
      <c r="F154" s="778"/>
    </row>
    <row r="155" spans="1:6">
      <c r="A155" s="518"/>
      <c r="B155" s="527">
        <v>56783</v>
      </c>
      <c r="C155" s="782" t="s">
        <v>3</v>
      </c>
      <c r="D155" s="583" t="str">
        <f t="shared" si="7"/>
        <v>56783,</v>
      </c>
      <c r="E155" s="94" t="s">
        <v>846</v>
      </c>
      <c r="F155" s="778"/>
    </row>
    <row r="156" spans="1:6">
      <c r="A156" s="518"/>
      <c r="B156" s="527">
        <v>57129</v>
      </c>
      <c r="C156" s="782" t="s">
        <v>3</v>
      </c>
      <c r="D156" s="583" t="str">
        <f t="shared" si="7"/>
        <v>57129,</v>
      </c>
      <c r="E156" s="94" t="s">
        <v>534</v>
      </c>
      <c r="F156" s="778"/>
    </row>
    <row r="157" spans="1:6">
      <c r="A157" s="518"/>
      <c r="B157" s="527">
        <v>176650</v>
      </c>
      <c r="C157" s="782" t="s">
        <v>3</v>
      </c>
      <c r="D157" s="583" t="str">
        <f t="shared" si="7"/>
        <v>176650,</v>
      </c>
      <c r="E157" s="94" t="s">
        <v>462</v>
      </c>
      <c r="F157" s="778"/>
    </row>
    <row r="158" spans="1:6">
      <c r="A158" s="518"/>
      <c r="B158" s="527">
        <v>207271</v>
      </c>
      <c r="C158" s="782" t="s">
        <v>3</v>
      </c>
      <c r="D158" s="583" t="str">
        <f t="shared" si="7"/>
        <v>207271,</v>
      </c>
      <c r="E158" s="94" t="s">
        <v>462</v>
      </c>
      <c r="F158" s="778"/>
    </row>
    <row r="159" spans="1:6">
      <c r="A159" s="518"/>
      <c r="B159" s="527">
        <v>218704</v>
      </c>
      <c r="C159" s="782" t="s">
        <v>3</v>
      </c>
      <c r="D159" s="583" t="str">
        <f t="shared" si="7"/>
        <v>218704,</v>
      </c>
      <c r="E159" s="94" t="s">
        <v>462</v>
      </c>
      <c r="F159" s="778"/>
    </row>
    <row r="160" spans="1:6">
      <c r="A160" s="518"/>
      <c r="B160" s="527">
        <v>23217</v>
      </c>
      <c r="C160" s="782" t="s">
        <v>3</v>
      </c>
      <c r="D160" s="583" t="str">
        <f t="shared" si="7"/>
        <v>23217,</v>
      </c>
      <c r="E160" s="94" t="s">
        <v>570</v>
      </c>
      <c r="F160" s="778"/>
    </row>
    <row r="161" spans="1:6">
      <c r="A161" s="518"/>
      <c r="B161" s="527">
        <v>1924</v>
      </c>
      <c r="C161" s="782" t="s">
        <v>3</v>
      </c>
      <c r="D161" s="583" t="str">
        <f t="shared" si="7"/>
        <v>1924,</v>
      </c>
      <c r="E161" s="94" t="s">
        <v>570</v>
      </c>
      <c r="F161" s="778"/>
    </row>
    <row r="162" spans="1:6">
      <c r="A162" s="518"/>
      <c r="B162" s="527">
        <v>27724</v>
      </c>
      <c r="C162" s="782" t="s">
        <v>3</v>
      </c>
      <c r="D162" s="583" t="str">
        <f t="shared" si="7"/>
        <v>27724,</v>
      </c>
      <c r="E162" s="94" t="s">
        <v>570</v>
      </c>
      <c r="F162" s="778"/>
    </row>
    <row r="163" spans="1:6">
      <c r="A163" s="518"/>
      <c r="B163" s="527">
        <v>6178</v>
      </c>
      <c r="C163" s="782" t="s">
        <v>3</v>
      </c>
      <c r="D163" s="583" t="str">
        <f t="shared" si="7"/>
        <v>6178,</v>
      </c>
      <c r="E163" s="94" t="s">
        <v>570</v>
      </c>
      <c r="F163" s="778"/>
    </row>
    <row r="164" spans="1:6">
      <c r="A164" s="518"/>
      <c r="B164" s="527">
        <v>94162</v>
      </c>
      <c r="C164" s="782" t="s">
        <v>3</v>
      </c>
      <c r="D164" s="583" t="str">
        <f t="shared" si="7"/>
        <v>94162,</v>
      </c>
      <c r="E164" s="94" t="s">
        <v>847</v>
      </c>
      <c r="F164" s="778"/>
    </row>
    <row r="165" spans="1:6">
      <c r="A165" s="518"/>
      <c r="B165" s="527">
        <v>166880</v>
      </c>
      <c r="C165" s="782" t="s">
        <v>3</v>
      </c>
      <c r="D165" s="583" t="str">
        <f t="shared" si="7"/>
        <v>166880,</v>
      </c>
      <c r="E165" s="94" t="s">
        <v>463</v>
      </c>
      <c r="F165" s="778"/>
    </row>
    <row r="166" spans="1:6">
      <c r="A166" s="518"/>
      <c r="B166" s="527">
        <v>55449</v>
      </c>
      <c r="C166" s="782" t="s">
        <v>3</v>
      </c>
      <c r="D166" s="583" t="str">
        <f t="shared" si="7"/>
        <v>55449,</v>
      </c>
      <c r="E166" s="94" t="s">
        <v>463</v>
      </c>
      <c r="F166" s="778"/>
    </row>
    <row r="167" spans="1:6">
      <c r="A167" s="518"/>
      <c r="B167" s="527">
        <v>9025</v>
      </c>
      <c r="C167" s="782" t="s">
        <v>3</v>
      </c>
      <c r="D167" s="583" t="str">
        <f t="shared" si="7"/>
        <v>9025,</v>
      </c>
      <c r="E167" s="94" t="s">
        <v>561</v>
      </c>
      <c r="F167" s="778"/>
    </row>
    <row r="168" spans="1:6">
      <c r="A168" s="518"/>
      <c r="B168" s="527">
        <v>64766</v>
      </c>
      <c r="C168" s="782" t="s">
        <v>3</v>
      </c>
      <c r="D168" s="583" t="str">
        <f t="shared" si="7"/>
        <v>64766,</v>
      </c>
      <c r="E168" s="94" t="s">
        <v>561</v>
      </c>
      <c r="F168" s="778"/>
    </row>
    <row r="169" spans="1:6">
      <c r="A169" s="518"/>
      <c r="B169" s="527">
        <v>2585</v>
      </c>
      <c r="C169" s="782" t="s">
        <v>3</v>
      </c>
      <c r="D169" s="583" t="str">
        <f t="shared" si="7"/>
        <v>2585,</v>
      </c>
      <c r="E169" s="94" t="s">
        <v>848</v>
      </c>
      <c r="F169" s="778"/>
    </row>
    <row r="170" spans="1:6">
      <c r="A170" s="518"/>
      <c r="B170" s="527">
        <v>168760</v>
      </c>
      <c r="C170" s="782" t="s">
        <v>3</v>
      </c>
      <c r="D170" s="583" t="str">
        <f t="shared" si="7"/>
        <v>168760,</v>
      </c>
      <c r="E170" s="94" t="s">
        <v>848</v>
      </c>
      <c r="F170" s="778"/>
    </row>
    <row r="171" spans="1:6">
      <c r="A171" s="518"/>
      <c r="B171" s="789">
        <v>170537</v>
      </c>
      <c r="C171" s="782" t="s">
        <v>3</v>
      </c>
      <c r="D171" s="583" t="str">
        <f t="shared" si="7"/>
        <v>170537,</v>
      </c>
      <c r="E171" s="527" t="s">
        <v>798</v>
      </c>
      <c r="F171" s="778"/>
    </row>
    <row r="172" spans="1:6">
      <c r="A172" s="518"/>
      <c r="B172" s="789">
        <v>148441</v>
      </c>
      <c r="C172" s="782" t="s">
        <v>3</v>
      </c>
      <c r="D172" s="583" t="str">
        <f t="shared" si="7"/>
        <v>148441,</v>
      </c>
      <c r="E172" s="527" t="s">
        <v>501</v>
      </c>
      <c r="F172" s="778"/>
    </row>
    <row r="173" spans="1:6">
      <c r="A173" s="518"/>
      <c r="B173" s="789">
        <v>166819</v>
      </c>
      <c r="C173" s="782" t="s">
        <v>3</v>
      </c>
      <c r="D173" s="583" t="str">
        <f t="shared" si="7"/>
        <v>166819,</v>
      </c>
      <c r="E173" s="799" t="s">
        <v>28</v>
      </c>
      <c r="F173" s="778"/>
    </row>
    <row r="174" spans="1:6">
      <c r="A174" s="518"/>
      <c r="B174" s="789">
        <v>164949</v>
      </c>
      <c r="C174" s="782" t="s">
        <v>3</v>
      </c>
      <c r="D174" s="583" t="str">
        <f t="shared" si="7"/>
        <v>164949,</v>
      </c>
      <c r="E174" s="799" t="s">
        <v>28</v>
      </c>
      <c r="F174" s="778"/>
    </row>
    <row r="175" spans="1:6">
      <c r="A175" s="518"/>
      <c r="B175" s="93">
        <v>135858</v>
      </c>
      <c r="C175" s="782" t="s">
        <v>3</v>
      </c>
      <c r="D175" s="583" t="str">
        <f t="shared" si="7"/>
        <v>135858,</v>
      </c>
      <c r="E175" s="800" t="s">
        <v>561</v>
      </c>
      <c r="F175" s="778"/>
    </row>
    <row r="176" spans="1:6">
      <c r="A176" s="518"/>
      <c r="B176" s="93">
        <v>139495</v>
      </c>
      <c r="C176" s="782" t="s">
        <v>3</v>
      </c>
      <c r="D176" s="583" t="str">
        <f t="shared" si="7"/>
        <v>139495,</v>
      </c>
      <c r="E176" s="800" t="s">
        <v>477</v>
      </c>
      <c r="F176" s="778"/>
    </row>
    <row r="177" spans="1:6">
      <c r="A177" s="518"/>
      <c r="B177" s="93">
        <v>137157</v>
      </c>
      <c r="C177" s="782" t="s">
        <v>3</v>
      </c>
      <c r="D177" s="583" t="str">
        <f t="shared" si="7"/>
        <v>137157,</v>
      </c>
      <c r="E177" s="800" t="s">
        <v>464</v>
      </c>
      <c r="F177" s="778"/>
    </row>
    <row r="178" spans="1:6">
      <c r="A178" s="518"/>
      <c r="B178" s="93">
        <v>139497</v>
      </c>
      <c r="C178" s="782" t="s">
        <v>3</v>
      </c>
      <c r="D178" s="583" t="str">
        <f t="shared" si="7"/>
        <v>139497,</v>
      </c>
      <c r="E178" s="800" t="s">
        <v>850</v>
      </c>
      <c r="F178" s="778"/>
    </row>
    <row r="179" spans="1:6">
      <c r="A179" s="518"/>
      <c r="B179" s="93">
        <v>139743</v>
      </c>
      <c r="C179" s="782" t="s">
        <v>3</v>
      </c>
      <c r="D179" s="583" t="str">
        <f t="shared" si="7"/>
        <v>139743,</v>
      </c>
      <c r="E179" s="800" t="s">
        <v>472</v>
      </c>
      <c r="F179" s="778"/>
    </row>
    <row r="180" spans="1:6">
      <c r="A180" s="518"/>
      <c r="B180" s="93">
        <v>139494</v>
      </c>
      <c r="C180" s="782" t="s">
        <v>3</v>
      </c>
      <c r="D180" s="583" t="str">
        <f t="shared" si="7"/>
        <v>139494,</v>
      </c>
      <c r="E180" s="800" t="s">
        <v>789</v>
      </c>
      <c r="F180" s="778"/>
    </row>
    <row r="181" spans="1:6">
      <c r="A181" s="518"/>
      <c r="B181" s="93">
        <v>222895</v>
      </c>
      <c r="C181" s="782" t="s">
        <v>3</v>
      </c>
      <c r="D181" s="583" t="str">
        <f t="shared" si="7"/>
        <v>222895,</v>
      </c>
      <c r="E181" s="800" t="s">
        <v>457</v>
      </c>
      <c r="F181" s="778"/>
    </row>
    <row r="182" spans="1:6">
      <c r="A182" s="518"/>
      <c r="B182" s="93">
        <v>222896</v>
      </c>
      <c r="C182" s="782" t="s">
        <v>3</v>
      </c>
      <c r="D182" s="583" t="str">
        <f t="shared" si="7"/>
        <v>222896,</v>
      </c>
      <c r="E182" s="800" t="s">
        <v>851</v>
      </c>
      <c r="F182" s="778"/>
    </row>
    <row r="183" spans="1:6">
      <c r="A183" s="518"/>
      <c r="B183" s="527">
        <v>201777</v>
      </c>
      <c r="C183" s="782" t="s">
        <v>3</v>
      </c>
      <c r="D183" s="583" t="str">
        <f t="shared" si="7"/>
        <v>201777,</v>
      </c>
      <c r="E183" s="800" t="s">
        <v>836</v>
      </c>
      <c r="F183" s="778"/>
    </row>
    <row r="184" spans="1:6">
      <c r="A184" s="518"/>
      <c r="B184" s="527">
        <v>198750</v>
      </c>
      <c r="C184" s="782"/>
      <c r="D184" s="583" t="str">
        <f t="shared" si="7"/>
        <v>198750</v>
      </c>
      <c r="E184" s="800" t="s">
        <v>561</v>
      </c>
      <c r="F184" s="780"/>
    </row>
    <row r="187" spans="1:6">
      <c r="A187" s="591" t="s">
        <v>914</v>
      </c>
      <c r="B187" s="801">
        <v>209341</v>
      </c>
      <c r="C187" s="782" t="s">
        <v>3</v>
      </c>
      <c r="D187" s="801" t="str">
        <f>B187&amp;C187</f>
        <v>209341,</v>
      </c>
      <c r="E187" s="802" t="s">
        <v>126</v>
      </c>
      <c r="F187" s="786">
        <v>20</v>
      </c>
    </row>
    <row r="188" spans="1:6">
      <c r="A188" s="591"/>
      <c r="B188" s="803">
        <v>161198</v>
      </c>
      <c r="C188" s="782" t="s">
        <v>3</v>
      </c>
      <c r="D188" s="801" t="str">
        <f>B188&amp;C188</f>
        <v>161198,</v>
      </c>
      <c r="E188" s="802" t="s">
        <v>101</v>
      </c>
      <c r="F188" s="786">
        <v>30</v>
      </c>
    </row>
    <row r="189" spans="1:6">
      <c r="A189" s="591"/>
      <c r="B189" s="804">
        <v>168601</v>
      </c>
      <c r="C189" s="782"/>
      <c r="D189" s="801" t="str">
        <f>B189&amp;C189</f>
        <v>168601</v>
      </c>
      <c r="E189" s="805" t="s">
        <v>1186</v>
      </c>
      <c r="F189" s="786">
        <v>3</v>
      </c>
    </row>
    <row r="190" spans="1:5">
      <c r="A190" s="806"/>
      <c r="B190" s="807"/>
      <c r="C190" s="808"/>
      <c r="D190" s="809"/>
      <c r="E190" s="810"/>
    </row>
    <row r="191" spans="1:6">
      <c r="A191" s="591"/>
      <c r="B191" s="804">
        <v>232108</v>
      </c>
      <c r="C191" s="782" t="s">
        <v>3</v>
      </c>
      <c r="D191" s="801" t="str">
        <f>B191&amp;C191</f>
        <v>232108,</v>
      </c>
      <c r="E191" s="811" t="s">
        <v>1218</v>
      </c>
      <c r="F191" s="786">
        <v>48</v>
      </c>
    </row>
    <row r="192" spans="1:6">
      <c r="A192" s="591"/>
      <c r="B192" s="804">
        <v>218904</v>
      </c>
      <c r="C192" s="782"/>
      <c r="D192" s="801" t="str">
        <f>B192&amp;C192</f>
        <v>218904</v>
      </c>
      <c r="E192" s="805" t="s">
        <v>1175</v>
      </c>
      <c r="F192" s="786">
        <v>8</v>
      </c>
    </row>
    <row r="193" spans="1:5">
      <c r="A193" s="806"/>
      <c r="B193" s="807"/>
      <c r="C193" s="808"/>
      <c r="D193" s="809"/>
      <c r="E193" s="810"/>
    </row>
    <row r="194" spans="1:6">
      <c r="A194" s="794" t="s">
        <v>1219</v>
      </c>
      <c r="B194" s="746" t="s">
        <v>431</v>
      </c>
      <c r="C194" s="782"/>
      <c r="D194" s="801"/>
      <c r="E194" s="746" t="s">
        <v>432</v>
      </c>
      <c r="F194" s="812"/>
    </row>
    <row r="195" ht="15" spans="1:6">
      <c r="A195" s="791"/>
      <c r="B195" s="182">
        <v>215791</v>
      </c>
      <c r="C195" s="782" t="s">
        <v>3</v>
      </c>
      <c r="D195" s="801" t="str">
        <f>B195&amp;C195</f>
        <v>215791,</v>
      </c>
      <c r="E195" s="813" t="s">
        <v>1220</v>
      </c>
      <c r="F195" s="814">
        <v>25</v>
      </c>
    </row>
    <row r="196" ht="15" spans="1:6">
      <c r="A196" s="791"/>
      <c r="B196" s="182">
        <v>215271</v>
      </c>
      <c r="C196" s="782" t="s">
        <v>3</v>
      </c>
      <c r="D196" s="801" t="str">
        <f>B196&amp;C196</f>
        <v>215271,</v>
      </c>
      <c r="E196" s="813" t="s">
        <v>1168</v>
      </c>
      <c r="F196" s="815"/>
    </row>
    <row r="197" ht="15" spans="1:6">
      <c r="A197" s="793"/>
      <c r="B197" s="182">
        <v>237011</v>
      </c>
      <c r="C197" s="782"/>
      <c r="D197" s="801" t="str">
        <f>B197&amp;C197</f>
        <v>237011</v>
      </c>
      <c r="E197" s="813" t="s">
        <v>1169</v>
      </c>
      <c r="F197" s="816"/>
    </row>
    <row r="199" spans="1:6">
      <c r="A199" s="591"/>
      <c r="B199" s="782" t="s">
        <v>79</v>
      </c>
      <c r="C199" s="782"/>
      <c r="D199" s="782"/>
      <c r="E199" s="782" t="s">
        <v>137</v>
      </c>
      <c r="F199" s="786"/>
    </row>
    <row r="200" spans="1:6">
      <c r="A200" s="591"/>
      <c r="B200" s="782">
        <v>204294</v>
      </c>
      <c r="C200" s="782" t="s">
        <v>3</v>
      </c>
      <c r="D200" s="782" t="str">
        <f>B200&amp;C200</f>
        <v>204294,</v>
      </c>
      <c r="E200" s="782" t="s">
        <v>1221</v>
      </c>
      <c r="F200" s="786"/>
    </row>
    <row r="201" spans="1:6">
      <c r="A201" s="591"/>
      <c r="B201" s="782">
        <v>201535</v>
      </c>
      <c r="C201" s="782" t="s">
        <v>3</v>
      </c>
      <c r="D201" s="782" t="str">
        <f>B201&amp;C201</f>
        <v>201535,</v>
      </c>
      <c r="E201" s="782" t="s">
        <v>1222</v>
      </c>
      <c r="F201" s="786"/>
    </row>
    <row r="202" spans="1:6">
      <c r="A202" s="591"/>
      <c r="B202" s="782">
        <v>232255</v>
      </c>
      <c r="C202" s="782" t="s">
        <v>3</v>
      </c>
      <c r="D202" s="782" t="str">
        <f>B202&amp;C202</f>
        <v>232255,</v>
      </c>
      <c r="E202" s="782" t="s">
        <v>1223</v>
      </c>
      <c r="F202" s="786"/>
    </row>
    <row r="203" spans="1:6">
      <c r="A203" s="591"/>
      <c r="B203" s="782">
        <v>210421</v>
      </c>
      <c r="C203" s="782" t="s">
        <v>3</v>
      </c>
      <c r="D203" s="782" t="str">
        <f>B203&amp;C203</f>
        <v>210421,</v>
      </c>
      <c r="E203" s="782" t="s">
        <v>1224</v>
      </c>
      <c r="F203" s="786"/>
    </row>
    <row r="204" ht="24" spans="1:6">
      <c r="A204" s="591"/>
      <c r="B204" s="782">
        <v>164202</v>
      </c>
      <c r="C204" s="782"/>
      <c r="D204" s="782" t="str">
        <f>B204&amp;C204</f>
        <v>164202</v>
      </c>
      <c r="E204" s="782" t="s">
        <v>1225</v>
      </c>
      <c r="F204" s="786"/>
    </row>
    <row r="205" spans="2:5">
      <c r="B205" s="817"/>
      <c r="C205" s="817"/>
      <c r="D205" s="817"/>
      <c r="E205" s="817"/>
    </row>
    <row r="206" spans="1:6">
      <c r="A206" s="818"/>
      <c r="B206" s="775" t="s">
        <v>79</v>
      </c>
      <c r="C206" s="782"/>
      <c r="D206" s="782"/>
      <c r="E206" s="775" t="s">
        <v>137</v>
      </c>
      <c r="F206" s="786"/>
    </row>
    <row r="207" spans="1:6">
      <c r="A207" s="819"/>
      <c r="B207" s="788">
        <v>158376</v>
      </c>
      <c r="C207" s="782" t="s">
        <v>3</v>
      </c>
      <c r="D207" s="782" t="str">
        <f t="shared" ref="D206:D232" si="8">B207&amp;C207</f>
        <v>158376,</v>
      </c>
      <c r="E207" s="782" t="s">
        <v>1226</v>
      </c>
      <c r="F207" s="786"/>
    </row>
    <row r="208" spans="1:6">
      <c r="A208" s="819"/>
      <c r="B208" s="788">
        <v>159753</v>
      </c>
      <c r="C208" s="782" t="s">
        <v>3</v>
      </c>
      <c r="D208" s="782" t="str">
        <f t="shared" si="8"/>
        <v>159753,</v>
      </c>
      <c r="E208" s="782" t="s">
        <v>1227</v>
      </c>
      <c r="F208" s="786"/>
    </row>
    <row r="209" spans="1:6">
      <c r="A209" s="819"/>
      <c r="B209" s="788">
        <v>124097</v>
      </c>
      <c r="C209" s="782" t="s">
        <v>3</v>
      </c>
      <c r="D209" s="782" t="str">
        <f t="shared" si="8"/>
        <v>124097,</v>
      </c>
      <c r="E209" s="782" t="s">
        <v>1228</v>
      </c>
      <c r="F209" s="786"/>
    </row>
    <row r="210" spans="1:6">
      <c r="A210" s="819"/>
      <c r="B210" s="788">
        <v>159751</v>
      </c>
      <c r="C210" s="782" t="s">
        <v>3</v>
      </c>
      <c r="D210" s="782" t="str">
        <f t="shared" si="8"/>
        <v>159751,</v>
      </c>
      <c r="E210" s="782" t="s">
        <v>1229</v>
      </c>
      <c r="F210" s="786"/>
    </row>
    <row r="211" spans="1:6">
      <c r="A211" s="819"/>
      <c r="B211" s="788">
        <v>53805</v>
      </c>
      <c r="C211" s="782" t="s">
        <v>3</v>
      </c>
      <c r="D211" s="782" t="str">
        <f t="shared" si="8"/>
        <v>53805,</v>
      </c>
      <c r="E211" s="782" t="s">
        <v>1229</v>
      </c>
      <c r="F211" s="786"/>
    </row>
    <row r="212" spans="1:6">
      <c r="A212" s="819"/>
      <c r="B212" s="788">
        <v>187804</v>
      </c>
      <c r="C212" s="782" t="s">
        <v>3</v>
      </c>
      <c r="D212" s="782" t="str">
        <f t="shared" si="8"/>
        <v>187804,</v>
      </c>
      <c r="E212" s="782" t="s">
        <v>1230</v>
      </c>
      <c r="F212" s="786"/>
    </row>
    <row r="213" spans="1:6">
      <c r="A213" s="819"/>
      <c r="B213" s="788">
        <v>198815</v>
      </c>
      <c r="C213" s="782" t="s">
        <v>3</v>
      </c>
      <c r="D213" s="782" t="str">
        <f t="shared" si="8"/>
        <v>198815,</v>
      </c>
      <c r="E213" s="782" t="s">
        <v>1231</v>
      </c>
      <c r="F213" s="786"/>
    </row>
    <row r="214" spans="1:6">
      <c r="A214" s="819"/>
      <c r="B214" s="788">
        <v>200586</v>
      </c>
      <c r="C214" s="782" t="s">
        <v>3</v>
      </c>
      <c r="D214" s="782" t="str">
        <f t="shared" si="8"/>
        <v>200586,</v>
      </c>
      <c r="E214" s="782" t="s">
        <v>1232</v>
      </c>
      <c r="F214" s="786"/>
    </row>
    <row r="215" spans="1:6">
      <c r="A215" s="819"/>
      <c r="B215" s="788">
        <v>201598</v>
      </c>
      <c r="C215" s="782" t="s">
        <v>3</v>
      </c>
      <c r="D215" s="782" t="str">
        <f t="shared" si="8"/>
        <v>201598,</v>
      </c>
      <c r="E215" s="782" t="s">
        <v>1232</v>
      </c>
      <c r="F215" s="786"/>
    </row>
    <row r="216" spans="1:6">
      <c r="A216" s="819"/>
      <c r="B216" s="788">
        <v>211501</v>
      </c>
      <c r="C216" s="782" t="s">
        <v>3</v>
      </c>
      <c r="D216" s="782" t="str">
        <f t="shared" si="8"/>
        <v>211501,</v>
      </c>
      <c r="E216" s="782" t="s">
        <v>605</v>
      </c>
      <c r="F216" s="786"/>
    </row>
    <row r="217" spans="1:6">
      <c r="A217" s="819"/>
      <c r="B217" s="788">
        <v>144580</v>
      </c>
      <c r="C217" s="782" t="s">
        <v>3</v>
      </c>
      <c r="D217" s="782" t="str">
        <f t="shared" si="8"/>
        <v>144580,</v>
      </c>
      <c r="E217" s="782" t="s">
        <v>1233</v>
      </c>
      <c r="F217" s="786"/>
    </row>
    <row r="218" spans="1:6">
      <c r="A218" s="819"/>
      <c r="B218" s="788">
        <v>172593</v>
      </c>
      <c r="C218" s="782" t="s">
        <v>3</v>
      </c>
      <c r="D218" s="782" t="str">
        <f t="shared" si="8"/>
        <v>172593,</v>
      </c>
      <c r="E218" s="782" t="s">
        <v>1234</v>
      </c>
      <c r="F218" s="786"/>
    </row>
    <row r="219" spans="1:6">
      <c r="A219" s="819"/>
      <c r="B219" s="788">
        <v>188817</v>
      </c>
      <c r="C219" s="782" t="s">
        <v>3</v>
      </c>
      <c r="D219" s="782" t="str">
        <f t="shared" si="8"/>
        <v>188817,</v>
      </c>
      <c r="E219" s="782" t="s">
        <v>1235</v>
      </c>
      <c r="F219" s="786"/>
    </row>
    <row r="220" spans="1:6">
      <c r="A220" s="819"/>
      <c r="B220" s="788">
        <v>223945</v>
      </c>
      <c r="C220" s="782" t="s">
        <v>3</v>
      </c>
      <c r="D220" s="782" t="str">
        <f t="shared" si="8"/>
        <v>223945,</v>
      </c>
      <c r="E220" s="782" t="s">
        <v>1236</v>
      </c>
      <c r="F220" s="786"/>
    </row>
    <row r="221" spans="1:6">
      <c r="A221" s="819"/>
      <c r="B221" s="788">
        <v>226626</v>
      </c>
      <c r="C221" s="782" t="s">
        <v>3</v>
      </c>
      <c r="D221" s="782" t="str">
        <f t="shared" si="8"/>
        <v>226626,</v>
      </c>
      <c r="E221" s="782" t="s">
        <v>1237</v>
      </c>
      <c r="F221" s="786"/>
    </row>
    <row r="222" spans="1:6">
      <c r="A222" s="819"/>
      <c r="B222" s="788">
        <v>194379</v>
      </c>
      <c r="C222" s="782" t="s">
        <v>3</v>
      </c>
      <c r="D222" s="782" t="str">
        <f t="shared" si="8"/>
        <v>194379,</v>
      </c>
      <c r="E222" s="782" t="s">
        <v>1238</v>
      </c>
      <c r="F222" s="786"/>
    </row>
    <row r="223" spans="1:6">
      <c r="A223" s="819"/>
      <c r="B223" s="788">
        <v>197923</v>
      </c>
      <c r="C223" s="782" t="s">
        <v>3</v>
      </c>
      <c r="D223" s="782" t="str">
        <f t="shared" si="8"/>
        <v>197923,</v>
      </c>
      <c r="E223" s="782" t="s">
        <v>89</v>
      </c>
      <c r="F223" s="786"/>
    </row>
    <row r="224" spans="1:6">
      <c r="A224" s="820"/>
      <c r="B224" s="788">
        <v>222912</v>
      </c>
      <c r="C224" s="782"/>
      <c r="D224" s="782" t="str">
        <f t="shared" si="8"/>
        <v>222912</v>
      </c>
      <c r="E224" s="782" t="s">
        <v>1239</v>
      </c>
      <c r="F224" s="786"/>
    </row>
    <row r="225" spans="2:5">
      <c r="B225" s="821"/>
      <c r="C225" s="817"/>
      <c r="D225" s="817"/>
      <c r="E225" s="817"/>
    </row>
    <row r="226" spans="1:6">
      <c r="A226" s="818"/>
      <c r="B226" s="782" t="s">
        <v>79</v>
      </c>
      <c r="C226" s="782"/>
      <c r="D226" s="782"/>
      <c r="E226" s="782" t="s">
        <v>137</v>
      </c>
      <c r="F226" s="786"/>
    </row>
    <row r="227" spans="1:6">
      <c r="A227" s="819"/>
      <c r="B227" s="782">
        <v>182824</v>
      </c>
      <c r="C227" s="782" t="s">
        <v>3</v>
      </c>
      <c r="D227" s="782" t="str">
        <f t="shared" ref="D227:D233" si="9">B227&amp;C227</f>
        <v>182824,</v>
      </c>
      <c r="E227" s="782" t="s">
        <v>615</v>
      </c>
      <c r="F227" s="786"/>
    </row>
    <row r="228" spans="1:6">
      <c r="A228" s="819"/>
      <c r="B228" s="782">
        <v>204485</v>
      </c>
      <c r="C228" s="782" t="s">
        <v>3</v>
      </c>
      <c r="D228" s="782" t="str">
        <f t="shared" si="9"/>
        <v>204485,</v>
      </c>
      <c r="E228" s="782" t="s">
        <v>613</v>
      </c>
      <c r="F228" s="786"/>
    </row>
    <row r="229" spans="1:6">
      <c r="A229" s="819"/>
      <c r="B229" s="782">
        <v>219842</v>
      </c>
      <c r="C229" s="782" t="s">
        <v>3</v>
      </c>
      <c r="D229" s="782" t="str">
        <f t="shared" si="9"/>
        <v>219842,</v>
      </c>
      <c r="E229" s="782" t="s">
        <v>363</v>
      </c>
      <c r="F229" s="786"/>
    </row>
    <row r="230" spans="1:6">
      <c r="A230" s="819"/>
      <c r="B230" s="782">
        <v>75119</v>
      </c>
      <c r="C230" s="782" t="s">
        <v>3</v>
      </c>
      <c r="D230" s="782" t="str">
        <f t="shared" si="9"/>
        <v>75119,</v>
      </c>
      <c r="E230" s="782" t="s">
        <v>363</v>
      </c>
      <c r="F230" s="786"/>
    </row>
    <row r="231" spans="1:6">
      <c r="A231" s="819"/>
      <c r="B231" s="782">
        <v>30334</v>
      </c>
      <c r="C231" s="782" t="s">
        <v>3</v>
      </c>
      <c r="D231" s="782" t="str">
        <f t="shared" si="9"/>
        <v>30334,</v>
      </c>
      <c r="E231" s="782" t="s">
        <v>1240</v>
      </c>
      <c r="F231" s="786"/>
    </row>
    <row r="232" spans="1:6">
      <c r="A232" s="819"/>
      <c r="B232" s="782">
        <v>182338</v>
      </c>
      <c r="C232" s="782" t="s">
        <v>3</v>
      </c>
      <c r="D232" s="782" t="str">
        <f t="shared" si="9"/>
        <v>182338,</v>
      </c>
      <c r="E232" s="782" t="s">
        <v>1241</v>
      </c>
      <c r="F232" s="786"/>
    </row>
    <row r="233" spans="1:6">
      <c r="A233" s="820"/>
      <c r="B233" s="782">
        <v>117446</v>
      </c>
      <c r="C233" s="782"/>
      <c r="D233" s="782" t="str">
        <f t="shared" si="9"/>
        <v>117446</v>
      </c>
      <c r="E233" s="782" t="s">
        <v>1242</v>
      </c>
      <c r="F233" s="786"/>
    </row>
    <row r="235" spans="1:6">
      <c r="A235" s="794" t="s">
        <v>1243</v>
      </c>
      <c r="B235" s="488">
        <v>172731</v>
      </c>
      <c r="C235" s="782" t="s">
        <v>3</v>
      </c>
      <c r="D235" s="583" t="str">
        <f>B235&amp;C235</f>
        <v>172731,</v>
      </c>
      <c r="E235" s="475" t="s">
        <v>1244</v>
      </c>
      <c r="F235" s="822"/>
    </row>
    <row r="236" spans="1:6">
      <c r="A236" s="791"/>
      <c r="B236" s="488">
        <v>73252</v>
      </c>
      <c r="C236" s="782" t="s">
        <v>3</v>
      </c>
      <c r="D236" s="583" t="str">
        <f t="shared" ref="D236:D270" si="10">B236&amp;C236</f>
        <v>73252,</v>
      </c>
      <c r="E236" s="475" t="s">
        <v>1244</v>
      </c>
      <c r="F236" s="822"/>
    </row>
    <row r="237" spans="1:6">
      <c r="A237" s="791"/>
      <c r="B237" s="488">
        <v>201676</v>
      </c>
      <c r="C237" s="782" t="s">
        <v>3</v>
      </c>
      <c r="D237" s="583" t="str">
        <f t="shared" si="10"/>
        <v>201676,</v>
      </c>
      <c r="E237" s="475" t="s">
        <v>1245</v>
      </c>
      <c r="F237" s="822"/>
    </row>
    <row r="238" spans="1:6">
      <c r="A238" s="791"/>
      <c r="B238" s="488">
        <v>119652</v>
      </c>
      <c r="C238" s="782" t="s">
        <v>3</v>
      </c>
      <c r="D238" s="583" t="str">
        <f t="shared" si="10"/>
        <v>119652,</v>
      </c>
      <c r="E238" s="475" t="s">
        <v>1246</v>
      </c>
      <c r="F238" s="822"/>
    </row>
    <row r="239" spans="1:6">
      <c r="A239" s="791"/>
      <c r="B239" s="501">
        <v>127087</v>
      </c>
      <c r="C239" s="782" t="s">
        <v>3</v>
      </c>
      <c r="D239" s="583" t="str">
        <f t="shared" si="10"/>
        <v>127087,</v>
      </c>
      <c r="E239" s="823" t="s">
        <v>718</v>
      </c>
      <c r="F239" s="822"/>
    </row>
    <row r="240" spans="1:6">
      <c r="A240" s="791"/>
      <c r="B240" s="488">
        <v>118247</v>
      </c>
      <c r="C240" s="782" t="s">
        <v>3</v>
      </c>
      <c r="D240" s="583" t="str">
        <f t="shared" si="10"/>
        <v>118247,</v>
      </c>
      <c r="E240" s="475" t="s">
        <v>889</v>
      </c>
      <c r="F240" s="822"/>
    </row>
    <row r="241" spans="1:6">
      <c r="A241" s="791"/>
      <c r="B241" s="488">
        <v>153486</v>
      </c>
      <c r="C241" s="782" t="s">
        <v>3</v>
      </c>
      <c r="D241" s="583" t="str">
        <f t="shared" si="10"/>
        <v>153486,</v>
      </c>
      <c r="E241" s="475" t="s">
        <v>1247</v>
      </c>
      <c r="F241" s="822"/>
    </row>
    <row r="242" spans="1:6">
      <c r="A242" s="791"/>
      <c r="B242" s="488">
        <v>217947</v>
      </c>
      <c r="C242" s="782" t="s">
        <v>3</v>
      </c>
      <c r="D242" s="583" t="str">
        <f t="shared" si="10"/>
        <v>217947,</v>
      </c>
      <c r="E242" s="475" t="s">
        <v>1247</v>
      </c>
      <c r="F242" s="822"/>
    </row>
    <row r="243" spans="1:6">
      <c r="A243" s="791"/>
      <c r="B243" s="488">
        <v>217952</v>
      </c>
      <c r="C243" s="782" t="s">
        <v>3</v>
      </c>
      <c r="D243" s="583" t="str">
        <f t="shared" si="10"/>
        <v>217952,</v>
      </c>
      <c r="E243" s="475" t="s">
        <v>1247</v>
      </c>
      <c r="F243" s="822"/>
    </row>
    <row r="244" spans="1:6">
      <c r="A244" s="791"/>
      <c r="B244" s="488">
        <v>214822</v>
      </c>
      <c r="C244" s="782" t="s">
        <v>3</v>
      </c>
      <c r="D244" s="583" t="str">
        <f t="shared" si="10"/>
        <v>214822,</v>
      </c>
      <c r="E244" s="475" t="s">
        <v>1160</v>
      </c>
      <c r="F244" s="822"/>
    </row>
    <row r="245" spans="1:6">
      <c r="A245" s="791"/>
      <c r="B245" s="488">
        <v>235087</v>
      </c>
      <c r="C245" s="782" t="s">
        <v>3</v>
      </c>
      <c r="D245" s="583" t="str">
        <f t="shared" si="10"/>
        <v>235087,</v>
      </c>
      <c r="E245" s="475" t="s">
        <v>1160</v>
      </c>
      <c r="F245" s="822"/>
    </row>
    <row r="246" spans="1:6">
      <c r="A246" s="791"/>
      <c r="B246" s="488">
        <v>214823</v>
      </c>
      <c r="C246" s="782" t="s">
        <v>3</v>
      </c>
      <c r="D246" s="583" t="str">
        <f t="shared" si="10"/>
        <v>214823,</v>
      </c>
      <c r="E246" s="475" t="s">
        <v>1160</v>
      </c>
      <c r="F246" s="822"/>
    </row>
    <row r="247" spans="1:6">
      <c r="A247" s="791"/>
      <c r="B247" s="488">
        <v>128486</v>
      </c>
      <c r="C247" s="782" t="s">
        <v>3</v>
      </c>
      <c r="D247" s="583" t="str">
        <f t="shared" si="10"/>
        <v>128486,</v>
      </c>
      <c r="E247" s="475" t="s">
        <v>1160</v>
      </c>
      <c r="F247" s="822"/>
    </row>
    <row r="248" spans="1:6">
      <c r="A248" s="791"/>
      <c r="B248" s="488">
        <v>169111</v>
      </c>
      <c r="C248" s="782" t="s">
        <v>3</v>
      </c>
      <c r="D248" s="583" t="str">
        <f t="shared" si="10"/>
        <v>169111,</v>
      </c>
      <c r="E248" s="475" t="s">
        <v>1248</v>
      </c>
      <c r="F248" s="822"/>
    </row>
    <row r="249" spans="1:6">
      <c r="A249" s="791"/>
      <c r="B249" s="488">
        <v>215601</v>
      </c>
      <c r="C249" s="782" t="s">
        <v>3</v>
      </c>
      <c r="D249" s="583" t="str">
        <f t="shared" si="10"/>
        <v>215601,</v>
      </c>
      <c r="E249" s="475" t="s">
        <v>1249</v>
      </c>
      <c r="F249" s="822"/>
    </row>
    <row r="250" spans="1:6">
      <c r="A250" s="791"/>
      <c r="B250" s="488">
        <v>215611</v>
      </c>
      <c r="C250" s="782" t="s">
        <v>3</v>
      </c>
      <c r="D250" s="583" t="str">
        <f t="shared" si="10"/>
        <v>215611,</v>
      </c>
      <c r="E250" s="475" t="s">
        <v>1249</v>
      </c>
      <c r="F250" s="822"/>
    </row>
    <row r="251" spans="1:6">
      <c r="A251" s="791"/>
      <c r="B251" s="488">
        <v>218035</v>
      </c>
      <c r="C251" s="782" t="s">
        <v>3</v>
      </c>
      <c r="D251" s="583" t="str">
        <f t="shared" si="10"/>
        <v>218035,</v>
      </c>
      <c r="E251" s="475" t="s">
        <v>1250</v>
      </c>
      <c r="F251" s="822"/>
    </row>
    <row r="252" spans="1:6">
      <c r="A252" s="791"/>
      <c r="B252" s="488">
        <v>124630</v>
      </c>
      <c r="C252" s="782" t="s">
        <v>3</v>
      </c>
      <c r="D252" s="583" t="str">
        <f t="shared" si="10"/>
        <v>124630,</v>
      </c>
      <c r="E252" s="475" t="s">
        <v>40</v>
      </c>
      <c r="F252" s="822"/>
    </row>
    <row r="253" spans="1:6">
      <c r="A253" s="791"/>
      <c r="B253" s="488">
        <v>188284</v>
      </c>
      <c r="C253" s="782" t="s">
        <v>3</v>
      </c>
      <c r="D253" s="583" t="str">
        <f t="shared" si="10"/>
        <v>188284,</v>
      </c>
      <c r="E253" s="476" t="s">
        <v>1251</v>
      </c>
      <c r="F253" s="822"/>
    </row>
    <row r="254" spans="1:6">
      <c r="A254" s="791"/>
      <c r="B254" s="488">
        <v>214837</v>
      </c>
      <c r="C254" s="782" t="s">
        <v>3</v>
      </c>
      <c r="D254" s="583" t="str">
        <f t="shared" si="10"/>
        <v>214837,</v>
      </c>
      <c r="E254" s="476" t="s">
        <v>1251</v>
      </c>
      <c r="F254" s="822"/>
    </row>
    <row r="255" spans="1:6">
      <c r="A255" s="791"/>
      <c r="B255" s="488">
        <v>124625</v>
      </c>
      <c r="C255" s="782" t="s">
        <v>3</v>
      </c>
      <c r="D255" s="583" t="str">
        <f t="shared" si="10"/>
        <v>124625,</v>
      </c>
      <c r="E255" s="476" t="s">
        <v>47</v>
      </c>
      <c r="F255" s="822"/>
    </row>
    <row r="256" spans="1:6">
      <c r="A256" s="791"/>
      <c r="B256" s="488">
        <v>122671</v>
      </c>
      <c r="C256" s="782" t="s">
        <v>3</v>
      </c>
      <c r="D256" s="583" t="str">
        <f t="shared" si="10"/>
        <v>122671,</v>
      </c>
      <c r="E256" s="476" t="s">
        <v>561</v>
      </c>
      <c r="F256" s="822"/>
    </row>
    <row r="257" spans="1:6">
      <c r="A257" s="791"/>
      <c r="B257" s="488">
        <v>135858</v>
      </c>
      <c r="C257" s="782" t="s">
        <v>3</v>
      </c>
      <c r="D257" s="583" t="str">
        <f t="shared" si="10"/>
        <v>135858,</v>
      </c>
      <c r="E257" s="476" t="s">
        <v>561</v>
      </c>
      <c r="F257" s="822"/>
    </row>
    <row r="258" spans="1:6">
      <c r="A258" s="791"/>
      <c r="B258" s="488">
        <v>92942</v>
      </c>
      <c r="C258" s="782" t="s">
        <v>3</v>
      </c>
      <c r="D258" s="583" t="str">
        <f t="shared" si="10"/>
        <v>92942,</v>
      </c>
      <c r="E258" s="476" t="s">
        <v>1252</v>
      </c>
      <c r="F258" s="822"/>
    </row>
    <row r="259" spans="1:6">
      <c r="A259" s="791"/>
      <c r="B259" s="488">
        <v>174817</v>
      </c>
      <c r="C259" s="782" t="s">
        <v>3</v>
      </c>
      <c r="D259" s="583" t="str">
        <f t="shared" si="10"/>
        <v>174817,</v>
      </c>
      <c r="E259" s="476" t="s">
        <v>1253</v>
      </c>
      <c r="F259" s="822"/>
    </row>
    <row r="260" spans="1:6">
      <c r="A260" s="791"/>
      <c r="B260" s="488">
        <v>192579</v>
      </c>
      <c r="C260" s="782" t="s">
        <v>3</v>
      </c>
      <c r="D260" s="583" t="str">
        <f t="shared" si="10"/>
        <v>192579,</v>
      </c>
      <c r="E260" s="476" t="s">
        <v>827</v>
      </c>
      <c r="F260" s="822"/>
    </row>
    <row r="261" ht="24" spans="1:6">
      <c r="A261" s="791"/>
      <c r="B261" s="488">
        <v>198103</v>
      </c>
      <c r="C261" s="782" t="s">
        <v>3</v>
      </c>
      <c r="D261" s="583" t="str">
        <f t="shared" si="10"/>
        <v>198103,</v>
      </c>
      <c r="E261" s="476" t="s">
        <v>1104</v>
      </c>
      <c r="F261" s="822"/>
    </row>
    <row r="262" ht="24" spans="1:6">
      <c r="A262" s="791"/>
      <c r="B262" s="488">
        <v>198102</v>
      </c>
      <c r="C262" s="782" t="s">
        <v>3</v>
      </c>
      <c r="D262" s="583" t="str">
        <f t="shared" si="10"/>
        <v>198102,</v>
      </c>
      <c r="E262" s="476" t="s">
        <v>1104</v>
      </c>
      <c r="F262" s="822"/>
    </row>
    <row r="263" spans="1:6">
      <c r="A263" s="791"/>
      <c r="B263" s="488">
        <v>168601</v>
      </c>
      <c r="C263" s="782" t="s">
        <v>3</v>
      </c>
      <c r="D263" s="583" t="str">
        <f t="shared" si="10"/>
        <v>168601,</v>
      </c>
      <c r="E263" s="476" t="s">
        <v>1254</v>
      </c>
      <c r="F263" s="822"/>
    </row>
    <row r="264" spans="1:6">
      <c r="A264" s="791"/>
      <c r="B264" s="488">
        <v>181448</v>
      </c>
      <c r="C264" s="782" t="s">
        <v>3</v>
      </c>
      <c r="D264" s="583" t="str">
        <f t="shared" si="10"/>
        <v>181448,</v>
      </c>
      <c r="E264" s="475" t="s">
        <v>1255</v>
      </c>
      <c r="F264" s="822"/>
    </row>
    <row r="265" spans="1:6">
      <c r="A265" s="791"/>
      <c r="B265" s="488">
        <v>191043</v>
      </c>
      <c r="C265" s="782" t="s">
        <v>3</v>
      </c>
      <c r="D265" s="583" t="str">
        <f t="shared" si="10"/>
        <v>191043,</v>
      </c>
      <c r="E265" s="476" t="s">
        <v>1256</v>
      </c>
      <c r="F265" s="822"/>
    </row>
    <row r="266" spans="1:6">
      <c r="A266" s="791"/>
      <c r="B266" s="488">
        <v>111912</v>
      </c>
      <c r="C266" s="782" t="s">
        <v>3</v>
      </c>
      <c r="D266" s="583" t="str">
        <f t="shared" si="10"/>
        <v>111912,</v>
      </c>
      <c r="E266" s="476" t="s">
        <v>1257</v>
      </c>
      <c r="F266" s="822"/>
    </row>
    <row r="267" spans="1:6">
      <c r="A267" s="791"/>
      <c r="B267" s="824">
        <v>158376</v>
      </c>
      <c r="C267" s="782" t="s">
        <v>3</v>
      </c>
      <c r="D267" s="583" t="str">
        <f t="shared" si="10"/>
        <v>158376,</v>
      </c>
      <c r="E267" s="824" t="s">
        <v>1226</v>
      </c>
      <c r="F267" s="822"/>
    </row>
    <row r="268" spans="1:6">
      <c r="A268" s="791"/>
      <c r="B268" s="824">
        <v>159751</v>
      </c>
      <c r="C268" s="782" t="s">
        <v>3</v>
      </c>
      <c r="D268" s="583" t="str">
        <f t="shared" si="10"/>
        <v>159751,</v>
      </c>
      <c r="E268" s="824" t="s">
        <v>1229</v>
      </c>
      <c r="F268" s="822"/>
    </row>
    <row r="269" spans="1:6">
      <c r="A269" s="791"/>
      <c r="B269" s="824">
        <v>226626</v>
      </c>
      <c r="C269" s="782" t="s">
        <v>3</v>
      </c>
      <c r="D269" s="583" t="str">
        <f t="shared" si="10"/>
        <v>226626,</v>
      </c>
      <c r="E269" s="824" t="s">
        <v>1258</v>
      </c>
      <c r="F269" s="822"/>
    </row>
    <row r="270" spans="1:6">
      <c r="A270" s="793"/>
      <c r="B270" s="824">
        <v>124097</v>
      </c>
      <c r="D270" s="583" t="str">
        <f t="shared" si="10"/>
        <v>124097</v>
      </c>
      <c r="E270" s="824" t="s">
        <v>1228</v>
      </c>
      <c r="F270" s="822"/>
    </row>
    <row r="271" spans="1:6">
      <c r="A271" s="583"/>
      <c r="B271" s="824"/>
      <c r="C271" s="583"/>
      <c r="D271" s="583"/>
      <c r="E271" s="824"/>
      <c r="F271" s="822"/>
    </row>
    <row r="272" spans="1:6">
      <c r="A272" s="583"/>
      <c r="B272" s="824"/>
      <c r="C272" s="583"/>
      <c r="D272" s="583"/>
      <c r="E272" s="824"/>
      <c r="F272" s="822"/>
    </row>
    <row r="273" spans="1:6">
      <c r="A273" s="794" t="s">
        <v>1259</v>
      </c>
      <c r="B273" s="825">
        <v>187141</v>
      </c>
      <c r="C273" s="782" t="s">
        <v>3</v>
      </c>
      <c r="D273" s="583" t="str">
        <f>B273&amp;C273</f>
        <v>187141,</v>
      </c>
      <c r="E273" s="826" t="s">
        <v>1260</v>
      </c>
      <c r="F273" s="822"/>
    </row>
    <row r="274" spans="1:6">
      <c r="A274" s="791"/>
      <c r="B274" s="825">
        <v>2519</v>
      </c>
      <c r="C274" s="782" t="s">
        <v>3</v>
      </c>
      <c r="D274" s="583" t="str">
        <f t="shared" ref="D274:D300" si="11">B274&amp;C274</f>
        <v>2519,</v>
      </c>
      <c r="E274" s="826" t="s">
        <v>1260</v>
      </c>
      <c r="F274" s="822"/>
    </row>
    <row r="275" spans="1:6">
      <c r="A275" s="791"/>
      <c r="B275" s="825">
        <v>186545</v>
      </c>
      <c r="C275" s="782" t="s">
        <v>3</v>
      </c>
      <c r="D275" s="583" t="str">
        <f t="shared" si="11"/>
        <v>186545,</v>
      </c>
      <c r="E275" s="826" t="s">
        <v>19</v>
      </c>
      <c r="F275" s="822"/>
    </row>
    <row r="276" spans="1:6">
      <c r="A276" s="791"/>
      <c r="B276" s="825">
        <v>124822</v>
      </c>
      <c r="C276" s="782" t="s">
        <v>3</v>
      </c>
      <c r="D276" s="583" t="str">
        <f t="shared" si="11"/>
        <v>124822,</v>
      </c>
      <c r="E276" s="826" t="s">
        <v>1261</v>
      </c>
      <c r="F276" s="822"/>
    </row>
    <row r="277" spans="1:6">
      <c r="A277" s="791"/>
      <c r="B277" s="825">
        <v>27632</v>
      </c>
      <c r="C277" s="782" t="s">
        <v>3</v>
      </c>
      <c r="D277" s="583" t="str">
        <f t="shared" si="11"/>
        <v>27632,</v>
      </c>
      <c r="E277" s="826" t="s">
        <v>1262</v>
      </c>
      <c r="F277" s="822"/>
    </row>
    <row r="278" spans="1:6">
      <c r="A278" s="791"/>
      <c r="B278" s="825">
        <v>49941</v>
      </c>
      <c r="C278" s="782" t="s">
        <v>3</v>
      </c>
      <c r="D278" s="583" t="str">
        <f t="shared" si="11"/>
        <v>49941,</v>
      </c>
      <c r="E278" s="826" t="s">
        <v>476</v>
      </c>
      <c r="F278" s="822"/>
    </row>
    <row r="279" spans="1:6">
      <c r="A279" s="791"/>
      <c r="B279" s="825">
        <v>49942</v>
      </c>
      <c r="C279" s="782" t="s">
        <v>3</v>
      </c>
      <c r="D279" s="583" t="str">
        <f t="shared" si="11"/>
        <v>49942,</v>
      </c>
      <c r="E279" s="826" t="s">
        <v>806</v>
      </c>
      <c r="F279" s="822"/>
    </row>
    <row r="280" spans="1:6">
      <c r="A280" s="791"/>
      <c r="B280" s="825">
        <v>139495</v>
      </c>
      <c r="C280" s="782" t="s">
        <v>3</v>
      </c>
      <c r="D280" s="583" t="str">
        <f t="shared" si="11"/>
        <v>139495,</v>
      </c>
      <c r="E280" s="826" t="s">
        <v>477</v>
      </c>
      <c r="F280" s="822"/>
    </row>
    <row r="281" spans="1:6">
      <c r="A281" s="791"/>
      <c r="B281" s="825">
        <v>154806</v>
      </c>
      <c r="C281" s="782" t="s">
        <v>3</v>
      </c>
      <c r="D281" s="583" t="str">
        <f t="shared" si="11"/>
        <v>154806,</v>
      </c>
      <c r="E281" s="826" t="s">
        <v>1263</v>
      </c>
      <c r="F281" s="822"/>
    </row>
    <row r="282" spans="1:6">
      <c r="A282" s="791"/>
      <c r="B282" s="825">
        <v>120296</v>
      </c>
      <c r="C282" s="782" t="s">
        <v>3</v>
      </c>
      <c r="D282" s="583" t="str">
        <f t="shared" si="11"/>
        <v>120296,</v>
      </c>
      <c r="E282" s="826" t="s">
        <v>1264</v>
      </c>
      <c r="F282" s="822"/>
    </row>
    <row r="283" spans="1:6">
      <c r="A283" s="791"/>
      <c r="B283" s="825">
        <v>154689</v>
      </c>
      <c r="C283" s="782" t="s">
        <v>3</v>
      </c>
      <c r="D283" s="583" t="str">
        <f t="shared" si="11"/>
        <v>154689,</v>
      </c>
      <c r="E283" s="826" t="s">
        <v>179</v>
      </c>
      <c r="F283" s="822"/>
    </row>
    <row r="284" spans="1:6">
      <c r="A284" s="791"/>
      <c r="B284" s="825">
        <v>16644</v>
      </c>
      <c r="C284" s="782" t="s">
        <v>3</v>
      </c>
      <c r="D284" s="583" t="str">
        <f t="shared" si="11"/>
        <v>16644,</v>
      </c>
      <c r="E284" s="826" t="s">
        <v>1265</v>
      </c>
      <c r="F284" s="822"/>
    </row>
    <row r="285" spans="1:6">
      <c r="A285" s="791"/>
      <c r="B285" s="825">
        <v>229633</v>
      </c>
      <c r="C285" s="782" t="s">
        <v>3</v>
      </c>
      <c r="D285" s="583" t="str">
        <f t="shared" si="11"/>
        <v>229633,</v>
      </c>
      <c r="E285" s="826" t="s">
        <v>1266</v>
      </c>
      <c r="F285" s="822"/>
    </row>
    <row r="286" spans="1:6">
      <c r="A286" s="791"/>
      <c r="B286" s="825">
        <v>208794</v>
      </c>
      <c r="C286" s="782" t="s">
        <v>3</v>
      </c>
      <c r="D286" s="583" t="str">
        <f t="shared" si="11"/>
        <v>208794,</v>
      </c>
      <c r="E286" s="826" t="s">
        <v>717</v>
      </c>
      <c r="F286" s="822"/>
    </row>
    <row r="287" spans="1:6">
      <c r="A287" s="791"/>
      <c r="B287" s="825">
        <v>223600</v>
      </c>
      <c r="C287" s="782" t="s">
        <v>3</v>
      </c>
      <c r="D287" s="583" t="str">
        <f t="shared" si="11"/>
        <v>223600,</v>
      </c>
      <c r="E287" s="826" t="s">
        <v>1267</v>
      </c>
      <c r="F287" s="822"/>
    </row>
    <row r="288" spans="1:6">
      <c r="A288" s="791"/>
      <c r="B288" s="825">
        <v>2317</v>
      </c>
      <c r="C288" s="782" t="s">
        <v>3</v>
      </c>
      <c r="D288" s="583" t="str">
        <f t="shared" si="11"/>
        <v>2317,</v>
      </c>
      <c r="E288" s="826" t="s">
        <v>1268</v>
      </c>
      <c r="F288" s="822"/>
    </row>
    <row r="289" spans="1:6">
      <c r="A289" s="791"/>
      <c r="B289" s="825">
        <v>168283</v>
      </c>
      <c r="C289" s="782" t="s">
        <v>3</v>
      </c>
      <c r="D289" s="583" t="str">
        <f t="shared" si="11"/>
        <v>168283,</v>
      </c>
      <c r="E289" s="826" t="s">
        <v>1269</v>
      </c>
      <c r="F289" s="822"/>
    </row>
    <row r="290" spans="1:6">
      <c r="A290" s="791"/>
      <c r="B290" s="825">
        <v>75452</v>
      </c>
      <c r="C290" s="782" t="s">
        <v>3</v>
      </c>
      <c r="D290" s="583" t="str">
        <f t="shared" si="11"/>
        <v>75452,</v>
      </c>
      <c r="E290" s="826" t="s">
        <v>549</v>
      </c>
      <c r="F290" s="822"/>
    </row>
    <row r="291" spans="1:6">
      <c r="A291" s="791"/>
      <c r="B291" s="825">
        <v>99821</v>
      </c>
      <c r="C291" s="782" t="s">
        <v>3</v>
      </c>
      <c r="D291" s="583" t="str">
        <f t="shared" si="11"/>
        <v>99821,</v>
      </c>
      <c r="E291" s="826" t="s">
        <v>1270</v>
      </c>
      <c r="F291" s="822"/>
    </row>
    <row r="292" spans="1:6">
      <c r="A292" s="791"/>
      <c r="B292" s="825">
        <v>172652</v>
      </c>
      <c r="C292" s="782" t="s">
        <v>3</v>
      </c>
      <c r="D292" s="583" t="str">
        <f t="shared" si="11"/>
        <v>172652,</v>
      </c>
      <c r="E292" s="826" t="s">
        <v>1271</v>
      </c>
      <c r="F292" s="822"/>
    </row>
    <row r="293" spans="1:6">
      <c r="A293" s="791"/>
      <c r="B293" s="825">
        <v>229782</v>
      </c>
      <c r="C293" s="782" t="s">
        <v>3</v>
      </c>
      <c r="D293" s="583" t="str">
        <f t="shared" si="11"/>
        <v>229782,</v>
      </c>
      <c r="E293" s="826" t="s">
        <v>1158</v>
      </c>
      <c r="F293" s="822"/>
    </row>
    <row r="294" spans="1:6">
      <c r="A294" s="791"/>
      <c r="B294" s="825">
        <v>189663</v>
      </c>
      <c r="C294" s="782" t="s">
        <v>3</v>
      </c>
      <c r="D294" s="583" t="str">
        <f t="shared" si="11"/>
        <v>189663,</v>
      </c>
      <c r="E294" s="826" t="s">
        <v>1158</v>
      </c>
      <c r="F294" s="822"/>
    </row>
    <row r="295" spans="1:6">
      <c r="A295" s="791"/>
      <c r="B295" s="825">
        <v>189661</v>
      </c>
      <c r="C295" s="782" t="s">
        <v>3</v>
      </c>
      <c r="D295" s="583" t="str">
        <f t="shared" si="11"/>
        <v>189661,</v>
      </c>
      <c r="E295" s="826" t="s">
        <v>1158</v>
      </c>
      <c r="F295" s="822"/>
    </row>
    <row r="296" spans="1:6">
      <c r="A296" s="791"/>
      <c r="B296" s="825">
        <v>214836</v>
      </c>
      <c r="C296" s="782" t="s">
        <v>3</v>
      </c>
      <c r="D296" s="583" t="str">
        <f t="shared" si="11"/>
        <v>214836,</v>
      </c>
      <c r="E296" s="826" t="s">
        <v>1272</v>
      </c>
      <c r="F296" s="822"/>
    </row>
    <row r="297" spans="1:6">
      <c r="A297" s="791"/>
      <c r="B297" s="825">
        <v>215808</v>
      </c>
      <c r="C297" s="782" t="s">
        <v>3</v>
      </c>
      <c r="D297" s="583" t="str">
        <f t="shared" si="11"/>
        <v>215808,</v>
      </c>
      <c r="E297" s="826" t="s">
        <v>1273</v>
      </c>
      <c r="F297" s="822"/>
    </row>
    <row r="298" spans="1:6">
      <c r="A298" s="791"/>
      <c r="B298" s="825">
        <v>214830</v>
      </c>
      <c r="C298" s="782" t="s">
        <v>3</v>
      </c>
      <c r="D298" s="583" t="str">
        <f t="shared" si="11"/>
        <v>214830,</v>
      </c>
      <c r="E298" s="826" t="s">
        <v>1274</v>
      </c>
      <c r="F298" s="822"/>
    </row>
    <row r="299" spans="1:6">
      <c r="A299" s="791"/>
      <c r="B299" s="825">
        <v>21139</v>
      </c>
      <c r="C299" s="782" t="s">
        <v>3</v>
      </c>
      <c r="D299" s="583" t="str">
        <f t="shared" si="11"/>
        <v>21139,</v>
      </c>
      <c r="E299" s="826" t="s">
        <v>1275</v>
      </c>
      <c r="F299" s="822"/>
    </row>
    <row r="300" spans="1:6">
      <c r="A300" s="793"/>
      <c r="B300" s="825">
        <v>223527</v>
      </c>
      <c r="C300" s="782"/>
      <c r="D300" s="583" t="str">
        <f t="shared" si="11"/>
        <v>223527</v>
      </c>
      <c r="E300" s="826" t="s">
        <v>1276</v>
      </c>
      <c r="F300" s="822"/>
    </row>
  </sheetData>
  <mergeCells count="36">
    <mergeCell ref="A1:E1"/>
    <mergeCell ref="A2:A7"/>
    <mergeCell ref="A18:A23"/>
    <mergeCell ref="A26:A39"/>
    <mergeCell ref="A42:A72"/>
    <mergeCell ref="A78:A83"/>
    <mergeCell ref="A85:A86"/>
    <mergeCell ref="A90:A98"/>
    <mergeCell ref="A100:A105"/>
    <mergeCell ref="A107:A108"/>
    <mergeCell ref="A110:A112"/>
    <mergeCell ref="A114:A184"/>
    <mergeCell ref="A187:A189"/>
    <mergeCell ref="A194:A197"/>
    <mergeCell ref="A199:A204"/>
    <mergeCell ref="A206:A224"/>
    <mergeCell ref="A226:A233"/>
    <mergeCell ref="A235:A270"/>
    <mergeCell ref="A273:A300"/>
    <mergeCell ref="E34:E35"/>
    <mergeCell ref="F2:F7"/>
    <mergeCell ref="F19:F20"/>
    <mergeCell ref="F21:F22"/>
    <mergeCell ref="F26:F39"/>
    <mergeCell ref="F42:F72"/>
    <mergeCell ref="F77:F83"/>
    <mergeCell ref="F85:F86"/>
    <mergeCell ref="F90:F98"/>
    <mergeCell ref="F100:F105"/>
    <mergeCell ref="F107:F108"/>
    <mergeCell ref="F110:F112"/>
    <mergeCell ref="F114:F184"/>
    <mergeCell ref="F195:F197"/>
    <mergeCell ref="F199:F204"/>
    <mergeCell ref="F206:F224"/>
    <mergeCell ref="F226:F233"/>
  </mergeCells>
  <pageMargins left="0.75" right="0.75" top="1" bottom="1" header="0.5" footer="0.5"/>
  <pageSetup paperSize="120" orientation="portrait"/>
  <headerFooter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"/>
  <sheetViews>
    <sheetView topLeftCell="A9" workbookViewId="0">
      <selection activeCell="A1" sqref="$A1:$XFD4"/>
    </sheetView>
  </sheetViews>
  <sheetFormatPr defaultColWidth="8.88888888888889" defaultRowHeight="14.4"/>
  <cols>
    <col min="3" max="3" width="8.55555555555556" customWidth="1"/>
    <col min="4" max="9" width="8.88888888888889" customWidth="1"/>
    <col min="10" max="10" width="10.2222222222222" customWidth="1"/>
    <col min="11" max="11" width="10.6666666666667" customWidth="1"/>
    <col min="12" max="12" width="7.22222222222222" customWidth="1"/>
  </cols>
  <sheetData>
    <row r="1" ht="28.8" spans="1:22">
      <c r="A1" s="3" t="s">
        <v>276</v>
      </c>
      <c r="B1" s="4" t="s">
        <v>277</v>
      </c>
      <c r="C1" s="4" t="s">
        <v>278</v>
      </c>
      <c r="D1" s="5" t="s">
        <v>279</v>
      </c>
      <c r="E1" s="5" t="s">
        <v>280</v>
      </c>
      <c r="F1" s="5" t="s">
        <v>281</v>
      </c>
      <c r="G1" s="5" t="s">
        <v>282</v>
      </c>
      <c r="H1" s="35" t="s">
        <v>283</v>
      </c>
      <c r="I1" s="35" t="s">
        <v>284</v>
      </c>
      <c r="J1" s="5" t="s">
        <v>285</v>
      </c>
      <c r="K1" s="5" t="s">
        <v>286</v>
      </c>
      <c r="L1" s="4" t="s">
        <v>287</v>
      </c>
      <c r="M1" s="36" t="s">
        <v>288</v>
      </c>
      <c r="N1" s="4" t="s">
        <v>277</v>
      </c>
      <c r="O1" s="4" t="s">
        <v>289</v>
      </c>
      <c r="P1" s="4" t="s">
        <v>290</v>
      </c>
      <c r="Q1" s="4" t="s">
        <v>291</v>
      </c>
      <c r="R1" s="4" t="s">
        <v>292</v>
      </c>
      <c r="S1" s="69" t="s">
        <v>441</v>
      </c>
      <c r="T1" s="47" t="s">
        <v>861</v>
      </c>
      <c r="U1" s="48" t="s">
        <v>942</v>
      </c>
      <c r="V1" s="51" t="s">
        <v>1133</v>
      </c>
    </row>
    <row r="2" spans="1:22">
      <c r="A2" s="6" t="s">
        <v>1277</v>
      </c>
      <c r="B2" s="8" t="s">
        <v>294</v>
      </c>
      <c r="C2" s="8">
        <v>0.9</v>
      </c>
      <c r="D2" s="9">
        <v>1.9</v>
      </c>
      <c r="E2" s="10">
        <f>C2/D2*F3</f>
        <v>51688.4210526316</v>
      </c>
      <c r="F2" s="11">
        <v>109120</v>
      </c>
      <c r="G2" s="11">
        <v>3520</v>
      </c>
      <c r="H2" s="37">
        <f>E2/31</f>
        <v>1667.36842105263</v>
      </c>
      <c r="I2" s="37">
        <f>C2/D2*J3</f>
        <v>734.210526315789</v>
      </c>
      <c r="J2" s="38">
        <v>1550</v>
      </c>
      <c r="K2" s="38">
        <v>25097.6</v>
      </c>
      <c r="L2" s="39">
        <v>0.23</v>
      </c>
      <c r="M2" s="23">
        <v>57.2</v>
      </c>
      <c r="N2" s="20" t="s">
        <v>294</v>
      </c>
      <c r="O2" s="21">
        <v>105</v>
      </c>
      <c r="P2" s="21">
        <f>O2/4</f>
        <v>26.25</v>
      </c>
      <c r="Q2" s="21">
        <f>P2/7</f>
        <v>3.75</v>
      </c>
      <c r="R2" s="6">
        <v>105</v>
      </c>
      <c r="S2" s="70">
        <v>0</v>
      </c>
      <c r="T2" s="49">
        <v>30</v>
      </c>
      <c r="U2" s="50">
        <v>24</v>
      </c>
      <c r="V2" s="51">
        <v>15</v>
      </c>
    </row>
    <row r="3" spans="1:22">
      <c r="A3" s="6" t="s">
        <v>1277</v>
      </c>
      <c r="B3" s="8" t="s">
        <v>944</v>
      </c>
      <c r="C3" s="8">
        <v>1</v>
      </c>
      <c r="D3" s="9">
        <v>1.9</v>
      </c>
      <c r="E3" s="10">
        <f>C3/D3*F2</f>
        <v>57431.5789473684</v>
      </c>
      <c r="F3" s="11">
        <v>109120</v>
      </c>
      <c r="G3" s="11">
        <v>3520</v>
      </c>
      <c r="H3" s="37">
        <f>E3/31</f>
        <v>1852.63157894737</v>
      </c>
      <c r="I3" s="37">
        <f>C3/D3*J2</f>
        <v>815.789473684211</v>
      </c>
      <c r="J3" s="40">
        <v>1550</v>
      </c>
      <c r="K3" s="38">
        <v>25097.6</v>
      </c>
      <c r="L3" s="39">
        <v>0.23</v>
      </c>
      <c r="M3" s="23">
        <v>57.2</v>
      </c>
      <c r="N3" s="20" t="s">
        <v>944</v>
      </c>
      <c r="O3" s="21">
        <v>105</v>
      </c>
      <c r="P3" s="21">
        <f>O3/4</f>
        <v>26.25</v>
      </c>
      <c r="Q3" s="21">
        <f>P3/7</f>
        <v>3.75</v>
      </c>
      <c r="R3" s="6">
        <v>105</v>
      </c>
      <c r="S3" s="70">
        <v>0</v>
      </c>
      <c r="T3" s="49">
        <v>30</v>
      </c>
      <c r="U3" s="50">
        <v>26</v>
      </c>
      <c r="V3" s="51">
        <v>15</v>
      </c>
    </row>
    <row r="4" spans="1:22">
      <c r="A4" s="6"/>
      <c r="B4" s="8"/>
      <c r="C4" s="8">
        <f>SUM(C2:C3)</f>
        <v>1.9</v>
      </c>
      <c r="D4" s="9"/>
      <c r="E4" s="10">
        <f>SUM(E2:E3)</f>
        <v>109120</v>
      </c>
      <c r="F4" s="11"/>
      <c r="G4" s="11"/>
      <c r="H4" s="37">
        <f>E4/31</f>
        <v>3520</v>
      </c>
      <c r="I4" s="37">
        <f>SUM(I2:I3)</f>
        <v>1550</v>
      </c>
      <c r="J4" s="40"/>
      <c r="K4" s="38"/>
      <c r="L4" s="41"/>
      <c r="M4" s="23"/>
      <c r="N4" s="20"/>
      <c r="O4" s="23"/>
      <c r="P4" s="23"/>
      <c r="Q4" s="23"/>
      <c r="R4" s="8"/>
      <c r="S4" s="71"/>
      <c r="T4" s="51"/>
      <c r="U4" s="49">
        <f>SUM(U2:U3)</f>
        <v>50</v>
      </c>
      <c r="V4" s="51"/>
    </row>
    <row r="5" spans="1:18">
      <c r="A5" s="13"/>
      <c r="B5" s="172"/>
      <c r="C5" s="172"/>
      <c r="D5" s="173"/>
      <c r="E5" s="173"/>
      <c r="F5" s="173"/>
      <c r="G5" s="173"/>
      <c r="H5" s="173"/>
      <c r="I5" s="173"/>
      <c r="J5" s="173"/>
      <c r="K5" s="173"/>
      <c r="L5" s="172"/>
      <c r="M5" s="172"/>
      <c r="N5" s="172"/>
      <c r="O5" s="172"/>
      <c r="P5" s="172"/>
      <c r="Q5" s="172"/>
      <c r="R5" s="172"/>
    </row>
    <row r="6" spans="1:18">
      <c r="A6" s="753" t="s">
        <v>298</v>
      </c>
      <c r="B6" s="753"/>
      <c r="C6" s="176" t="s">
        <v>294</v>
      </c>
      <c r="D6" s="177" t="s">
        <v>944</v>
      </c>
      <c r="E6" s="178" t="s">
        <v>442</v>
      </c>
      <c r="F6" s="179"/>
      <c r="G6" s="180"/>
      <c r="H6" s="180" t="s">
        <v>299</v>
      </c>
      <c r="I6" s="180"/>
      <c r="J6" s="177" t="s">
        <v>294</v>
      </c>
      <c r="K6" s="177" t="s">
        <v>944</v>
      </c>
      <c r="L6" s="178" t="s">
        <v>442</v>
      </c>
      <c r="M6" s="179"/>
      <c r="N6" s="172"/>
      <c r="O6" s="172"/>
      <c r="P6" s="172"/>
      <c r="Q6" s="172"/>
      <c r="R6" s="172"/>
    </row>
    <row r="7" s="199" customFormat="1" ht="15" customHeight="1" spans="1:13">
      <c r="A7" s="174">
        <v>20</v>
      </c>
      <c r="B7" s="588" t="s">
        <v>164</v>
      </c>
      <c r="C7" s="181">
        <v>9</v>
      </c>
      <c r="D7" s="183">
        <v>11</v>
      </c>
      <c r="E7" s="184">
        <f>C7+D7</f>
        <v>20</v>
      </c>
      <c r="F7" s="181"/>
      <c r="G7" s="184"/>
      <c r="H7" s="184"/>
      <c r="I7" s="198"/>
      <c r="J7" s="183"/>
      <c r="K7" s="183"/>
      <c r="L7" s="184"/>
      <c r="M7" s="49"/>
    </row>
    <row r="8" s="199" customFormat="1" ht="15" customHeight="1" spans="1:13">
      <c r="A8" s="174">
        <v>2</v>
      </c>
      <c r="B8" s="588" t="s">
        <v>1278</v>
      </c>
      <c r="C8" s="181">
        <v>1</v>
      </c>
      <c r="D8" s="183">
        <v>1</v>
      </c>
      <c r="E8" s="184">
        <f t="shared" ref="E8:E24" si="0">C8+D8</f>
        <v>2</v>
      </c>
      <c r="F8" s="181"/>
      <c r="G8" s="184"/>
      <c r="H8" s="184"/>
      <c r="I8" s="198"/>
      <c r="J8" s="183"/>
      <c r="K8" s="183"/>
      <c r="L8" s="184"/>
      <c r="M8" s="49"/>
    </row>
    <row r="9" s="199" customFormat="1" ht="15" customHeight="1" spans="1:13">
      <c r="A9" s="174">
        <v>6</v>
      </c>
      <c r="B9" s="588" t="s">
        <v>1279</v>
      </c>
      <c r="C9" s="181">
        <v>3</v>
      </c>
      <c r="D9" s="183">
        <v>3</v>
      </c>
      <c r="E9" s="184">
        <f t="shared" si="0"/>
        <v>6</v>
      </c>
      <c r="F9" s="181"/>
      <c r="G9" s="184"/>
      <c r="H9" s="184"/>
      <c r="I9" s="198"/>
      <c r="J9" s="183"/>
      <c r="K9" s="183"/>
      <c r="L9" s="184"/>
      <c r="M9" s="49"/>
    </row>
    <row r="10" s="199" customFormat="1" ht="15" customHeight="1" spans="1:13">
      <c r="A10" s="174">
        <v>20</v>
      </c>
      <c r="B10" s="588" t="s">
        <v>1280</v>
      </c>
      <c r="C10" s="181">
        <v>9</v>
      </c>
      <c r="D10" s="183">
        <v>11</v>
      </c>
      <c r="E10" s="184">
        <f t="shared" si="0"/>
        <v>20</v>
      </c>
      <c r="F10" s="181"/>
      <c r="G10" s="184"/>
      <c r="H10" s="184"/>
      <c r="I10" s="198"/>
      <c r="J10" s="183"/>
      <c r="K10" s="183"/>
      <c r="L10" s="184"/>
      <c r="M10" s="49"/>
    </row>
    <row r="11" s="199" customFormat="1" ht="15" customHeight="1" spans="1:13">
      <c r="A11" s="174">
        <v>17</v>
      </c>
      <c r="B11" s="591" t="s">
        <v>305</v>
      </c>
      <c r="C11" s="181">
        <v>8</v>
      </c>
      <c r="D11" s="183">
        <v>9</v>
      </c>
      <c r="E11" s="184">
        <f t="shared" si="0"/>
        <v>17</v>
      </c>
      <c r="F11" s="181"/>
      <c r="G11" s="184"/>
      <c r="H11" s="184"/>
      <c r="I11" s="198"/>
      <c r="J11" s="183"/>
      <c r="K11" s="183"/>
      <c r="L11" s="184"/>
      <c r="M11" s="49"/>
    </row>
    <row r="12" s="199" customFormat="1" ht="15" customHeight="1" spans="1:13">
      <c r="A12" s="174">
        <v>54</v>
      </c>
      <c r="B12" s="591" t="s">
        <v>698</v>
      </c>
      <c r="C12" s="181">
        <v>25</v>
      </c>
      <c r="D12" s="183">
        <v>29</v>
      </c>
      <c r="E12" s="184">
        <f t="shared" si="0"/>
        <v>54</v>
      </c>
      <c r="F12" s="181"/>
      <c r="G12" s="184"/>
      <c r="H12" s="184"/>
      <c r="I12" s="198"/>
      <c r="J12" s="183"/>
      <c r="K12" s="183"/>
      <c r="L12" s="184"/>
      <c r="M12" s="49"/>
    </row>
    <row r="13" s="199" customFormat="1" ht="15" customHeight="1" spans="1:13">
      <c r="A13" s="174">
        <v>4</v>
      </c>
      <c r="B13" s="591" t="s">
        <v>1281</v>
      </c>
      <c r="C13" s="181">
        <v>2</v>
      </c>
      <c r="D13" s="183">
        <v>2</v>
      </c>
      <c r="E13" s="184">
        <f t="shared" si="0"/>
        <v>4</v>
      </c>
      <c r="F13" s="181"/>
      <c r="G13" s="184"/>
      <c r="H13" s="184"/>
      <c r="I13" s="198"/>
      <c r="J13" s="183"/>
      <c r="K13" s="183"/>
      <c r="L13" s="184"/>
      <c r="M13" s="49"/>
    </row>
    <row r="14" s="199" customFormat="1" ht="15" customHeight="1" spans="1:13">
      <c r="A14" s="754">
        <v>31</v>
      </c>
      <c r="B14" s="755" t="s">
        <v>1206</v>
      </c>
      <c r="C14" s="181">
        <v>15</v>
      </c>
      <c r="D14" s="183">
        <v>16</v>
      </c>
      <c r="E14" s="184">
        <f t="shared" si="0"/>
        <v>31</v>
      </c>
      <c r="F14" s="181"/>
      <c r="G14" s="184"/>
      <c r="H14" s="184"/>
      <c r="I14" s="764">
        <v>36</v>
      </c>
      <c r="J14" s="183">
        <v>17</v>
      </c>
      <c r="K14" s="183">
        <v>19</v>
      </c>
      <c r="L14" s="184">
        <f t="shared" ref="L14:L21" si="1">SUM(J14:K14)</f>
        <v>36</v>
      </c>
      <c r="M14" s="200"/>
    </row>
    <row r="15" s="199" customFormat="1" ht="15" customHeight="1" spans="1:13">
      <c r="A15" s="754">
        <v>6</v>
      </c>
      <c r="B15" s="755" t="s">
        <v>1208</v>
      </c>
      <c r="C15" s="181">
        <v>3</v>
      </c>
      <c r="D15" s="183">
        <v>3</v>
      </c>
      <c r="E15" s="184">
        <f t="shared" si="0"/>
        <v>6</v>
      </c>
      <c r="F15" s="181"/>
      <c r="G15" s="184"/>
      <c r="H15" s="184"/>
      <c r="I15" s="764">
        <v>8</v>
      </c>
      <c r="J15" s="183">
        <v>4</v>
      </c>
      <c r="K15" s="183">
        <v>4</v>
      </c>
      <c r="L15" s="184">
        <f t="shared" si="1"/>
        <v>8</v>
      </c>
      <c r="M15" s="200"/>
    </row>
    <row r="16" s="199" customFormat="1" ht="15" customHeight="1" spans="1:13">
      <c r="A16" s="754">
        <v>11</v>
      </c>
      <c r="B16" s="755" t="s">
        <v>1211</v>
      </c>
      <c r="C16" s="181">
        <v>5</v>
      </c>
      <c r="D16" s="183">
        <v>6</v>
      </c>
      <c r="E16" s="184">
        <f t="shared" si="0"/>
        <v>11</v>
      </c>
      <c r="F16" s="181"/>
      <c r="G16" s="184"/>
      <c r="H16" s="184"/>
      <c r="I16" s="765">
        <v>13</v>
      </c>
      <c r="J16" s="183">
        <v>6</v>
      </c>
      <c r="K16" s="183">
        <v>7</v>
      </c>
      <c r="L16" s="184">
        <f t="shared" si="1"/>
        <v>13</v>
      </c>
      <c r="M16" s="200"/>
    </row>
    <row r="17" s="199" customFormat="1" ht="15" customHeight="1" spans="1:13">
      <c r="A17" s="754">
        <v>18</v>
      </c>
      <c r="B17" s="755" t="s">
        <v>107</v>
      </c>
      <c r="C17" s="181">
        <v>9</v>
      </c>
      <c r="D17" s="183">
        <v>9</v>
      </c>
      <c r="E17" s="184">
        <f t="shared" si="0"/>
        <v>18</v>
      </c>
      <c r="F17" s="181"/>
      <c r="G17" s="184"/>
      <c r="H17" s="184"/>
      <c r="I17" s="765">
        <v>22</v>
      </c>
      <c r="J17" s="183">
        <v>10</v>
      </c>
      <c r="K17" s="183">
        <v>12</v>
      </c>
      <c r="L17" s="184">
        <f t="shared" si="1"/>
        <v>22</v>
      </c>
      <c r="M17" s="200"/>
    </row>
    <row r="18" s="171" customFormat="1" spans="1:18">
      <c r="A18" s="756">
        <v>28</v>
      </c>
      <c r="B18" s="755" t="s">
        <v>1142</v>
      </c>
      <c r="C18" s="181">
        <v>13</v>
      </c>
      <c r="D18" s="183">
        <v>15</v>
      </c>
      <c r="E18" s="184">
        <f t="shared" si="0"/>
        <v>28</v>
      </c>
      <c r="F18" s="181"/>
      <c r="G18" s="180"/>
      <c r="H18" s="180"/>
      <c r="I18" s="766">
        <v>34</v>
      </c>
      <c r="J18" s="183">
        <v>16</v>
      </c>
      <c r="K18" s="183">
        <v>18</v>
      </c>
      <c r="L18" s="178">
        <f t="shared" si="1"/>
        <v>34</v>
      </c>
      <c r="M18" s="200"/>
      <c r="N18" s="173"/>
      <c r="O18" s="173"/>
      <c r="P18" s="173"/>
      <c r="Q18" s="173"/>
      <c r="R18" s="173"/>
    </row>
    <row r="19" s="171" customFormat="1" spans="1:18">
      <c r="A19" s="757">
        <v>5</v>
      </c>
      <c r="B19" s="755" t="s">
        <v>547</v>
      </c>
      <c r="C19" s="181">
        <v>2</v>
      </c>
      <c r="D19" s="183">
        <v>3</v>
      </c>
      <c r="E19" s="184">
        <f t="shared" si="0"/>
        <v>5</v>
      </c>
      <c r="F19" s="181"/>
      <c r="G19" s="180"/>
      <c r="H19" s="178"/>
      <c r="I19" s="767">
        <v>6</v>
      </c>
      <c r="J19" s="183">
        <v>3</v>
      </c>
      <c r="K19" s="183">
        <v>3</v>
      </c>
      <c r="L19" s="178">
        <f t="shared" si="1"/>
        <v>6</v>
      </c>
      <c r="M19" s="200"/>
      <c r="N19" s="173"/>
      <c r="O19" s="173"/>
      <c r="P19" s="173"/>
      <c r="Q19" s="173"/>
      <c r="R19" s="173"/>
    </row>
    <row r="20" s="171" customFormat="1" spans="1:18">
      <c r="A20" s="757">
        <v>10</v>
      </c>
      <c r="B20" s="758" t="s">
        <v>125</v>
      </c>
      <c r="C20" s="181">
        <v>5</v>
      </c>
      <c r="D20" s="183">
        <v>5</v>
      </c>
      <c r="E20" s="184">
        <f t="shared" si="0"/>
        <v>10</v>
      </c>
      <c r="F20" s="181"/>
      <c r="G20" s="180"/>
      <c r="H20" s="178"/>
      <c r="I20" s="767">
        <v>12</v>
      </c>
      <c r="J20" s="183">
        <v>6</v>
      </c>
      <c r="K20" s="183">
        <v>6</v>
      </c>
      <c r="L20" s="178">
        <f t="shared" si="1"/>
        <v>12</v>
      </c>
      <c r="M20" s="200"/>
      <c r="N20" s="173"/>
      <c r="O20" s="173"/>
      <c r="P20" s="173"/>
      <c r="Q20" s="173"/>
      <c r="R20" s="173"/>
    </row>
    <row r="21" s="171" customFormat="1" spans="1:21">
      <c r="A21" s="757">
        <v>23</v>
      </c>
      <c r="B21" s="759" t="s">
        <v>818</v>
      </c>
      <c r="C21" s="181">
        <v>11</v>
      </c>
      <c r="D21" s="183">
        <v>12</v>
      </c>
      <c r="E21" s="184">
        <f t="shared" si="0"/>
        <v>23</v>
      </c>
      <c r="F21" s="181"/>
      <c r="G21" s="180"/>
      <c r="H21" s="178"/>
      <c r="I21" s="767">
        <v>28</v>
      </c>
      <c r="J21" s="183">
        <v>13</v>
      </c>
      <c r="K21" s="183">
        <v>15</v>
      </c>
      <c r="L21" s="178">
        <f t="shared" si="1"/>
        <v>28</v>
      </c>
      <c r="M21" s="200"/>
      <c r="N21" s="173"/>
      <c r="O21" s="173"/>
      <c r="P21" s="173"/>
      <c r="Q21" s="173"/>
      <c r="R21" s="173"/>
      <c r="U21" s="207"/>
    </row>
    <row r="22" s="171" customFormat="1" spans="1:21">
      <c r="A22" s="180">
        <v>20</v>
      </c>
      <c r="B22" s="591" t="s">
        <v>126</v>
      </c>
      <c r="C22" s="181">
        <v>9</v>
      </c>
      <c r="D22" s="183">
        <v>11</v>
      </c>
      <c r="E22" s="184">
        <f t="shared" si="0"/>
        <v>20</v>
      </c>
      <c r="F22" s="181"/>
      <c r="G22" s="180"/>
      <c r="H22" s="180"/>
      <c r="I22" s="204"/>
      <c r="J22" s="177"/>
      <c r="K22" s="177"/>
      <c r="L22" s="178"/>
      <c r="M22" s="187"/>
      <c r="N22" s="173"/>
      <c r="O22" s="173"/>
      <c r="P22" s="173"/>
      <c r="Q22" s="173"/>
      <c r="R22" s="173"/>
      <c r="U22" s="207"/>
    </row>
    <row r="23" s="171" customFormat="1" ht="15.6" spans="1:21">
      <c r="A23" s="304">
        <v>30</v>
      </c>
      <c r="B23" s="329" t="s">
        <v>869</v>
      </c>
      <c r="C23" s="181">
        <v>14</v>
      </c>
      <c r="D23" s="183">
        <v>16</v>
      </c>
      <c r="E23" s="184">
        <f t="shared" si="0"/>
        <v>30</v>
      </c>
      <c r="F23" s="181"/>
      <c r="G23" s="189"/>
      <c r="H23" s="304"/>
      <c r="I23" s="313"/>
      <c r="J23" s="177"/>
      <c r="K23" s="177"/>
      <c r="L23" s="304"/>
      <c r="M23" s="768"/>
      <c r="N23" s="173"/>
      <c r="O23" s="173"/>
      <c r="P23" s="173"/>
      <c r="Q23" s="173"/>
      <c r="R23" s="173"/>
      <c r="U23" s="770"/>
    </row>
    <row r="24" s="171" customFormat="1" spans="1:21">
      <c r="A24" s="189">
        <v>3</v>
      </c>
      <c r="B24" s="760" t="s">
        <v>725</v>
      </c>
      <c r="C24" s="181">
        <v>1</v>
      </c>
      <c r="D24" s="183">
        <v>2</v>
      </c>
      <c r="E24" s="184">
        <f t="shared" si="0"/>
        <v>3</v>
      </c>
      <c r="F24" s="181"/>
      <c r="G24" s="189"/>
      <c r="H24" s="189"/>
      <c r="I24" s="313"/>
      <c r="J24" s="177"/>
      <c r="K24" s="177"/>
      <c r="L24" s="304"/>
      <c r="M24" s="200"/>
      <c r="N24" s="173"/>
      <c r="O24" s="173"/>
      <c r="P24" s="173"/>
      <c r="Q24" s="173"/>
      <c r="R24" s="173"/>
      <c r="U24" s="207"/>
    </row>
    <row r="25" s="171" customFormat="1" spans="1:21">
      <c r="A25" s="304">
        <v>48</v>
      </c>
      <c r="B25" s="761" t="s">
        <v>1282</v>
      </c>
      <c r="C25" s="187">
        <v>24</v>
      </c>
      <c r="D25" s="177"/>
      <c r="E25" s="192"/>
      <c r="F25" s="190"/>
      <c r="G25" s="192"/>
      <c r="H25" s="159"/>
      <c r="I25" s="769"/>
      <c r="J25" s="205"/>
      <c r="K25" s="205"/>
      <c r="L25" s="192"/>
      <c r="M25" s="190"/>
      <c r="N25" s="173"/>
      <c r="O25" s="173"/>
      <c r="P25" s="173"/>
      <c r="Q25" s="173"/>
      <c r="R25" s="173"/>
      <c r="U25" s="207"/>
    </row>
    <row r="26" s="171" customFormat="1" spans="1:18">
      <c r="A26" s="717">
        <v>8</v>
      </c>
      <c r="B26" s="762" t="s">
        <v>1283</v>
      </c>
      <c r="C26" s="187">
        <v>4</v>
      </c>
      <c r="D26" s="177"/>
      <c r="E26" s="192"/>
      <c r="F26" s="190"/>
      <c r="G26" s="191"/>
      <c r="H26" s="192"/>
      <c r="I26" s="159"/>
      <c r="J26" s="205"/>
      <c r="K26" s="205"/>
      <c r="L26" s="192"/>
      <c r="M26" s="190"/>
      <c r="N26" s="173"/>
      <c r="O26" s="173"/>
      <c r="P26" s="173"/>
      <c r="Q26" s="173"/>
      <c r="R26" s="173"/>
    </row>
    <row r="27" s="171" customFormat="1" spans="1:18">
      <c r="A27" s="717">
        <v>1682</v>
      </c>
      <c r="B27" s="762" t="s">
        <v>1147</v>
      </c>
      <c r="C27" s="187">
        <v>830</v>
      </c>
      <c r="D27" s="177">
        <v>852</v>
      </c>
      <c r="E27" s="192"/>
      <c r="F27" s="190"/>
      <c r="G27" s="191"/>
      <c r="H27" s="192"/>
      <c r="I27" s="159"/>
      <c r="J27" s="205"/>
      <c r="K27" s="205"/>
      <c r="L27" s="192"/>
      <c r="M27" s="190"/>
      <c r="N27" s="173"/>
      <c r="O27" s="173"/>
      <c r="P27" s="173"/>
      <c r="Q27" s="173"/>
      <c r="R27" s="173"/>
    </row>
    <row r="28" s="171" customFormat="1" spans="1:18">
      <c r="A28" s="719">
        <v>25</v>
      </c>
      <c r="B28" s="678" t="s">
        <v>1284</v>
      </c>
      <c r="C28" s="763">
        <v>12</v>
      </c>
      <c r="D28" s="763">
        <v>13</v>
      </c>
      <c r="E28" s="190"/>
      <c r="F28" s="190"/>
      <c r="G28" s="191"/>
      <c r="H28" s="192"/>
      <c r="I28" s="159"/>
      <c r="J28" s="205"/>
      <c r="K28" s="205"/>
      <c r="L28" s="192"/>
      <c r="M28" s="190"/>
      <c r="N28" s="173"/>
      <c r="O28" s="173"/>
      <c r="P28" s="173"/>
      <c r="Q28" s="173"/>
      <c r="R28" s="173"/>
    </row>
    <row r="29" s="171" customFormat="1" spans="1:18">
      <c r="A29" s="719">
        <v>20</v>
      </c>
      <c r="B29" s="678" t="s">
        <v>357</v>
      </c>
      <c r="C29" s="763">
        <v>8</v>
      </c>
      <c r="D29" s="763">
        <v>12</v>
      </c>
      <c r="E29" s="190"/>
      <c r="F29" s="190"/>
      <c r="G29" s="191"/>
      <c r="H29" s="192"/>
      <c r="I29" s="159"/>
      <c r="J29" s="205"/>
      <c r="K29" s="205"/>
      <c r="L29" s="192"/>
      <c r="M29" s="190"/>
      <c r="N29" s="173"/>
      <c r="O29" s="173"/>
      <c r="P29" s="173"/>
      <c r="Q29" s="173"/>
      <c r="R29" s="173"/>
    </row>
    <row r="30" s="171" customFormat="1" spans="1:18">
      <c r="A30" s="313">
        <v>800</v>
      </c>
      <c r="B30" s="611" t="s">
        <v>1285</v>
      </c>
      <c r="C30" s="763">
        <v>400</v>
      </c>
      <c r="D30" s="763">
        <v>400</v>
      </c>
      <c r="E30" s="190"/>
      <c r="F30" s="190"/>
      <c r="G30" s="191"/>
      <c r="H30" s="192"/>
      <c r="I30" s="159"/>
      <c r="J30" s="205"/>
      <c r="K30" s="205"/>
      <c r="L30" s="192"/>
      <c r="M30" s="190"/>
      <c r="N30" s="173"/>
      <c r="O30" s="173"/>
      <c r="P30" s="173"/>
      <c r="Q30" s="173"/>
      <c r="R30" s="173"/>
    </row>
    <row r="31" s="171" customFormat="1" spans="1:18">
      <c r="A31" s="189">
        <v>1200</v>
      </c>
      <c r="B31" s="611" t="s">
        <v>1286</v>
      </c>
      <c r="C31" s="177">
        <v>600</v>
      </c>
      <c r="D31" s="177">
        <v>600</v>
      </c>
      <c r="E31" s="192"/>
      <c r="F31" s="190"/>
      <c r="G31" s="191"/>
      <c r="H31" s="192"/>
      <c r="I31" s="159"/>
      <c r="J31" s="205"/>
      <c r="K31" s="205"/>
      <c r="L31" s="192"/>
      <c r="M31" s="190"/>
      <c r="N31" s="173"/>
      <c r="O31" s="173"/>
      <c r="P31" s="173"/>
      <c r="Q31" s="173"/>
      <c r="R31" s="173"/>
    </row>
    <row r="32" spans="1:19">
      <c r="A32" s="299"/>
      <c r="B32" s="315"/>
      <c r="C32" s="205"/>
      <c r="D32" s="205"/>
      <c r="E32" s="192"/>
      <c r="F32" s="190"/>
      <c r="G32" s="191"/>
      <c r="H32" s="299"/>
      <c r="I32" s="159"/>
      <c r="J32" s="205"/>
      <c r="K32" s="205"/>
      <c r="L32" s="192"/>
      <c r="M32" s="190"/>
      <c r="N32" s="173"/>
      <c r="O32" s="173"/>
      <c r="P32" s="173"/>
      <c r="Q32" s="173"/>
      <c r="R32" s="173"/>
      <c r="S32" s="171"/>
    </row>
    <row r="33" spans="1:19">
      <c r="A33" s="299"/>
      <c r="B33" s="159"/>
      <c r="C33" s="205"/>
      <c r="D33" s="205"/>
      <c r="E33" s="192"/>
      <c r="F33" s="190"/>
      <c r="G33" s="191"/>
      <c r="H33" s="299"/>
      <c r="I33" s="159"/>
      <c r="J33" s="205"/>
      <c r="K33" s="205"/>
      <c r="L33" s="192"/>
      <c r="M33" s="190"/>
      <c r="N33" s="173"/>
      <c r="O33" s="173"/>
      <c r="P33" s="173"/>
      <c r="Q33" s="173"/>
      <c r="R33" s="173"/>
      <c r="S33" s="171"/>
    </row>
    <row r="34" spans="1:19">
      <c r="A34" s="299"/>
      <c r="B34" s="159"/>
      <c r="C34" s="205"/>
      <c r="D34" s="205"/>
      <c r="E34" s="192"/>
      <c r="F34" s="190"/>
      <c r="G34" s="191"/>
      <c r="H34" s="299"/>
      <c r="I34" s="159"/>
      <c r="J34" s="205"/>
      <c r="K34" s="205"/>
      <c r="L34" s="192"/>
      <c r="M34" s="190"/>
      <c r="N34" s="173"/>
      <c r="O34" s="173"/>
      <c r="P34" s="173"/>
      <c r="Q34" s="173"/>
      <c r="R34" s="173"/>
      <c r="S34" s="171"/>
    </row>
  </sheetData>
  <pageMargins left="0.75" right="0.75" top="1" bottom="1" header="0.5" footer="0.5"/>
  <pageSetup paperSize="120" orientation="portrait"/>
  <headerFooter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62"/>
  <sheetViews>
    <sheetView topLeftCell="A23" workbookViewId="0">
      <selection activeCell="B35" sqref="B35:G37"/>
    </sheetView>
  </sheetViews>
  <sheetFormatPr defaultColWidth="8.88888888888889" defaultRowHeight="14.4"/>
  <cols>
    <col min="1" max="1" width="11.7777777777778" style="647" customWidth="1"/>
    <col min="2" max="2" width="8.88888888888889" style="647"/>
    <col min="3" max="3" width="4.55555555555556" style="647" customWidth="1"/>
    <col min="4" max="4" width="8.88888888888889" style="647"/>
    <col min="5" max="5" width="21" style="647" customWidth="1"/>
    <col min="6" max="6" width="20" style="647" customWidth="1"/>
    <col min="7" max="7" width="8.88888888888889" style="648"/>
    <col min="10" max="10" width="7" style="152" customWidth="1"/>
    <col min="11" max="11" width="5" style="152" customWidth="1"/>
    <col min="12" max="15" width="8.88888888888889" style="152"/>
    <col min="16" max="16" width="3.66666666666667" style="152" customWidth="1"/>
    <col min="17" max="22" width="8.88888888888889" style="152"/>
    <col min="24" max="24" width="9" style="730"/>
    <col min="25" max="25" width="4.11111111111111" style="730" customWidth="1"/>
    <col min="26" max="26" width="9" style="730"/>
    <col min="27" max="27" width="18.5" style="730" customWidth="1"/>
    <col min="28" max="28" width="3.88888888888889" style="730" customWidth="1"/>
    <col min="29" max="29" width="7.62962962962963" style="730" customWidth="1"/>
    <col min="30" max="30" width="5.22222222222222" style="730" customWidth="1"/>
    <col min="31" max="32" width="4.11111111111111" style="730" customWidth="1"/>
    <col min="33" max="33" width="17.8796296296296" style="731" customWidth="1"/>
    <col min="34" max="34" width="21.1296296296296" style="732" customWidth="1"/>
    <col min="35" max="35" width="9" style="730"/>
  </cols>
  <sheetData>
    <row r="1" spans="1:35">
      <c r="A1" s="635" t="s">
        <v>94</v>
      </c>
      <c r="B1" s="635" t="s">
        <v>79</v>
      </c>
      <c r="C1" s="635"/>
      <c r="D1" s="635"/>
      <c r="E1" s="635" t="s">
        <v>2</v>
      </c>
      <c r="F1" s="635" t="s">
        <v>586</v>
      </c>
      <c r="G1" s="636"/>
      <c r="J1" s="602" t="s">
        <v>79</v>
      </c>
      <c r="K1" s="602"/>
      <c r="L1" s="602"/>
      <c r="M1" s="602" t="s">
        <v>447</v>
      </c>
      <c r="N1" s="602" t="s">
        <v>586</v>
      </c>
      <c r="O1" s="602" t="s">
        <v>587</v>
      </c>
      <c r="P1" s="602" t="s">
        <v>1287</v>
      </c>
      <c r="Q1" s="602" t="s">
        <v>1288</v>
      </c>
      <c r="R1" s="602" t="s">
        <v>1289</v>
      </c>
      <c r="S1" s="740" t="s">
        <v>1290</v>
      </c>
      <c r="T1" s="740" t="s">
        <v>1291</v>
      </c>
      <c r="U1" s="299" t="s">
        <v>1292</v>
      </c>
      <c r="V1" s="299" t="s">
        <v>1293</v>
      </c>
      <c r="X1" s="607" t="s">
        <v>79</v>
      </c>
      <c r="Y1" s="607"/>
      <c r="Z1" s="607"/>
      <c r="AA1" s="607" t="s">
        <v>447</v>
      </c>
      <c r="AB1" s="607" t="s">
        <v>586</v>
      </c>
      <c r="AC1" s="607" t="s">
        <v>1294</v>
      </c>
      <c r="AD1" s="607" t="s">
        <v>1295</v>
      </c>
      <c r="AE1" s="607" t="s">
        <v>1296</v>
      </c>
      <c r="AF1" s="607" t="s">
        <v>1297</v>
      </c>
      <c r="AG1" s="741" t="s">
        <v>1290</v>
      </c>
      <c r="AH1" s="315" t="s">
        <v>1292</v>
      </c>
      <c r="AI1" s="299" t="s">
        <v>1293</v>
      </c>
    </row>
    <row r="2" spans="1:35">
      <c r="A2" s="375" t="s">
        <v>1298</v>
      </c>
      <c r="B2" s="375">
        <v>184082</v>
      </c>
      <c r="C2" s="375" t="s">
        <v>3</v>
      </c>
      <c r="D2" s="375" t="str">
        <f>B2&amp;C2</f>
        <v>184082,</v>
      </c>
      <c r="E2" s="375" t="s">
        <v>135</v>
      </c>
      <c r="F2" s="375" t="s">
        <v>1299</v>
      </c>
      <c r="G2" s="636">
        <v>5</v>
      </c>
      <c r="J2" s="164">
        <v>131072</v>
      </c>
      <c r="K2" s="164" t="s">
        <v>3</v>
      </c>
      <c r="L2" s="164" t="str">
        <f>J2&amp;K2</f>
        <v>131072,</v>
      </c>
      <c r="M2" s="164" t="s">
        <v>1300</v>
      </c>
      <c r="N2" s="164" t="s">
        <v>1301</v>
      </c>
      <c r="O2" s="164" t="s">
        <v>1302</v>
      </c>
      <c r="P2" s="164" t="s">
        <v>1303</v>
      </c>
      <c r="Q2" s="164">
        <v>58</v>
      </c>
      <c r="R2" s="164"/>
      <c r="S2" s="740"/>
      <c r="T2" s="740"/>
      <c r="U2" s="299"/>
      <c r="V2" s="299" t="s">
        <v>1304</v>
      </c>
      <c r="X2" s="164">
        <v>122653</v>
      </c>
      <c r="Y2" s="164" t="s">
        <v>3</v>
      </c>
      <c r="Z2" s="164" t="str">
        <f>X2&amp;Y2</f>
        <v>122653,</v>
      </c>
      <c r="AA2" s="164" t="s">
        <v>1086</v>
      </c>
      <c r="AB2" s="164" t="s">
        <v>1305</v>
      </c>
      <c r="AC2" s="164" t="s">
        <v>1306</v>
      </c>
      <c r="AD2" s="164" t="s">
        <v>169</v>
      </c>
      <c r="AE2" s="164" t="s">
        <v>1307</v>
      </c>
      <c r="AF2" s="164">
        <v>348</v>
      </c>
      <c r="AG2" s="615" t="s">
        <v>1308</v>
      </c>
      <c r="AH2" s="611"/>
      <c r="AI2" s="299" t="s">
        <v>1304</v>
      </c>
    </row>
    <row r="3" spans="1:35">
      <c r="A3" s="375" t="s">
        <v>1309</v>
      </c>
      <c r="B3" s="375">
        <v>67665</v>
      </c>
      <c r="C3" s="375" t="s">
        <v>3</v>
      </c>
      <c r="D3" s="375" t="str">
        <f t="shared" ref="D3:D8" si="0">B3&amp;C3</f>
        <v>67665,</v>
      </c>
      <c r="E3" s="375" t="s">
        <v>113</v>
      </c>
      <c r="F3" s="599" t="s">
        <v>1310</v>
      </c>
      <c r="G3" s="570">
        <v>20</v>
      </c>
      <c r="J3" s="164">
        <v>11661</v>
      </c>
      <c r="K3" s="164" t="s">
        <v>3</v>
      </c>
      <c r="L3" s="164" t="str">
        <f t="shared" ref="L3:L34" si="1">J3&amp;K3</f>
        <v>11661,</v>
      </c>
      <c r="M3" s="164" t="s">
        <v>1311</v>
      </c>
      <c r="N3" s="164" t="s">
        <v>1312</v>
      </c>
      <c r="O3" s="164" t="s">
        <v>1302</v>
      </c>
      <c r="P3" s="164" t="s">
        <v>1313</v>
      </c>
      <c r="Q3" s="164">
        <v>55</v>
      </c>
      <c r="R3" s="164"/>
      <c r="S3" s="740"/>
      <c r="T3" s="740"/>
      <c r="U3" s="299"/>
      <c r="V3" s="299" t="s">
        <v>1304</v>
      </c>
      <c r="X3" s="164">
        <v>134171</v>
      </c>
      <c r="Y3" s="164" t="s">
        <v>3</v>
      </c>
      <c r="Z3" s="164" t="str">
        <f t="shared" ref="Z3:Z35" si="2">X3&amp;Y3</f>
        <v>134171,</v>
      </c>
      <c r="AA3" s="164" t="s">
        <v>184</v>
      </c>
      <c r="AB3" s="164" t="s">
        <v>1314</v>
      </c>
      <c r="AC3" s="164" t="s">
        <v>1313</v>
      </c>
      <c r="AD3" s="164" t="s">
        <v>1315</v>
      </c>
      <c r="AE3" s="164" t="s">
        <v>1307</v>
      </c>
      <c r="AF3" s="164">
        <v>268</v>
      </c>
      <c r="AG3" s="615" t="s">
        <v>1308</v>
      </c>
      <c r="AH3" s="611"/>
      <c r="AI3" s="299" t="s">
        <v>1304</v>
      </c>
    </row>
    <row r="4" spans="1:35">
      <c r="A4" s="375"/>
      <c r="B4" s="375">
        <v>184102</v>
      </c>
      <c r="C4" s="375" t="s">
        <v>3</v>
      </c>
      <c r="D4" s="375" t="str">
        <f t="shared" si="0"/>
        <v>184102,</v>
      </c>
      <c r="E4" s="375" t="s">
        <v>113</v>
      </c>
      <c r="F4" s="375" t="s">
        <v>1316</v>
      </c>
      <c r="G4" s="572"/>
      <c r="J4" s="159">
        <v>184791</v>
      </c>
      <c r="K4" s="164" t="s">
        <v>3</v>
      </c>
      <c r="L4" s="164" t="str">
        <f t="shared" si="1"/>
        <v>184791,</v>
      </c>
      <c r="M4" s="192" t="s">
        <v>1317</v>
      </c>
      <c r="N4" s="192" t="s">
        <v>1318</v>
      </c>
      <c r="O4" s="192" t="s">
        <v>1319</v>
      </c>
      <c r="P4" s="192" t="s">
        <v>1303</v>
      </c>
      <c r="Q4" s="159">
        <v>105.8</v>
      </c>
      <c r="R4" s="164"/>
      <c r="S4" s="740" t="s">
        <v>1320</v>
      </c>
      <c r="T4" s="740"/>
      <c r="U4" s="299"/>
      <c r="V4" s="299" t="s">
        <v>1304</v>
      </c>
      <c r="X4" s="164">
        <v>139743</v>
      </c>
      <c r="Y4" s="164" t="s">
        <v>3</v>
      </c>
      <c r="Z4" s="164" t="str">
        <f t="shared" si="2"/>
        <v>139743,</v>
      </c>
      <c r="AA4" s="164" t="s">
        <v>472</v>
      </c>
      <c r="AB4" s="164" t="s">
        <v>1321</v>
      </c>
      <c r="AC4" s="164" t="s">
        <v>1313</v>
      </c>
      <c r="AD4" s="164" t="s">
        <v>1322</v>
      </c>
      <c r="AE4" s="164" t="s">
        <v>1307</v>
      </c>
      <c r="AF4" s="164">
        <v>30</v>
      </c>
      <c r="AG4" s="615" t="s">
        <v>1323</v>
      </c>
      <c r="AH4" s="742" t="s">
        <v>1324</v>
      </c>
      <c r="AI4" s="299" t="s">
        <v>1304</v>
      </c>
    </row>
    <row r="5" spans="1:35">
      <c r="A5" s="375" t="s">
        <v>1325</v>
      </c>
      <c r="B5" s="375">
        <v>146</v>
      </c>
      <c r="C5" s="375" t="s">
        <v>3</v>
      </c>
      <c r="D5" s="375" t="str">
        <f t="shared" si="0"/>
        <v>146,</v>
      </c>
      <c r="E5" s="375" t="s">
        <v>150</v>
      </c>
      <c r="F5" s="375" t="s">
        <v>1326</v>
      </c>
      <c r="G5" s="636">
        <v>10</v>
      </c>
      <c r="J5" s="164">
        <v>184790</v>
      </c>
      <c r="K5" s="164" t="s">
        <v>3</v>
      </c>
      <c r="L5" s="164" t="str">
        <f t="shared" si="1"/>
        <v>184790,</v>
      </c>
      <c r="M5" s="164" t="s">
        <v>1311</v>
      </c>
      <c r="N5" s="164" t="s">
        <v>1327</v>
      </c>
      <c r="O5" s="164" t="s">
        <v>1328</v>
      </c>
      <c r="P5" s="164" t="s">
        <v>1303</v>
      </c>
      <c r="Q5" s="164">
        <v>109.8</v>
      </c>
      <c r="R5" s="164"/>
      <c r="S5" s="740" t="s">
        <v>1329</v>
      </c>
      <c r="T5" s="740"/>
      <c r="U5" s="299"/>
      <c r="V5" s="299" t="s">
        <v>1304</v>
      </c>
      <c r="X5" s="164">
        <v>140507</v>
      </c>
      <c r="Y5" s="164" t="s">
        <v>3</v>
      </c>
      <c r="Z5" s="164" t="str">
        <f t="shared" si="2"/>
        <v>140507,</v>
      </c>
      <c r="AA5" s="164" t="s">
        <v>171</v>
      </c>
      <c r="AB5" s="164" t="s">
        <v>1330</v>
      </c>
      <c r="AC5" s="164" t="s">
        <v>1306</v>
      </c>
      <c r="AD5" s="164" t="s">
        <v>1331</v>
      </c>
      <c r="AE5" s="164" t="s">
        <v>1307</v>
      </c>
      <c r="AF5" s="164">
        <v>428</v>
      </c>
      <c r="AG5" s="615" t="s">
        <v>1308</v>
      </c>
      <c r="AH5" s="611"/>
      <c r="AI5" s="299" t="s">
        <v>1304</v>
      </c>
    </row>
    <row r="6" spans="1:35">
      <c r="A6" s="375" t="s">
        <v>1332</v>
      </c>
      <c r="B6" s="375">
        <v>184103</v>
      </c>
      <c r="C6" s="375" t="s">
        <v>3</v>
      </c>
      <c r="D6" s="375" t="str">
        <f t="shared" si="0"/>
        <v>184103,</v>
      </c>
      <c r="E6" s="375" t="s">
        <v>162</v>
      </c>
      <c r="F6" s="375" t="s">
        <v>1333</v>
      </c>
      <c r="G6" s="636">
        <v>10</v>
      </c>
      <c r="J6" s="164">
        <v>191885</v>
      </c>
      <c r="K6" s="164" t="s">
        <v>3</v>
      </c>
      <c r="L6" s="164" t="str">
        <f t="shared" si="1"/>
        <v>191885,</v>
      </c>
      <c r="M6" s="164" t="s">
        <v>1334</v>
      </c>
      <c r="N6" s="164" t="s">
        <v>1335</v>
      </c>
      <c r="O6" s="164" t="s">
        <v>1336</v>
      </c>
      <c r="P6" s="164" t="s">
        <v>1303</v>
      </c>
      <c r="Q6" s="164">
        <v>118</v>
      </c>
      <c r="R6" s="164"/>
      <c r="S6" s="740" t="s">
        <v>1337</v>
      </c>
      <c r="T6" s="740"/>
      <c r="U6" s="299"/>
      <c r="V6" s="299" t="s">
        <v>1304</v>
      </c>
      <c r="X6" s="164">
        <v>165276</v>
      </c>
      <c r="Y6" s="164" t="s">
        <v>3</v>
      </c>
      <c r="Z6" s="164" t="str">
        <f t="shared" si="2"/>
        <v>165276,</v>
      </c>
      <c r="AA6" s="164" t="s">
        <v>381</v>
      </c>
      <c r="AB6" s="164" t="s">
        <v>1338</v>
      </c>
      <c r="AC6" s="164" t="s">
        <v>1339</v>
      </c>
      <c r="AD6" s="164" t="s">
        <v>1340</v>
      </c>
      <c r="AE6" s="164" t="s">
        <v>1307</v>
      </c>
      <c r="AF6" s="164">
        <v>16.8</v>
      </c>
      <c r="AG6" s="615" t="s">
        <v>1341</v>
      </c>
      <c r="AH6" s="611"/>
      <c r="AI6" s="299" t="s">
        <v>1304</v>
      </c>
    </row>
    <row r="7" spans="1:35">
      <c r="A7" s="375" t="s">
        <v>1342</v>
      </c>
      <c r="B7" s="375">
        <v>131752</v>
      </c>
      <c r="C7" s="375" t="s">
        <v>3</v>
      </c>
      <c r="D7" s="375" t="str">
        <f t="shared" si="0"/>
        <v>131752,</v>
      </c>
      <c r="E7" s="375" t="s">
        <v>148</v>
      </c>
      <c r="F7" s="375" t="s">
        <v>1343</v>
      </c>
      <c r="G7" s="636">
        <v>15</v>
      </c>
      <c r="J7" s="164">
        <v>182962</v>
      </c>
      <c r="K7" s="164" t="s">
        <v>3</v>
      </c>
      <c r="L7" s="164" t="str">
        <f t="shared" si="1"/>
        <v>182962,</v>
      </c>
      <c r="M7" s="164" t="s">
        <v>209</v>
      </c>
      <c r="N7" s="164" t="s">
        <v>1344</v>
      </c>
      <c r="O7" s="164" t="s">
        <v>1331</v>
      </c>
      <c r="P7" s="164" t="s">
        <v>1303</v>
      </c>
      <c r="Q7" s="164">
        <v>278</v>
      </c>
      <c r="R7" s="164"/>
      <c r="S7" s="740"/>
      <c r="T7" s="740"/>
      <c r="U7" s="299"/>
      <c r="V7" s="299" t="s">
        <v>1304</v>
      </c>
      <c r="X7" s="164">
        <v>198979</v>
      </c>
      <c r="Y7" s="164" t="s">
        <v>3</v>
      </c>
      <c r="Z7" s="164" t="str">
        <f t="shared" si="2"/>
        <v>198979,</v>
      </c>
      <c r="AA7" s="164" t="s">
        <v>170</v>
      </c>
      <c r="AB7" s="164" t="s">
        <v>1345</v>
      </c>
      <c r="AC7" s="164" t="s">
        <v>1303</v>
      </c>
      <c r="AD7" s="164" t="s">
        <v>169</v>
      </c>
      <c r="AE7" s="164" t="s">
        <v>1307</v>
      </c>
      <c r="AF7" s="164">
        <v>178</v>
      </c>
      <c r="AG7" s="615" t="s">
        <v>1346</v>
      </c>
      <c r="AH7" s="611"/>
      <c r="AI7" s="299" t="s">
        <v>1304</v>
      </c>
    </row>
    <row r="8" spans="1:35">
      <c r="A8" s="375" t="s">
        <v>1347</v>
      </c>
      <c r="B8" s="375">
        <v>9856</v>
      </c>
      <c r="C8" s="375"/>
      <c r="D8" s="375" t="str">
        <f t="shared" si="0"/>
        <v>9856</v>
      </c>
      <c r="E8" s="375" t="s">
        <v>1348</v>
      </c>
      <c r="F8" s="375" t="s">
        <v>1349</v>
      </c>
      <c r="G8" s="636">
        <v>5</v>
      </c>
      <c r="J8" s="164">
        <v>110207</v>
      </c>
      <c r="K8" s="164" t="s">
        <v>3</v>
      </c>
      <c r="L8" s="164" t="str">
        <f t="shared" si="1"/>
        <v>110207,</v>
      </c>
      <c r="M8" s="164" t="s">
        <v>322</v>
      </c>
      <c r="N8" s="164" t="s">
        <v>1350</v>
      </c>
      <c r="O8" s="164" t="s">
        <v>273</v>
      </c>
      <c r="P8" s="164" t="s">
        <v>1313</v>
      </c>
      <c r="Q8" s="164">
        <v>122</v>
      </c>
      <c r="R8" s="164">
        <v>97.6</v>
      </c>
      <c r="S8" s="740"/>
      <c r="T8" s="740"/>
      <c r="U8" s="299"/>
      <c r="V8" s="299" t="s">
        <v>1304</v>
      </c>
      <c r="X8" s="164">
        <v>200083</v>
      </c>
      <c r="Y8" s="164" t="s">
        <v>3</v>
      </c>
      <c r="Z8" s="164" t="str">
        <f t="shared" si="2"/>
        <v>200083,</v>
      </c>
      <c r="AA8" s="164" t="s">
        <v>564</v>
      </c>
      <c r="AB8" s="164" t="s">
        <v>1351</v>
      </c>
      <c r="AC8" s="164" t="s">
        <v>1303</v>
      </c>
      <c r="AD8" s="164" t="s">
        <v>1352</v>
      </c>
      <c r="AE8" s="164" t="s">
        <v>1307</v>
      </c>
      <c r="AF8" s="164">
        <v>39</v>
      </c>
      <c r="AG8" s="615" t="s">
        <v>1353</v>
      </c>
      <c r="AH8" s="611"/>
      <c r="AI8" s="299" t="s">
        <v>1304</v>
      </c>
    </row>
    <row r="9" spans="10:35">
      <c r="J9" s="164">
        <v>110208</v>
      </c>
      <c r="K9" s="164" t="s">
        <v>3</v>
      </c>
      <c r="L9" s="164" t="str">
        <f t="shared" si="1"/>
        <v>110208,</v>
      </c>
      <c r="M9" s="164" t="s">
        <v>322</v>
      </c>
      <c r="N9" s="164" t="s">
        <v>1354</v>
      </c>
      <c r="O9" s="164" t="s">
        <v>273</v>
      </c>
      <c r="P9" s="164" t="s">
        <v>1313</v>
      </c>
      <c r="Q9" s="164">
        <v>63</v>
      </c>
      <c r="R9" s="164">
        <v>50.4</v>
      </c>
      <c r="S9" s="740"/>
      <c r="T9" s="740"/>
      <c r="U9" s="299"/>
      <c r="V9" s="299" t="s">
        <v>1304</v>
      </c>
      <c r="X9" s="164">
        <v>205458</v>
      </c>
      <c r="Y9" s="164" t="s">
        <v>3</v>
      </c>
      <c r="Z9" s="164" t="str">
        <f t="shared" si="2"/>
        <v>205458,</v>
      </c>
      <c r="AA9" s="164" t="s">
        <v>837</v>
      </c>
      <c r="AB9" s="164" t="s">
        <v>1355</v>
      </c>
      <c r="AC9" s="164" t="s">
        <v>1303</v>
      </c>
      <c r="AD9" s="164" t="s">
        <v>1356</v>
      </c>
      <c r="AE9" s="164" t="s">
        <v>1307</v>
      </c>
      <c r="AF9" s="164">
        <v>29.8</v>
      </c>
      <c r="AG9" s="615"/>
      <c r="AH9" s="611"/>
      <c r="AI9" s="299" t="s">
        <v>1304</v>
      </c>
    </row>
    <row r="10" spans="1:35">
      <c r="A10" s="635" t="s">
        <v>94</v>
      </c>
      <c r="B10" s="635" t="s">
        <v>79</v>
      </c>
      <c r="C10" s="635"/>
      <c r="D10" s="635"/>
      <c r="E10" s="635" t="s">
        <v>2</v>
      </c>
      <c r="F10" s="635" t="s">
        <v>586</v>
      </c>
      <c r="G10" s="636"/>
      <c r="J10" s="164">
        <v>11203</v>
      </c>
      <c r="K10" s="164" t="s">
        <v>3</v>
      </c>
      <c r="L10" s="164" t="str">
        <f t="shared" si="1"/>
        <v>11203,</v>
      </c>
      <c r="M10" s="164" t="s">
        <v>326</v>
      </c>
      <c r="N10" s="164" t="s">
        <v>1350</v>
      </c>
      <c r="O10" s="164" t="s">
        <v>273</v>
      </c>
      <c r="P10" s="164" t="s">
        <v>1313</v>
      </c>
      <c r="Q10" s="164">
        <v>73</v>
      </c>
      <c r="R10" s="164"/>
      <c r="S10" s="740"/>
      <c r="T10" s="740"/>
      <c r="U10" s="299"/>
      <c r="V10" s="299" t="s">
        <v>1304</v>
      </c>
      <c r="X10" s="164">
        <v>218216</v>
      </c>
      <c r="Y10" s="164" t="s">
        <v>3</v>
      </c>
      <c r="Z10" s="164" t="str">
        <f t="shared" si="2"/>
        <v>218216,</v>
      </c>
      <c r="AA10" s="164" t="s">
        <v>1357</v>
      </c>
      <c r="AB10" s="164" t="s">
        <v>1358</v>
      </c>
      <c r="AC10" s="164" t="s">
        <v>1303</v>
      </c>
      <c r="AD10" s="164" t="s">
        <v>1359</v>
      </c>
      <c r="AE10" s="164" t="s">
        <v>1307</v>
      </c>
      <c r="AF10" s="164">
        <v>29.8</v>
      </c>
      <c r="AG10" s="615" t="s">
        <v>1353</v>
      </c>
      <c r="AH10" s="611"/>
      <c r="AI10" s="299" t="s">
        <v>1304</v>
      </c>
    </row>
    <row r="11" ht="21.6" spans="1:35">
      <c r="A11" s="375" t="s">
        <v>1298</v>
      </c>
      <c r="B11" s="375">
        <v>110038</v>
      </c>
      <c r="C11" s="375" t="s">
        <v>3</v>
      </c>
      <c r="D11" s="375" t="str">
        <f>B11&amp;C11</f>
        <v>110038,</v>
      </c>
      <c r="E11" s="375" t="s">
        <v>103</v>
      </c>
      <c r="F11" s="599" t="s">
        <v>1360</v>
      </c>
      <c r="G11" s="570">
        <v>20</v>
      </c>
      <c r="J11" s="164">
        <v>138568</v>
      </c>
      <c r="K11" s="164" t="s">
        <v>3</v>
      </c>
      <c r="L11" s="164" t="str">
        <f t="shared" si="1"/>
        <v>138568,</v>
      </c>
      <c r="M11" s="164" t="s">
        <v>325</v>
      </c>
      <c r="N11" s="164" t="s">
        <v>1361</v>
      </c>
      <c r="O11" s="164" t="s">
        <v>273</v>
      </c>
      <c r="P11" s="164" t="s">
        <v>1313</v>
      </c>
      <c r="Q11" s="164">
        <v>44</v>
      </c>
      <c r="R11" s="164">
        <v>35.2</v>
      </c>
      <c r="S11" s="740"/>
      <c r="T11" s="740"/>
      <c r="U11" s="299"/>
      <c r="V11" s="299" t="s">
        <v>1304</v>
      </c>
      <c r="X11" s="611">
        <v>222506</v>
      </c>
      <c r="Y11" s="164" t="s">
        <v>3</v>
      </c>
      <c r="Z11" s="164" t="str">
        <f t="shared" si="2"/>
        <v>222506,</v>
      </c>
      <c r="AA11" s="611" t="s">
        <v>11</v>
      </c>
      <c r="AB11" s="611" t="s">
        <v>1362</v>
      </c>
      <c r="AC11" s="611" t="s">
        <v>1303</v>
      </c>
      <c r="AD11" s="611" t="s">
        <v>1363</v>
      </c>
      <c r="AE11" s="611" t="s">
        <v>1307</v>
      </c>
      <c r="AF11" s="611">
        <v>298</v>
      </c>
      <c r="AG11" s="615" t="s">
        <v>1364</v>
      </c>
      <c r="AH11" s="611" t="s">
        <v>1365</v>
      </c>
      <c r="AI11" s="299" t="s">
        <v>1304</v>
      </c>
    </row>
    <row r="12" ht="21.6" spans="1:35">
      <c r="A12" s="375" t="s">
        <v>1309</v>
      </c>
      <c r="B12" s="375">
        <v>110030</v>
      </c>
      <c r="C12" s="375" t="s">
        <v>3</v>
      </c>
      <c r="D12" s="375" t="str">
        <f t="shared" ref="D12:D19" si="3">B12&amp;C12</f>
        <v>110030,</v>
      </c>
      <c r="E12" s="599" t="s">
        <v>1366</v>
      </c>
      <c r="F12" s="375" t="s">
        <v>1367</v>
      </c>
      <c r="G12" s="570">
        <v>10</v>
      </c>
      <c r="J12" s="164">
        <v>139200</v>
      </c>
      <c r="K12" s="164" t="s">
        <v>3</v>
      </c>
      <c r="L12" s="164" t="str">
        <f t="shared" si="1"/>
        <v>139200,</v>
      </c>
      <c r="M12" s="164" t="s">
        <v>324</v>
      </c>
      <c r="N12" s="164" t="s">
        <v>1368</v>
      </c>
      <c r="O12" s="164" t="s">
        <v>273</v>
      </c>
      <c r="P12" s="164" t="s">
        <v>1303</v>
      </c>
      <c r="Q12" s="164">
        <v>109</v>
      </c>
      <c r="R12" s="164">
        <v>87.2</v>
      </c>
      <c r="S12" s="740"/>
      <c r="T12" s="740"/>
      <c r="U12" s="299"/>
      <c r="V12" s="299" t="s">
        <v>1304</v>
      </c>
      <c r="X12" s="164">
        <v>226397</v>
      </c>
      <c r="Y12" s="164" t="s">
        <v>3</v>
      </c>
      <c r="Z12" s="164" t="str">
        <f t="shared" si="2"/>
        <v>226397,</v>
      </c>
      <c r="AA12" s="164" t="s">
        <v>1369</v>
      </c>
      <c r="AB12" s="164" t="s">
        <v>1370</v>
      </c>
      <c r="AC12" s="164" t="s">
        <v>1303</v>
      </c>
      <c r="AD12" s="164" t="s">
        <v>1371</v>
      </c>
      <c r="AE12" s="164" t="s">
        <v>1307</v>
      </c>
      <c r="AF12" s="164">
        <v>88</v>
      </c>
      <c r="AG12" s="615" t="s">
        <v>1353</v>
      </c>
      <c r="AH12" s="611" t="s">
        <v>1372</v>
      </c>
      <c r="AI12" s="299" t="s">
        <v>1304</v>
      </c>
    </row>
    <row r="13" spans="1:35">
      <c r="A13" s="375" t="s">
        <v>1325</v>
      </c>
      <c r="B13" s="375">
        <v>161198</v>
      </c>
      <c r="C13" s="375" t="s">
        <v>3</v>
      </c>
      <c r="D13" s="375" t="str">
        <f t="shared" si="3"/>
        <v>161198,</v>
      </c>
      <c r="E13" s="375" t="s">
        <v>101</v>
      </c>
      <c r="F13" s="375" t="s">
        <v>1373</v>
      </c>
      <c r="G13" s="636">
        <v>25</v>
      </c>
      <c r="J13" s="164">
        <v>168318</v>
      </c>
      <c r="K13" s="164" t="s">
        <v>3</v>
      </c>
      <c r="L13" s="164" t="str">
        <f t="shared" si="1"/>
        <v>168318,</v>
      </c>
      <c r="M13" s="164" t="s">
        <v>1374</v>
      </c>
      <c r="N13" s="164" t="s">
        <v>1375</v>
      </c>
      <c r="O13" s="164" t="s">
        <v>1376</v>
      </c>
      <c r="P13" s="164" t="s">
        <v>1313</v>
      </c>
      <c r="Q13" s="164">
        <v>128</v>
      </c>
      <c r="R13" s="164"/>
      <c r="S13" s="740"/>
      <c r="T13" s="740"/>
      <c r="U13" s="299"/>
      <c r="V13" s="299" t="s">
        <v>1304</v>
      </c>
      <c r="X13" s="164">
        <v>44368</v>
      </c>
      <c r="Y13" s="164" t="s">
        <v>3</v>
      </c>
      <c r="Z13" s="164" t="str">
        <f t="shared" si="2"/>
        <v>44368,</v>
      </c>
      <c r="AA13" s="164" t="s">
        <v>472</v>
      </c>
      <c r="AB13" s="164" t="s">
        <v>1377</v>
      </c>
      <c r="AC13" s="164" t="s">
        <v>1313</v>
      </c>
      <c r="AD13" s="164" t="s">
        <v>1378</v>
      </c>
      <c r="AE13" s="164" t="s">
        <v>1307</v>
      </c>
      <c r="AF13" s="164">
        <v>23.8</v>
      </c>
      <c r="AG13" s="615" t="s">
        <v>1379</v>
      </c>
      <c r="AH13" s="611"/>
      <c r="AI13" s="299" t="s">
        <v>1304</v>
      </c>
    </row>
    <row r="14" spans="1:35">
      <c r="A14" s="375" t="s">
        <v>1380</v>
      </c>
      <c r="B14" s="375">
        <v>130134</v>
      </c>
      <c r="C14" s="375" t="s">
        <v>3</v>
      </c>
      <c r="D14" s="375" t="str">
        <f t="shared" si="3"/>
        <v>130134,</v>
      </c>
      <c r="E14" s="375" t="s">
        <v>101</v>
      </c>
      <c r="F14" s="375" t="s">
        <v>1381</v>
      </c>
      <c r="G14" s="636">
        <v>10</v>
      </c>
      <c r="J14" s="164">
        <v>123073</v>
      </c>
      <c r="K14" s="164" t="s">
        <v>3</v>
      </c>
      <c r="L14" s="164" t="str">
        <f t="shared" si="1"/>
        <v>123073,</v>
      </c>
      <c r="M14" s="164" t="s">
        <v>1382</v>
      </c>
      <c r="N14" s="164" t="s">
        <v>1383</v>
      </c>
      <c r="O14" s="164" t="s">
        <v>1376</v>
      </c>
      <c r="P14" s="164" t="s">
        <v>1303</v>
      </c>
      <c r="Q14" s="164">
        <v>58</v>
      </c>
      <c r="R14" s="164">
        <v>56</v>
      </c>
      <c r="S14" s="740"/>
      <c r="T14" s="740"/>
      <c r="U14" s="299"/>
      <c r="V14" s="299" t="s">
        <v>1304</v>
      </c>
      <c r="X14" s="611">
        <v>235955</v>
      </c>
      <c r="Y14" s="164" t="s">
        <v>3</v>
      </c>
      <c r="Z14" s="164" t="str">
        <f t="shared" si="2"/>
        <v>235955,</v>
      </c>
      <c r="AA14" s="611" t="s">
        <v>11</v>
      </c>
      <c r="AB14" s="611" t="s">
        <v>1384</v>
      </c>
      <c r="AC14" s="611" t="s">
        <v>1303</v>
      </c>
      <c r="AD14" s="611" t="s">
        <v>1385</v>
      </c>
      <c r="AE14" s="611" t="s">
        <v>1307</v>
      </c>
      <c r="AF14" s="611">
        <v>138</v>
      </c>
      <c r="AG14" s="615"/>
      <c r="AH14" s="611"/>
      <c r="AI14" s="299" t="s">
        <v>1304</v>
      </c>
    </row>
    <row r="15" spans="1:35">
      <c r="A15" s="375" t="s">
        <v>1386</v>
      </c>
      <c r="B15" s="375">
        <v>177394</v>
      </c>
      <c r="C15" s="375" t="s">
        <v>3</v>
      </c>
      <c r="D15" s="375" t="str">
        <f t="shared" si="3"/>
        <v>177394,</v>
      </c>
      <c r="E15" s="375" t="s">
        <v>101</v>
      </c>
      <c r="F15" s="375" t="s">
        <v>1387</v>
      </c>
      <c r="G15" s="636">
        <v>8</v>
      </c>
      <c r="J15" s="164">
        <v>204585</v>
      </c>
      <c r="K15" s="164" t="s">
        <v>3</v>
      </c>
      <c r="L15" s="164" t="str">
        <f t="shared" si="1"/>
        <v>204585,</v>
      </c>
      <c r="M15" s="164" t="s">
        <v>1382</v>
      </c>
      <c r="N15" s="164" t="s">
        <v>1388</v>
      </c>
      <c r="O15" s="164" t="s">
        <v>1376</v>
      </c>
      <c r="P15" s="164" t="s">
        <v>1303</v>
      </c>
      <c r="Q15" s="164">
        <v>148</v>
      </c>
      <c r="R15" s="164"/>
      <c r="S15" s="740"/>
      <c r="T15" s="740"/>
      <c r="U15" s="299"/>
      <c r="V15" s="299" t="s">
        <v>1304</v>
      </c>
      <c r="X15" s="611">
        <v>235956</v>
      </c>
      <c r="Y15" s="164" t="s">
        <v>3</v>
      </c>
      <c r="Z15" s="164" t="str">
        <f t="shared" si="2"/>
        <v>235956,</v>
      </c>
      <c r="AA15" s="611" t="s">
        <v>11</v>
      </c>
      <c r="AB15" s="611" t="s">
        <v>1389</v>
      </c>
      <c r="AC15" s="611" t="s">
        <v>1303</v>
      </c>
      <c r="AD15" s="611" t="s">
        <v>1385</v>
      </c>
      <c r="AE15" s="611" t="s">
        <v>1307</v>
      </c>
      <c r="AF15" s="611">
        <v>398</v>
      </c>
      <c r="AG15" s="615" t="s">
        <v>1346</v>
      </c>
      <c r="AH15" s="611"/>
      <c r="AI15" s="299" t="s">
        <v>1304</v>
      </c>
    </row>
    <row r="16" spans="1:35">
      <c r="A16" s="375" t="s">
        <v>1390</v>
      </c>
      <c r="B16" s="375">
        <v>208936</v>
      </c>
      <c r="C16" s="375" t="s">
        <v>3</v>
      </c>
      <c r="D16" s="375" t="str">
        <f t="shared" si="3"/>
        <v>208936,</v>
      </c>
      <c r="E16" s="375" t="s">
        <v>546</v>
      </c>
      <c r="F16" s="375" t="s">
        <v>1391</v>
      </c>
      <c r="G16" s="636">
        <v>6</v>
      </c>
      <c r="J16" s="164">
        <v>174666</v>
      </c>
      <c r="K16" s="164" t="s">
        <v>3</v>
      </c>
      <c r="L16" s="164" t="str">
        <f t="shared" si="1"/>
        <v>174666,</v>
      </c>
      <c r="M16" s="164" t="s">
        <v>323</v>
      </c>
      <c r="N16" s="164" t="s">
        <v>1392</v>
      </c>
      <c r="O16" s="164" t="s">
        <v>273</v>
      </c>
      <c r="P16" s="164" t="s">
        <v>1303</v>
      </c>
      <c r="Q16" s="164">
        <v>98</v>
      </c>
      <c r="R16" s="164">
        <v>78.4</v>
      </c>
      <c r="S16" s="740"/>
      <c r="T16" s="740"/>
      <c r="U16" s="299"/>
      <c r="V16" s="299" t="s">
        <v>1304</v>
      </c>
      <c r="X16" s="315">
        <v>165176</v>
      </c>
      <c r="Y16" s="164" t="s">
        <v>3</v>
      </c>
      <c r="Z16" s="164" t="str">
        <f t="shared" si="2"/>
        <v>165176,</v>
      </c>
      <c r="AA16" s="315" t="s">
        <v>11</v>
      </c>
      <c r="AB16" s="315" t="s">
        <v>1393</v>
      </c>
      <c r="AC16" s="315" t="s">
        <v>1303</v>
      </c>
      <c r="AD16" s="315" t="s">
        <v>1385</v>
      </c>
      <c r="AE16" s="611" t="s">
        <v>1307</v>
      </c>
      <c r="AF16" s="315">
        <v>288</v>
      </c>
      <c r="AG16" s="601"/>
      <c r="AH16" s="611"/>
      <c r="AI16" s="299" t="s">
        <v>1304</v>
      </c>
    </row>
    <row r="17" spans="1:35">
      <c r="A17" s="375" t="s">
        <v>1394</v>
      </c>
      <c r="B17" s="375">
        <v>144423</v>
      </c>
      <c r="C17" s="375" t="s">
        <v>3</v>
      </c>
      <c r="D17" s="375" t="str">
        <f t="shared" si="3"/>
        <v>144423,</v>
      </c>
      <c r="E17" s="375" t="s">
        <v>103</v>
      </c>
      <c r="F17" s="375" t="s">
        <v>1395</v>
      </c>
      <c r="G17" s="570">
        <v>8</v>
      </c>
      <c r="J17" s="164">
        <v>174662</v>
      </c>
      <c r="K17" s="164" t="s">
        <v>3</v>
      </c>
      <c r="L17" s="164" t="str">
        <f t="shared" si="1"/>
        <v>174662,</v>
      </c>
      <c r="M17" s="164" t="s">
        <v>323</v>
      </c>
      <c r="N17" s="164" t="s">
        <v>1396</v>
      </c>
      <c r="O17" s="164" t="s">
        <v>273</v>
      </c>
      <c r="P17" s="164" t="s">
        <v>1303</v>
      </c>
      <c r="Q17" s="164">
        <v>49</v>
      </c>
      <c r="R17" s="164">
        <v>39.2</v>
      </c>
      <c r="S17" s="740"/>
      <c r="T17" s="740"/>
      <c r="U17" s="299"/>
      <c r="V17" s="299" t="s">
        <v>1304</v>
      </c>
      <c r="X17" s="376">
        <v>148112</v>
      </c>
      <c r="Y17" s="164" t="s">
        <v>3</v>
      </c>
      <c r="Z17" s="164" t="str">
        <f t="shared" si="2"/>
        <v>148112,</v>
      </c>
      <c r="AA17" s="376" t="s">
        <v>1397</v>
      </c>
      <c r="AB17" s="376" t="s">
        <v>1398</v>
      </c>
      <c r="AC17" s="164" t="s">
        <v>1303</v>
      </c>
      <c r="AD17" s="376" t="s">
        <v>1399</v>
      </c>
      <c r="AE17" s="164" t="s">
        <v>1307</v>
      </c>
      <c r="AF17" s="376">
        <v>138.8</v>
      </c>
      <c r="AG17" s="601"/>
      <c r="AH17" s="611"/>
      <c r="AI17" s="299" t="s">
        <v>1304</v>
      </c>
    </row>
    <row r="18" spans="1:35">
      <c r="A18" s="375" t="s">
        <v>1400</v>
      </c>
      <c r="B18" s="375">
        <v>176240</v>
      </c>
      <c r="C18" s="375" t="s">
        <v>3</v>
      </c>
      <c r="D18" s="375" t="str">
        <f t="shared" si="3"/>
        <v>176240,</v>
      </c>
      <c r="E18" s="375" t="s">
        <v>1401</v>
      </c>
      <c r="F18" s="375" t="s">
        <v>1402</v>
      </c>
      <c r="G18" s="636">
        <v>5</v>
      </c>
      <c r="J18" s="164">
        <v>176934</v>
      </c>
      <c r="K18" s="164" t="s">
        <v>3</v>
      </c>
      <c r="L18" s="164" t="str">
        <f t="shared" si="1"/>
        <v>176934,</v>
      </c>
      <c r="M18" s="164" t="s">
        <v>1403</v>
      </c>
      <c r="N18" s="164" t="s">
        <v>1404</v>
      </c>
      <c r="O18" s="164" t="s">
        <v>1405</v>
      </c>
      <c r="P18" s="164" t="s">
        <v>1303</v>
      </c>
      <c r="Q18" s="164">
        <v>98</v>
      </c>
      <c r="R18" s="164"/>
      <c r="S18" s="740"/>
      <c r="T18" s="740"/>
      <c r="U18" s="299"/>
      <c r="V18" s="299" t="s">
        <v>1304</v>
      </c>
      <c r="X18" s="164">
        <v>140507</v>
      </c>
      <c r="Y18" s="164" t="s">
        <v>3</v>
      </c>
      <c r="Z18" s="164" t="str">
        <f t="shared" si="2"/>
        <v>140507,</v>
      </c>
      <c r="AA18" s="164" t="s">
        <v>171</v>
      </c>
      <c r="AB18" s="164" t="s">
        <v>1330</v>
      </c>
      <c r="AC18" s="164" t="s">
        <v>1306</v>
      </c>
      <c r="AD18" s="164" t="s">
        <v>1331</v>
      </c>
      <c r="AE18" s="164" t="s">
        <v>1307</v>
      </c>
      <c r="AF18" s="164">
        <v>428</v>
      </c>
      <c r="AG18" s="615" t="s">
        <v>1308</v>
      </c>
      <c r="AH18" s="611"/>
      <c r="AI18" s="299" t="s">
        <v>1304</v>
      </c>
    </row>
    <row r="19" spans="1:35">
      <c r="A19" s="375" t="s">
        <v>1406</v>
      </c>
      <c r="B19" s="375">
        <v>96009</v>
      </c>
      <c r="C19" s="375"/>
      <c r="D19" s="375" t="str">
        <f t="shared" si="3"/>
        <v>96009</v>
      </c>
      <c r="E19" s="375" t="s">
        <v>852</v>
      </c>
      <c r="F19" s="375" t="s">
        <v>1407</v>
      </c>
      <c r="G19" s="636">
        <v>10</v>
      </c>
      <c r="J19" s="164">
        <v>39061</v>
      </c>
      <c r="K19" s="164" t="s">
        <v>3</v>
      </c>
      <c r="L19" s="164" t="str">
        <f t="shared" si="1"/>
        <v>39061,</v>
      </c>
      <c r="M19" s="164" t="s">
        <v>1408</v>
      </c>
      <c r="N19" s="164" t="s">
        <v>1409</v>
      </c>
      <c r="O19" s="164" t="s">
        <v>1410</v>
      </c>
      <c r="P19" s="164" t="s">
        <v>1303</v>
      </c>
      <c r="Q19" s="164">
        <v>15.5</v>
      </c>
      <c r="R19" s="164"/>
      <c r="S19" s="740"/>
      <c r="T19" s="740"/>
      <c r="U19" s="299"/>
      <c r="V19" s="299" t="s">
        <v>1304</v>
      </c>
      <c r="X19" s="164">
        <v>122653</v>
      </c>
      <c r="Y19" s="164" t="s">
        <v>3</v>
      </c>
      <c r="Z19" s="164" t="str">
        <f t="shared" si="2"/>
        <v>122653,</v>
      </c>
      <c r="AA19" s="164" t="s">
        <v>1086</v>
      </c>
      <c r="AB19" s="164" t="s">
        <v>1305</v>
      </c>
      <c r="AC19" s="164" t="s">
        <v>1306</v>
      </c>
      <c r="AD19" s="164" t="s">
        <v>169</v>
      </c>
      <c r="AE19" s="164" t="s">
        <v>1307</v>
      </c>
      <c r="AF19" s="164">
        <v>348</v>
      </c>
      <c r="AG19" s="615" t="s">
        <v>1308</v>
      </c>
      <c r="AH19" s="611"/>
      <c r="AI19" s="299" t="s">
        <v>1304</v>
      </c>
    </row>
    <row r="20" spans="1:35">
      <c r="A20" s="375"/>
      <c r="B20" s="375"/>
      <c r="C20" s="375"/>
      <c r="D20" s="375"/>
      <c r="E20" s="375"/>
      <c r="F20" s="375"/>
      <c r="G20" s="636"/>
      <c r="J20" s="164">
        <v>37629</v>
      </c>
      <c r="K20" s="164" t="s">
        <v>3</v>
      </c>
      <c r="L20" s="164" t="str">
        <f t="shared" si="1"/>
        <v>37629,</v>
      </c>
      <c r="M20" s="164" t="s">
        <v>1411</v>
      </c>
      <c r="N20" s="164" t="s">
        <v>1412</v>
      </c>
      <c r="O20" s="164" t="s">
        <v>1413</v>
      </c>
      <c r="P20" s="164" t="s">
        <v>1303</v>
      </c>
      <c r="Q20" s="164">
        <v>45</v>
      </c>
      <c r="R20" s="164"/>
      <c r="S20" s="740"/>
      <c r="T20" s="740"/>
      <c r="U20" s="299"/>
      <c r="V20" s="299" t="s">
        <v>1304</v>
      </c>
      <c r="X20" s="164">
        <v>44368</v>
      </c>
      <c r="Y20" s="164" t="s">
        <v>3</v>
      </c>
      <c r="Z20" s="164" t="str">
        <f t="shared" si="2"/>
        <v>44368,</v>
      </c>
      <c r="AA20" s="164" t="s">
        <v>472</v>
      </c>
      <c r="AB20" s="164" t="s">
        <v>1377</v>
      </c>
      <c r="AC20" s="164" t="s">
        <v>1313</v>
      </c>
      <c r="AD20" s="164" t="s">
        <v>1378</v>
      </c>
      <c r="AE20" s="164" t="s">
        <v>1307</v>
      </c>
      <c r="AF20" s="164">
        <v>23.8</v>
      </c>
      <c r="AG20" s="615"/>
      <c r="AH20" s="611"/>
      <c r="AI20" s="299" t="s">
        <v>1304</v>
      </c>
    </row>
    <row r="21" spans="1:35">
      <c r="A21" s="376"/>
      <c r="B21" s="507" t="s">
        <v>454</v>
      </c>
      <c r="C21" s="507"/>
      <c r="D21" s="507"/>
      <c r="E21" s="507" t="s">
        <v>1414</v>
      </c>
      <c r="F21" s="507" t="s">
        <v>586</v>
      </c>
      <c r="G21" s="636"/>
      <c r="J21" s="164">
        <v>39103</v>
      </c>
      <c r="K21" s="164" t="s">
        <v>3</v>
      </c>
      <c r="L21" s="164" t="str">
        <f t="shared" si="1"/>
        <v>39103,</v>
      </c>
      <c r="M21" s="164" t="s">
        <v>6</v>
      </c>
      <c r="N21" s="164" t="s">
        <v>1415</v>
      </c>
      <c r="O21" s="164" t="s">
        <v>1416</v>
      </c>
      <c r="P21" s="164" t="s">
        <v>1303</v>
      </c>
      <c r="Q21" s="164">
        <v>69</v>
      </c>
      <c r="R21" s="164">
        <v>58</v>
      </c>
      <c r="S21" s="740" t="s">
        <v>1417</v>
      </c>
      <c r="T21" s="740"/>
      <c r="U21" s="299"/>
      <c r="V21" s="299" t="s">
        <v>1304</v>
      </c>
      <c r="X21" s="164">
        <v>58027</v>
      </c>
      <c r="Y21" s="164" t="s">
        <v>3</v>
      </c>
      <c r="Z21" s="164" t="str">
        <f t="shared" si="2"/>
        <v>58027,</v>
      </c>
      <c r="AA21" s="164" t="s">
        <v>462</v>
      </c>
      <c r="AB21" s="164" t="s">
        <v>1418</v>
      </c>
      <c r="AC21" s="164" t="s">
        <v>1303</v>
      </c>
      <c r="AD21" s="164" t="s">
        <v>1419</v>
      </c>
      <c r="AE21" s="164" t="s">
        <v>1307</v>
      </c>
      <c r="AF21" s="164">
        <v>14.8</v>
      </c>
      <c r="AG21" s="615"/>
      <c r="AH21" s="611"/>
      <c r="AI21" s="299" t="s">
        <v>1304</v>
      </c>
    </row>
    <row r="22" spans="1:35">
      <c r="A22" s="376"/>
      <c r="B22" s="376">
        <v>155108</v>
      </c>
      <c r="C22" s="375" t="s">
        <v>3</v>
      </c>
      <c r="D22" s="376" t="str">
        <f>B22&amp;C2</f>
        <v>155108,</v>
      </c>
      <c r="E22" s="376" t="s">
        <v>1420</v>
      </c>
      <c r="F22" s="376" t="s">
        <v>1421</v>
      </c>
      <c r="G22" s="636">
        <v>20</v>
      </c>
      <c r="J22" s="164">
        <v>63746</v>
      </c>
      <c r="K22" s="164" t="s">
        <v>3</v>
      </c>
      <c r="L22" s="164" t="str">
        <f t="shared" si="1"/>
        <v>63746,</v>
      </c>
      <c r="M22" s="164" t="s">
        <v>6</v>
      </c>
      <c r="N22" s="164" t="s">
        <v>1415</v>
      </c>
      <c r="O22" s="164" t="s">
        <v>1422</v>
      </c>
      <c r="P22" s="164" t="s">
        <v>1303</v>
      </c>
      <c r="Q22" s="164">
        <v>69</v>
      </c>
      <c r="R22" s="164"/>
      <c r="S22" s="740"/>
      <c r="T22" s="740"/>
      <c r="U22" s="299"/>
      <c r="V22" s="299" t="s">
        <v>1304</v>
      </c>
      <c r="X22" s="164">
        <v>122653</v>
      </c>
      <c r="Y22" s="164" t="s">
        <v>3</v>
      </c>
      <c r="Z22" s="164" t="str">
        <f t="shared" si="2"/>
        <v>122653,</v>
      </c>
      <c r="AA22" s="164" t="s">
        <v>1086</v>
      </c>
      <c r="AB22" s="164" t="s">
        <v>1305</v>
      </c>
      <c r="AC22" s="164" t="s">
        <v>1306</v>
      </c>
      <c r="AD22" s="164" t="s">
        <v>169</v>
      </c>
      <c r="AE22" s="164" t="s">
        <v>1307</v>
      </c>
      <c r="AF22" s="164">
        <v>348</v>
      </c>
      <c r="AG22" s="615" t="s">
        <v>1308</v>
      </c>
      <c r="AH22" s="611"/>
      <c r="AI22" s="299" t="s">
        <v>1304</v>
      </c>
    </row>
    <row r="23" spans="1:35">
      <c r="A23" s="376"/>
      <c r="B23" s="376">
        <v>171499</v>
      </c>
      <c r="C23" s="376"/>
      <c r="D23" s="376" t="str">
        <f>B23&amp;C3</f>
        <v>171499,</v>
      </c>
      <c r="E23" s="376" t="s">
        <v>1423</v>
      </c>
      <c r="F23" s="376" t="s">
        <v>1424</v>
      </c>
      <c r="G23" s="636">
        <v>15</v>
      </c>
      <c r="J23" s="164">
        <v>174232</v>
      </c>
      <c r="K23" s="164" t="s">
        <v>3</v>
      </c>
      <c r="L23" s="164" t="str">
        <f t="shared" si="1"/>
        <v>174232,</v>
      </c>
      <c r="M23" s="164" t="s">
        <v>6</v>
      </c>
      <c r="N23" s="164" t="s">
        <v>1425</v>
      </c>
      <c r="O23" s="164" t="s">
        <v>1416</v>
      </c>
      <c r="P23" s="164" t="s">
        <v>1303</v>
      </c>
      <c r="Q23" s="164">
        <v>138</v>
      </c>
      <c r="R23" s="164"/>
      <c r="S23" s="740" t="s">
        <v>1426</v>
      </c>
      <c r="T23" s="740"/>
      <c r="U23" s="299"/>
      <c r="V23" s="299" t="s">
        <v>1304</v>
      </c>
      <c r="X23" s="164">
        <v>139743</v>
      </c>
      <c r="Y23" s="164" t="s">
        <v>3</v>
      </c>
      <c r="Z23" s="164" t="str">
        <f t="shared" si="2"/>
        <v>139743,</v>
      </c>
      <c r="AA23" s="164" t="s">
        <v>472</v>
      </c>
      <c r="AB23" s="164" t="s">
        <v>1321</v>
      </c>
      <c r="AC23" s="164" t="s">
        <v>1313</v>
      </c>
      <c r="AD23" s="164" t="s">
        <v>1322</v>
      </c>
      <c r="AE23" s="164" t="s">
        <v>1307</v>
      </c>
      <c r="AF23" s="164">
        <v>30</v>
      </c>
      <c r="AG23" s="615" t="s">
        <v>1323</v>
      </c>
      <c r="AH23" s="742" t="s">
        <v>1324</v>
      </c>
      <c r="AI23" s="299" t="s">
        <v>1304</v>
      </c>
    </row>
    <row r="24" spans="1:35">
      <c r="A24" s="376"/>
      <c r="B24" s="376">
        <v>170191</v>
      </c>
      <c r="C24" s="376"/>
      <c r="D24" s="376" t="str">
        <f t="shared" ref="D23:D33" si="4">B24&amp;C24</f>
        <v>170191</v>
      </c>
      <c r="E24" s="376" t="s">
        <v>1427</v>
      </c>
      <c r="F24" s="376" t="s">
        <v>1428</v>
      </c>
      <c r="G24" s="636"/>
      <c r="J24" s="164">
        <v>217848</v>
      </c>
      <c r="K24" s="164" t="s">
        <v>3</v>
      </c>
      <c r="L24" s="164" t="str">
        <f t="shared" si="1"/>
        <v>217848,</v>
      </c>
      <c r="M24" s="164" t="s">
        <v>6</v>
      </c>
      <c r="N24" s="164" t="s">
        <v>1429</v>
      </c>
      <c r="O24" s="164" t="s">
        <v>1416</v>
      </c>
      <c r="P24" s="164" t="s">
        <v>1303</v>
      </c>
      <c r="Q24" s="164">
        <v>89</v>
      </c>
      <c r="R24" s="164"/>
      <c r="S24" s="740" t="s">
        <v>1426</v>
      </c>
      <c r="T24" s="740"/>
      <c r="U24" s="299"/>
      <c r="V24" s="299" t="s">
        <v>1304</v>
      </c>
      <c r="X24" s="164">
        <v>140507</v>
      </c>
      <c r="Y24" s="164" t="s">
        <v>3</v>
      </c>
      <c r="Z24" s="164" t="str">
        <f t="shared" si="2"/>
        <v>140507,</v>
      </c>
      <c r="AA24" s="164" t="s">
        <v>171</v>
      </c>
      <c r="AB24" s="164" t="s">
        <v>1330</v>
      </c>
      <c r="AC24" s="164" t="s">
        <v>1306</v>
      </c>
      <c r="AD24" s="164" t="s">
        <v>1331</v>
      </c>
      <c r="AE24" s="164" t="s">
        <v>1307</v>
      </c>
      <c r="AF24" s="164">
        <v>428</v>
      </c>
      <c r="AG24" s="615" t="s">
        <v>1308</v>
      </c>
      <c r="AH24" s="611"/>
      <c r="AI24" s="299" t="s">
        <v>1304</v>
      </c>
    </row>
    <row r="25" spans="1:35">
      <c r="A25" s="376"/>
      <c r="B25" s="376">
        <v>110737</v>
      </c>
      <c r="C25" s="376"/>
      <c r="D25" s="376" t="str">
        <f t="shared" si="4"/>
        <v>110737</v>
      </c>
      <c r="E25" s="376" t="s">
        <v>543</v>
      </c>
      <c r="F25" s="376" t="s">
        <v>1430</v>
      </c>
      <c r="G25" s="636"/>
      <c r="J25" s="164">
        <v>66828</v>
      </c>
      <c r="K25" s="164" t="s">
        <v>3</v>
      </c>
      <c r="L25" s="164" t="str">
        <f t="shared" si="1"/>
        <v>66828,</v>
      </c>
      <c r="M25" s="164" t="s">
        <v>1431</v>
      </c>
      <c r="N25" s="164" t="s">
        <v>1432</v>
      </c>
      <c r="O25" s="164" t="s">
        <v>1433</v>
      </c>
      <c r="P25" s="164" t="s">
        <v>1303</v>
      </c>
      <c r="Q25" s="164">
        <v>49</v>
      </c>
      <c r="R25" s="164"/>
      <c r="S25" s="740"/>
      <c r="T25" s="740"/>
      <c r="U25" s="299"/>
      <c r="V25" s="299" t="s">
        <v>1304</v>
      </c>
      <c r="X25" s="164">
        <v>165276</v>
      </c>
      <c r="Y25" s="164" t="s">
        <v>3</v>
      </c>
      <c r="Z25" s="164" t="str">
        <f t="shared" si="2"/>
        <v>165276,</v>
      </c>
      <c r="AA25" s="164" t="s">
        <v>381</v>
      </c>
      <c r="AB25" s="164" t="s">
        <v>1338</v>
      </c>
      <c r="AC25" s="164" t="s">
        <v>1339</v>
      </c>
      <c r="AD25" s="164" t="s">
        <v>1340</v>
      </c>
      <c r="AE25" s="164" t="s">
        <v>1307</v>
      </c>
      <c r="AF25" s="164">
        <v>16.8</v>
      </c>
      <c r="AG25" s="615"/>
      <c r="AH25" s="611"/>
      <c r="AI25" s="299" t="s">
        <v>1304</v>
      </c>
    </row>
    <row r="26" spans="1:35">
      <c r="A26" s="376"/>
      <c r="B26" s="376">
        <v>183042</v>
      </c>
      <c r="C26" s="376"/>
      <c r="D26" s="376" t="str">
        <f t="shared" si="4"/>
        <v>183042</v>
      </c>
      <c r="E26" s="376" t="s">
        <v>881</v>
      </c>
      <c r="F26" s="376" t="s">
        <v>1434</v>
      </c>
      <c r="G26" s="636"/>
      <c r="J26" s="164">
        <v>45375</v>
      </c>
      <c r="K26" s="164" t="s">
        <v>3</v>
      </c>
      <c r="L26" s="164" t="str">
        <f t="shared" si="1"/>
        <v>45375,</v>
      </c>
      <c r="M26" s="164" t="s">
        <v>5</v>
      </c>
      <c r="N26" s="164" t="s">
        <v>1435</v>
      </c>
      <c r="O26" s="164" t="s">
        <v>1436</v>
      </c>
      <c r="P26" s="164" t="s">
        <v>1303</v>
      </c>
      <c r="Q26" s="164">
        <v>68</v>
      </c>
      <c r="R26" s="164"/>
      <c r="S26" s="740" t="s">
        <v>1437</v>
      </c>
      <c r="T26" s="740"/>
      <c r="U26" s="299" t="s">
        <v>1438</v>
      </c>
      <c r="V26" s="299" t="s">
        <v>1304</v>
      </c>
      <c r="X26" s="164">
        <v>198979</v>
      </c>
      <c r="Y26" s="164" t="s">
        <v>3</v>
      </c>
      <c r="Z26" s="164" t="str">
        <f t="shared" si="2"/>
        <v>198979,</v>
      </c>
      <c r="AA26" s="164" t="s">
        <v>170</v>
      </c>
      <c r="AB26" s="164" t="s">
        <v>1345</v>
      </c>
      <c r="AC26" s="164" t="s">
        <v>1303</v>
      </c>
      <c r="AD26" s="164" t="s">
        <v>169</v>
      </c>
      <c r="AE26" s="164" t="s">
        <v>1307</v>
      </c>
      <c r="AF26" s="164">
        <v>178</v>
      </c>
      <c r="AG26" s="615" t="s">
        <v>1346</v>
      </c>
      <c r="AH26" s="611"/>
      <c r="AI26" s="299" t="s">
        <v>1304</v>
      </c>
    </row>
    <row r="27" spans="1:35">
      <c r="A27" s="376"/>
      <c r="B27" s="376">
        <v>201282</v>
      </c>
      <c r="C27" s="376"/>
      <c r="D27" s="376" t="str">
        <f t="shared" si="4"/>
        <v>201282</v>
      </c>
      <c r="E27" s="376" t="s">
        <v>882</v>
      </c>
      <c r="F27" s="376" t="s">
        <v>1439</v>
      </c>
      <c r="G27" s="636"/>
      <c r="J27" s="164">
        <v>137250</v>
      </c>
      <c r="K27" s="164" t="s">
        <v>3</v>
      </c>
      <c r="L27" s="164" t="str">
        <f t="shared" si="1"/>
        <v>137250,</v>
      </c>
      <c r="M27" s="164" t="s">
        <v>742</v>
      </c>
      <c r="N27" s="164" t="s">
        <v>1440</v>
      </c>
      <c r="O27" s="164" t="s">
        <v>273</v>
      </c>
      <c r="P27" s="164" t="s">
        <v>1303</v>
      </c>
      <c r="Q27" s="164">
        <v>192</v>
      </c>
      <c r="R27" s="164">
        <v>153.6</v>
      </c>
      <c r="S27" s="740" t="s">
        <v>1441</v>
      </c>
      <c r="T27" s="740"/>
      <c r="U27" s="299"/>
      <c r="V27" s="299" t="s">
        <v>1304</v>
      </c>
      <c r="X27" s="164">
        <v>222896</v>
      </c>
      <c r="Y27" s="164" t="s">
        <v>3</v>
      </c>
      <c r="Z27" s="164" t="str">
        <f t="shared" si="2"/>
        <v>222896,</v>
      </c>
      <c r="AA27" s="164" t="s">
        <v>851</v>
      </c>
      <c r="AB27" s="164" t="s">
        <v>1321</v>
      </c>
      <c r="AC27" s="164" t="s">
        <v>1303</v>
      </c>
      <c r="AD27" s="164" t="s">
        <v>1442</v>
      </c>
      <c r="AE27" s="164" t="s">
        <v>1307</v>
      </c>
      <c r="AF27" s="164">
        <v>30</v>
      </c>
      <c r="AG27" s="615" t="s">
        <v>1323</v>
      </c>
      <c r="AH27" s="742" t="s">
        <v>1324</v>
      </c>
      <c r="AI27" s="299" t="s">
        <v>1304</v>
      </c>
    </row>
    <row r="28" spans="1:35">
      <c r="A28" s="376"/>
      <c r="B28" s="376">
        <v>118600</v>
      </c>
      <c r="C28" s="376"/>
      <c r="D28" s="376" t="str">
        <f t="shared" si="4"/>
        <v>118600</v>
      </c>
      <c r="E28" s="376" t="s">
        <v>1443</v>
      </c>
      <c r="F28" s="376" t="s">
        <v>1444</v>
      </c>
      <c r="G28" s="636"/>
      <c r="J28" s="164">
        <v>64783</v>
      </c>
      <c r="K28" s="164" t="s">
        <v>3</v>
      </c>
      <c r="L28" s="164" t="str">
        <f t="shared" si="1"/>
        <v>64783,</v>
      </c>
      <c r="M28" s="164" t="s">
        <v>1445</v>
      </c>
      <c r="N28" s="164" t="s">
        <v>1446</v>
      </c>
      <c r="O28" s="164" t="s">
        <v>1447</v>
      </c>
      <c r="P28" s="164" t="s">
        <v>1303</v>
      </c>
      <c r="Q28" s="164">
        <v>31.8</v>
      </c>
      <c r="R28" s="164">
        <v>29.8</v>
      </c>
      <c r="S28" s="740"/>
      <c r="T28" s="740"/>
      <c r="U28" s="299"/>
      <c r="V28" s="299" t="s">
        <v>1304</v>
      </c>
      <c r="X28" s="611">
        <v>53584</v>
      </c>
      <c r="Y28" s="164" t="s">
        <v>3</v>
      </c>
      <c r="Z28" s="164" t="str">
        <f t="shared" si="2"/>
        <v>53584,</v>
      </c>
      <c r="AA28" s="611" t="s">
        <v>196</v>
      </c>
      <c r="AB28" s="611" t="s">
        <v>1448</v>
      </c>
      <c r="AC28" s="611" t="s">
        <v>1313</v>
      </c>
      <c r="AD28" s="611" t="s">
        <v>1449</v>
      </c>
      <c r="AE28" s="611" t="s">
        <v>1307</v>
      </c>
      <c r="AF28" s="611">
        <v>288</v>
      </c>
      <c r="AG28" s="615" t="s">
        <v>1308</v>
      </c>
      <c r="AH28" s="611"/>
      <c r="AI28" s="299" t="s">
        <v>1304</v>
      </c>
    </row>
    <row r="29" spans="1:35">
      <c r="A29" s="376"/>
      <c r="B29" s="376">
        <v>37565</v>
      </c>
      <c r="C29" s="376"/>
      <c r="D29" s="376" t="str">
        <f t="shared" si="4"/>
        <v>37565</v>
      </c>
      <c r="E29" s="376" t="s">
        <v>1450</v>
      </c>
      <c r="F29" s="376" t="s">
        <v>1451</v>
      </c>
      <c r="G29" s="636"/>
      <c r="J29" s="164">
        <v>112213</v>
      </c>
      <c r="K29" s="164" t="s">
        <v>3</v>
      </c>
      <c r="L29" s="164" t="str">
        <f t="shared" si="1"/>
        <v>112213,</v>
      </c>
      <c r="M29" s="164" t="s">
        <v>1452</v>
      </c>
      <c r="N29" s="164" t="s">
        <v>1453</v>
      </c>
      <c r="O29" s="164" t="s">
        <v>1454</v>
      </c>
      <c r="P29" s="164" t="s">
        <v>1303</v>
      </c>
      <c r="Q29" s="164">
        <v>98</v>
      </c>
      <c r="R29" s="164"/>
      <c r="S29" s="740" t="s">
        <v>1437</v>
      </c>
      <c r="T29" s="740"/>
      <c r="U29" s="299" t="s">
        <v>1455</v>
      </c>
      <c r="V29" s="299" t="s">
        <v>1304</v>
      </c>
      <c r="X29" s="611">
        <v>56875</v>
      </c>
      <c r="Y29" s="164" t="s">
        <v>3</v>
      </c>
      <c r="Z29" s="164" t="str">
        <f t="shared" si="2"/>
        <v>56875,</v>
      </c>
      <c r="AA29" s="611" t="s">
        <v>845</v>
      </c>
      <c r="AB29" s="611" t="s">
        <v>1456</v>
      </c>
      <c r="AC29" s="611" t="s">
        <v>1303</v>
      </c>
      <c r="AD29" s="611" t="s">
        <v>1419</v>
      </c>
      <c r="AE29" s="611" t="s">
        <v>1307</v>
      </c>
      <c r="AF29" s="611">
        <v>29.8</v>
      </c>
      <c r="AG29" s="615"/>
      <c r="AH29" s="611"/>
      <c r="AI29" s="299" t="s">
        <v>1304</v>
      </c>
    </row>
    <row r="30" spans="1:35">
      <c r="A30" s="376"/>
      <c r="B30" s="376">
        <v>203841</v>
      </c>
      <c r="C30" s="376"/>
      <c r="D30" s="376" t="str">
        <f t="shared" si="4"/>
        <v>203841</v>
      </c>
      <c r="E30" s="376" t="s">
        <v>1457</v>
      </c>
      <c r="F30" s="376" t="s">
        <v>1458</v>
      </c>
      <c r="G30" s="636"/>
      <c r="J30" s="164">
        <v>188890</v>
      </c>
      <c r="K30" s="164" t="s">
        <v>3</v>
      </c>
      <c r="L30" s="164" t="str">
        <f t="shared" si="1"/>
        <v>188890,</v>
      </c>
      <c r="M30" s="164" t="s">
        <v>1459</v>
      </c>
      <c r="N30" s="164" t="s">
        <v>1460</v>
      </c>
      <c r="O30" s="164" t="s">
        <v>1461</v>
      </c>
      <c r="P30" s="164" t="s">
        <v>1303</v>
      </c>
      <c r="Q30" s="164">
        <v>39.8</v>
      </c>
      <c r="R30" s="164"/>
      <c r="S30" s="740"/>
      <c r="T30" s="740"/>
      <c r="U30" s="299"/>
      <c r="V30" s="299" t="s">
        <v>1304</v>
      </c>
      <c r="X30" s="611">
        <v>58506</v>
      </c>
      <c r="Y30" s="164" t="s">
        <v>3</v>
      </c>
      <c r="Z30" s="164" t="str">
        <f t="shared" si="2"/>
        <v>58506,</v>
      </c>
      <c r="AA30" s="611" t="s">
        <v>1462</v>
      </c>
      <c r="AB30" s="611" t="s">
        <v>1463</v>
      </c>
      <c r="AC30" s="611" t="s">
        <v>1303</v>
      </c>
      <c r="AD30" s="611" t="s">
        <v>1464</v>
      </c>
      <c r="AE30" s="611" t="s">
        <v>1307</v>
      </c>
      <c r="AF30" s="611">
        <v>39.8</v>
      </c>
      <c r="AG30" s="615"/>
      <c r="AH30" s="611"/>
      <c r="AI30" s="299" t="s">
        <v>1304</v>
      </c>
    </row>
    <row r="31" spans="1:35">
      <c r="A31" s="376"/>
      <c r="B31" s="376">
        <v>201281</v>
      </c>
      <c r="C31" s="376"/>
      <c r="D31" s="376" t="str">
        <f t="shared" si="4"/>
        <v>201281</v>
      </c>
      <c r="E31" s="376" t="s">
        <v>1465</v>
      </c>
      <c r="F31" s="376" t="s">
        <v>1466</v>
      </c>
      <c r="G31" s="636"/>
      <c r="J31" s="164">
        <v>198896</v>
      </c>
      <c r="K31" s="164" t="s">
        <v>3</v>
      </c>
      <c r="L31" s="164" t="str">
        <f t="shared" si="1"/>
        <v>198896,</v>
      </c>
      <c r="M31" s="164" t="s">
        <v>1459</v>
      </c>
      <c r="N31" s="164" t="s">
        <v>1467</v>
      </c>
      <c r="O31" s="164" t="s">
        <v>1461</v>
      </c>
      <c r="P31" s="164" t="s">
        <v>1303</v>
      </c>
      <c r="Q31" s="164">
        <v>53</v>
      </c>
      <c r="R31" s="164"/>
      <c r="S31" s="740"/>
      <c r="T31" s="740"/>
      <c r="U31" s="299"/>
      <c r="V31" s="299" t="s">
        <v>1304</v>
      </c>
      <c r="X31" s="611">
        <v>62663</v>
      </c>
      <c r="Y31" s="164" t="s">
        <v>3</v>
      </c>
      <c r="Z31" s="164" t="str">
        <f t="shared" si="2"/>
        <v>62663,</v>
      </c>
      <c r="AA31" s="611" t="s">
        <v>1468</v>
      </c>
      <c r="AB31" s="611" t="s">
        <v>1469</v>
      </c>
      <c r="AC31" s="611" t="s">
        <v>1303</v>
      </c>
      <c r="AD31" s="611" t="s">
        <v>1470</v>
      </c>
      <c r="AE31" s="611" t="s">
        <v>1307</v>
      </c>
      <c r="AF31" s="611">
        <v>168</v>
      </c>
      <c r="AG31" s="615"/>
      <c r="AH31" s="611"/>
      <c r="AI31" s="299" t="s">
        <v>1304</v>
      </c>
    </row>
    <row r="32" spans="1:35">
      <c r="A32" s="376"/>
      <c r="B32" s="376">
        <v>105528</v>
      </c>
      <c r="C32" s="376"/>
      <c r="D32" s="376" t="str">
        <f t="shared" si="4"/>
        <v>105528</v>
      </c>
      <c r="E32" s="376" t="s">
        <v>1471</v>
      </c>
      <c r="F32" s="376" t="s">
        <v>1472</v>
      </c>
      <c r="G32" s="636"/>
      <c r="J32" s="164">
        <v>29058</v>
      </c>
      <c r="K32" s="164" t="s">
        <v>3</v>
      </c>
      <c r="L32" s="164" t="str">
        <f t="shared" si="1"/>
        <v>29058,</v>
      </c>
      <c r="M32" s="164" t="s">
        <v>1317</v>
      </c>
      <c r="N32" s="164" t="s">
        <v>1473</v>
      </c>
      <c r="O32" s="164" t="s">
        <v>1328</v>
      </c>
      <c r="P32" s="164" t="s">
        <v>1303</v>
      </c>
      <c r="Q32" s="164">
        <v>54.8</v>
      </c>
      <c r="R32" s="164"/>
      <c r="S32" s="740"/>
      <c r="T32" s="740"/>
      <c r="U32" s="299"/>
      <c r="V32" s="299" t="s">
        <v>1304</v>
      </c>
      <c r="X32" s="611">
        <v>132393</v>
      </c>
      <c r="Y32" s="164" t="s">
        <v>3</v>
      </c>
      <c r="Z32" s="164" t="str">
        <f t="shared" si="2"/>
        <v>132393,</v>
      </c>
      <c r="AA32" s="611" t="s">
        <v>122</v>
      </c>
      <c r="AB32" s="611" t="s">
        <v>1474</v>
      </c>
      <c r="AC32" s="611" t="s">
        <v>1303</v>
      </c>
      <c r="AD32" s="611" t="s">
        <v>1475</v>
      </c>
      <c r="AE32" s="611" t="s">
        <v>1307</v>
      </c>
      <c r="AF32" s="611">
        <v>19.5</v>
      </c>
      <c r="AG32" s="615" t="s">
        <v>1379</v>
      </c>
      <c r="AH32" s="611"/>
      <c r="AI32" s="299" t="s">
        <v>1304</v>
      </c>
    </row>
    <row r="33" spans="1:35">
      <c r="A33" s="376"/>
      <c r="B33" s="376">
        <v>98019</v>
      </c>
      <c r="C33" s="376"/>
      <c r="D33" s="376" t="str">
        <f t="shared" si="4"/>
        <v>98019</v>
      </c>
      <c r="E33" s="376" t="s">
        <v>1476</v>
      </c>
      <c r="F33" s="376" t="s">
        <v>1458</v>
      </c>
      <c r="G33" s="636"/>
      <c r="J33" s="164">
        <v>185550</v>
      </c>
      <c r="K33" s="164" t="s">
        <v>3</v>
      </c>
      <c r="L33" s="164" t="str">
        <f t="shared" si="1"/>
        <v>185550,</v>
      </c>
      <c r="M33" s="164" t="s">
        <v>1477</v>
      </c>
      <c r="N33" s="164" t="s">
        <v>1478</v>
      </c>
      <c r="O33" s="164" t="s">
        <v>1479</v>
      </c>
      <c r="P33" s="164" t="s">
        <v>1303</v>
      </c>
      <c r="Q33" s="164">
        <v>68</v>
      </c>
      <c r="R33" s="164"/>
      <c r="S33" s="740"/>
      <c r="T33" s="740"/>
      <c r="U33" s="299"/>
      <c r="V33" s="299" t="s">
        <v>1304</v>
      </c>
      <c r="X33" s="611">
        <v>195217</v>
      </c>
      <c r="Y33" s="164" t="s">
        <v>3</v>
      </c>
      <c r="Z33" s="164" t="str">
        <f t="shared" si="2"/>
        <v>195217,</v>
      </c>
      <c r="AA33" s="611" t="s">
        <v>67</v>
      </c>
      <c r="AB33" s="611" t="s">
        <v>1480</v>
      </c>
      <c r="AC33" s="611" t="s">
        <v>1303</v>
      </c>
      <c r="AD33" s="611" t="s">
        <v>1481</v>
      </c>
      <c r="AE33" s="611" t="s">
        <v>1307</v>
      </c>
      <c r="AF33" s="611">
        <v>68</v>
      </c>
      <c r="AG33" s="615" t="s">
        <v>1346</v>
      </c>
      <c r="AH33" s="611"/>
      <c r="AI33" s="299" t="s">
        <v>1304</v>
      </c>
    </row>
    <row r="34" spans="10:35">
      <c r="J34" s="164">
        <v>167998</v>
      </c>
      <c r="K34" s="164" t="s">
        <v>3</v>
      </c>
      <c r="L34" s="164" t="str">
        <f t="shared" si="1"/>
        <v>167998,</v>
      </c>
      <c r="M34" s="164" t="s">
        <v>1482</v>
      </c>
      <c r="N34" s="164" t="s">
        <v>1483</v>
      </c>
      <c r="O34" s="164" t="s">
        <v>1479</v>
      </c>
      <c r="P34" s="164" t="s">
        <v>1303</v>
      </c>
      <c r="Q34" s="164">
        <v>68</v>
      </c>
      <c r="R34" s="164"/>
      <c r="S34" s="740"/>
      <c r="T34" s="740"/>
      <c r="U34" s="299"/>
      <c r="V34" s="299" t="s">
        <v>1304</v>
      </c>
      <c r="X34" s="611">
        <v>198952</v>
      </c>
      <c r="Y34" s="164" t="s">
        <v>3</v>
      </c>
      <c r="Z34" s="164" t="str">
        <f t="shared" si="2"/>
        <v>198952,</v>
      </c>
      <c r="AA34" s="611" t="s">
        <v>381</v>
      </c>
      <c r="AB34" s="611" t="s">
        <v>1484</v>
      </c>
      <c r="AC34" s="611" t="s">
        <v>1313</v>
      </c>
      <c r="AD34" s="611" t="s">
        <v>1485</v>
      </c>
      <c r="AE34" s="611" t="s">
        <v>1307</v>
      </c>
      <c r="AF34" s="611">
        <v>69.5</v>
      </c>
      <c r="AG34" s="615"/>
      <c r="AH34" s="611"/>
      <c r="AI34" s="299" t="s">
        <v>1304</v>
      </c>
    </row>
    <row r="35" spans="1:35">
      <c r="A35" s="376"/>
      <c r="B35" s="638" t="s">
        <v>79</v>
      </c>
      <c r="C35" s="376"/>
      <c r="D35" s="376"/>
      <c r="E35" s="638" t="s">
        <v>447</v>
      </c>
      <c r="F35" s="376"/>
      <c r="G35" s="636"/>
      <c r="J35" s="164">
        <v>190669</v>
      </c>
      <c r="K35" s="164" t="s">
        <v>3</v>
      </c>
      <c r="L35" s="164" t="str">
        <f t="shared" ref="L35:L66" si="5">J35&amp;K35</f>
        <v>190669,</v>
      </c>
      <c r="M35" s="164" t="s">
        <v>172</v>
      </c>
      <c r="N35" s="164" t="s">
        <v>1486</v>
      </c>
      <c r="O35" s="164" t="s">
        <v>1331</v>
      </c>
      <c r="P35" s="164" t="s">
        <v>1303</v>
      </c>
      <c r="Q35" s="164">
        <v>520</v>
      </c>
      <c r="R35" s="164"/>
      <c r="S35" s="740" t="s">
        <v>1337</v>
      </c>
      <c r="T35" s="740" t="s">
        <v>1487</v>
      </c>
      <c r="U35" s="299"/>
      <c r="V35" s="299" t="s">
        <v>1304</v>
      </c>
      <c r="X35" s="611">
        <v>201067</v>
      </c>
      <c r="Y35" s="164"/>
      <c r="Z35" s="164" t="str">
        <f t="shared" si="2"/>
        <v>201067</v>
      </c>
      <c r="AA35" s="611" t="s">
        <v>1488</v>
      </c>
      <c r="AB35" s="611" t="s">
        <v>1489</v>
      </c>
      <c r="AC35" s="611" t="s">
        <v>1339</v>
      </c>
      <c r="AD35" s="611" t="s">
        <v>1485</v>
      </c>
      <c r="AE35" s="611" t="s">
        <v>1307</v>
      </c>
      <c r="AF35" s="611">
        <v>29.5</v>
      </c>
      <c r="AG35" s="615"/>
      <c r="AH35" s="611" t="s">
        <v>1490</v>
      </c>
      <c r="AI35" s="299" t="s">
        <v>1304</v>
      </c>
    </row>
    <row r="36" spans="1:22">
      <c r="A36" s="376"/>
      <c r="B36" s="569">
        <v>226469</v>
      </c>
      <c r="C36" s="376" t="s">
        <v>3</v>
      </c>
      <c r="D36" s="376" t="str">
        <f>B36&amp;C36</f>
        <v>226469,</v>
      </c>
      <c r="E36" s="569" t="s">
        <v>1491</v>
      </c>
      <c r="F36" s="376"/>
      <c r="G36" s="570">
        <v>80</v>
      </c>
      <c r="J36" s="164">
        <v>181246</v>
      </c>
      <c r="K36" s="164" t="s">
        <v>3</v>
      </c>
      <c r="L36" s="164" t="str">
        <f t="shared" si="5"/>
        <v>181246,</v>
      </c>
      <c r="M36" s="164" t="s">
        <v>1492</v>
      </c>
      <c r="N36" s="164" t="s">
        <v>1493</v>
      </c>
      <c r="O36" s="164" t="s">
        <v>1494</v>
      </c>
      <c r="P36" s="164" t="s">
        <v>1313</v>
      </c>
      <c r="Q36" s="164">
        <v>198</v>
      </c>
      <c r="R36" s="164"/>
      <c r="S36" s="740"/>
      <c r="T36" s="740"/>
      <c r="U36" s="299"/>
      <c r="V36" s="299" t="s">
        <v>1304</v>
      </c>
    </row>
    <row r="37" spans="1:22">
      <c r="A37" s="376"/>
      <c r="B37" s="569">
        <v>226472</v>
      </c>
      <c r="C37" s="376"/>
      <c r="D37" s="376" t="str">
        <f>B37&amp;C37</f>
        <v>226472</v>
      </c>
      <c r="E37" s="569" t="s">
        <v>1495</v>
      </c>
      <c r="F37" s="376"/>
      <c r="G37" s="572"/>
      <c r="J37" s="164">
        <v>82179</v>
      </c>
      <c r="K37" s="164" t="s">
        <v>3</v>
      </c>
      <c r="L37" s="164" t="str">
        <f t="shared" si="5"/>
        <v>82179,</v>
      </c>
      <c r="M37" s="164" t="s">
        <v>114</v>
      </c>
      <c r="N37" s="164" t="s">
        <v>1496</v>
      </c>
      <c r="O37" s="164" t="s">
        <v>1454</v>
      </c>
      <c r="P37" s="164" t="s">
        <v>1303</v>
      </c>
      <c r="Q37" s="164">
        <v>39.8</v>
      </c>
      <c r="R37" s="164">
        <v>35</v>
      </c>
      <c r="S37" s="740"/>
      <c r="T37" s="740"/>
      <c r="U37" s="299"/>
      <c r="V37" s="299" t="s">
        <v>1304</v>
      </c>
    </row>
    <row r="38" spans="10:22">
      <c r="J38" s="164">
        <v>82184</v>
      </c>
      <c r="K38" s="164" t="s">
        <v>3</v>
      </c>
      <c r="L38" s="164" t="str">
        <f t="shared" si="5"/>
        <v>82184,</v>
      </c>
      <c r="M38" s="164" t="s">
        <v>114</v>
      </c>
      <c r="N38" s="164" t="s">
        <v>1497</v>
      </c>
      <c r="O38" s="164" t="s">
        <v>1454</v>
      </c>
      <c r="P38" s="164" t="s">
        <v>1303</v>
      </c>
      <c r="Q38" s="164">
        <v>39.8</v>
      </c>
      <c r="R38" s="164">
        <v>35</v>
      </c>
      <c r="S38" s="740"/>
      <c r="T38" s="740"/>
      <c r="U38" s="299"/>
      <c r="V38" s="299" t="s">
        <v>1304</v>
      </c>
    </row>
    <row r="39" spans="1:22">
      <c r="A39" s="376"/>
      <c r="B39" s="375" t="s">
        <v>431</v>
      </c>
      <c r="C39" s="376"/>
      <c r="D39" s="376"/>
      <c r="E39" s="375" t="s">
        <v>432</v>
      </c>
      <c r="F39" s="375" t="s">
        <v>586</v>
      </c>
      <c r="G39" s="636"/>
      <c r="J39" s="164">
        <v>118248</v>
      </c>
      <c r="K39" s="164" t="s">
        <v>3</v>
      </c>
      <c r="L39" s="164" t="str">
        <f t="shared" si="5"/>
        <v>118248,</v>
      </c>
      <c r="M39" s="164" t="s">
        <v>1498</v>
      </c>
      <c r="N39" s="164" t="s">
        <v>1499</v>
      </c>
      <c r="O39" s="164" t="s">
        <v>1500</v>
      </c>
      <c r="P39" s="164" t="s">
        <v>1303</v>
      </c>
      <c r="Q39" s="164">
        <v>30</v>
      </c>
      <c r="R39" s="164"/>
      <c r="S39" s="740"/>
      <c r="T39" s="740"/>
      <c r="U39" s="299"/>
      <c r="V39" s="299" t="s">
        <v>1304</v>
      </c>
    </row>
    <row r="40" spans="1:22">
      <c r="A40" s="376"/>
      <c r="B40" s="375">
        <v>227069</v>
      </c>
      <c r="C40" s="376" t="s">
        <v>3</v>
      </c>
      <c r="D40" s="376" t="str">
        <f>B40&amp;C40</f>
        <v>227069,</v>
      </c>
      <c r="E40" s="375" t="s">
        <v>1149</v>
      </c>
      <c r="F40" s="375" t="s">
        <v>1501</v>
      </c>
      <c r="G40" s="636">
        <v>6</v>
      </c>
      <c r="J40" s="164">
        <v>118251</v>
      </c>
      <c r="K40" s="164" t="s">
        <v>3</v>
      </c>
      <c r="L40" s="164" t="str">
        <f t="shared" si="5"/>
        <v>118251,</v>
      </c>
      <c r="M40" s="164" t="s">
        <v>1498</v>
      </c>
      <c r="N40" s="164" t="s">
        <v>1502</v>
      </c>
      <c r="O40" s="164" t="s">
        <v>1500</v>
      </c>
      <c r="P40" s="164" t="s">
        <v>1303</v>
      </c>
      <c r="Q40" s="164">
        <v>28</v>
      </c>
      <c r="R40" s="164"/>
      <c r="S40" s="740"/>
      <c r="T40" s="740"/>
      <c r="U40" s="299"/>
      <c r="V40" s="299" t="s">
        <v>1304</v>
      </c>
    </row>
    <row r="41" spans="1:22">
      <c r="A41" s="376"/>
      <c r="B41" s="375">
        <v>58375</v>
      </c>
      <c r="C41" s="376"/>
      <c r="D41" s="376" t="str">
        <f>B41&amp;C41</f>
        <v>58375</v>
      </c>
      <c r="E41" s="375" t="s">
        <v>32</v>
      </c>
      <c r="F41" s="375" t="s">
        <v>1503</v>
      </c>
      <c r="G41" s="636">
        <v>20</v>
      </c>
      <c r="J41" s="164">
        <v>169668</v>
      </c>
      <c r="K41" s="164" t="s">
        <v>3</v>
      </c>
      <c r="L41" s="164" t="str">
        <f t="shared" si="5"/>
        <v>169668,</v>
      </c>
      <c r="M41" s="164" t="s">
        <v>114</v>
      </c>
      <c r="N41" s="164" t="s">
        <v>1504</v>
      </c>
      <c r="O41" s="164" t="s">
        <v>1505</v>
      </c>
      <c r="P41" s="164" t="s">
        <v>1303</v>
      </c>
      <c r="Q41" s="164">
        <v>98</v>
      </c>
      <c r="R41" s="164">
        <v>88</v>
      </c>
      <c r="S41" s="740"/>
      <c r="T41" s="740"/>
      <c r="U41" s="299"/>
      <c r="V41" s="299" t="s">
        <v>1304</v>
      </c>
    </row>
    <row r="42" spans="10:22">
      <c r="J42" s="164">
        <v>169722</v>
      </c>
      <c r="K42" s="164" t="s">
        <v>3</v>
      </c>
      <c r="L42" s="164" t="str">
        <f t="shared" si="5"/>
        <v>169722,</v>
      </c>
      <c r="M42" s="164" t="s">
        <v>114</v>
      </c>
      <c r="N42" s="164" t="s">
        <v>1506</v>
      </c>
      <c r="O42" s="164" t="s">
        <v>1507</v>
      </c>
      <c r="P42" s="164" t="s">
        <v>1303</v>
      </c>
      <c r="Q42" s="164">
        <v>58</v>
      </c>
      <c r="R42" s="164">
        <v>56</v>
      </c>
      <c r="S42" s="740"/>
      <c r="T42" s="740"/>
      <c r="U42" s="299"/>
      <c r="V42" s="299" t="s">
        <v>1304</v>
      </c>
    </row>
    <row r="43" spans="1:22">
      <c r="A43" s="166" t="s">
        <v>1206</v>
      </c>
      <c r="B43" s="159">
        <v>104690</v>
      </c>
      <c r="C43" s="159" t="s">
        <v>3</v>
      </c>
      <c r="D43" s="376" t="str">
        <f t="shared" ref="D43:D48" si="6">B43&amp;C43</f>
        <v>104690,</v>
      </c>
      <c r="E43" s="166" t="s">
        <v>340</v>
      </c>
      <c r="F43" s="376"/>
      <c r="G43" s="733" t="s">
        <v>1508</v>
      </c>
      <c r="J43" s="164">
        <v>169723</v>
      </c>
      <c r="K43" s="164" t="s">
        <v>3</v>
      </c>
      <c r="L43" s="164" t="str">
        <f t="shared" si="5"/>
        <v>169723,</v>
      </c>
      <c r="M43" s="164" t="s">
        <v>114</v>
      </c>
      <c r="N43" s="164" t="s">
        <v>1509</v>
      </c>
      <c r="O43" s="164" t="s">
        <v>1507</v>
      </c>
      <c r="P43" s="164" t="s">
        <v>1303</v>
      </c>
      <c r="Q43" s="164">
        <v>58</v>
      </c>
      <c r="R43" s="164">
        <v>56.3</v>
      </c>
      <c r="S43" s="740"/>
      <c r="T43" s="740"/>
      <c r="U43" s="299"/>
      <c r="V43" s="299" t="s">
        <v>1304</v>
      </c>
    </row>
    <row r="44" ht="21.6" spans="1:22">
      <c r="A44" s="166"/>
      <c r="B44" s="166">
        <v>1466</v>
      </c>
      <c r="C44" s="159" t="s">
        <v>3</v>
      </c>
      <c r="D44" s="376" t="str">
        <f t="shared" si="6"/>
        <v>1466,</v>
      </c>
      <c r="E44" s="168" t="s">
        <v>711</v>
      </c>
      <c r="F44" s="376"/>
      <c r="G44" s="734"/>
      <c r="J44" s="164">
        <v>220466</v>
      </c>
      <c r="K44" s="164" t="s">
        <v>3</v>
      </c>
      <c r="L44" s="164" t="str">
        <f t="shared" si="5"/>
        <v>220466,</v>
      </c>
      <c r="M44" s="164" t="s">
        <v>1498</v>
      </c>
      <c r="N44" s="164" t="s">
        <v>1510</v>
      </c>
      <c r="O44" s="164" t="s">
        <v>1511</v>
      </c>
      <c r="P44" s="164" t="s">
        <v>1303</v>
      </c>
      <c r="Q44" s="164">
        <v>72.8</v>
      </c>
      <c r="R44" s="164"/>
      <c r="S44" s="740"/>
      <c r="T44" s="740"/>
      <c r="U44" s="299"/>
      <c r="V44" s="299" t="s">
        <v>1304</v>
      </c>
    </row>
    <row r="45" spans="1:22">
      <c r="A45" s="166"/>
      <c r="B45" s="159">
        <v>139379</v>
      </c>
      <c r="C45" s="159" t="s">
        <v>3</v>
      </c>
      <c r="D45" s="376" t="str">
        <f t="shared" si="6"/>
        <v>139379,</v>
      </c>
      <c r="E45" s="166" t="s">
        <v>99</v>
      </c>
      <c r="F45" s="376"/>
      <c r="G45" s="734"/>
      <c r="J45" s="164">
        <v>220476</v>
      </c>
      <c r="K45" s="164" t="s">
        <v>3</v>
      </c>
      <c r="L45" s="164" t="str">
        <f t="shared" si="5"/>
        <v>220476,</v>
      </c>
      <c r="M45" s="164" t="s">
        <v>1498</v>
      </c>
      <c r="N45" s="164" t="s">
        <v>1512</v>
      </c>
      <c r="O45" s="164" t="s">
        <v>1511</v>
      </c>
      <c r="P45" s="164" t="s">
        <v>1303</v>
      </c>
      <c r="Q45" s="164">
        <v>72.8</v>
      </c>
      <c r="R45" s="164"/>
      <c r="S45" s="740"/>
      <c r="T45" s="740"/>
      <c r="U45" s="299"/>
      <c r="V45" s="299" t="s">
        <v>1304</v>
      </c>
    </row>
    <row r="46" ht="15" customHeight="1" spans="1:22">
      <c r="A46" s="166"/>
      <c r="B46" s="166">
        <v>46760</v>
      </c>
      <c r="C46" s="159" t="s">
        <v>3</v>
      </c>
      <c r="D46" s="376" t="str">
        <f t="shared" si="6"/>
        <v>46760,</v>
      </c>
      <c r="E46" s="168" t="s">
        <v>1152</v>
      </c>
      <c r="F46" s="376"/>
      <c r="G46" s="734"/>
      <c r="J46" s="164">
        <v>116987</v>
      </c>
      <c r="K46" s="164" t="s">
        <v>3</v>
      </c>
      <c r="L46" s="164" t="str">
        <f t="shared" si="5"/>
        <v>116987,</v>
      </c>
      <c r="M46" s="164" t="s">
        <v>452</v>
      </c>
      <c r="N46" s="164" t="s">
        <v>1513</v>
      </c>
      <c r="O46" s="164" t="s">
        <v>1514</v>
      </c>
      <c r="P46" s="164" t="s">
        <v>1303</v>
      </c>
      <c r="Q46" s="164">
        <v>198</v>
      </c>
      <c r="R46" s="164"/>
      <c r="S46" s="740"/>
      <c r="T46" s="740"/>
      <c r="U46" s="299"/>
      <c r="V46" s="299" t="s">
        <v>1304</v>
      </c>
    </row>
    <row r="47" spans="1:22">
      <c r="A47" s="166"/>
      <c r="B47" s="166">
        <v>202044</v>
      </c>
      <c r="C47" s="159" t="s">
        <v>3</v>
      </c>
      <c r="D47" s="376" t="str">
        <f t="shared" si="6"/>
        <v>202044,</v>
      </c>
      <c r="E47" s="166" t="s">
        <v>98</v>
      </c>
      <c r="F47" s="376"/>
      <c r="G47" s="734"/>
      <c r="J47" s="164">
        <v>132390</v>
      </c>
      <c r="K47" s="164" t="s">
        <v>3</v>
      </c>
      <c r="L47" s="164" t="str">
        <f t="shared" si="5"/>
        <v>132390,</v>
      </c>
      <c r="M47" s="164" t="s">
        <v>1515</v>
      </c>
      <c r="N47" s="164" t="s">
        <v>1516</v>
      </c>
      <c r="O47" s="164" t="s">
        <v>1511</v>
      </c>
      <c r="P47" s="164" t="s">
        <v>1303</v>
      </c>
      <c r="Q47" s="164">
        <v>69</v>
      </c>
      <c r="R47" s="164">
        <v>67</v>
      </c>
      <c r="S47" s="740"/>
      <c r="T47" s="740"/>
      <c r="U47" s="299"/>
      <c r="V47" s="299" t="s">
        <v>1304</v>
      </c>
    </row>
    <row r="48" spans="1:22">
      <c r="A48" s="166"/>
      <c r="B48" s="159">
        <v>225347</v>
      </c>
      <c r="C48" s="159"/>
      <c r="D48" s="376" t="str">
        <f t="shared" si="6"/>
        <v>225347</v>
      </c>
      <c r="E48" s="164" t="s">
        <v>1207</v>
      </c>
      <c r="F48" s="376"/>
      <c r="G48" s="735"/>
      <c r="J48" s="164">
        <v>115281</v>
      </c>
      <c r="K48" s="164" t="s">
        <v>3</v>
      </c>
      <c r="L48" s="164" t="str">
        <f t="shared" si="5"/>
        <v>115281,</v>
      </c>
      <c r="M48" s="164" t="s">
        <v>7</v>
      </c>
      <c r="N48" s="164" t="s">
        <v>1517</v>
      </c>
      <c r="O48" s="164" t="s">
        <v>1511</v>
      </c>
      <c r="P48" s="164" t="s">
        <v>1303</v>
      </c>
      <c r="Q48" s="164">
        <v>58</v>
      </c>
      <c r="R48" s="164"/>
      <c r="S48" s="740"/>
      <c r="T48" s="740"/>
      <c r="U48" s="299"/>
      <c r="V48" s="299" t="s">
        <v>1304</v>
      </c>
    </row>
    <row r="49" spans="1:22">
      <c r="A49" s="166"/>
      <c r="B49" s="159"/>
      <c r="C49" s="159"/>
      <c r="D49" s="376"/>
      <c r="E49" s="164"/>
      <c r="F49" s="376"/>
      <c r="G49" s="734"/>
      <c r="J49" s="164">
        <v>166599</v>
      </c>
      <c r="K49" s="164" t="s">
        <v>3</v>
      </c>
      <c r="L49" s="164" t="str">
        <f t="shared" si="5"/>
        <v>166599,</v>
      </c>
      <c r="M49" s="164" t="s">
        <v>1518</v>
      </c>
      <c r="N49" s="164" t="s">
        <v>1519</v>
      </c>
      <c r="O49" s="164" t="s">
        <v>1520</v>
      </c>
      <c r="P49" s="164" t="s">
        <v>1313</v>
      </c>
      <c r="Q49" s="164">
        <v>228</v>
      </c>
      <c r="R49" s="164"/>
      <c r="S49" s="740" t="s">
        <v>1337</v>
      </c>
      <c r="T49" s="740"/>
      <c r="U49" s="299"/>
      <c r="V49" s="299" t="s">
        <v>1304</v>
      </c>
    </row>
    <row r="50" spans="1:22">
      <c r="A50" s="314" t="s">
        <v>1521</v>
      </c>
      <c r="B50" s="190">
        <v>17313</v>
      </c>
      <c r="C50" s="190" t="s">
        <v>3</v>
      </c>
      <c r="D50" s="376" t="str">
        <f>B50&amp;C50</f>
        <v>17313,</v>
      </c>
      <c r="E50" s="611" t="s">
        <v>353</v>
      </c>
      <c r="F50" s="315"/>
      <c r="G50" s="616" t="s">
        <v>347</v>
      </c>
      <c r="J50" s="164">
        <v>175999</v>
      </c>
      <c r="K50" s="164" t="s">
        <v>3</v>
      </c>
      <c r="L50" s="164" t="str">
        <f t="shared" si="5"/>
        <v>175999,</v>
      </c>
      <c r="M50" s="164" t="s">
        <v>209</v>
      </c>
      <c r="N50" s="164" t="s">
        <v>1522</v>
      </c>
      <c r="O50" s="164" t="s">
        <v>1331</v>
      </c>
      <c r="P50" s="164" t="s">
        <v>1313</v>
      </c>
      <c r="Q50" s="164">
        <v>118</v>
      </c>
      <c r="R50" s="164"/>
      <c r="S50" s="740" t="s">
        <v>1337</v>
      </c>
      <c r="T50" s="740"/>
      <c r="U50" s="299"/>
      <c r="V50" s="299" t="s">
        <v>1304</v>
      </c>
    </row>
    <row r="51" spans="1:22">
      <c r="A51" s="314"/>
      <c r="B51" s="190">
        <v>154981</v>
      </c>
      <c r="C51" s="190" t="s">
        <v>3</v>
      </c>
      <c r="D51" s="376" t="str">
        <f>B51&amp;C51</f>
        <v>154981,</v>
      </c>
      <c r="E51" s="611" t="s">
        <v>1210</v>
      </c>
      <c r="F51" s="315"/>
      <c r="G51" s="736"/>
      <c r="J51" s="164">
        <v>176001</v>
      </c>
      <c r="K51" s="164" t="s">
        <v>3</v>
      </c>
      <c r="L51" s="164" t="str">
        <f t="shared" si="5"/>
        <v>176001,</v>
      </c>
      <c r="M51" s="164" t="s">
        <v>209</v>
      </c>
      <c r="N51" s="164" t="s">
        <v>1523</v>
      </c>
      <c r="O51" s="164" t="s">
        <v>1331</v>
      </c>
      <c r="P51" s="164" t="s">
        <v>1313</v>
      </c>
      <c r="Q51" s="164">
        <v>236</v>
      </c>
      <c r="R51" s="164"/>
      <c r="S51" s="740" t="s">
        <v>1337</v>
      </c>
      <c r="T51" s="740"/>
      <c r="U51" s="299"/>
      <c r="V51" s="299" t="s">
        <v>1304</v>
      </c>
    </row>
    <row r="52" spans="1:22">
      <c r="A52" s="314"/>
      <c r="B52" s="615">
        <v>118408</v>
      </c>
      <c r="C52" s="190"/>
      <c r="D52" s="376" t="str">
        <f>B52&amp;C52</f>
        <v>118408</v>
      </c>
      <c r="E52" s="611" t="s">
        <v>559</v>
      </c>
      <c r="F52" s="315"/>
      <c r="G52" s="737"/>
      <c r="J52" s="164">
        <v>186928</v>
      </c>
      <c r="K52" s="164" t="s">
        <v>3</v>
      </c>
      <c r="L52" s="164" t="str">
        <f t="shared" si="5"/>
        <v>186928,</v>
      </c>
      <c r="M52" s="164" t="s">
        <v>7</v>
      </c>
      <c r="N52" s="164" t="s">
        <v>1516</v>
      </c>
      <c r="O52" s="164" t="s">
        <v>1507</v>
      </c>
      <c r="P52" s="164" t="s">
        <v>1303</v>
      </c>
      <c r="Q52" s="164">
        <v>68</v>
      </c>
      <c r="R52" s="164"/>
      <c r="S52" s="740"/>
      <c r="T52" s="740"/>
      <c r="U52" s="299"/>
      <c r="V52" s="299" t="s">
        <v>1304</v>
      </c>
    </row>
    <row r="53" spans="1:22">
      <c r="A53" s="314"/>
      <c r="B53" s="615"/>
      <c r="C53" s="190"/>
      <c r="D53" s="376"/>
      <c r="E53" s="611"/>
      <c r="F53" s="315"/>
      <c r="G53" s="737"/>
      <c r="J53" s="164">
        <v>183439</v>
      </c>
      <c r="K53" s="164" t="s">
        <v>3</v>
      </c>
      <c r="L53" s="164" t="str">
        <f t="shared" si="5"/>
        <v>183439,</v>
      </c>
      <c r="M53" s="164" t="s">
        <v>7</v>
      </c>
      <c r="N53" s="164" t="s">
        <v>1524</v>
      </c>
      <c r="O53" s="164" t="s">
        <v>1511</v>
      </c>
      <c r="P53" s="164" t="s">
        <v>1303</v>
      </c>
      <c r="Q53" s="164">
        <v>112</v>
      </c>
      <c r="R53" s="164">
        <v>108</v>
      </c>
      <c r="S53" s="740" t="s">
        <v>1525</v>
      </c>
      <c r="T53" s="740"/>
      <c r="U53" s="299"/>
      <c r="V53" s="299" t="s">
        <v>1304</v>
      </c>
    </row>
    <row r="54" spans="1:22">
      <c r="A54" s="166" t="s">
        <v>1211</v>
      </c>
      <c r="B54" s="159">
        <v>58522</v>
      </c>
      <c r="C54" s="159"/>
      <c r="D54" s="376" t="str">
        <f>B54&amp;C54</f>
        <v>58522</v>
      </c>
      <c r="E54" s="166" t="s">
        <v>106</v>
      </c>
      <c r="F54" s="376"/>
      <c r="G54" s="738" t="s">
        <v>1212</v>
      </c>
      <c r="J54" s="164">
        <v>197355</v>
      </c>
      <c r="K54" s="164" t="s">
        <v>3</v>
      </c>
      <c r="L54" s="164" t="str">
        <f t="shared" si="5"/>
        <v>197355,</v>
      </c>
      <c r="M54" s="164" t="s">
        <v>310</v>
      </c>
      <c r="N54" s="164" t="s">
        <v>1526</v>
      </c>
      <c r="O54" s="164" t="s">
        <v>1527</v>
      </c>
      <c r="P54" s="164" t="s">
        <v>1303</v>
      </c>
      <c r="Q54" s="164">
        <v>169</v>
      </c>
      <c r="R54" s="164"/>
      <c r="S54" s="740" t="s">
        <v>1528</v>
      </c>
      <c r="T54" s="740"/>
      <c r="U54" s="299" t="s">
        <v>1529</v>
      </c>
      <c r="V54" s="299" t="s">
        <v>1304</v>
      </c>
    </row>
    <row r="55" spans="1:22">
      <c r="A55" s="166"/>
      <c r="B55" s="159"/>
      <c r="C55" s="159"/>
      <c r="D55" s="376"/>
      <c r="E55" s="166"/>
      <c r="F55" s="376"/>
      <c r="G55" s="739"/>
      <c r="J55" s="164">
        <v>198856</v>
      </c>
      <c r="K55" s="164" t="s">
        <v>3</v>
      </c>
      <c r="L55" s="164" t="str">
        <f t="shared" si="5"/>
        <v>198856,</v>
      </c>
      <c r="M55" s="164" t="s">
        <v>1530</v>
      </c>
      <c r="N55" s="164" t="s">
        <v>1531</v>
      </c>
      <c r="O55" s="164" t="s">
        <v>1532</v>
      </c>
      <c r="P55" s="164" t="s">
        <v>1303</v>
      </c>
      <c r="Q55" s="164">
        <v>88</v>
      </c>
      <c r="R55" s="164"/>
      <c r="S55" s="740" t="s">
        <v>1337</v>
      </c>
      <c r="T55" s="740"/>
      <c r="U55" s="299"/>
      <c r="V55" s="299" t="s">
        <v>1304</v>
      </c>
    </row>
    <row r="56" spans="1:22">
      <c r="A56" s="314" t="s">
        <v>107</v>
      </c>
      <c r="B56" s="190">
        <v>181356</v>
      </c>
      <c r="C56" s="190" t="s">
        <v>3</v>
      </c>
      <c r="D56" s="376" t="str">
        <f t="shared" ref="D56:D65" si="7">B56&amp;C56</f>
        <v>181356,</v>
      </c>
      <c r="E56" s="314" t="s">
        <v>112</v>
      </c>
      <c r="F56" s="315"/>
      <c r="G56" s="506" t="s">
        <v>1533</v>
      </c>
      <c r="J56" s="164">
        <v>215035</v>
      </c>
      <c r="K56" s="164" t="s">
        <v>3</v>
      </c>
      <c r="L56" s="164" t="str">
        <f t="shared" si="5"/>
        <v>215035,</v>
      </c>
      <c r="M56" s="164" t="s">
        <v>1534</v>
      </c>
      <c r="N56" s="164" t="s">
        <v>1535</v>
      </c>
      <c r="O56" s="164" t="s">
        <v>1331</v>
      </c>
      <c r="P56" s="164" t="s">
        <v>1313</v>
      </c>
      <c r="Q56" s="164">
        <v>128</v>
      </c>
      <c r="R56" s="164"/>
      <c r="S56" s="740" t="s">
        <v>1337</v>
      </c>
      <c r="T56" s="740"/>
      <c r="U56" s="299"/>
      <c r="V56" s="299" t="s">
        <v>1304</v>
      </c>
    </row>
    <row r="57" spans="1:22">
      <c r="A57" s="314"/>
      <c r="B57" s="314">
        <v>183439</v>
      </c>
      <c r="C57" s="190" t="s">
        <v>3</v>
      </c>
      <c r="D57" s="376" t="str">
        <f t="shared" si="7"/>
        <v>183439,</v>
      </c>
      <c r="E57" s="314" t="s">
        <v>7</v>
      </c>
      <c r="F57" s="315"/>
      <c r="G57" s="509"/>
      <c r="J57" s="164">
        <v>162660</v>
      </c>
      <c r="K57" s="164" t="s">
        <v>3</v>
      </c>
      <c r="L57" s="164" t="str">
        <f t="shared" si="5"/>
        <v>162660,</v>
      </c>
      <c r="M57" s="164" t="s">
        <v>7</v>
      </c>
      <c r="N57" s="164" t="s">
        <v>1536</v>
      </c>
      <c r="O57" s="164" t="s">
        <v>1507</v>
      </c>
      <c r="P57" s="164" t="s">
        <v>1303</v>
      </c>
      <c r="Q57" s="164">
        <v>39.5</v>
      </c>
      <c r="R57" s="164"/>
      <c r="S57" s="740"/>
      <c r="T57" s="740"/>
      <c r="U57" s="299"/>
      <c r="V57" s="299" t="s">
        <v>1304</v>
      </c>
    </row>
    <row r="58" spans="1:22">
      <c r="A58" s="314"/>
      <c r="B58" s="615">
        <v>201264</v>
      </c>
      <c r="C58" s="190" t="s">
        <v>3</v>
      </c>
      <c r="D58" s="376" t="str">
        <f t="shared" si="7"/>
        <v>201264,</v>
      </c>
      <c r="E58" s="615" t="s">
        <v>110</v>
      </c>
      <c r="F58" s="315"/>
      <c r="G58" s="509"/>
      <c r="J58" s="164">
        <v>162875</v>
      </c>
      <c r="K58" s="164" t="s">
        <v>3</v>
      </c>
      <c r="L58" s="164" t="str">
        <f t="shared" si="5"/>
        <v>162875,</v>
      </c>
      <c r="M58" s="164" t="s">
        <v>225</v>
      </c>
      <c r="N58" s="164" t="s">
        <v>1537</v>
      </c>
      <c r="O58" s="164" t="s">
        <v>1331</v>
      </c>
      <c r="P58" s="164" t="s">
        <v>1303</v>
      </c>
      <c r="Q58" s="164">
        <v>238</v>
      </c>
      <c r="R58" s="164"/>
      <c r="S58" s="740" t="s">
        <v>1337</v>
      </c>
      <c r="T58" s="740"/>
      <c r="U58" s="299"/>
      <c r="V58" s="299" t="s">
        <v>1304</v>
      </c>
    </row>
    <row r="59" spans="1:22">
      <c r="A59" s="314"/>
      <c r="B59" s="615">
        <v>201495</v>
      </c>
      <c r="C59" s="190" t="s">
        <v>3</v>
      </c>
      <c r="D59" s="376" t="str">
        <f t="shared" si="7"/>
        <v>201495,</v>
      </c>
      <c r="E59" s="615" t="s">
        <v>111</v>
      </c>
      <c r="F59" s="315"/>
      <c r="G59" s="509"/>
      <c r="J59" s="164">
        <v>162305</v>
      </c>
      <c r="K59" s="164" t="s">
        <v>3</v>
      </c>
      <c r="L59" s="164" t="str">
        <f t="shared" si="5"/>
        <v>162305,</v>
      </c>
      <c r="M59" s="164" t="s">
        <v>172</v>
      </c>
      <c r="N59" s="164" t="s">
        <v>1538</v>
      </c>
      <c r="O59" s="164" t="s">
        <v>1331</v>
      </c>
      <c r="P59" s="164" t="s">
        <v>1303</v>
      </c>
      <c r="Q59" s="164">
        <v>388</v>
      </c>
      <c r="R59" s="164"/>
      <c r="S59" s="740" t="s">
        <v>1337</v>
      </c>
      <c r="T59" s="740" t="s">
        <v>1365</v>
      </c>
      <c r="U59" s="299"/>
      <c r="V59" s="299" t="s">
        <v>1304</v>
      </c>
    </row>
    <row r="60" spans="1:22">
      <c r="A60" s="314"/>
      <c r="B60" s="615">
        <v>131284</v>
      </c>
      <c r="C60" s="190" t="s">
        <v>3</v>
      </c>
      <c r="D60" s="376" t="str">
        <f t="shared" si="7"/>
        <v>131284,</v>
      </c>
      <c r="E60" s="615" t="s">
        <v>329</v>
      </c>
      <c r="F60" s="315"/>
      <c r="G60" s="509"/>
      <c r="J60" s="164">
        <v>163749</v>
      </c>
      <c r="K60" s="164" t="s">
        <v>3</v>
      </c>
      <c r="L60" s="164" t="str">
        <f t="shared" si="5"/>
        <v>163749,</v>
      </c>
      <c r="M60" s="164" t="s">
        <v>314</v>
      </c>
      <c r="N60" s="164" t="s">
        <v>1539</v>
      </c>
      <c r="O60" s="164" t="s">
        <v>1540</v>
      </c>
      <c r="P60" s="164" t="s">
        <v>1303</v>
      </c>
      <c r="Q60" s="164">
        <v>258</v>
      </c>
      <c r="R60" s="164"/>
      <c r="S60" s="740" t="s">
        <v>1337</v>
      </c>
      <c r="T60" s="740"/>
      <c r="U60" s="299"/>
      <c r="V60" s="299" t="s">
        <v>1304</v>
      </c>
    </row>
    <row r="61" spans="1:22">
      <c r="A61" s="314"/>
      <c r="B61" s="624">
        <v>41368</v>
      </c>
      <c r="C61" s="190" t="s">
        <v>3</v>
      </c>
      <c r="D61" s="376" t="str">
        <f t="shared" si="7"/>
        <v>41368,</v>
      </c>
      <c r="E61" s="314" t="s">
        <v>108</v>
      </c>
      <c r="F61" s="315"/>
      <c r="G61" s="509"/>
      <c r="J61" s="164">
        <v>181356</v>
      </c>
      <c r="K61" s="164" t="s">
        <v>3</v>
      </c>
      <c r="L61" s="164" t="str">
        <f t="shared" si="5"/>
        <v>181356,</v>
      </c>
      <c r="M61" s="164" t="s">
        <v>112</v>
      </c>
      <c r="N61" s="164" t="s">
        <v>1541</v>
      </c>
      <c r="O61" s="164" t="s">
        <v>1542</v>
      </c>
      <c r="P61" s="164" t="s">
        <v>1303</v>
      </c>
      <c r="Q61" s="164">
        <v>78</v>
      </c>
      <c r="R61" s="164"/>
      <c r="S61" s="740" t="s">
        <v>1543</v>
      </c>
      <c r="T61" s="740"/>
      <c r="U61" s="299"/>
      <c r="V61" s="299" t="s">
        <v>1304</v>
      </c>
    </row>
    <row r="62" spans="1:22">
      <c r="A62" s="314"/>
      <c r="B62" s="624">
        <v>34489</v>
      </c>
      <c r="C62" s="190" t="s">
        <v>3</v>
      </c>
      <c r="D62" s="376" t="str">
        <f t="shared" si="7"/>
        <v>34489,</v>
      </c>
      <c r="E62" s="314" t="s">
        <v>108</v>
      </c>
      <c r="F62" s="315"/>
      <c r="G62" s="509"/>
      <c r="J62" s="164">
        <v>95083</v>
      </c>
      <c r="K62" s="164" t="s">
        <v>3</v>
      </c>
      <c r="L62" s="164" t="str">
        <f t="shared" si="5"/>
        <v>95083,</v>
      </c>
      <c r="M62" s="164" t="s">
        <v>1544</v>
      </c>
      <c r="N62" s="164" t="s">
        <v>1545</v>
      </c>
      <c r="O62" s="164" t="s">
        <v>1546</v>
      </c>
      <c r="P62" s="164" t="s">
        <v>1303</v>
      </c>
      <c r="Q62" s="164">
        <v>338</v>
      </c>
      <c r="R62" s="164">
        <v>318</v>
      </c>
      <c r="S62" s="740"/>
      <c r="T62" s="740"/>
      <c r="U62" s="299"/>
      <c r="V62" s="299" t="s">
        <v>1304</v>
      </c>
    </row>
    <row r="63" spans="1:22">
      <c r="A63" s="314"/>
      <c r="B63" s="611">
        <v>59899</v>
      </c>
      <c r="C63" s="190" t="s">
        <v>3</v>
      </c>
      <c r="D63" s="376" t="str">
        <f t="shared" si="7"/>
        <v>59899,</v>
      </c>
      <c r="E63" s="615" t="s">
        <v>113</v>
      </c>
      <c r="F63" s="315"/>
      <c r="G63" s="509"/>
      <c r="J63" s="164">
        <v>198979</v>
      </c>
      <c r="K63" s="164" t="s">
        <v>3</v>
      </c>
      <c r="L63" s="164" t="str">
        <f t="shared" si="5"/>
        <v>198979,</v>
      </c>
      <c r="M63" s="164" t="s">
        <v>170</v>
      </c>
      <c r="N63" s="164" t="s">
        <v>1345</v>
      </c>
      <c r="O63" s="164" t="s">
        <v>1331</v>
      </c>
      <c r="P63" s="164" t="s">
        <v>1303</v>
      </c>
      <c r="Q63" s="164">
        <v>178</v>
      </c>
      <c r="R63" s="164"/>
      <c r="S63" s="740" t="s">
        <v>1346</v>
      </c>
      <c r="T63" s="740" t="s">
        <v>1455</v>
      </c>
      <c r="U63" s="299"/>
      <c r="V63" s="299" t="s">
        <v>1304</v>
      </c>
    </row>
    <row r="64" spans="1:22">
      <c r="A64" s="314"/>
      <c r="B64" s="611">
        <v>220476</v>
      </c>
      <c r="C64" s="190" t="s">
        <v>3</v>
      </c>
      <c r="D64" s="376" t="str">
        <f t="shared" si="7"/>
        <v>220476,</v>
      </c>
      <c r="E64" s="615" t="s">
        <v>114</v>
      </c>
      <c r="F64" s="315"/>
      <c r="G64" s="509"/>
      <c r="J64" s="164">
        <v>62663</v>
      </c>
      <c r="K64" s="164" t="s">
        <v>3</v>
      </c>
      <c r="L64" s="164" t="str">
        <f t="shared" si="5"/>
        <v>62663,</v>
      </c>
      <c r="M64" s="164" t="s">
        <v>1468</v>
      </c>
      <c r="N64" s="164" t="s">
        <v>1469</v>
      </c>
      <c r="O64" s="164" t="s">
        <v>1546</v>
      </c>
      <c r="P64" s="164" t="s">
        <v>1303</v>
      </c>
      <c r="Q64" s="164">
        <v>168</v>
      </c>
      <c r="R64" s="164"/>
      <c r="S64" s="740"/>
      <c r="T64" s="740"/>
      <c r="U64" s="299"/>
      <c r="V64" s="299" t="s">
        <v>1304</v>
      </c>
    </row>
    <row r="65" spans="1:22">
      <c r="A65" s="314"/>
      <c r="B65" s="611">
        <v>220466</v>
      </c>
      <c r="C65" s="190"/>
      <c r="D65" s="376" t="str">
        <f t="shared" si="7"/>
        <v>220466</v>
      </c>
      <c r="E65" s="615" t="s">
        <v>114</v>
      </c>
      <c r="F65" s="315"/>
      <c r="G65" s="617"/>
      <c r="J65" s="164">
        <v>198899</v>
      </c>
      <c r="K65" s="164" t="s">
        <v>3</v>
      </c>
      <c r="L65" s="164" t="str">
        <f t="shared" si="5"/>
        <v>198899,</v>
      </c>
      <c r="M65" s="164" t="s">
        <v>1408</v>
      </c>
      <c r="N65" s="164" t="s">
        <v>1547</v>
      </c>
      <c r="O65" s="164" t="s">
        <v>1461</v>
      </c>
      <c r="P65" s="164" t="s">
        <v>1303</v>
      </c>
      <c r="Q65" s="164">
        <v>53</v>
      </c>
      <c r="R65" s="164"/>
      <c r="S65" s="740"/>
      <c r="T65" s="740"/>
      <c r="U65" s="299"/>
      <c r="V65" s="299" t="s">
        <v>1304</v>
      </c>
    </row>
    <row r="66" spans="1:22">
      <c r="A66" s="314"/>
      <c r="B66" s="611"/>
      <c r="C66" s="190"/>
      <c r="D66" s="376"/>
      <c r="E66" s="615"/>
      <c r="F66" s="315"/>
      <c r="G66" s="509"/>
      <c r="J66" s="164">
        <v>166892</v>
      </c>
      <c r="K66" s="164" t="s">
        <v>3</v>
      </c>
      <c r="L66" s="164" t="str">
        <f t="shared" si="5"/>
        <v>166892,</v>
      </c>
      <c r="M66" s="164" t="s">
        <v>1408</v>
      </c>
      <c r="N66" s="164" t="s">
        <v>1548</v>
      </c>
      <c r="O66" s="164" t="s">
        <v>1461</v>
      </c>
      <c r="P66" s="164" t="s">
        <v>1303</v>
      </c>
      <c r="Q66" s="164">
        <v>39.8</v>
      </c>
      <c r="R66" s="164"/>
      <c r="S66" s="740"/>
      <c r="T66" s="740"/>
      <c r="U66" s="299"/>
      <c r="V66" s="299" t="s">
        <v>1304</v>
      </c>
    </row>
    <row r="67" ht="21.6" spans="1:22">
      <c r="A67" s="166" t="s">
        <v>1142</v>
      </c>
      <c r="B67" s="168">
        <v>137250</v>
      </c>
      <c r="C67" s="159" t="s">
        <v>3</v>
      </c>
      <c r="D67" s="376" t="str">
        <f t="shared" ref="D67:D72" si="8">B67&amp;C67</f>
        <v>137250,</v>
      </c>
      <c r="E67" s="168" t="s">
        <v>742</v>
      </c>
      <c r="F67" s="376"/>
      <c r="G67" s="733" t="s">
        <v>131</v>
      </c>
      <c r="J67" s="164">
        <v>184239</v>
      </c>
      <c r="K67" s="164" t="s">
        <v>3</v>
      </c>
      <c r="L67" s="164" t="str">
        <f t="shared" ref="L67:L82" si="9">J67&amp;K67</f>
        <v>184239,</v>
      </c>
      <c r="M67" s="164" t="s">
        <v>1408</v>
      </c>
      <c r="N67" s="164" t="s">
        <v>1549</v>
      </c>
      <c r="O67" s="164" t="s">
        <v>1410</v>
      </c>
      <c r="P67" s="164" t="s">
        <v>1303</v>
      </c>
      <c r="Q67" s="164">
        <v>39</v>
      </c>
      <c r="R67" s="164"/>
      <c r="S67" s="740"/>
      <c r="T67" s="740"/>
      <c r="U67" s="299"/>
      <c r="V67" s="299" t="s">
        <v>1304</v>
      </c>
    </row>
    <row r="68" spans="1:22">
      <c r="A68" s="166"/>
      <c r="B68" s="164">
        <v>191655</v>
      </c>
      <c r="C68" s="159" t="s">
        <v>3</v>
      </c>
      <c r="D68" s="376" t="str">
        <f t="shared" si="8"/>
        <v>191655,</v>
      </c>
      <c r="E68" s="168" t="s">
        <v>6</v>
      </c>
      <c r="F68" s="376"/>
      <c r="G68" s="734"/>
      <c r="J68" s="164">
        <v>195217</v>
      </c>
      <c r="K68" s="164" t="s">
        <v>3</v>
      </c>
      <c r="L68" s="164" t="str">
        <f t="shared" si="9"/>
        <v>195217,</v>
      </c>
      <c r="M68" s="164" t="s">
        <v>67</v>
      </c>
      <c r="N68" s="164" t="s">
        <v>1480</v>
      </c>
      <c r="O68" s="164" t="s">
        <v>1550</v>
      </c>
      <c r="P68" s="164" t="s">
        <v>1303</v>
      </c>
      <c r="Q68" s="164">
        <v>68</v>
      </c>
      <c r="R68" s="164">
        <v>66.5</v>
      </c>
      <c r="S68" s="740" t="s">
        <v>1346</v>
      </c>
      <c r="T68" s="740"/>
      <c r="U68" s="299"/>
      <c r="V68" s="299" t="s">
        <v>1304</v>
      </c>
    </row>
    <row r="69" spans="1:22">
      <c r="A69" s="166"/>
      <c r="B69" s="164">
        <v>226562</v>
      </c>
      <c r="C69" s="159" t="s">
        <v>3</v>
      </c>
      <c r="D69" s="376" t="str">
        <f t="shared" si="8"/>
        <v>226562,</v>
      </c>
      <c r="E69" s="168" t="s">
        <v>6</v>
      </c>
      <c r="F69" s="376"/>
      <c r="G69" s="734"/>
      <c r="J69" s="164">
        <v>233070</v>
      </c>
      <c r="K69" s="164" t="s">
        <v>3</v>
      </c>
      <c r="L69" s="164" t="str">
        <f t="shared" si="9"/>
        <v>233070,</v>
      </c>
      <c r="M69" s="164" t="s">
        <v>1551</v>
      </c>
      <c r="N69" s="164" t="s">
        <v>1552</v>
      </c>
      <c r="O69" s="164" t="s">
        <v>1553</v>
      </c>
      <c r="P69" s="164" t="s">
        <v>1303</v>
      </c>
      <c r="Q69" s="164">
        <v>58</v>
      </c>
      <c r="R69" s="164"/>
      <c r="S69" s="740"/>
      <c r="T69" s="740"/>
      <c r="U69" s="299"/>
      <c r="V69" s="299" t="s">
        <v>1304</v>
      </c>
    </row>
    <row r="70" spans="1:22">
      <c r="A70" s="166"/>
      <c r="B70" s="164">
        <v>174232</v>
      </c>
      <c r="C70" s="159" t="s">
        <v>3</v>
      </c>
      <c r="D70" s="376" t="str">
        <f t="shared" si="8"/>
        <v>174232,</v>
      </c>
      <c r="E70" s="168" t="s">
        <v>6</v>
      </c>
      <c r="F70" s="376"/>
      <c r="G70" s="734"/>
      <c r="J70" s="164">
        <v>1646</v>
      </c>
      <c r="K70" s="164" t="s">
        <v>3</v>
      </c>
      <c r="L70" s="164" t="str">
        <f t="shared" si="9"/>
        <v>1646,</v>
      </c>
      <c r="M70" s="164" t="s">
        <v>1551</v>
      </c>
      <c r="N70" s="164" t="s">
        <v>1554</v>
      </c>
      <c r="O70" s="164" t="s">
        <v>1553</v>
      </c>
      <c r="P70" s="164" t="s">
        <v>1303</v>
      </c>
      <c r="Q70" s="164">
        <v>32.8</v>
      </c>
      <c r="R70" s="164"/>
      <c r="S70" s="740"/>
      <c r="T70" s="740"/>
      <c r="U70" s="299"/>
      <c r="V70" s="299" t="s">
        <v>1304</v>
      </c>
    </row>
    <row r="71" spans="1:22">
      <c r="A71" s="166"/>
      <c r="B71" s="166">
        <v>39103</v>
      </c>
      <c r="C71" s="159" t="s">
        <v>3</v>
      </c>
      <c r="D71" s="376" t="str">
        <f t="shared" si="8"/>
        <v>39103,</v>
      </c>
      <c r="E71" s="168" t="s">
        <v>6</v>
      </c>
      <c r="F71" s="376"/>
      <c r="G71" s="734"/>
      <c r="J71" s="164">
        <v>148281</v>
      </c>
      <c r="K71" s="164" t="s">
        <v>3</v>
      </c>
      <c r="L71" s="164" t="str">
        <f t="shared" si="9"/>
        <v>148281,</v>
      </c>
      <c r="M71" s="164" t="s">
        <v>501</v>
      </c>
      <c r="N71" s="164" t="s">
        <v>1555</v>
      </c>
      <c r="O71" s="164" t="s">
        <v>1556</v>
      </c>
      <c r="P71" s="164" t="s">
        <v>1303</v>
      </c>
      <c r="Q71" s="164">
        <v>32</v>
      </c>
      <c r="R71" s="164">
        <v>29.9</v>
      </c>
      <c r="S71" s="740"/>
      <c r="T71" s="740"/>
      <c r="U71" s="299"/>
      <c r="V71" s="299" t="s">
        <v>1304</v>
      </c>
    </row>
    <row r="72" spans="1:22">
      <c r="A72" s="166"/>
      <c r="B72" s="168">
        <v>217848</v>
      </c>
      <c r="C72" s="159"/>
      <c r="D72" s="376" t="str">
        <f t="shared" si="8"/>
        <v>217848</v>
      </c>
      <c r="E72" s="168" t="s">
        <v>6</v>
      </c>
      <c r="F72" s="376"/>
      <c r="G72" s="735"/>
      <c r="J72" s="164">
        <v>56875</v>
      </c>
      <c r="K72" s="164" t="s">
        <v>3</v>
      </c>
      <c r="L72" s="164" t="str">
        <f t="shared" si="9"/>
        <v>56875,</v>
      </c>
      <c r="M72" s="164" t="s">
        <v>845</v>
      </c>
      <c r="N72" s="164" t="s">
        <v>1456</v>
      </c>
      <c r="O72" s="164" t="s">
        <v>1557</v>
      </c>
      <c r="P72" s="164" t="s">
        <v>1303</v>
      </c>
      <c r="Q72" s="164">
        <v>29.8</v>
      </c>
      <c r="R72" s="164"/>
      <c r="S72" s="740" t="s">
        <v>1558</v>
      </c>
      <c r="T72" s="740"/>
      <c r="U72" s="299"/>
      <c r="V72" s="299" t="s">
        <v>1304</v>
      </c>
    </row>
    <row r="73" spans="1:22">
      <c r="A73" s="166"/>
      <c r="B73" s="168"/>
      <c r="C73" s="159"/>
      <c r="D73" s="376"/>
      <c r="E73" s="168"/>
      <c r="F73" s="376"/>
      <c r="G73" s="734"/>
      <c r="J73" s="164">
        <v>201067</v>
      </c>
      <c r="K73" s="164" t="s">
        <v>3</v>
      </c>
      <c r="L73" s="164" t="str">
        <f t="shared" si="9"/>
        <v>201067,</v>
      </c>
      <c r="M73" s="164" t="s">
        <v>1488</v>
      </c>
      <c r="N73" s="164" t="s">
        <v>1489</v>
      </c>
      <c r="O73" s="164" t="s">
        <v>1559</v>
      </c>
      <c r="P73" s="164" t="s">
        <v>1339</v>
      </c>
      <c r="Q73" s="164">
        <v>29.5</v>
      </c>
      <c r="R73" s="164">
        <v>28.9</v>
      </c>
      <c r="S73" s="740" t="s">
        <v>1437</v>
      </c>
      <c r="T73" s="740"/>
      <c r="U73" s="299" t="s">
        <v>1490</v>
      </c>
      <c r="V73" s="299" t="s">
        <v>1304</v>
      </c>
    </row>
    <row r="74" spans="1:22">
      <c r="A74" s="190" t="s">
        <v>1560</v>
      </c>
      <c r="B74" s="611">
        <v>97851</v>
      </c>
      <c r="C74" s="190" t="s">
        <v>3</v>
      </c>
      <c r="D74" s="376" t="str">
        <f>B74&amp;C74</f>
        <v>97851,</v>
      </c>
      <c r="E74" s="611" t="s">
        <v>732</v>
      </c>
      <c r="F74" s="315"/>
      <c r="G74" s="616" t="s">
        <v>1561</v>
      </c>
      <c r="J74" s="164">
        <v>55174</v>
      </c>
      <c r="K74" s="164" t="s">
        <v>3</v>
      </c>
      <c r="L74" s="164" t="str">
        <f t="shared" si="9"/>
        <v>55174,</v>
      </c>
      <c r="M74" s="164" t="s">
        <v>1194</v>
      </c>
      <c r="N74" s="164" t="s">
        <v>1562</v>
      </c>
      <c r="O74" s="164" t="s">
        <v>1563</v>
      </c>
      <c r="P74" s="164" t="s">
        <v>1303</v>
      </c>
      <c r="Q74" s="164">
        <v>28</v>
      </c>
      <c r="R74" s="164"/>
      <c r="S74" s="740"/>
      <c r="T74" s="740"/>
      <c r="U74" s="299"/>
      <c r="V74" s="299" t="s">
        <v>1304</v>
      </c>
    </row>
    <row r="75" spans="1:22">
      <c r="A75" s="190"/>
      <c r="B75" s="611">
        <v>127087</v>
      </c>
      <c r="C75" s="190"/>
      <c r="D75" s="376" t="str">
        <f>B75&amp;C75</f>
        <v>127087</v>
      </c>
      <c r="E75" s="611" t="s">
        <v>718</v>
      </c>
      <c r="F75" s="315"/>
      <c r="G75" s="617"/>
      <c r="J75" s="164">
        <v>148441</v>
      </c>
      <c r="K75" s="164" t="s">
        <v>3</v>
      </c>
      <c r="L75" s="164" t="str">
        <f t="shared" si="9"/>
        <v>148441,</v>
      </c>
      <c r="M75" s="164" t="s">
        <v>501</v>
      </c>
      <c r="N75" s="164" t="s">
        <v>1564</v>
      </c>
      <c r="O75" s="164" t="s">
        <v>1565</v>
      </c>
      <c r="P75" s="164" t="s">
        <v>1303</v>
      </c>
      <c r="Q75" s="164">
        <v>22</v>
      </c>
      <c r="R75" s="164"/>
      <c r="S75" s="740" t="s">
        <v>1353</v>
      </c>
      <c r="T75" s="740"/>
      <c r="U75" s="299"/>
      <c r="V75" s="299" t="s">
        <v>1304</v>
      </c>
    </row>
    <row r="76" spans="1:22">
      <c r="A76" s="190"/>
      <c r="B76" s="611"/>
      <c r="C76" s="190"/>
      <c r="D76" s="376"/>
      <c r="E76" s="611"/>
      <c r="F76" s="315"/>
      <c r="G76" s="509"/>
      <c r="J76" s="164">
        <v>193202</v>
      </c>
      <c r="K76" s="164" t="s">
        <v>3</v>
      </c>
      <c r="L76" s="164" t="str">
        <f t="shared" si="9"/>
        <v>193202,</v>
      </c>
      <c r="M76" s="164" t="s">
        <v>204</v>
      </c>
      <c r="N76" s="164" t="s">
        <v>1566</v>
      </c>
      <c r="O76" s="164" t="s">
        <v>1331</v>
      </c>
      <c r="P76" s="164" t="s">
        <v>1303</v>
      </c>
      <c r="Q76" s="164">
        <v>158</v>
      </c>
      <c r="R76" s="164"/>
      <c r="S76" s="740" t="s">
        <v>1337</v>
      </c>
      <c r="T76" s="740"/>
      <c r="U76" s="299"/>
      <c r="V76" s="299" t="s">
        <v>1304</v>
      </c>
    </row>
    <row r="77" spans="1:22">
      <c r="A77" s="166" t="s">
        <v>547</v>
      </c>
      <c r="B77" s="166">
        <v>84174</v>
      </c>
      <c r="C77" s="159" t="s">
        <v>3</v>
      </c>
      <c r="D77" s="376" t="str">
        <f>B77&amp;C77</f>
        <v>84174,</v>
      </c>
      <c r="E77" s="166" t="s">
        <v>116</v>
      </c>
      <c r="F77" s="376"/>
      <c r="G77" s="739" t="s">
        <v>1215</v>
      </c>
      <c r="J77" s="164">
        <v>193203</v>
      </c>
      <c r="K77" s="164" t="s">
        <v>3</v>
      </c>
      <c r="L77" s="164" t="str">
        <f t="shared" si="9"/>
        <v>193203,</v>
      </c>
      <c r="M77" s="164" t="s">
        <v>206</v>
      </c>
      <c r="N77" s="164" t="s">
        <v>1566</v>
      </c>
      <c r="O77" s="164" t="s">
        <v>1331</v>
      </c>
      <c r="P77" s="164" t="s">
        <v>1313</v>
      </c>
      <c r="Q77" s="164">
        <v>158</v>
      </c>
      <c r="R77" s="164"/>
      <c r="S77" s="740" t="s">
        <v>1337</v>
      </c>
      <c r="T77" s="740"/>
      <c r="U77" s="299"/>
      <c r="V77" s="299" t="s">
        <v>1304</v>
      </c>
    </row>
    <row r="78" spans="1:22">
      <c r="A78" s="166"/>
      <c r="B78" s="164">
        <v>208794</v>
      </c>
      <c r="C78" s="159"/>
      <c r="D78" s="376" t="str">
        <f>B78&amp;C78</f>
        <v>208794</v>
      </c>
      <c r="E78" s="168" t="s">
        <v>717</v>
      </c>
      <c r="F78" s="376"/>
      <c r="G78" s="735"/>
      <c r="J78" s="164">
        <v>158603</v>
      </c>
      <c r="K78" s="164" t="s">
        <v>3</v>
      </c>
      <c r="L78" s="164" t="str">
        <f t="shared" si="9"/>
        <v>158603,</v>
      </c>
      <c r="M78" s="164" t="s">
        <v>316</v>
      </c>
      <c r="N78" s="164" t="s">
        <v>1567</v>
      </c>
      <c r="O78" s="164" t="s">
        <v>273</v>
      </c>
      <c r="P78" s="164" t="s">
        <v>1313</v>
      </c>
      <c r="Q78" s="164">
        <v>140</v>
      </c>
      <c r="R78" s="164"/>
      <c r="S78" s="740"/>
      <c r="T78" s="740"/>
      <c r="U78" s="299"/>
      <c r="V78" s="299" t="s">
        <v>1304</v>
      </c>
    </row>
    <row r="79" spans="1:22">
      <c r="A79" s="166"/>
      <c r="B79" s="164"/>
      <c r="C79" s="159"/>
      <c r="D79" s="376"/>
      <c r="E79" s="168"/>
      <c r="F79" s="376"/>
      <c r="G79" s="734"/>
      <c r="J79" s="164">
        <v>53584</v>
      </c>
      <c r="K79" s="164" t="s">
        <v>3</v>
      </c>
      <c r="L79" s="164" t="str">
        <f t="shared" si="9"/>
        <v>53584,</v>
      </c>
      <c r="M79" s="164" t="s">
        <v>196</v>
      </c>
      <c r="N79" s="164" t="s">
        <v>1448</v>
      </c>
      <c r="O79" s="164" t="s">
        <v>1331</v>
      </c>
      <c r="P79" s="164" t="s">
        <v>1313</v>
      </c>
      <c r="Q79" s="164">
        <v>288</v>
      </c>
      <c r="R79" s="164"/>
      <c r="S79" s="740" t="s">
        <v>1337</v>
      </c>
      <c r="T79" s="740"/>
      <c r="U79" s="299"/>
      <c r="V79" s="299" t="s">
        <v>1304</v>
      </c>
    </row>
    <row r="80" spans="1:22">
      <c r="A80" s="190" t="s">
        <v>818</v>
      </c>
      <c r="B80" s="314">
        <v>122671</v>
      </c>
      <c r="C80" s="190" t="s">
        <v>3</v>
      </c>
      <c r="D80" s="376" t="str">
        <f>B80&amp;C80</f>
        <v>122671,</v>
      </c>
      <c r="E80" s="314" t="s">
        <v>561</v>
      </c>
      <c r="F80" s="315"/>
      <c r="G80" s="506" t="s">
        <v>421</v>
      </c>
      <c r="J80" s="164">
        <v>84287</v>
      </c>
      <c r="K80" s="164" t="s">
        <v>3</v>
      </c>
      <c r="L80" s="164" t="str">
        <f t="shared" si="9"/>
        <v>84287,</v>
      </c>
      <c r="M80" s="164" t="s">
        <v>195</v>
      </c>
      <c r="N80" s="164" t="s">
        <v>1568</v>
      </c>
      <c r="O80" s="164" t="s">
        <v>1331</v>
      </c>
      <c r="P80" s="164" t="s">
        <v>1313</v>
      </c>
      <c r="Q80" s="164">
        <v>148</v>
      </c>
      <c r="R80" s="164"/>
      <c r="S80" s="740" t="s">
        <v>1337</v>
      </c>
      <c r="T80" s="740"/>
      <c r="U80" s="299"/>
      <c r="V80" s="299" t="s">
        <v>1304</v>
      </c>
    </row>
    <row r="81" spans="1:22">
      <c r="A81" s="190"/>
      <c r="B81" s="615">
        <v>71520</v>
      </c>
      <c r="C81" s="190" t="s">
        <v>3</v>
      </c>
      <c r="D81" s="376" t="str">
        <f>B81&amp;C81</f>
        <v>71520,</v>
      </c>
      <c r="E81" s="314" t="s">
        <v>563</v>
      </c>
      <c r="F81" s="315"/>
      <c r="G81" s="509"/>
      <c r="J81" s="164">
        <v>159519</v>
      </c>
      <c r="K81" s="164" t="s">
        <v>3</v>
      </c>
      <c r="L81" s="164" t="str">
        <f t="shared" si="9"/>
        <v>159519,</v>
      </c>
      <c r="M81" s="164" t="s">
        <v>1569</v>
      </c>
      <c r="N81" s="164" t="s">
        <v>1570</v>
      </c>
      <c r="O81" s="164" t="s">
        <v>1571</v>
      </c>
      <c r="P81" s="164" t="s">
        <v>1303</v>
      </c>
      <c r="Q81" s="164">
        <v>168</v>
      </c>
      <c r="R81" s="164"/>
      <c r="S81" s="740" t="s">
        <v>1572</v>
      </c>
      <c r="T81" s="740" t="s">
        <v>1573</v>
      </c>
      <c r="U81" s="299"/>
      <c r="V81" s="299" t="s">
        <v>1304</v>
      </c>
    </row>
    <row r="82" spans="1:22">
      <c r="A82" s="190"/>
      <c r="B82" s="314">
        <v>44368</v>
      </c>
      <c r="C82" s="190" t="s">
        <v>3</v>
      </c>
      <c r="D82" s="376" t="str">
        <f>B82&amp;C82</f>
        <v>44368,</v>
      </c>
      <c r="E82" s="314" t="s">
        <v>472</v>
      </c>
      <c r="F82" s="315"/>
      <c r="G82" s="509"/>
      <c r="J82" s="159">
        <v>207713</v>
      </c>
      <c r="K82" s="164"/>
      <c r="L82" s="164" t="str">
        <f t="shared" si="9"/>
        <v>207713</v>
      </c>
      <c r="M82" s="192" t="s">
        <v>1574</v>
      </c>
      <c r="N82" s="192" t="s">
        <v>1575</v>
      </c>
      <c r="O82" s="192" t="s">
        <v>1576</v>
      </c>
      <c r="P82" s="192" t="s">
        <v>1303</v>
      </c>
      <c r="Q82" s="159">
        <v>348</v>
      </c>
      <c r="R82" s="164"/>
      <c r="S82" s="740" t="s">
        <v>1337</v>
      </c>
      <c r="T82" s="740"/>
      <c r="U82" s="299"/>
      <c r="V82" s="299" t="s">
        <v>1304</v>
      </c>
    </row>
    <row r="83" spans="1:7">
      <c r="A83" s="190"/>
      <c r="B83" s="615">
        <v>200083</v>
      </c>
      <c r="C83" s="190" t="s">
        <v>3</v>
      </c>
      <c r="D83" s="376" t="str">
        <f t="shared" ref="D83:D114" si="10">B83&amp;C83</f>
        <v>200083,</v>
      </c>
      <c r="E83" s="314" t="s">
        <v>564</v>
      </c>
      <c r="F83" s="315"/>
      <c r="G83" s="509"/>
    </row>
    <row r="84" spans="1:7">
      <c r="A84" s="190"/>
      <c r="B84" s="314">
        <v>1331</v>
      </c>
      <c r="C84" s="190" t="s">
        <v>3</v>
      </c>
      <c r="D84" s="376" t="str">
        <f t="shared" si="10"/>
        <v>1331,</v>
      </c>
      <c r="E84" s="314" t="s">
        <v>561</v>
      </c>
      <c r="F84" s="315"/>
      <c r="G84" s="509"/>
    </row>
    <row r="85" spans="1:7">
      <c r="A85" s="190"/>
      <c r="B85" s="615">
        <v>1299</v>
      </c>
      <c r="C85" s="190" t="s">
        <v>3</v>
      </c>
      <c r="D85" s="376" t="str">
        <f t="shared" si="10"/>
        <v>1299,</v>
      </c>
      <c r="E85" s="314" t="s">
        <v>472</v>
      </c>
      <c r="F85" s="315"/>
      <c r="G85" s="509"/>
    </row>
    <row r="86" spans="1:7">
      <c r="A86" s="190"/>
      <c r="B86" s="615">
        <v>58027</v>
      </c>
      <c r="C86" s="190" t="s">
        <v>3</v>
      </c>
      <c r="D86" s="376" t="str">
        <f t="shared" si="10"/>
        <v>58027,</v>
      </c>
      <c r="E86" s="314" t="s">
        <v>462</v>
      </c>
      <c r="F86" s="315"/>
      <c r="G86" s="509"/>
    </row>
    <row r="87" spans="1:7">
      <c r="A87" s="190"/>
      <c r="B87" s="615">
        <v>101420</v>
      </c>
      <c r="C87" s="190" t="s">
        <v>3</v>
      </c>
      <c r="D87" s="376" t="str">
        <f t="shared" si="10"/>
        <v>101420,</v>
      </c>
      <c r="E87" s="314" t="s">
        <v>565</v>
      </c>
      <c r="F87" s="315"/>
      <c r="G87" s="509"/>
    </row>
    <row r="88" spans="1:7">
      <c r="A88" s="190"/>
      <c r="B88" s="615">
        <v>2029</v>
      </c>
      <c r="C88" s="190" t="s">
        <v>3</v>
      </c>
      <c r="D88" s="376" t="str">
        <f t="shared" si="10"/>
        <v>2029,</v>
      </c>
      <c r="E88" s="314" t="s">
        <v>566</v>
      </c>
      <c r="F88" s="315"/>
      <c r="G88" s="509"/>
    </row>
    <row r="89" spans="1:7">
      <c r="A89" s="190"/>
      <c r="B89" s="615">
        <v>102608</v>
      </c>
      <c r="C89" s="190" t="s">
        <v>3</v>
      </c>
      <c r="D89" s="376" t="str">
        <f t="shared" si="10"/>
        <v>102608,</v>
      </c>
      <c r="E89" s="314" t="s">
        <v>567</v>
      </c>
      <c r="F89" s="315"/>
      <c r="G89" s="509"/>
    </row>
    <row r="90" spans="1:7">
      <c r="A90" s="190"/>
      <c r="B90" s="615">
        <v>1944</v>
      </c>
      <c r="C90" s="190" t="s">
        <v>3</v>
      </c>
      <c r="D90" s="376" t="str">
        <f t="shared" si="10"/>
        <v>1944,</v>
      </c>
      <c r="E90" s="314" t="s">
        <v>568</v>
      </c>
      <c r="F90" s="315"/>
      <c r="G90" s="509"/>
    </row>
    <row r="91" spans="1:7">
      <c r="A91" s="190"/>
      <c r="B91" s="615">
        <v>131898</v>
      </c>
      <c r="C91" s="190" t="s">
        <v>3</v>
      </c>
      <c r="D91" s="376" t="str">
        <f t="shared" si="10"/>
        <v>131898,</v>
      </c>
      <c r="E91" s="314" t="s">
        <v>569</v>
      </c>
      <c r="F91" s="315"/>
      <c r="G91" s="509"/>
    </row>
    <row r="92" spans="1:7">
      <c r="A92" s="190"/>
      <c r="B92" s="615">
        <v>43628</v>
      </c>
      <c r="C92" s="190" t="s">
        <v>3</v>
      </c>
      <c r="D92" s="376" t="str">
        <f t="shared" si="10"/>
        <v>43628,</v>
      </c>
      <c r="E92" s="314" t="s">
        <v>570</v>
      </c>
      <c r="F92" s="315"/>
      <c r="G92" s="509"/>
    </row>
    <row r="93" spans="1:7">
      <c r="A93" s="190"/>
      <c r="B93" s="615">
        <v>135483</v>
      </c>
      <c r="C93" s="190" t="s">
        <v>3</v>
      </c>
      <c r="D93" s="376" t="str">
        <f t="shared" si="10"/>
        <v>135483,</v>
      </c>
      <c r="E93" s="314" t="s">
        <v>570</v>
      </c>
      <c r="F93" s="315"/>
      <c r="G93" s="509"/>
    </row>
    <row r="94" spans="1:7">
      <c r="A94" s="190"/>
      <c r="B94" s="615">
        <v>177707</v>
      </c>
      <c r="C94" s="190" t="s">
        <v>3</v>
      </c>
      <c r="D94" s="376" t="str">
        <f t="shared" si="10"/>
        <v>177707,</v>
      </c>
      <c r="E94" s="314" t="s">
        <v>832</v>
      </c>
      <c r="F94" s="315"/>
      <c r="G94" s="509"/>
    </row>
    <row r="95" spans="1:7">
      <c r="A95" s="190"/>
      <c r="B95" s="615">
        <v>167024</v>
      </c>
      <c r="C95" s="190" t="s">
        <v>3</v>
      </c>
      <c r="D95" s="376" t="str">
        <f t="shared" si="10"/>
        <v>167024,</v>
      </c>
      <c r="E95" s="314" t="s">
        <v>833</v>
      </c>
      <c r="F95" s="315"/>
      <c r="G95" s="509"/>
    </row>
    <row r="96" spans="1:7">
      <c r="A96" s="190"/>
      <c r="B96" s="615">
        <v>1314</v>
      </c>
      <c r="C96" s="190" t="s">
        <v>3</v>
      </c>
      <c r="D96" s="376" t="str">
        <f t="shared" si="10"/>
        <v>1314,</v>
      </c>
      <c r="E96" s="314" t="s">
        <v>472</v>
      </c>
      <c r="F96" s="315"/>
      <c r="G96" s="509"/>
    </row>
    <row r="97" spans="1:7">
      <c r="A97" s="190"/>
      <c r="B97" s="615">
        <v>128372</v>
      </c>
      <c r="C97" s="190" t="s">
        <v>3</v>
      </c>
      <c r="D97" s="376" t="str">
        <f t="shared" si="10"/>
        <v>128372,</v>
      </c>
      <c r="E97" s="314" t="s">
        <v>564</v>
      </c>
      <c r="F97" s="315"/>
      <c r="G97" s="509"/>
    </row>
    <row r="98" spans="1:7">
      <c r="A98" s="190"/>
      <c r="B98" s="615">
        <v>94886</v>
      </c>
      <c r="C98" s="190" t="s">
        <v>3</v>
      </c>
      <c r="D98" s="376" t="str">
        <f t="shared" si="10"/>
        <v>94886,</v>
      </c>
      <c r="E98" s="314" t="s">
        <v>564</v>
      </c>
      <c r="F98" s="315"/>
      <c r="G98" s="509"/>
    </row>
    <row r="99" spans="1:7">
      <c r="A99" s="190"/>
      <c r="B99" s="615">
        <v>13491</v>
      </c>
      <c r="C99" s="190" t="s">
        <v>3</v>
      </c>
      <c r="D99" s="376" t="str">
        <f t="shared" si="10"/>
        <v>13491,</v>
      </c>
      <c r="E99" s="314" t="s">
        <v>835</v>
      </c>
      <c r="F99" s="315"/>
      <c r="G99" s="509"/>
    </row>
    <row r="100" spans="1:7">
      <c r="A100" s="190"/>
      <c r="B100" s="615">
        <v>1440</v>
      </c>
      <c r="C100" s="190" t="s">
        <v>3</v>
      </c>
      <c r="D100" s="376" t="str">
        <f t="shared" si="10"/>
        <v>1440,</v>
      </c>
      <c r="E100" s="314" t="s">
        <v>457</v>
      </c>
      <c r="F100" s="315"/>
      <c r="G100" s="509"/>
    </row>
    <row r="101" spans="1:7">
      <c r="A101" s="190"/>
      <c r="B101" s="615">
        <v>70432</v>
      </c>
      <c r="C101" s="190" t="s">
        <v>3</v>
      </c>
      <c r="D101" s="376" t="str">
        <f t="shared" si="10"/>
        <v>70432,</v>
      </c>
      <c r="E101" s="314" t="s">
        <v>457</v>
      </c>
      <c r="F101" s="315"/>
      <c r="G101" s="509"/>
    </row>
    <row r="102" spans="1:7">
      <c r="A102" s="190"/>
      <c r="B102" s="615">
        <v>25343</v>
      </c>
      <c r="C102" s="190" t="s">
        <v>3</v>
      </c>
      <c r="D102" s="376" t="str">
        <f t="shared" si="10"/>
        <v>25343,</v>
      </c>
      <c r="E102" s="314" t="s">
        <v>839</v>
      </c>
      <c r="F102" s="315"/>
      <c r="G102" s="509"/>
    </row>
    <row r="103" spans="1:7">
      <c r="A103" s="190"/>
      <c r="B103" s="615">
        <v>1236</v>
      </c>
      <c r="C103" s="190" t="s">
        <v>3</v>
      </c>
      <c r="D103" s="376" t="str">
        <f t="shared" si="10"/>
        <v>1236,</v>
      </c>
      <c r="E103" s="314" t="s">
        <v>477</v>
      </c>
      <c r="F103" s="315"/>
      <c r="G103" s="509"/>
    </row>
    <row r="104" spans="1:7">
      <c r="A104" s="190"/>
      <c r="B104" s="615">
        <v>1375</v>
      </c>
      <c r="C104" s="190" t="s">
        <v>3</v>
      </c>
      <c r="D104" s="376" t="str">
        <f t="shared" si="10"/>
        <v>1375,</v>
      </c>
      <c r="E104" s="314" t="s">
        <v>477</v>
      </c>
      <c r="F104" s="315"/>
      <c r="G104" s="509"/>
    </row>
    <row r="105" spans="1:7">
      <c r="A105" s="190"/>
      <c r="B105" s="615">
        <v>148890</v>
      </c>
      <c r="C105" s="190" t="s">
        <v>3</v>
      </c>
      <c r="D105" s="376" t="str">
        <f t="shared" si="10"/>
        <v>148890,</v>
      </c>
      <c r="E105" s="314" t="s">
        <v>477</v>
      </c>
      <c r="F105" s="315"/>
      <c r="G105" s="509"/>
    </row>
    <row r="106" spans="1:7">
      <c r="A106" s="190"/>
      <c r="B106" s="615">
        <v>10702</v>
      </c>
      <c r="C106" s="190" t="s">
        <v>3</v>
      </c>
      <c r="D106" s="376" t="str">
        <f t="shared" si="10"/>
        <v>10702,</v>
      </c>
      <c r="E106" s="314" t="s">
        <v>477</v>
      </c>
      <c r="F106" s="315"/>
      <c r="G106" s="509"/>
    </row>
    <row r="107" spans="1:7">
      <c r="A107" s="190"/>
      <c r="B107" s="615">
        <v>1271</v>
      </c>
      <c r="C107" s="190" t="s">
        <v>3</v>
      </c>
      <c r="D107" s="376" t="str">
        <f t="shared" si="10"/>
        <v>1271,</v>
      </c>
      <c r="E107" s="314" t="s">
        <v>840</v>
      </c>
      <c r="F107" s="315"/>
      <c r="G107" s="509"/>
    </row>
    <row r="108" spans="1:7">
      <c r="A108" s="190"/>
      <c r="B108" s="615">
        <v>15929</v>
      </c>
      <c r="C108" s="190" t="s">
        <v>3</v>
      </c>
      <c r="D108" s="376" t="str">
        <f t="shared" si="10"/>
        <v>15929,</v>
      </c>
      <c r="E108" s="314" t="s">
        <v>841</v>
      </c>
      <c r="F108" s="315"/>
      <c r="G108" s="509"/>
    </row>
    <row r="109" spans="1:7">
      <c r="A109" s="190"/>
      <c r="B109" s="615">
        <v>1946</v>
      </c>
      <c r="C109" s="190" t="s">
        <v>3</v>
      </c>
      <c r="D109" s="376" t="str">
        <f t="shared" si="10"/>
        <v>1946,</v>
      </c>
      <c r="E109" s="314" t="s">
        <v>842</v>
      </c>
      <c r="F109" s="315"/>
      <c r="G109" s="509"/>
    </row>
    <row r="110" spans="1:7">
      <c r="A110" s="190"/>
      <c r="B110" s="615">
        <v>11788</v>
      </c>
      <c r="C110" s="190" t="s">
        <v>3</v>
      </c>
      <c r="D110" s="376" t="str">
        <f t="shared" si="10"/>
        <v>11788,</v>
      </c>
      <c r="E110" s="314" t="s">
        <v>843</v>
      </c>
      <c r="F110" s="315"/>
      <c r="G110" s="509"/>
    </row>
    <row r="111" spans="1:7">
      <c r="A111" s="190"/>
      <c r="B111" s="615">
        <v>42965</v>
      </c>
      <c r="C111" s="190" t="s">
        <v>3</v>
      </c>
      <c r="D111" s="376" t="str">
        <f t="shared" si="10"/>
        <v>42965,</v>
      </c>
      <c r="E111" s="314" t="s">
        <v>843</v>
      </c>
      <c r="F111" s="315"/>
      <c r="G111" s="509"/>
    </row>
    <row r="112" spans="1:7">
      <c r="A112" s="190"/>
      <c r="B112" s="615">
        <v>58262</v>
      </c>
      <c r="C112" s="190" t="s">
        <v>3</v>
      </c>
      <c r="D112" s="376" t="str">
        <f t="shared" si="10"/>
        <v>58262,</v>
      </c>
      <c r="E112" s="314" t="s">
        <v>843</v>
      </c>
      <c r="F112" s="315"/>
      <c r="G112" s="509"/>
    </row>
    <row r="113" spans="1:7">
      <c r="A113" s="190"/>
      <c r="B113" s="615">
        <v>195217</v>
      </c>
      <c r="C113" s="190" t="s">
        <v>3</v>
      </c>
      <c r="D113" s="376" t="str">
        <f t="shared" si="10"/>
        <v>195217,</v>
      </c>
      <c r="E113" s="314" t="s">
        <v>67</v>
      </c>
      <c r="F113" s="315"/>
      <c r="G113" s="509"/>
    </row>
    <row r="114" spans="1:7">
      <c r="A114" s="190"/>
      <c r="B114" s="615">
        <v>11424</v>
      </c>
      <c r="C114" s="190" t="s">
        <v>3</v>
      </c>
      <c r="D114" s="376" t="str">
        <f t="shared" si="10"/>
        <v>11424,</v>
      </c>
      <c r="E114" s="314" t="s">
        <v>844</v>
      </c>
      <c r="F114" s="315"/>
      <c r="G114" s="509"/>
    </row>
    <row r="115" spans="1:7">
      <c r="A115" s="190"/>
      <c r="B115" s="615">
        <v>86955</v>
      </c>
      <c r="C115" s="190" t="s">
        <v>3</v>
      </c>
      <c r="D115" s="376" t="str">
        <f t="shared" ref="D115:D150" si="11">B115&amp;C115</f>
        <v>86955,</v>
      </c>
      <c r="E115" s="314" t="s">
        <v>844</v>
      </c>
      <c r="F115" s="315"/>
      <c r="G115" s="509"/>
    </row>
    <row r="116" spans="1:7">
      <c r="A116" s="190"/>
      <c r="B116" s="615">
        <v>48043</v>
      </c>
      <c r="C116" s="190" t="s">
        <v>3</v>
      </c>
      <c r="D116" s="376" t="str">
        <f t="shared" si="11"/>
        <v>48043,</v>
      </c>
      <c r="E116" s="314" t="s">
        <v>844</v>
      </c>
      <c r="F116" s="315"/>
      <c r="G116" s="509"/>
    </row>
    <row r="117" spans="1:7">
      <c r="A117" s="190"/>
      <c r="B117" s="615">
        <v>219041</v>
      </c>
      <c r="C117" s="190" t="s">
        <v>3</v>
      </c>
      <c r="D117" s="376" t="str">
        <f t="shared" si="11"/>
        <v>219041,</v>
      </c>
      <c r="E117" s="314" t="s">
        <v>845</v>
      </c>
      <c r="F117" s="315"/>
      <c r="G117" s="509"/>
    </row>
    <row r="118" spans="1:7">
      <c r="A118" s="190"/>
      <c r="B118" s="615">
        <v>56875</v>
      </c>
      <c r="C118" s="190" t="s">
        <v>3</v>
      </c>
      <c r="D118" s="376" t="str">
        <f t="shared" si="11"/>
        <v>56875,</v>
      </c>
      <c r="E118" s="314" t="s">
        <v>845</v>
      </c>
      <c r="F118" s="315"/>
      <c r="G118" s="509"/>
    </row>
    <row r="119" spans="1:7">
      <c r="A119" s="190"/>
      <c r="B119" s="615">
        <v>220224</v>
      </c>
      <c r="C119" s="190" t="s">
        <v>3</v>
      </c>
      <c r="D119" s="376" t="str">
        <f t="shared" si="11"/>
        <v>220224,</v>
      </c>
      <c r="E119" s="314" t="s">
        <v>845</v>
      </c>
      <c r="F119" s="315"/>
      <c r="G119" s="509"/>
    </row>
    <row r="120" spans="1:7">
      <c r="A120" s="190"/>
      <c r="B120" s="615">
        <v>49118</v>
      </c>
      <c r="C120" s="190" t="s">
        <v>3</v>
      </c>
      <c r="D120" s="376" t="str">
        <f t="shared" si="11"/>
        <v>49118,</v>
      </c>
      <c r="E120" s="314" t="s">
        <v>846</v>
      </c>
      <c r="F120" s="315"/>
      <c r="G120" s="509"/>
    </row>
    <row r="121" spans="1:7">
      <c r="A121" s="190"/>
      <c r="B121" s="615">
        <v>56783</v>
      </c>
      <c r="C121" s="190" t="s">
        <v>3</v>
      </c>
      <c r="D121" s="376" t="str">
        <f t="shared" si="11"/>
        <v>56783,</v>
      </c>
      <c r="E121" s="314" t="s">
        <v>846</v>
      </c>
      <c r="F121" s="315"/>
      <c r="G121" s="509"/>
    </row>
    <row r="122" spans="1:7">
      <c r="A122" s="190"/>
      <c r="B122" s="615">
        <v>57129</v>
      </c>
      <c r="C122" s="190" t="s">
        <v>3</v>
      </c>
      <c r="D122" s="376" t="str">
        <f t="shared" si="11"/>
        <v>57129,</v>
      </c>
      <c r="E122" s="314" t="s">
        <v>534</v>
      </c>
      <c r="F122" s="315"/>
      <c r="G122" s="509"/>
    </row>
    <row r="123" spans="1:7">
      <c r="A123" s="190"/>
      <c r="B123" s="615">
        <v>176650</v>
      </c>
      <c r="C123" s="190" t="s">
        <v>3</v>
      </c>
      <c r="D123" s="376" t="str">
        <f t="shared" si="11"/>
        <v>176650,</v>
      </c>
      <c r="E123" s="314" t="s">
        <v>462</v>
      </c>
      <c r="F123" s="315"/>
      <c r="G123" s="509"/>
    </row>
    <row r="124" spans="1:7">
      <c r="A124" s="190"/>
      <c r="B124" s="615">
        <v>207271</v>
      </c>
      <c r="C124" s="190" t="s">
        <v>3</v>
      </c>
      <c r="D124" s="376" t="str">
        <f t="shared" si="11"/>
        <v>207271,</v>
      </c>
      <c r="E124" s="314" t="s">
        <v>462</v>
      </c>
      <c r="F124" s="315"/>
      <c r="G124" s="509"/>
    </row>
    <row r="125" spans="1:7">
      <c r="A125" s="190"/>
      <c r="B125" s="615">
        <v>218704</v>
      </c>
      <c r="C125" s="190" t="s">
        <v>3</v>
      </c>
      <c r="D125" s="376" t="str">
        <f t="shared" si="11"/>
        <v>218704,</v>
      </c>
      <c r="E125" s="314" t="s">
        <v>462</v>
      </c>
      <c r="F125" s="315"/>
      <c r="G125" s="509"/>
    </row>
    <row r="126" spans="1:7">
      <c r="A126" s="190"/>
      <c r="B126" s="615">
        <v>23217</v>
      </c>
      <c r="C126" s="190" t="s">
        <v>3</v>
      </c>
      <c r="D126" s="376" t="str">
        <f t="shared" si="11"/>
        <v>23217,</v>
      </c>
      <c r="E126" s="314" t="s">
        <v>570</v>
      </c>
      <c r="F126" s="315"/>
      <c r="G126" s="509"/>
    </row>
    <row r="127" spans="1:7">
      <c r="A127" s="190"/>
      <c r="B127" s="615">
        <v>1924</v>
      </c>
      <c r="C127" s="190" t="s">
        <v>3</v>
      </c>
      <c r="D127" s="376" t="str">
        <f t="shared" si="11"/>
        <v>1924,</v>
      </c>
      <c r="E127" s="314" t="s">
        <v>570</v>
      </c>
      <c r="F127" s="315"/>
      <c r="G127" s="509"/>
    </row>
    <row r="128" spans="1:7">
      <c r="A128" s="190"/>
      <c r="B128" s="615">
        <v>27724</v>
      </c>
      <c r="C128" s="190" t="s">
        <v>3</v>
      </c>
      <c r="D128" s="376" t="str">
        <f t="shared" si="11"/>
        <v>27724,</v>
      </c>
      <c r="E128" s="314" t="s">
        <v>570</v>
      </c>
      <c r="F128" s="315"/>
      <c r="G128" s="509"/>
    </row>
    <row r="129" spans="1:7">
      <c r="A129" s="190"/>
      <c r="B129" s="615">
        <v>6178</v>
      </c>
      <c r="C129" s="190" t="s">
        <v>3</v>
      </c>
      <c r="D129" s="376" t="str">
        <f t="shared" si="11"/>
        <v>6178,</v>
      </c>
      <c r="E129" s="314" t="s">
        <v>570</v>
      </c>
      <c r="F129" s="315"/>
      <c r="G129" s="509"/>
    </row>
    <row r="130" spans="1:7">
      <c r="A130" s="190"/>
      <c r="B130" s="615">
        <v>94162</v>
      </c>
      <c r="C130" s="190" t="s">
        <v>3</v>
      </c>
      <c r="D130" s="376" t="str">
        <f t="shared" si="11"/>
        <v>94162,</v>
      </c>
      <c r="E130" s="314" t="s">
        <v>847</v>
      </c>
      <c r="F130" s="315"/>
      <c r="G130" s="509"/>
    </row>
    <row r="131" spans="1:7">
      <c r="A131" s="190"/>
      <c r="B131" s="743">
        <v>166880</v>
      </c>
      <c r="C131" s="190" t="s">
        <v>3</v>
      </c>
      <c r="D131" s="376" t="str">
        <f t="shared" si="11"/>
        <v>166880,</v>
      </c>
      <c r="E131" s="314" t="s">
        <v>463</v>
      </c>
      <c r="F131" s="315"/>
      <c r="G131" s="509"/>
    </row>
    <row r="132" spans="1:7">
      <c r="A132" s="190"/>
      <c r="B132" s="615">
        <v>55449</v>
      </c>
      <c r="C132" s="190" t="s">
        <v>3</v>
      </c>
      <c r="D132" s="376" t="str">
        <f t="shared" si="11"/>
        <v>55449,</v>
      </c>
      <c r="E132" s="314" t="s">
        <v>463</v>
      </c>
      <c r="F132" s="315"/>
      <c r="G132" s="509"/>
    </row>
    <row r="133" spans="1:7">
      <c r="A133" s="190"/>
      <c r="B133" s="615">
        <v>9025</v>
      </c>
      <c r="C133" s="190" t="s">
        <v>3</v>
      </c>
      <c r="D133" s="376" t="str">
        <f t="shared" si="11"/>
        <v>9025,</v>
      </c>
      <c r="E133" s="314" t="s">
        <v>561</v>
      </c>
      <c r="F133" s="315"/>
      <c r="G133" s="509"/>
    </row>
    <row r="134" spans="1:7">
      <c r="A134" s="190"/>
      <c r="B134" s="615">
        <v>64766</v>
      </c>
      <c r="C134" s="190" t="s">
        <v>3</v>
      </c>
      <c r="D134" s="376" t="str">
        <f t="shared" si="11"/>
        <v>64766,</v>
      </c>
      <c r="E134" s="314" t="s">
        <v>561</v>
      </c>
      <c r="F134" s="315"/>
      <c r="G134" s="509"/>
    </row>
    <row r="135" spans="1:7">
      <c r="A135" s="190"/>
      <c r="B135" s="615">
        <v>2585</v>
      </c>
      <c r="C135" s="190" t="s">
        <v>3</v>
      </c>
      <c r="D135" s="376" t="str">
        <f t="shared" si="11"/>
        <v>2585,</v>
      </c>
      <c r="E135" s="314" t="s">
        <v>848</v>
      </c>
      <c r="F135" s="315"/>
      <c r="G135" s="509"/>
    </row>
    <row r="136" spans="1:7">
      <c r="A136" s="190"/>
      <c r="B136" s="615">
        <v>168760</v>
      </c>
      <c r="C136" s="190" t="s">
        <v>3</v>
      </c>
      <c r="D136" s="376" t="str">
        <f t="shared" si="11"/>
        <v>168760,</v>
      </c>
      <c r="E136" s="314" t="s">
        <v>848</v>
      </c>
      <c r="F136" s="315"/>
      <c r="G136" s="509"/>
    </row>
    <row r="137" spans="1:7">
      <c r="A137" s="190"/>
      <c r="B137" s="611">
        <v>170537</v>
      </c>
      <c r="C137" s="190" t="s">
        <v>3</v>
      </c>
      <c r="D137" s="376" t="str">
        <f t="shared" si="11"/>
        <v>170537,</v>
      </c>
      <c r="E137" s="615" t="s">
        <v>798</v>
      </c>
      <c r="F137" s="315"/>
      <c r="G137" s="509"/>
    </row>
    <row r="138" spans="1:7">
      <c r="A138" s="190"/>
      <c r="B138" s="611">
        <v>148441</v>
      </c>
      <c r="C138" s="190" t="s">
        <v>3</v>
      </c>
      <c r="D138" s="376" t="str">
        <f t="shared" si="11"/>
        <v>148441,</v>
      </c>
      <c r="E138" s="615" t="s">
        <v>501</v>
      </c>
      <c r="F138" s="315"/>
      <c r="G138" s="509"/>
    </row>
    <row r="139" spans="1:7">
      <c r="A139" s="190"/>
      <c r="B139" s="611">
        <v>166819</v>
      </c>
      <c r="C139" s="190" t="s">
        <v>3</v>
      </c>
      <c r="D139" s="376" t="str">
        <f t="shared" si="11"/>
        <v>166819,</v>
      </c>
      <c r="E139" s="743" t="s">
        <v>28</v>
      </c>
      <c r="F139" s="315"/>
      <c r="G139" s="509"/>
    </row>
    <row r="140" spans="1:7">
      <c r="A140" s="190"/>
      <c r="B140" s="611">
        <v>164949</v>
      </c>
      <c r="C140" s="190" t="s">
        <v>3</v>
      </c>
      <c r="D140" s="376" t="str">
        <f t="shared" si="11"/>
        <v>164949,</v>
      </c>
      <c r="E140" s="743" t="s">
        <v>28</v>
      </c>
      <c r="F140" s="315"/>
      <c r="G140" s="509"/>
    </row>
    <row r="141" spans="1:7">
      <c r="A141" s="190"/>
      <c r="B141" s="190">
        <v>135858</v>
      </c>
      <c r="C141" s="190" t="s">
        <v>3</v>
      </c>
      <c r="D141" s="376" t="str">
        <f t="shared" si="11"/>
        <v>135858,</v>
      </c>
      <c r="E141" s="314" t="s">
        <v>561</v>
      </c>
      <c r="F141" s="315"/>
      <c r="G141" s="509"/>
    </row>
    <row r="142" spans="1:7">
      <c r="A142" s="190"/>
      <c r="B142" s="190">
        <v>139495</v>
      </c>
      <c r="C142" s="190" t="s">
        <v>3</v>
      </c>
      <c r="D142" s="376" t="str">
        <f t="shared" si="11"/>
        <v>139495,</v>
      </c>
      <c r="E142" s="314" t="s">
        <v>477</v>
      </c>
      <c r="F142" s="315"/>
      <c r="G142" s="509"/>
    </row>
    <row r="143" spans="1:7">
      <c r="A143" s="190"/>
      <c r="B143" s="190">
        <v>137157</v>
      </c>
      <c r="C143" s="190" t="s">
        <v>3</v>
      </c>
      <c r="D143" s="376" t="str">
        <f t="shared" si="11"/>
        <v>137157,</v>
      </c>
      <c r="E143" s="314" t="s">
        <v>464</v>
      </c>
      <c r="F143" s="315"/>
      <c r="G143" s="509"/>
    </row>
    <row r="144" spans="1:7">
      <c r="A144" s="190"/>
      <c r="B144" s="190">
        <v>139497</v>
      </c>
      <c r="C144" s="190" t="s">
        <v>3</v>
      </c>
      <c r="D144" s="376" t="str">
        <f t="shared" si="11"/>
        <v>139497,</v>
      </c>
      <c r="E144" s="314" t="s">
        <v>850</v>
      </c>
      <c r="F144" s="315"/>
      <c r="G144" s="509"/>
    </row>
    <row r="145" spans="1:7">
      <c r="A145" s="190"/>
      <c r="B145" s="190">
        <v>139743</v>
      </c>
      <c r="C145" s="190" t="s">
        <v>3</v>
      </c>
      <c r="D145" s="376" t="str">
        <f t="shared" si="11"/>
        <v>139743,</v>
      </c>
      <c r="E145" s="314" t="s">
        <v>472</v>
      </c>
      <c r="F145" s="315"/>
      <c r="G145" s="509"/>
    </row>
    <row r="146" spans="1:7">
      <c r="A146" s="190"/>
      <c r="B146" s="190">
        <v>139494</v>
      </c>
      <c r="C146" s="190" t="s">
        <v>3</v>
      </c>
      <c r="D146" s="376" t="str">
        <f t="shared" si="11"/>
        <v>139494,</v>
      </c>
      <c r="E146" s="314" t="s">
        <v>789</v>
      </c>
      <c r="F146" s="315"/>
      <c r="G146" s="509"/>
    </row>
    <row r="147" spans="1:7">
      <c r="A147" s="190"/>
      <c r="B147" s="190">
        <v>222895</v>
      </c>
      <c r="C147" s="190" t="s">
        <v>3</v>
      </c>
      <c r="D147" s="376" t="str">
        <f t="shared" si="11"/>
        <v>222895,</v>
      </c>
      <c r="E147" s="314" t="s">
        <v>457</v>
      </c>
      <c r="F147" s="315"/>
      <c r="G147" s="509"/>
    </row>
    <row r="148" spans="1:7">
      <c r="A148" s="190"/>
      <c r="B148" s="190">
        <v>222896</v>
      </c>
      <c r="C148" s="190" t="s">
        <v>3</v>
      </c>
      <c r="D148" s="376" t="str">
        <f t="shared" si="11"/>
        <v>222896,</v>
      </c>
      <c r="E148" s="314" t="s">
        <v>851</v>
      </c>
      <c r="F148" s="315"/>
      <c r="G148" s="509"/>
    </row>
    <row r="149" spans="1:7">
      <c r="A149" s="190"/>
      <c r="B149" s="615">
        <v>201777</v>
      </c>
      <c r="C149" s="190" t="s">
        <v>3</v>
      </c>
      <c r="D149" s="376" t="str">
        <f t="shared" si="11"/>
        <v>201777,</v>
      </c>
      <c r="E149" s="314" t="s">
        <v>836</v>
      </c>
      <c r="F149" s="315"/>
      <c r="G149" s="509"/>
    </row>
    <row r="150" spans="1:7">
      <c r="A150" s="190"/>
      <c r="B150" s="615">
        <v>198750</v>
      </c>
      <c r="C150" s="190"/>
      <c r="D150" s="376" t="str">
        <f t="shared" si="11"/>
        <v>198750</v>
      </c>
      <c r="E150" s="744" t="s">
        <v>561</v>
      </c>
      <c r="F150" s="315"/>
      <c r="G150" s="617"/>
    </row>
    <row r="151" spans="1:7">
      <c r="A151" s="190"/>
      <c r="B151" s="615"/>
      <c r="C151" s="190"/>
      <c r="D151" s="376"/>
      <c r="E151" s="744"/>
      <c r="F151" s="315"/>
      <c r="G151" s="617"/>
    </row>
    <row r="152" spans="1:7">
      <c r="A152" s="159" t="s">
        <v>1577</v>
      </c>
      <c r="B152" s="164">
        <v>184361</v>
      </c>
      <c r="C152" s="159"/>
      <c r="D152" s="376" t="str">
        <f>B152&amp;C152</f>
        <v>184361</v>
      </c>
      <c r="E152" s="164" t="s">
        <v>1204</v>
      </c>
      <c r="F152" s="376"/>
      <c r="G152" s="379">
        <v>4</v>
      </c>
    </row>
    <row r="154" spans="1:7">
      <c r="A154" s="376"/>
      <c r="B154" s="745" t="s">
        <v>431</v>
      </c>
      <c r="C154" s="376"/>
      <c r="D154" s="376"/>
      <c r="E154" s="746" t="s">
        <v>432</v>
      </c>
      <c r="F154" s="376"/>
      <c r="G154" s="636"/>
    </row>
    <row r="155" spans="1:7">
      <c r="A155" s="376"/>
      <c r="B155" s="747">
        <v>274</v>
      </c>
      <c r="C155" s="376" t="s">
        <v>3</v>
      </c>
      <c r="D155" s="376" t="str">
        <f>B155&amp;C155</f>
        <v>274,</v>
      </c>
      <c r="E155" s="748" t="s">
        <v>18</v>
      </c>
      <c r="F155" s="376"/>
      <c r="G155" s="636">
        <v>20</v>
      </c>
    </row>
    <row r="156" spans="1:7">
      <c r="A156" s="376"/>
      <c r="B156" s="749">
        <v>215271</v>
      </c>
      <c r="C156" s="376"/>
      <c r="D156" s="376" t="str">
        <f>B156&amp;C156</f>
        <v>215271</v>
      </c>
      <c r="E156" s="750" t="s">
        <v>1578</v>
      </c>
      <c r="F156" s="376"/>
      <c r="G156" s="636">
        <v>16</v>
      </c>
    </row>
    <row r="157" spans="1:7">
      <c r="A157" s="376"/>
      <c r="B157" s="751">
        <v>161198</v>
      </c>
      <c r="C157" s="376" t="s">
        <v>3</v>
      </c>
      <c r="D157" s="376" t="str">
        <f>B157&amp;C157</f>
        <v>161198,</v>
      </c>
      <c r="E157" s="752" t="s">
        <v>101</v>
      </c>
      <c r="F157" s="376"/>
      <c r="G157" s="636">
        <v>25</v>
      </c>
    </row>
    <row r="158" spans="1:7">
      <c r="A158" s="376"/>
      <c r="B158" s="751">
        <v>67665</v>
      </c>
      <c r="C158" s="376" t="s">
        <v>3</v>
      </c>
      <c r="D158" s="376" t="str">
        <f>B158&amp;C158</f>
        <v>67665,</v>
      </c>
      <c r="E158" s="752" t="s">
        <v>1579</v>
      </c>
      <c r="F158" s="376"/>
      <c r="G158" s="570">
        <v>20</v>
      </c>
    </row>
    <row r="159" spans="1:7">
      <c r="A159" s="376"/>
      <c r="B159" s="751">
        <v>184102</v>
      </c>
      <c r="C159" s="376" t="s">
        <v>3</v>
      </c>
      <c r="D159" s="376" t="str">
        <f>B159&amp;C159</f>
        <v>184102,</v>
      </c>
      <c r="E159" s="752" t="s">
        <v>1580</v>
      </c>
      <c r="F159" s="376"/>
      <c r="G159" s="572"/>
    </row>
    <row r="161" spans="1:7">
      <c r="A161" s="376"/>
      <c r="B161" s="376">
        <v>239621</v>
      </c>
      <c r="C161" s="376"/>
      <c r="D161" s="376"/>
      <c r="E161" s="376" t="s">
        <v>1581</v>
      </c>
      <c r="F161" s="376"/>
      <c r="G161" s="636"/>
    </row>
    <row r="162" spans="1:7">
      <c r="A162" s="376"/>
      <c r="B162" s="376">
        <v>240486</v>
      </c>
      <c r="C162" s="376"/>
      <c r="D162" s="376"/>
      <c r="E162" s="376" t="s">
        <v>1582</v>
      </c>
      <c r="F162" s="376"/>
      <c r="G162" s="636"/>
    </row>
  </sheetData>
  <mergeCells count="17">
    <mergeCell ref="A43:A48"/>
    <mergeCell ref="A50:A52"/>
    <mergeCell ref="A56:A65"/>
    <mergeCell ref="A67:A72"/>
    <mergeCell ref="A74:A75"/>
    <mergeCell ref="A77:A78"/>
    <mergeCell ref="A80:A150"/>
    <mergeCell ref="G3:G4"/>
    <mergeCell ref="G36:G37"/>
    <mergeCell ref="G43:G48"/>
    <mergeCell ref="G50:G52"/>
    <mergeCell ref="G56:G65"/>
    <mergeCell ref="G67:G72"/>
    <mergeCell ref="G74:G75"/>
    <mergeCell ref="G77:G78"/>
    <mergeCell ref="G80:G150"/>
    <mergeCell ref="G158:G159"/>
  </mergeCells>
  <pageMargins left="0.75" right="0.75" top="1" bottom="1" header="0.5" footer="0.5"/>
  <pageSetup paperSize="120" orientation="portrait"/>
  <headerFooter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0"/>
  <sheetViews>
    <sheetView workbookViewId="0">
      <selection activeCell="A1" sqref="$A1:$XFD4"/>
    </sheetView>
  </sheetViews>
  <sheetFormatPr defaultColWidth="8.88888888888889" defaultRowHeight="14.4"/>
  <cols>
    <col min="2" max="2" width="11.5555555555556" style="73" customWidth="1"/>
    <col min="3" max="3" width="8.88888888888889" customWidth="1"/>
    <col min="4" max="4" width="7.66666666666667" customWidth="1"/>
  </cols>
  <sheetData>
    <row r="1" ht="28.8" spans="1:22">
      <c r="A1" s="3" t="s">
        <v>276</v>
      </c>
      <c r="B1" s="4" t="s">
        <v>277</v>
      </c>
      <c r="C1" s="4" t="s">
        <v>278</v>
      </c>
      <c r="D1" s="5" t="s">
        <v>279</v>
      </c>
      <c r="E1" s="5" t="s">
        <v>280</v>
      </c>
      <c r="F1" s="5" t="s">
        <v>281</v>
      </c>
      <c r="G1" s="5" t="s">
        <v>282</v>
      </c>
      <c r="H1" s="35" t="s">
        <v>283</v>
      </c>
      <c r="I1" s="35" t="s">
        <v>284</v>
      </c>
      <c r="J1" s="5" t="s">
        <v>285</v>
      </c>
      <c r="K1" s="5" t="s">
        <v>286</v>
      </c>
      <c r="L1" s="4" t="s">
        <v>287</v>
      </c>
      <c r="M1" s="36" t="s">
        <v>288</v>
      </c>
      <c r="N1" s="4" t="s">
        <v>277</v>
      </c>
      <c r="O1" s="4" t="s">
        <v>289</v>
      </c>
      <c r="P1" s="4" t="s">
        <v>290</v>
      </c>
      <c r="Q1" s="4" t="s">
        <v>291</v>
      </c>
      <c r="R1" s="4" t="s">
        <v>292</v>
      </c>
      <c r="S1" s="69" t="s">
        <v>441</v>
      </c>
      <c r="T1" s="47" t="s">
        <v>861</v>
      </c>
      <c r="U1" s="48" t="s">
        <v>942</v>
      </c>
      <c r="V1" s="51" t="s">
        <v>1133</v>
      </c>
    </row>
    <row r="2" spans="1:22">
      <c r="A2" s="6" t="s">
        <v>1277</v>
      </c>
      <c r="B2" s="8" t="s">
        <v>294</v>
      </c>
      <c r="C2" s="8">
        <v>0.9</v>
      </c>
      <c r="D2" s="9">
        <v>1.9</v>
      </c>
      <c r="E2" s="10">
        <f>C2/D2*F3</f>
        <v>50021.052631579</v>
      </c>
      <c r="F2" s="11">
        <v>105600</v>
      </c>
      <c r="G2" s="11">
        <v>3520</v>
      </c>
      <c r="H2" s="37">
        <f>E2/30</f>
        <v>1667.36842105263</v>
      </c>
      <c r="I2" s="37">
        <f>C2/D2*J3</f>
        <v>710.526315789474</v>
      </c>
      <c r="J2" s="38">
        <v>1500</v>
      </c>
      <c r="K2" s="38">
        <v>25098</v>
      </c>
      <c r="L2" s="39">
        <v>0.23</v>
      </c>
      <c r="M2" s="23">
        <v>57.2</v>
      </c>
      <c r="N2" s="20" t="s">
        <v>294</v>
      </c>
      <c r="O2" s="21">
        <v>105</v>
      </c>
      <c r="P2" s="21">
        <f>O2/4</f>
        <v>26.25</v>
      </c>
      <c r="Q2" s="21">
        <f>P2/7</f>
        <v>3.75</v>
      </c>
      <c r="R2" s="6">
        <v>105</v>
      </c>
      <c r="S2" s="70">
        <v>0</v>
      </c>
      <c r="T2" s="49">
        <v>30</v>
      </c>
      <c r="U2" s="50">
        <v>24</v>
      </c>
      <c r="V2" s="51">
        <v>15</v>
      </c>
    </row>
    <row r="3" spans="1:22">
      <c r="A3" s="6" t="s">
        <v>1277</v>
      </c>
      <c r="B3" s="8" t="s">
        <v>944</v>
      </c>
      <c r="C3" s="8">
        <v>1</v>
      </c>
      <c r="D3" s="9">
        <v>1.9</v>
      </c>
      <c r="E3" s="10">
        <f>C3/D3*F2</f>
        <v>55578.947368421</v>
      </c>
      <c r="F3" s="11">
        <v>105600</v>
      </c>
      <c r="G3" s="11">
        <v>3520</v>
      </c>
      <c r="H3" s="37">
        <f>E3/30</f>
        <v>1852.63157894737</v>
      </c>
      <c r="I3" s="37">
        <f>C3/D3*J2</f>
        <v>789.473684210526</v>
      </c>
      <c r="J3" s="40">
        <v>1500</v>
      </c>
      <c r="K3" s="38">
        <v>25098</v>
      </c>
      <c r="L3" s="39">
        <v>0.23</v>
      </c>
      <c r="M3" s="23">
        <v>57.2</v>
      </c>
      <c r="N3" s="20" t="s">
        <v>944</v>
      </c>
      <c r="O3" s="21">
        <v>105</v>
      </c>
      <c r="P3" s="21">
        <f>O3/4</f>
        <v>26.25</v>
      </c>
      <c r="Q3" s="21">
        <f>P3/7</f>
        <v>3.75</v>
      </c>
      <c r="R3" s="6">
        <v>105</v>
      </c>
      <c r="S3" s="70">
        <v>0</v>
      </c>
      <c r="T3" s="49">
        <v>30</v>
      </c>
      <c r="U3" s="50">
        <v>26</v>
      </c>
      <c r="V3" s="51">
        <v>15</v>
      </c>
    </row>
    <row r="4" spans="1:22">
      <c r="A4" s="6"/>
      <c r="B4" s="8"/>
      <c r="C4" s="8">
        <f>SUM(C2:C3)</f>
        <v>1.9</v>
      </c>
      <c r="D4" s="9"/>
      <c r="E4" s="10">
        <f>SUM(E2:E3)</f>
        <v>105600</v>
      </c>
      <c r="F4" s="11"/>
      <c r="G4" s="11"/>
      <c r="H4" s="37">
        <f>E4/30</f>
        <v>3520</v>
      </c>
      <c r="I4" s="37">
        <f>SUM(I2:I3)</f>
        <v>1500</v>
      </c>
      <c r="J4" s="40"/>
      <c r="K4" s="38"/>
      <c r="L4" s="41"/>
      <c r="M4" s="23"/>
      <c r="N4" s="20"/>
      <c r="O4" s="23"/>
      <c r="P4" s="23"/>
      <c r="Q4" s="23"/>
      <c r="R4" s="8"/>
      <c r="S4" s="71"/>
      <c r="T4" s="51"/>
      <c r="U4" s="49">
        <f>SUM(U2:U3)</f>
        <v>50</v>
      </c>
      <c r="V4" s="51"/>
    </row>
    <row r="5" spans="1:18">
      <c r="A5" s="13"/>
      <c r="B5" s="15"/>
      <c r="C5" s="172"/>
      <c r="D5" s="173"/>
      <c r="E5" s="173"/>
      <c r="F5" s="173"/>
      <c r="G5" s="173"/>
      <c r="H5" s="173"/>
      <c r="I5" s="173"/>
      <c r="J5" s="173"/>
      <c r="K5" s="173"/>
      <c r="L5" s="172"/>
      <c r="M5" s="172"/>
      <c r="N5" s="172"/>
      <c r="O5" s="172"/>
      <c r="P5" s="172"/>
      <c r="Q5" s="172"/>
      <c r="R5" s="172"/>
    </row>
    <row r="6" spans="1:18">
      <c r="A6" s="174" t="s">
        <v>298</v>
      </c>
      <c r="B6" s="175" t="s">
        <v>2</v>
      </c>
      <c r="C6" s="176" t="s">
        <v>294</v>
      </c>
      <c r="D6" s="177" t="s">
        <v>944</v>
      </c>
      <c r="E6" s="178" t="s">
        <v>442</v>
      </c>
      <c r="F6" s="179"/>
      <c r="G6" s="180"/>
      <c r="H6" s="180" t="s">
        <v>299</v>
      </c>
      <c r="I6" s="180"/>
      <c r="J6" s="177" t="s">
        <v>294</v>
      </c>
      <c r="K6" s="177" t="s">
        <v>944</v>
      </c>
      <c r="L6" s="178" t="s">
        <v>442</v>
      </c>
      <c r="M6" s="179"/>
      <c r="N6" s="172"/>
      <c r="O6" s="172"/>
      <c r="P6" s="172"/>
      <c r="Q6" s="172"/>
      <c r="R6" s="172"/>
    </row>
    <row r="7" s="199" customFormat="1" ht="15" customHeight="1" spans="1:13">
      <c r="A7" s="181">
        <v>5</v>
      </c>
      <c r="B7" s="182" t="s">
        <v>1583</v>
      </c>
      <c r="C7" s="181">
        <v>2</v>
      </c>
      <c r="D7" s="183">
        <v>3</v>
      </c>
      <c r="E7" s="184">
        <f t="shared" ref="E7:E27" si="0">SUM(C7:D7)</f>
        <v>5</v>
      </c>
      <c r="F7" s="181"/>
      <c r="G7" s="184"/>
      <c r="H7" s="184"/>
      <c r="I7" s="198"/>
      <c r="J7" s="183"/>
      <c r="K7" s="183"/>
      <c r="L7" s="184"/>
      <c r="M7" s="49"/>
    </row>
    <row r="8" s="199" customFormat="1" ht="15" customHeight="1" spans="1:13">
      <c r="A8" s="181">
        <v>20</v>
      </c>
      <c r="B8" s="182" t="s">
        <v>1584</v>
      </c>
      <c r="C8" s="181">
        <v>9</v>
      </c>
      <c r="D8" s="183">
        <v>11</v>
      </c>
      <c r="E8" s="184">
        <f t="shared" si="0"/>
        <v>20</v>
      </c>
      <c r="F8" s="181"/>
      <c r="G8" s="184"/>
      <c r="H8" s="184"/>
      <c r="I8" s="198"/>
      <c r="J8" s="183"/>
      <c r="K8" s="183"/>
      <c r="L8" s="184"/>
      <c r="M8" s="49"/>
    </row>
    <row r="9" s="199" customFormat="1" ht="15" customHeight="1" spans="1:13">
      <c r="A9" s="181">
        <v>10</v>
      </c>
      <c r="B9" s="182" t="s">
        <v>1585</v>
      </c>
      <c r="C9" s="181">
        <v>5</v>
      </c>
      <c r="D9" s="183">
        <v>5</v>
      </c>
      <c r="E9" s="184">
        <f t="shared" si="0"/>
        <v>10</v>
      </c>
      <c r="F9" s="181"/>
      <c r="G9" s="184"/>
      <c r="H9" s="184"/>
      <c r="I9" s="198"/>
      <c r="J9" s="183"/>
      <c r="K9" s="183"/>
      <c r="L9" s="184"/>
      <c r="M9" s="49"/>
    </row>
    <row r="10" s="199" customFormat="1" ht="15" customHeight="1" spans="1:13">
      <c r="A10" s="181">
        <v>10</v>
      </c>
      <c r="B10" s="182" t="s">
        <v>1586</v>
      </c>
      <c r="C10" s="181">
        <v>5</v>
      </c>
      <c r="D10" s="183">
        <v>5</v>
      </c>
      <c r="E10" s="184">
        <f t="shared" si="0"/>
        <v>10</v>
      </c>
      <c r="F10" s="181"/>
      <c r="G10" s="184"/>
      <c r="H10" s="184"/>
      <c r="I10" s="198"/>
      <c r="J10" s="183"/>
      <c r="K10" s="183"/>
      <c r="L10" s="184"/>
      <c r="M10" s="49"/>
    </row>
    <row r="11" s="199" customFormat="1" ht="15" customHeight="1" spans="1:13">
      <c r="A11" s="181">
        <v>15</v>
      </c>
      <c r="B11" s="182" t="s">
        <v>1587</v>
      </c>
      <c r="C11" s="181">
        <v>7</v>
      </c>
      <c r="D11" s="183">
        <v>8</v>
      </c>
      <c r="E11" s="184">
        <f t="shared" si="0"/>
        <v>15</v>
      </c>
      <c r="F11" s="181"/>
      <c r="G11" s="184"/>
      <c r="H11" s="184"/>
      <c r="I11" s="198"/>
      <c r="J11" s="183"/>
      <c r="K11" s="183"/>
      <c r="L11" s="184"/>
      <c r="M11" s="49"/>
    </row>
    <row r="12" s="199" customFormat="1" ht="15" customHeight="1" spans="1:13">
      <c r="A12" s="181">
        <v>5</v>
      </c>
      <c r="B12" s="182" t="s">
        <v>1588</v>
      </c>
      <c r="C12" s="181">
        <v>2</v>
      </c>
      <c r="D12" s="183">
        <v>3</v>
      </c>
      <c r="E12" s="184">
        <f t="shared" si="0"/>
        <v>5</v>
      </c>
      <c r="F12" s="181"/>
      <c r="G12" s="184"/>
      <c r="H12" s="184"/>
      <c r="I12" s="198"/>
      <c r="J12" s="183"/>
      <c r="K12" s="183"/>
      <c r="L12" s="184"/>
      <c r="M12" s="49"/>
    </row>
    <row r="13" s="199" customFormat="1" ht="15" customHeight="1" spans="1:13">
      <c r="A13" s="181">
        <v>20</v>
      </c>
      <c r="B13" s="185" t="s">
        <v>103</v>
      </c>
      <c r="C13" s="181">
        <v>9</v>
      </c>
      <c r="D13" s="183">
        <v>11</v>
      </c>
      <c r="E13" s="184">
        <f t="shared" si="0"/>
        <v>20</v>
      </c>
      <c r="F13" s="181"/>
      <c r="G13" s="184"/>
      <c r="H13" s="184"/>
      <c r="I13" s="198"/>
      <c r="J13" s="183"/>
      <c r="K13" s="183"/>
      <c r="L13" s="184"/>
      <c r="M13" s="49"/>
    </row>
    <row r="14" s="199" customFormat="1" ht="15" customHeight="1" spans="1:13">
      <c r="A14" s="181">
        <v>10</v>
      </c>
      <c r="B14" s="186" t="s">
        <v>1589</v>
      </c>
      <c r="C14" s="181">
        <v>5</v>
      </c>
      <c r="D14" s="183">
        <v>5</v>
      </c>
      <c r="E14" s="184">
        <f t="shared" si="0"/>
        <v>10</v>
      </c>
      <c r="F14" s="181"/>
      <c r="G14" s="184"/>
      <c r="H14" s="184"/>
      <c r="I14" s="198"/>
      <c r="J14" s="183"/>
      <c r="K14" s="183"/>
      <c r="L14" s="184"/>
      <c r="M14" s="200"/>
    </row>
    <row r="15" s="199" customFormat="1" ht="15" customHeight="1" spans="1:13">
      <c r="A15" s="181">
        <v>25</v>
      </c>
      <c r="B15" s="185" t="s">
        <v>101</v>
      </c>
      <c r="C15" s="181">
        <v>12</v>
      </c>
      <c r="D15" s="183">
        <v>13</v>
      </c>
      <c r="E15" s="184">
        <f t="shared" si="0"/>
        <v>25</v>
      </c>
      <c r="F15" s="181"/>
      <c r="G15" s="184"/>
      <c r="H15" s="184"/>
      <c r="I15" s="198"/>
      <c r="J15" s="183"/>
      <c r="K15" s="183"/>
      <c r="L15" s="184"/>
      <c r="M15" s="200"/>
    </row>
    <row r="16" s="199" customFormat="1" ht="15" customHeight="1" spans="1:13">
      <c r="A16" s="181">
        <v>10</v>
      </c>
      <c r="B16" s="85" t="s">
        <v>101</v>
      </c>
      <c r="C16" s="181">
        <v>5</v>
      </c>
      <c r="D16" s="183">
        <v>5</v>
      </c>
      <c r="E16" s="184">
        <f t="shared" si="0"/>
        <v>10</v>
      </c>
      <c r="F16" s="181"/>
      <c r="G16" s="184"/>
      <c r="H16" s="184"/>
      <c r="I16" s="201"/>
      <c r="J16" s="183"/>
      <c r="K16" s="183"/>
      <c r="L16" s="184"/>
      <c r="M16" s="200"/>
    </row>
    <row r="17" s="199" customFormat="1" ht="15" customHeight="1" spans="1:13">
      <c r="A17" s="181">
        <v>8</v>
      </c>
      <c r="B17" s="185" t="s">
        <v>101</v>
      </c>
      <c r="C17" s="181">
        <v>4</v>
      </c>
      <c r="D17" s="183">
        <v>4</v>
      </c>
      <c r="E17" s="184">
        <f t="shared" si="0"/>
        <v>8</v>
      </c>
      <c r="F17" s="716"/>
      <c r="G17" s="184"/>
      <c r="H17" s="184"/>
      <c r="I17" s="201"/>
      <c r="J17" s="183"/>
      <c r="K17" s="183"/>
      <c r="L17" s="184"/>
      <c r="M17" s="200"/>
    </row>
    <row r="18" s="171" customFormat="1" spans="1:18">
      <c r="A18" s="181">
        <v>6</v>
      </c>
      <c r="B18" s="185" t="s">
        <v>1590</v>
      </c>
      <c r="C18" s="181">
        <v>3</v>
      </c>
      <c r="D18" s="183">
        <v>3</v>
      </c>
      <c r="E18" s="184">
        <f t="shared" si="0"/>
        <v>6</v>
      </c>
      <c r="F18" s="716"/>
      <c r="G18" s="180"/>
      <c r="H18" s="180"/>
      <c r="I18" s="202"/>
      <c r="J18" s="183"/>
      <c r="K18" s="183"/>
      <c r="L18" s="178"/>
      <c r="M18" s="200"/>
      <c r="N18" s="173"/>
      <c r="O18" s="173"/>
      <c r="P18" s="173"/>
      <c r="Q18" s="173"/>
      <c r="R18" s="173"/>
    </row>
    <row r="19" s="171" customFormat="1" spans="1:18">
      <c r="A19" s="181">
        <v>8</v>
      </c>
      <c r="B19" s="185" t="s">
        <v>103</v>
      </c>
      <c r="C19" s="181">
        <v>4</v>
      </c>
      <c r="D19" s="183">
        <v>4</v>
      </c>
      <c r="E19" s="184">
        <f t="shared" si="0"/>
        <v>8</v>
      </c>
      <c r="F19" s="716"/>
      <c r="G19" s="180"/>
      <c r="H19" s="178"/>
      <c r="I19" s="203"/>
      <c r="J19" s="183"/>
      <c r="K19" s="183"/>
      <c r="L19" s="178"/>
      <c r="M19" s="200"/>
      <c r="N19" s="173"/>
      <c r="O19" s="173"/>
      <c r="P19" s="173"/>
      <c r="Q19" s="173"/>
      <c r="R19" s="173"/>
    </row>
    <row r="20" spans="1:5">
      <c r="A20" s="49">
        <v>5</v>
      </c>
      <c r="B20" s="50" t="s">
        <v>1591</v>
      </c>
      <c r="C20" s="49">
        <v>2</v>
      </c>
      <c r="D20" s="49">
        <v>3</v>
      </c>
      <c r="E20" s="49">
        <v>5</v>
      </c>
    </row>
    <row r="21" s="171" customFormat="1" spans="1:18">
      <c r="A21" s="181">
        <v>20</v>
      </c>
      <c r="B21" s="85" t="s">
        <v>1581</v>
      </c>
      <c r="C21" s="181">
        <v>10</v>
      </c>
      <c r="D21" s="183">
        <v>10</v>
      </c>
      <c r="E21" s="184">
        <v>20</v>
      </c>
      <c r="F21" s="181"/>
      <c r="G21" s="180"/>
      <c r="H21" s="178"/>
      <c r="I21" s="203"/>
      <c r="J21" s="183"/>
      <c r="K21" s="183"/>
      <c r="L21" s="178"/>
      <c r="M21" s="200"/>
      <c r="N21" s="173"/>
      <c r="O21" s="173"/>
      <c r="P21" s="173"/>
      <c r="Q21" s="173"/>
      <c r="R21" s="173"/>
    </row>
    <row r="22" s="171" customFormat="1" spans="1:21">
      <c r="A22" s="181">
        <v>10</v>
      </c>
      <c r="B22" s="85" t="s">
        <v>1592</v>
      </c>
      <c r="C22" s="181">
        <v>5</v>
      </c>
      <c r="D22" s="183">
        <v>5</v>
      </c>
      <c r="E22" s="184">
        <f t="shared" ref="E22:E27" si="1">SUM(C22:D22)</f>
        <v>10</v>
      </c>
      <c r="F22" s="181"/>
      <c r="G22" s="180"/>
      <c r="H22" s="178"/>
      <c r="I22" s="203"/>
      <c r="J22" s="183"/>
      <c r="K22" s="183"/>
      <c r="L22" s="178"/>
      <c r="M22" s="200"/>
      <c r="N22" s="173"/>
      <c r="O22" s="173"/>
      <c r="P22" s="173"/>
      <c r="Q22" s="173"/>
      <c r="R22" s="173"/>
      <c r="U22" s="207"/>
    </row>
    <row r="23" s="171" customFormat="1" spans="1:21">
      <c r="A23" s="187">
        <v>20</v>
      </c>
      <c r="B23" s="188" t="s">
        <v>337</v>
      </c>
      <c r="C23" s="181">
        <v>9</v>
      </c>
      <c r="D23" s="183">
        <v>11</v>
      </c>
      <c r="E23" s="184">
        <f t="shared" si="1"/>
        <v>20</v>
      </c>
      <c r="F23" s="181"/>
      <c r="G23" s="180"/>
      <c r="H23" s="180"/>
      <c r="I23" s="204"/>
      <c r="J23" s="177"/>
      <c r="K23" s="177"/>
      <c r="L23" s="178"/>
      <c r="M23" s="187"/>
      <c r="N23" s="173"/>
      <c r="O23" s="173"/>
      <c r="P23" s="173"/>
      <c r="Q23" s="173"/>
      <c r="R23" s="173"/>
      <c r="U23" s="207"/>
    </row>
    <row r="24" s="171" customFormat="1" spans="1:18">
      <c r="A24" s="187">
        <v>15</v>
      </c>
      <c r="B24" s="188" t="s">
        <v>543</v>
      </c>
      <c r="C24" s="181">
        <v>7</v>
      </c>
      <c r="D24" s="183">
        <v>8</v>
      </c>
      <c r="E24" s="189">
        <f t="shared" si="1"/>
        <v>15</v>
      </c>
      <c r="F24" s="190"/>
      <c r="G24" s="191"/>
      <c r="H24" s="192"/>
      <c r="I24" s="159"/>
      <c r="J24" s="205"/>
      <c r="K24" s="205"/>
      <c r="L24" s="192"/>
      <c r="M24" s="190"/>
      <c r="N24" s="173"/>
      <c r="O24" s="173"/>
      <c r="P24" s="173"/>
      <c r="Q24" s="173"/>
      <c r="R24" s="173"/>
    </row>
    <row r="25" s="171" customFormat="1" spans="1:18">
      <c r="A25" s="717">
        <v>80</v>
      </c>
      <c r="B25" s="718" t="s">
        <v>1593</v>
      </c>
      <c r="C25" s="181">
        <v>38</v>
      </c>
      <c r="D25" s="183">
        <v>42</v>
      </c>
      <c r="E25" s="189">
        <f t="shared" si="1"/>
        <v>80</v>
      </c>
      <c r="F25" s="190"/>
      <c r="G25" s="191"/>
      <c r="H25" s="192"/>
      <c r="I25" s="159"/>
      <c r="J25" s="205"/>
      <c r="K25" s="205"/>
      <c r="L25" s="192"/>
      <c r="M25" s="190"/>
      <c r="N25" s="173"/>
      <c r="O25" s="173"/>
      <c r="P25" s="173"/>
      <c r="Q25" s="173"/>
      <c r="R25" s="173"/>
    </row>
    <row r="26" s="171" customFormat="1" spans="1:18">
      <c r="A26" s="719">
        <v>6</v>
      </c>
      <c r="B26" s="453" t="s">
        <v>1149</v>
      </c>
      <c r="C26" s="181">
        <v>3</v>
      </c>
      <c r="D26" s="183">
        <v>3</v>
      </c>
      <c r="E26" s="313">
        <f t="shared" si="1"/>
        <v>6</v>
      </c>
      <c r="F26" s="190"/>
      <c r="G26" s="191"/>
      <c r="H26" s="192"/>
      <c r="I26" s="159"/>
      <c r="J26" s="205"/>
      <c r="K26" s="205"/>
      <c r="L26" s="192"/>
      <c r="M26" s="190"/>
      <c r="N26" s="173"/>
      <c r="O26" s="173"/>
      <c r="P26" s="173"/>
      <c r="Q26" s="173"/>
      <c r="R26" s="173"/>
    </row>
    <row r="27" s="171" customFormat="1" spans="1:18">
      <c r="A27" s="719">
        <v>20</v>
      </c>
      <c r="B27" s="453" t="s">
        <v>32</v>
      </c>
      <c r="C27" s="181">
        <v>9</v>
      </c>
      <c r="D27" s="183">
        <v>11</v>
      </c>
      <c r="E27" s="313">
        <f t="shared" si="1"/>
        <v>20</v>
      </c>
      <c r="F27" s="190"/>
      <c r="G27" s="191"/>
      <c r="H27" s="192"/>
      <c r="I27" s="159"/>
      <c r="J27" s="205"/>
      <c r="K27" s="205"/>
      <c r="L27" s="192"/>
      <c r="M27" s="190"/>
      <c r="N27" s="173"/>
      <c r="O27" s="173"/>
      <c r="P27" s="173"/>
      <c r="Q27" s="173"/>
      <c r="R27" s="173"/>
    </row>
    <row r="28" s="171" customFormat="1" spans="1:18">
      <c r="A28" s="313">
        <v>29</v>
      </c>
      <c r="B28" s="631" t="s">
        <v>369</v>
      </c>
      <c r="C28" s="720">
        <v>14</v>
      </c>
      <c r="D28" s="720">
        <v>15</v>
      </c>
      <c r="E28" s="721">
        <f>C28+D28</f>
        <v>29</v>
      </c>
      <c r="F28" s="721"/>
      <c r="G28" s="722"/>
      <c r="H28" s="721">
        <v>35</v>
      </c>
      <c r="I28" s="631" t="s">
        <v>369</v>
      </c>
      <c r="J28" s="728">
        <v>17</v>
      </c>
      <c r="K28" s="728">
        <v>18</v>
      </c>
      <c r="L28" s="723">
        <f>J28+K28</f>
        <v>35</v>
      </c>
      <c r="M28" s="190"/>
      <c r="N28" s="173"/>
      <c r="O28" s="173"/>
      <c r="P28" s="173"/>
      <c r="Q28" s="173"/>
      <c r="R28" s="173"/>
    </row>
    <row r="29" s="171" customFormat="1" spans="1:18">
      <c r="A29" s="189">
        <v>14</v>
      </c>
      <c r="B29" s="631" t="s">
        <v>1594</v>
      </c>
      <c r="C29" s="720">
        <v>7</v>
      </c>
      <c r="D29" s="720">
        <v>7</v>
      </c>
      <c r="E29" s="721">
        <f t="shared" ref="E29:E36" si="2">C29+D29</f>
        <v>14</v>
      </c>
      <c r="F29" s="721"/>
      <c r="G29" s="722"/>
      <c r="H29" s="723">
        <v>17</v>
      </c>
      <c r="I29" s="631" t="s">
        <v>1594</v>
      </c>
      <c r="J29" s="728">
        <v>8</v>
      </c>
      <c r="K29" s="728">
        <v>9</v>
      </c>
      <c r="L29" s="723">
        <f t="shared" ref="L29:L35" si="3">J29+K29</f>
        <v>17</v>
      </c>
      <c r="M29" s="190"/>
      <c r="N29" s="173"/>
      <c r="O29" s="173"/>
      <c r="P29" s="173"/>
      <c r="Q29" s="173"/>
      <c r="R29" s="173"/>
    </row>
    <row r="30" spans="1:13">
      <c r="A30" s="49">
        <v>11</v>
      </c>
      <c r="B30" s="631" t="s">
        <v>370</v>
      </c>
      <c r="C30" s="720">
        <v>5</v>
      </c>
      <c r="D30" s="720">
        <v>6</v>
      </c>
      <c r="E30" s="721">
        <f t="shared" si="2"/>
        <v>11</v>
      </c>
      <c r="F30" s="724"/>
      <c r="G30" s="725"/>
      <c r="H30" s="724">
        <v>13</v>
      </c>
      <c r="I30" s="631" t="s">
        <v>370</v>
      </c>
      <c r="J30" s="728">
        <v>6</v>
      </c>
      <c r="K30" s="728">
        <v>7</v>
      </c>
      <c r="L30" s="723">
        <f t="shared" si="3"/>
        <v>13</v>
      </c>
      <c r="M30" s="51"/>
    </row>
    <row r="31" spans="1:13">
      <c r="A31" s="49">
        <v>28</v>
      </c>
      <c r="B31" s="631" t="s">
        <v>300</v>
      </c>
      <c r="C31" s="720">
        <v>13</v>
      </c>
      <c r="D31" s="720">
        <v>15</v>
      </c>
      <c r="E31" s="721">
        <f t="shared" si="2"/>
        <v>28</v>
      </c>
      <c r="F31" s="724"/>
      <c r="G31" s="725"/>
      <c r="H31" s="724">
        <v>34</v>
      </c>
      <c r="I31" s="631" t="s">
        <v>300</v>
      </c>
      <c r="J31" s="728">
        <v>16</v>
      </c>
      <c r="K31" s="728">
        <v>18</v>
      </c>
      <c r="L31" s="723">
        <f t="shared" si="3"/>
        <v>34</v>
      </c>
      <c r="M31" s="51"/>
    </row>
    <row r="32" spans="1:13">
      <c r="A32" s="49">
        <v>32</v>
      </c>
      <c r="B32" s="631" t="s">
        <v>1595</v>
      </c>
      <c r="C32" s="720">
        <v>15</v>
      </c>
      <c r="D32" s="720">
        <v>17</v>
      </c>
      <c r="E32" s="721">
        <f t="shared" si="2"/>
        <v>32</v>
      </c>
      <c r="F32" s="724"/>
      <c r="G32" s="725"/>
      <c r="H32" s="724">
        <v>38</v>
      </c>
      <c r="I32" s="631" t="s">
        <v>1595</v>
      </c>
      <c r="J32" s="728">
        <v>18</v>
      </c>
      <c r="K32" s="728">
        <v>20</v>
      </c>
      <c r="L32" s="723">
        <f t="shared" si="3"/>
        <v>38</v>
      </c>
      <c r="M32" s="51"/>
    </row>
    <row r="33" spans="1:13">
      <c r="A33" s="379">
        <v>3</v>
      </c>
      <c r="B33" s="602" t="s">
        <v>1596</v>
      </c>
      <c r="C33" s="720">
        <v>1</v>
      </c>
      <c r="D33" s="720">
        <v>2</v>
      </c>
      <c r="E33" s="721">
        <f t="shared" si="2"/>
        <v>3</v>
      </c>
      <c r="F33" s="726"/>
      <c r="G33" s="727"/>
      <c r="H33" s="726">
        <v>4</v>
      </c>
      <c r="I33" s="602" t="s">
        <v>1596</v>
      </c>
      <c r="J33" s="728">
        <v>2</v>
      </c>
      <c r="K33" s="728">
        <v>2</v>
      </c>
      <c r="L33" s="723">
        <f t="shared" si="3"/>
        <v>4</v>
      </c>
      <c r="M33" s="729"/>
    </row>
    <row r="34" spans="1:13">
      <c r="A34" s="379">
        <v>5</v>
      </c>
      <c r="B34" s="631" t="s">
        <v>443</v>
      </c>
      <c r="C34" s="720">
        <v>2</v>
      </c>
      <c r="D34" s="720">
        <v>3</v>
      </c>
      <c r="E34" s="721">
        <f t="shared" si="2"/>
        <v>5</v>
      </c>
      <c r="F34" s="726"/>
      <c r="G34" s="727"/>
      <c r="H34" s="726">
        <v>6</v>
      </c>
      <c r="I34" s="631" t="s">
        <v>443</v>
      </c>
      <c r="J34" s="728">
        <v>3</v>
      </c>
      <c r="K34" s="728">
        <v>3</v>
      </c>
      <c r="L34" s="723">
        <f t="shared" si="3"/>
        <v>6</v>
      </c>
      <c r="M34" s="729"/>
    </row>
    <row r="35" spans="1:13">
      <c r="A35" s="379">
        <v>23</v>
      </c>
      <c r="B35" s="602" t="s">
        <v>879</v>
      </c>
      <c r="C35" s="720">
        <v>11</v>
      </c>
      <c r="D35" s="720">
        <v>12</v>
      </c>
      <c r="E35" s="721">
        <f t="shared" si="2"/>
        <v>23</v>
      </c>
      <c r="F35" s="726"/>
      <c r="G35" s="727"/>
      <c r="H35" s="726">
        <v>28</v>
      </c>
      <c r="I35" s="602" t="s">
        <v>879</v>
      </c>
      <c r="J35" s="728">
        <v>13</v>
      </c>
      <c r="K35" s="728">
        <v>15</v>
      </c>
      <c r="L35" s="723">
        <f t="shared" si="3"/>
        <v>28</v>
      </c>
      <c r="M35" s="729"/>
    </row>
    <row r="36" s="171" customFormat="1" spans="1:18">
      <c r="A36" s="181">
        <v>4</v>
      </c>
      <c r="B36" s="85" t="s">
        <v>1597</v>
      </c>
      <c r="C36" s="181">
        <v>2</v>
      </c>
      <c r="D36" s="183">
        <v>2</v>
      </c>
      <c r="E36" s="184">
        <v>4</v>
      </c>
      <c r="F36" s="181"/>
      <c r="G36" s="180"/>
      <c r="H36" s="178"/>
      <c r="I36" s="203"/>
      <c r="J36" s="183"/>
      <c r="K36" s="183"/>
      <c r="L36" s="178"/>
      <c r="M36" s="200"/>
      <c r="N36" s="173"/>
      <c r="O36" s="173"/>
      <c r="P36" s="173"/>
      <c r="Q36" s="173"/>
      <c r="R36" s="173"/>
    </row>
    <row r="37" spans="1:13">
      <c r="A37" s="49">
        <v>20</v>
      </c>
      <c r="B37" s="50" t="s">
        <v>357</v>
      </c>
      <c r="C37" s="49">
        <v>9</v>
      </c>
      <c r="D37" s="49">
        <v>11</v>
      </c>
      <c r="E37" s="49">
        <f>SUM(C37:D37)</f>
        <v>20</v>
      </c>
      <c r="F37" s="51"/>
      <c r="G37" s="51"/>
      <c r="H37" s="51"/>
      <c r="I37" s="51"/>
      <c r="J37" s="51"/>
      <c r="K37" s="51"/>
      <c r="L37" s="51"/>
      <c r="M37" s="51"/>
    </row>
    <row r="38" spans="1:13">
      <c r="A38" s="49">
        <v>16</v>
      </c>
      <c r="B38" s="50" t="s">
        <v>1598</v>
      </c>
      <c r="C38" s="49">
        <v>8</v>
      </c>
      <c r="D38" s="49">
        <v>8</v>
      </c>
      <c r="E38" s="49">
        <f>SUM(C38:D38)</f>
        <v>16</v>
      </c>
      <c r="F38" s="51"/>
      <c r="G38" s="51"/>
      <c r="H38" s="51"/>
      <c r="I38" s="51"/>
      <c r="J38" s="51"/>
      <c r="K38" s="51"/>
      <c r="L38" s="51"/>
      <c r="M38" s="51"/>
    </row>
    <row r="39" spans="1:13">
      <c r="A39" s="49">
        <v>2697.91</v>
      </c>
      <c r="B39" s="50" t="s">
        <v>1599</v>
      </c>
      <c r="C39" s="49">
        <v>1278</v>
      </c>
      <c r="D39" s="49">
        <v>1420</v>
      </c>
      <c r="E39" s="49">
        <f>SUM(C39:D39)</f>
        <v>2698</v>
      </c>
      <c r="F39" s="51"/>
      <c r="G39" s="51"/>
      <c r="H39" s="51"/>
      <c r="I39" s="51"/>
      <c r="J39" s="51"/>
      <c r="K39" s="51"/>
      <c r="L39" s="51"/>
      <c r="M39" s="51"/>
    </row>
    <row r="40" spans="1:13">
      <c r="A40" s="49">
        <v>9276.74</v>
      </c>
      <c r="B40" s="50" t="s">
        <v>1595</v>
      </c>
      <c r="C40" s="49">
        <v>4395</v>
      </c>
      <c r="D40" s="49">
        <v>4882</v>
      </c>
      <c r="E40" s="49">
        <f>SUM(C40:D40)</f>
        <v>9277</v>
      </c>
      <c r="F40" s="51"/>
      <c r="G40" s="51"/>
      <c r="H40" s="51"/>
      <c r="I40" s="51"/>
      <c r="J40" s="51"/>
      <c r="K40" s="51"/>
      <c r="L40" s="51"/>
      <c r="M40" s="51"/>
    </row>
  </sheetData>
  <pageMargins left="0.75" right="0.75" top="1" bottom="1" header="0.5" footer="0.5"/>
  <pageSetup paperSize="120" orientation="portrait"/>
  <headerFooter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7"/>
  <sheetViews>
    <sheetView tabSelected="1" topLeftCell="A17" workbookViewId="0">
      <selection activeCell="F20" sqref="F20"/>
    </sheetView>
  </sheetViews>
  <sheetFormatPr defaultColWidth="8.88888888888889" defaultRowHeight="17" customHeight="1"/>
  <cols>
    <col min="1" max="1" width="9.55555555555556" style="693" customWidth="1"/>
    <col min="2" max="2" width="6.66666666666667" style="693" customWidth="1"/>
    <col min="3" max="3" width="9.88888888888889" style="693" customWidth="1"/>
    <col min="4" max="4" width="8.33333333333333" style="694" customWidth="1"/>
    <col min="5" max="5" width="9.11111111111111" style="694" customWidth="1"/>
    <col min="6" max="6" width="8" style="694" customWidth="1"/>
    <col min="7" max="7" width="3.77777777777778" style="694" hidden="1" customWidth="1"/>
    <col min="8" max="8" width="7" style="694" customWidth="1"/>
    <col min="9" max="9" width="7" style="693" customWidth="1"/>
    <col min="10" max="10" width="32" style="693" customWidth="1"/>
    <col min="11" max="16384" width="8.88888888888889" style="692"/>
  </cols>
  <sheetData>
    <row r="1" ht="19" customHeight="1" spans="1:10">
      <c r="A1" s="695" t="s">
        <v>1600</v>
      </c>
      <c r="B1" s="695"/>
      <c r="C1" s="695"/>
      <c r="D1" s="696"/>
      <c r="E1" s="696"/>
      <c r="F1" s="696"/>
      <c r="G1" s="696"/>
      <c r="H1" s="696"/>
      <c r="I1" s="695"/>
      <c r="J1" s="695"/>
    </row>
    <row r="2" s="692" customFormat="1" ht="18" customHeight="1" spans="1:10">
      <c r="A2" s="697">
        <v>45323</v>
      </c>
      <c r="B2" s="698" t="s">
        <v>1601</v>
      </c>
      <c r="C2" s="591" t="s">
        <v>1602</v>
      </c>
      <c r="D2" s="699"/>
      <c r="E2" s="699" t="s">
        <v>1603</v>
      </c>
      <c r="F2" s="699"/>
      <c r="G2" s="700"/>
      <c r="H2" s="701"/>
      <c r="I2" s="713"/>
      <c r="J2" s="596" t="s">
        <v>1604</v>
      </c>
    </row>
    <row r="3" s="153" customFormat="1" ht="18" customHeight="1" spans="1:10">
      <c r="A3" s="583" t="s">
        <v>2</v>
      </c>
      <c r="B3" s="583" t="s">
        <v>1605</v>
      </c>
      <c r="C3" s="583" t="s">
        <v>1606</v>
      </c>
      <c r="D3" s="702" t="s">
        <v>1607</v>
      </c>
      <c r="E3" s="703" t="s">
        <v>1608</v>
      </c>
      <c r="F3" s="704" t="s">
        <v>1609</v>
      </c>
      <c r="G3" s="705"/>
      <c r="H3" s="702"/>
      <c r="I3" s="583"/>
      <c r="J3" s="583" t="s">
        <v>1610</v>
      </c>
    </row>
    <row r="4" s="153" customFormat="1" ht="18" customHeight="1" spans="1:10">
      <c r="A4" s="583" t="s">
        <v>231</v>
      </c>
      <c r="B4" s="706">
        <v>20</v>
      </c>
      <c r="C4" s="706"/>
      <c r="D4" s="707"/>
      <c r="E4" s="707"/>
      <c r="F4" s="707"/>
      <c r="G4" s="707"/>
      <c r="H4" s="707"/>
      <c r="I4" s="706"/>
      <c r="J4" s="583" t="s">
        <v>1611</v>
      </c>
    </row>
    <row r="5" s="153" customFormat="1" ht="18" customHeight="1" spans="1:10">
      <c r="A5" s="583" t="s">
        <v>1612</v>
      </c>
      <c r="B5" s="706">
        <v>15</v>
      </c>
      <c r="C5" s="706"/>
      <c r="D5" s="707"/>
      <c r="E5" s="707"/>
      <c r="F5" s="707"/>
      <c r="G5" s="707"/>
      <c r="H5" s="707"/>
      <c r="I5" s="706"/>
      <c r="J5" s="583" t="s">
        <v>1613</v>
      </c>
    </row>
    <row r="6" s="153" customFormat="1" ht="18" customHeight="1" spans="1:10">
      <c r="A6" s="583" t="s">
        <v>709</v>
      </c>
      <c r="B6" s="706">
        <v>6</v>
      </c>
      <c r="C6" s="706"/>
      <c r="D6" s="707"/>
      <c r="E6" s="707"/>
      <c r="F6" s="707"/>
      <c r="G6" s="707"/>
      <c r="H6" s="707"/>
      <c r="I6" s="706"/>
      <c r="J6" s="583" t="s">
        <v>1614</v>
      </c>
    </row>
    <row r="7" s="153" customFormat="1" ht="18" customHeight="1" spans="1:10">
      <c r="A7" s="583" t="s">
        <v>1615</v>
      </c>
      <c r="B7" s="706">
        <v>12</v>
      </c>
      <c r="C7" s="706"/>
      <c r="D7" s="707"/>
      <c r="E7" s="707"/>
      <c r="F7" s="707"/>
      <c r="G7" s="707"/>
      <c r="H7" s="707"/>
      <c r="I7" s="706"/>
      <c r="J7" s="583" t="s">
        <v>1616</v>
      </c>
    </row>
    <row r="8" s="153" customFormat="1" ht="18" customHeight="1" spans="1:10">
      <c r="A8" s="307" t="s">
        <v>214</v>
      </c>
      <c r="B8" s="706">
        <v>16</v>
      </c>
      <c r="C8" s="706"/>
      <c r="D8" s="707"/>
      <c r="E8" s="707"/>
      <c r="F8" s="707"/>
      <c r="G8" s="707"/>
      <c r="H8" s="707"/>
      <c r="I8" s="706"/>
      <c r="J8" s="583" t="s">
        <v>1617</v>
      </c>
    </row>
    <row r="9" s="153" customFormat="1" ht="18" customHeight="1" spans="1:10">
      <c r="A9" s="307" t="s">
        <v>170</v>
      </c>
      <c r="B9" s="706">
        <v>6</v>
      </c>
      <c r="C9" s="706"/>
      <c r="D9" s="707"/>
      <c r="E9" s="707"/>
      <c r="F9" s="707"/>
      <c r="G9" s="707"/>
      <c r="H9" s="707"/>
      <c r="I9" s="307"/>
      <c r="J9" s="583" t="s">
        <v>1618</v>
      </c>
    </row>
    <row r="10" s="153" customFormat="1" ht="18" customHeight="1" spans="1:23">
      <c r="A10" s="583" t="s">
        <v>1619</v>
      </c>
      <c r="B10" s="708">
        <v>84</v>
      </c>
      <c r="C10" s="706"/>
      <c r="D10" s="707"/>
      <c r="E10" s="707"/>
      <c r="F10" s="707"/>
      <c r="G10" s="707"/>
      <c r="H10" s="707"/>
      <c r="I10" s="706"/>
      <c r="J10" s="583"/>
      <c r="O10"/>
      <c r="P10"/>
      <c r="Q10"/>
      <c r="R10"/>
      <c r="S10"/>
      <c r="T10"/>
      <c r="U10"/>
      <c r="V10"/>
      <c r="W10"/>
    </row>
    <row r="11" s="153" customFormat="1" ht="18" customHeight="1" spans="1:23">
      <c r="A11" s="307" t="s">
        <v>113</v>
      </c>
      <c r="B11" s="706">
        <v>6</v>
      </c>
      <c r="C11" s="706"/>
      <c r="D11" s="707"/>
      <c r="E11" s="707"/>
      <c r="F11" s="707"/>
      <c r="G11" s="707"/>
      <c r="H11" s="707"/>
      <c r="I11" s="706"/>
      <c r="J11" s="583"/>
      <c r="O11"/>
      <c r="P11"/>
      <c r="Q11"/>
      <c r="R11"/>
      <c r="S11"/>
      <c r="T11"/>
      <c r="U11"/>
      <c r="V11"/>
      <c r="W11"/>
    </row>
    <row r="12" s="153" customFormat="1" ht="18" customHeight="1" spans="1:23">
      <c r="A12" s="583" t="s">
        <v>1620</v>
      </c>
      <c r="B12" s="708">
        <v>31</v>
      </c>
      <c r="C12" s="706"/>
      <c r="D12" s="707"/>
      <c r="E12" s="707"/>
      <c r="F12" s="707"/>
      <c r="G12" s="707"/>
      <c r="H12" s="707"/>
      <c r="I12" s="706"/>
      <c r="J12" s="583"/>
      <c r="O12"/>
      <c r="P12"/>
      <c r="Q12"/>
      <c r="R12"/>
      <c r="S12"/>
      <c r="T12"/>
      <c r="U12"/>
      <c r="V12"/>
      <c r="W12"/>
    </row>
    <row r="13" s="153" customFormat="1" ht="18" customHeight="1" spans="1:23">
      <c r="A13" s="307" t="s">
        <v>1621</v>
      </c>
      <c r="B13" s="708">
        <v>30</v>
      </c>
      <c r="C13" s="706"/>
      <c r="D13" s="707"/>
      <c r="E13" s="707"/>
      <c r="F13" s="707"/>
      <c r="G13" s="707"/>
      <c r="H13" s="707"/>
      <c r="I13" s="706"/>
      <c r="J13" s="596" t="s">
        <v>1622</v>
      </c>
      <c r="O13"/>
      <c r="P13"/>
      <c r="Q13"/>
      <c r="R13"/>
      <c r="S13"/>
      <c r="T13"/>
      <c r="U13"/>
      <c r="V13"/>
      <c r="W13"/>
    </row>
    <row r="14" s="153" customFormat="1" ht="18" customHeight="1" spans="1:23">
      <c r="A14" s="307" t="s">
        <v>1623</v>
      </c>
      <c r="B14" s="708">
        <v>21</v>
      </c>
      <c r="C14" s="706"/>
      <c r="D14" s="707"/>
      <c r="E14" s="707"/>
      <c r="F14" s="707"/>
      <c r="G14" s="709"/>
      <c r="H14" s="709"/>
      <c r="I14" s="708"/>
      <c r="J14" s="583"/>
      <c r="O14"/>
      <c r="P14"/>
      <c r="Q14"/>
      <c r="R14"/>
      <c r="S14"/>
      <c r="T14"/>
      <c r="U14"/>
      <c r="V14"/>
      <c r="W14"/>
    </row>
    <row r="15" s="153" customFormat="1" ht="18" customHeight="1" spans="1:23">
      <c r="A15" s="583" t="s">
        <v>1624</v>
      </c>
      <c r="B15" s="708">
        <v>3</v>
      </c>
      <c r="C15" s="706"/>
      <c r="D15" s="707"/>
      <c r="E15" s="707"/>
      <c r="F15" s="707"/>
      <c r="G15" s="709"/>
      <c r="H15" s="709"/>
      <c r="I15" s="708"/>
      <c r="J15" s="583"/>
      <c r="O15"/>
      <c r="P15"/>
      <c r="Q15"/>
      <c r="R15"/>
      <c r="S15"/>
      <c r="T15"/>
      <c r="U15"/>
      <c r="V15"/>
      <c r="W15"/>
    </row>
    <row r="16" s="153" customFormat="1" ht="18" customHeight="1" spans="1:23">
      <c r="A16" s="583" t="s">
        <v>1625</v>
      </c>
      <c r="B16" s="708">
        <v>3</v>
      </c>
      <c r="C16" s="706"/>
      <c r="D16" s="707"/>
      <c r="E16" s="707"/>
      <c r="F16" s="707"/>
      <c r="G16" s="709"/>
      <c r="H16" s="709"/>
      <c r="I16" s="708"/>
      <c r="J16" s="583"/>
      <c r="O16"/>
      <c r="P16"/>
      <c r="Q16"/>
      <c r="R16"/>
      <c r="S16"/>
      <c r="T16"/>
      <c r="U16"/>
      <c r="V16"/>
      <c r="W16"/>
    </row>
    <row r="17" s="153" customFormat="1" ht="18" customHeight="1" spans="1:23">
      <c r="A17" s="583" t="s">
        <v>169</v>
      </c>
      <c r="B17" s="708">
        <v>6880</v>
      </c>
      <c r="C17" s="706"/>
      <c r="D17" s="707"/>
      <c r="E17" s="707"/>
      <c r="F17" s="707"/>
      <c r="G17" s="709"/>
      <c r="H17" s="709"/>
      <c r="I17" s="708"/>
      <c r="J17" s="583"/>
      <c r="O17"/>
      <c r="P17"/>
      <c r="Q17"/>
      <c r="R17"/>
      <c r="S17"/>
      <c r="T17"/>
      <c r="U17"/>
      <c r="V17"/>
      <c r="W17"/>
    </row>
    <row r="18" s="153" customFormat="1" ht="18" customHeight="1" spans="1:23">
      <c r="A18" s="583"/>
      <c r="B18" s="708"/>
      <c r="C18" s="706"/>
      <c r="D18" s="707"/>
      <c r="E18" s="707"/>
      <c r="F18" s="707"/>
      <c r="G18" s="709"/>
      <c r="H18" s="709"/>
      <c r="I18" s="708"/>
      <c r="J18" s="583"/>
      <c r="O18"/>
      <c r="P18"/>
      <c r="Q18"/>
      <c r="R18"/>
      <c r="S18"/>
      <c r="T18"/>
      <c r="U18"/>
      <c r="V18"/>
      <c r="W18"/>
    </row>
    <row r="19" s="153" customFormat="1" ht="18" customHeight="1" spans="1:10">
      <c r="A19" s="583"/>
      <c r="B19" s="708"/>
      <c r="C19" s="706"/>
      <c r="D19" s="707"/>
      <c r="E19" s="707"/>
      <c r="F19" s="707"/>
      <c r="G19" s="709"/>
      <c r="H19" s="709"/>
      <c r="I19" s="708"/>
      <c r="J19" s="583"/>
    </row>
    <row r="20" s="153" customFormat="1" ht="18" customHeight="1" spans="1:10">
      <c r="A20" s="583"/>
      <c r="B20" s="708"/>
      <c r="C20" s="706"/>
      <c r="D20" s="707"/>
      <c r="E20" s="707"/>
      <c r="F20" s="707"/>
      <c r="G20" s="709"/>
      <c r="H20" s="709"/>
      <c r="I20" s="708"/>
      <c r="J20" s="583"/>
    </row>
    <row r="21" s="153" customFormat="1" ht="18" customHeight="1" spans="1:10">
      <c r="A21" s="583"/>
      <c r="B21" s="708"/>
      <c r="C21" s="706"/>
      <c r="D21" s="707"/>
      <c r="E21" s="707"/>
      <c r="F21" s="707"/>
      <c r="G21" s="709"/>
      <c r="H21" s="709"/>
      <c r="I21" s="708"/>
      <c r="J21" s="583"/>
    </row>
    <row r="22" s="153" customFormat="1" ht="18" customHeight="1" spans="1:10">
      <c r="A22" s="79"/>
      <c r="B22" s="708"/>
      <c r="C22" s="706"/>
      <c r="D22" s="707"/>
      <c r="E22" s="707"/>
      <c r="F22" s="707"/>
      <c r="G22" s="709"/>
      <c r="H22" s="709"/>
      <c r="I22" s="708"/>
      <c r="J22" s="583"/>
    </row>
    <row r="23" s="153" customFormat="1" ht="18" customHeight="1" spans="1:10">
      <c r="A23" s="79"/>
      <c r="B23" s="79"/>
      <c r="C23" s="583"/>
      <c r="D23" s="703"/>
      <c r="E23" s="710"/>
      <c r="F23" s="703"/>
      <c r="G23" s="710"/>
      <c r="H23" s="710"/>
      <c r="I23" s="79"/>
      <c r="J23" s="583"/>
    </row>
    <row r="24" s="153" customFormat="1" ht="18" customHeight="1" spans="1:10">
      <c r="A24" s="79"/>
      <c r="B24" s="79"/>
      <c r="C24" s="583"/>
      <c r="D24" s="703"/>
      <c r="E24" s="710"/>
      <c r="F24" s="703"/>
      <c r="G24" s="710"/>
      <c r="H24" s="710"/>
      <c r="I24" s="79"/>
      <c r="J24" s="307"/>
    </row>
    <row r="25" s="153" customFormat="1" ht="18" customHeight="1" spans="1:10">
      <c r="A25" s="79"/>
      <c r="B25" s="79"/>
      <c r="C25" s="79"/>
      <c r="D25" s="710"/>
      <c r="E25" s="710"/>
      <c r="F25" s="703"/>
      <c r="G25" s="710"/>
      <c r="H25" s="710"/>
      <c r="I25" s="79"/>
      <c r="J25" s="307"/>
    </row>
    <row r="26" s="153" customFormat="1" ht="18" customHeight="1" spans="1:10">
      <c r="A26" s="79"/>
      <c r="B26" s="79"/>
      <c r="C26" s="79"/>
      <c r="D26" s="710"/>
      <c r="E26" s="710"/>
      <c r="F26" s="703"/>
      <c r="G26" s="710"/>
      <c r="H26" s="710"/>
      <c r="I26" s="79"/>
      <c r="J26" s="714"/>
    </row>
    <row r="27" s="153" customFormat="1" ht="18" customHeight="1" spans="1:10">
      <c r="A27" s="79"/>
      <c r="B27" s="79"/>
      <c r="C27" s="79"/>
      <c r="D27" s="710"/>
      <c r="E27" s="710"/>
      <c r="F27" s="703"/>
      <c r="G27" s="710"/>
      <c r="H27" s="710"/>
      <c r="I27" s="79"/>
      <c r="J27" s="714"/>
    </row>
    <row r="28" s="153" customFormat="1" ht="18" customHeight="1" spans="1:10">
      <c r="A28" s="79"/>
      <c r="B28" s="79"/>
      <c r="C28" s="79"/>
      <c r="D28" s="710"/>
      <c r="E28" s="710"/>
      <c r="F28" s="710"/>
      <c r="G28" s="710"/>
      <c r="H28" s="710"/>
      <c r="I28" s="79"/>
      <c r="J28" s="596" t="s">
        <v>1626</v>
      </c>
    </row>
    <row r="29" s="153" customFormat="1" ht="18" customHeight="1" spans="1:10">
      <c r="A29" s="79"/>
      <c r="B29" s="79"/>
      <c r="C29" s="79"/>
      <c r="D29" s="710"/>
      <c r="E29" s="710"/>
      <c r="F29" s="710"/>
      <c r="G29" s="710"/>
      <c r="H29" s="710"/>
      <c r="I29" s="79"/>
      <c r="J29" s="596"/>
    </row>
    <row r="30" s="153" customFormat="1" ht="18" customHeight="1" spans="1:10">
      <c r="A30" s="79"/>
      <c r="B30" s="79"/>
      <c r="C30" s="79"/>
      <c r="D30" s="710"/>
      <c r="E30" s="710"/>
      <c r="F30" s="710"/>
      <c r="G30" s="710"/>
      <c r="H30" s="710"/>
      <c r="I30" s="79"/>
      <c r="J30" s="583" t="s">
        <v>1627</v>
      </c>
    </row>
    <row r="31" s="153" customFormat="1" ht="18" customHeight="1" spans="1:10">
      <c r="A31" s="583"/>
      <c r="B31" s="79"/>
      <c r="C31" s="79"/>
      <c r="D31" s="710"/>
      <c r="E31" s="710"/>
      <c r="F31" s="710"/>
      <c r="G31" s="710"/>
      <c r="H31" s="710"/>
      <c r="I31" s="79"/>
      <c r="J31" s="715"/>
    </row>
    <row r="32" s="153" customFormat="1" ht="18" customHeight="1" spans="1:10">
      <c r="A32" s="583"/>
      <c r="B32" s="79"/>
      <c r="C32" s="79"/>
      <c r="D32" s="710"/>
      <c r="E32" s="710"/>
      <c r="F32" s="710"/>
      <c r="G32" s="710"/>
      <c r="H32" s="710"/>
      <c r="I32" s="79"/>
      <c r="J32" s="596" t="s">
        <v>1628</v>
      </c>
    </row>
    <row r="33" s="153" customFormat="1" ht="18" customHeight="1" spans="1:10">
      <c r="A33" s="588" t="s">
        <v>1629</v>
      </c>
      <c r="B33" s="79"/>
      <c r="C33" s="79"/>
      <c r="D33" s="710"/>
      <c r="E33" s="710"/>
      <c r="F33" s="710"/>
      <c r="G33" s="710"/>
      <c r="H33" s="710"/>
      <c r="I33" s="79"/>
      <c r="J33" s="79"/>
    </row>
    <row r="34" s="153" customFormat="1" ht="18" customHeight="1" spans="1:10">
      <c r="A34" s="588"/>
      <c r="B34" s="711"/>
      <c r="C34" s="711"/>
      <c r="D34" s="712"/>
      <c r="E34" s="712"/>
      <c r="F34" s="712"/>
      <c r="G34" s="712"/>
      <c r="H34" s="712"/>
      <c r="I34" s="711"/>
      <c r="J34" s="711"/>
    </row>
    <row r="35" s="153" customFormat="1" ht="18" customHeight="1" spans="1:10">
      <c r="A35" s="588"/>
      <c r="B35" s="711"/>
      <c r="C35" s="711"/>
      <c r="D35" s="712"/>
      <c r="E35" s="712"/>
      <c r="F35" s="712"/>
      <c r="G35" s="712"/>
      <c r="H35" s="712"/>
      <c r="I35" s="711"/>
      <c r="J35" s="711"/>
    </row>
    <row r="36" ht="18" customHeight="1" spans="1:10">
      <c r="A36" s="588"/>
      <c r="B36" s="583"/>
      <c r="C36" s="583"/>
      <c r="D36" s="703"/>
      <c r="E36" s="703"/>
      <c r="F36" s="703"/>
      <c r="G36" s="703"/>
      <c r="H36" s="703"/>
      <c r="I36" s="583"/>
      <c r="J36" s="583"/>
    </row>
    <row r="37" ht="18" customHeight="1" spans="1:10">
      <c r="A37" s="588"/>
      <c r="B37" s="583"/>
      <c r="C37" s="583"/>
      <c r="D37" s="703"/>
      <c r="E37" s="703"/>
      <c r="F37" s="703"/>
      <c r="G37" s="703"/>
      <c r="H37" s="703"/>
      <c r="I37" s="583"/>
      <c r="J37" s="583"/>
    </row>
    <row r="38" ht="18" customHeight="1" spans="1:10">
      <c r="A38" s="588"/>
      <c r="B38" s="583"/>
      <c r="C38" s="583"/>
      <c r="D38" s="703"/>
      <c r="E38" s="703"/>
      <c r="F38" s="703"/>
      <c r="G38" s="703"/>
      <c r="H38" s="703"/>
      <c r="I38" s="583"/>
      <c r="J38" s="583"/>
    </row>
    <row r="39" ht="18" customHeight="1" spans="1:10">
      <c r="A39" s="588"/>
      <c r="B39" s="583"/>
      <c r="C39" s="583"/>
      <c r="D39" s="703"/>
      <c r="E39" s="703"/>
      <c r="F39" s="703"/>
      <c r="G39" s="703"/>
      <c r="H39" s="703"/>
      <c r="I39" s="583"/>
      <c r="J39" s="583"/>
    </row>
    <row r="40" ht="18" customHeight="1" spans="1:10">
      <c r="A40" s="588"/>
      <c r="B40" s="583"/>
      <c r="C40" s="583"/>
      <c r="D40" s="703"/>
      <c r="E40" s="703"/>
      <c r="F40" s="703"/>
      <c r="G40" s="703"/>
      <c r="H40" s="703"/>
      <c r="I40" s="583"/>
      <c r="J40" s="583"/>
    </row>
    <row r="41" ht="18" customHeight="1" spans="1:10">
      <c r="A41" s="588"/>
      <c r="B41" s="583"/>
      <c r="C41" s="583"/>
      <c r="D41" s="703"/>
      <c r="E41" s="703"/>
      <c r="F41" s="703"/>
      <c r="G41" s="703"/>
      <c r="H41" s="703"/>
      <c r="I41" s="583"/>
      <c r="J41" s="583"/>
    </row>
    <row r="42" ht="18" customHeight="1" spans="1:10">
      <c r="A42" s="588"/>
      <c r="B42" s="583"/>
      <c r="C42" s="583"/>
      <c r="D42" s="703"/>
      <c r="E42" s="703"/>
      <c r="F42" s="703"/>
      <c r="G42" s="703"/>
      <c r="H42" s="703"/>
      <c r="I42" s="583"/>
      <c r="J42" s="583"/>
    </row>
    <row r="43" ht="18" customHeight="1" spans="1:10">
      <c r="A43" s="588"/>
      <c r="B43" s="583"/>
      <c r="C43" s="583"/>
      <c r="D43" s="703"/>
      <c r="E43" s="703"/>
      <c r="F43" s="703"/>
      <c r="G43" s="703"/>
      <c r="H43" s="703"/>
      <c r="I43" s="583"/>
      <c r="J43" s="583"/>
    </row>
    <row r="44" ht="18" customHeight="1" spans="1:10">
      <c r="A44" s="588"/>
      <c r="B44" s="583"/>
      <c r="C44" s="583"/>
      <c r="D44" s="703"/>
      <c r="E44" s="703"/>
      <c r="F44" s="703"/>
      <c r="G44" s="703"/>
      <c r="H44" s="703"/>
      <c r="I44" s="583"/>
      <c r="J44" s="583"/>
    </row>
    <row r="45" ht="18" customHeight="1" spans="1:10">
      <c r="A45" s="588"/>
      <c r="B45" s="583"/>
      <c r="C45" s="583"/>
      <c r="D45" s="703"/>
      <c r="E45" s="703"/>
      <c r="F45" s="703"/>
      <c r="G45" s="703"/>
      <c r="H45" s="703"/>
      <c r="I45" s="583"/>
      <c r="J45" s="583"/>
    </row>
    <row r="46" ht="16" customHeight="1"/>
    <row r="47" ht="16" customHeight="1"/>
  </sheetData>
  <mergeCells count="17">
    <mergeCell ref="A1:J1"/>
    <mergeCell ref="G2:I2"/>
    <mergeCell ref="F3:G3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  <mergeCell ref="B44:J44"/>
    <mergeCell ref="B45:J45"/>
    <mergeCell ref="A33:A45"/>
  </mergeCells>
  <pageMargins left="0.393055555555556" right="0.0784722222222222" top="0.196527777777778" bottom="0.590277777777778" header="0.5" footer="0.5"/>
  <pageSetup paperSize="9" orientation="portrait" horizontalDpi="600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9"/>
  <sheetViews>
    <sheetView topLeftCell="A143" workbookViewId="0">
      <selection activeCell="A135" sqref="A135:F162"/>
    </sheetView>
  </sheetViews>
  <sheetFormatPr defaultColWidth="9" defaultRowHeight="14.4"/>
  <cols>
    <col min="1" max="1" width="9" style="634"/>
    <col min="2" max="2" width="9.25" style="644" customWidth="1"/>
    <col min="3" max="3" width="5.5" style="645" customWidth="1"/>
    <col min="4" max="4" width="10.6666666666667" style="645" customWidth="1"/>
    <col min="5" max="5" width="33.75" style="644" customWidth="1"/>
    <col min="6" max="6" width="9.66666666666667" style="646"/>
    <col min="9" max="9" width="9" style="651"/>
    <col min="10" max="10" width="3.55555555555556" style="651" customWidth="1"/>
    <col min="11" max="11" width="9" style="651"/>
    <col min="12" max="12" width="35.3333333333333" style="651" customWidth="1"/>
    <col min="13" max="14" width="9" style="651"/>
    <col min="15" max="15" width="2.88888888888889" style="651" customWidth="1"/>
    <col min="16" max="16" width="9" style="651"/>
    <col min="17" max="17" width="17.4444444444444" style="651" customWidth="1"/>
    <col min="18" max="19" width="9" style="651"/>
    <col min="20" max="20" width="2.55555555555556" style="651" customWidth="1"/>
    <col min="21" max="21" width="9" style="651"/>
    <col min="22" max="22" width="25.5555555555556" style="651" customWidth="1"/>
  </cols>
  <sheetData>
    <row r="1" spans="1:22">
      <c r="A1" s="503"/>
      <c r="B1" s="504"/>
      <c r="C1" s="457"/>
      <c r="D1" s="457"/>
      <c r="E1" s="504"/>
      <c r="F1" s="505" t="s">
        <v>0</v>
      </c>
      <c r="H1" s="51" t="s">
        <v>1630</v>
      </c>
      <c r="I1" s="670" t="s">
        <v>79</v>
      </c>
      <c r="J1" s="670"/>
      <c r="K1" s="670"/>
      <c r="L1" s="670" t="s">
        <v>447</v>
      </c>
      <c r="M1" s="671" t="s">
        <v>1631</v>
      </c>
      <c r="N1" s="672" t="s">
        <v>79</v>
      </c>
      <c r="O1" s="672"/>
      <c r="P1" s="672"/>
      <c r="Q1" s="672" t="s">
        <v>447</v>
      </c>
      <c r="R1" s="671" t="s">
        <v>1286</v>
      </c>
      <c r="S1" s="670" t="s">
        <v>79</v>
      </c>
      <c r="T1" s="670"/>
      <c r="U1" s="670"/>
      <c r="V1" s="681" t="s">
        <v>447</v>
      </c>
    </row>
    <row r="2" spans="1:22">
      <c r="A2" s="460" t="s">
        <v>1632</v>
      </c>
      <c r="B2" s="451">
        <v>188362</v>
      </c>
      <c r="C2" s="452" t="s">
        <v>3</v>
      </c>
      <c r="D2" s="452" t="str">
        <f>B2&amp;C2</f>
        <v>188362,</v>
      </c>
      <c r="E2" s="85" t="s">
        <v>1633</v>
      </c>
      <c r="F2" s="508">
        <v>4</v>
      </c>
      <c r="I2" s="673">
        <v>131072</v>
      </c>
      <c r="J2" s="673" t="s">
        <v>3</v>
      </c>
      <c r="K2" s="673" t="str">
        <f>I2&amp;J2</f>
        <v>131072,</v>
      </c>
      <c r="L2" s="673" t="s">
        <v>1300</v>
      </c>
      <c r="N2" s="673">
        <v>122653</v>
      </c>
      <c r="O2" s="673" t="s">
        <v>3</v>
      </c>
      <c r="P2" s="673" t="str">
        <f>N2&amp;O2</f>
        <v>122653,</v>
      </c>
      <c r="Q2" s="673" t="s">
        <v>1086</v>
      </c>
      <c r="S2" s="673">
        <v>187141</v>
      </c>
      <c r="T2" s="673" t="s">
        <v>3</v>
      </c>
      <c r="U2" s="673" t="str">
        <f>S2&amp;T2</f>
        <v>187141,</v>
      </c>
      <c r="V2" s="682" t="s">
        <v>1260</v>
      </c>
    </row>
    <row r="3" spans="1:22">
      <c r="A3" s="460"/>
      <c r="B3" s="451">
        <v>192579</v>
      </c>
      <c r="C3" s="452" t="s">
        <v>3</v>
      </c>
      <c r="D3" s="452" t="str">
        <f>B3&amp;C3</f>
        <v>192579,</v>
      </c>
      <c r="E3" s="85"/>
      <c r="F3" s="508"/>
      <c r="I3" s="674">
        <v>11661</v>
      </c>
      <c r="J3" s="673" t="s">
        <v>3</v>
      </c>
      <c r="K3" s="673" t="str">
        <f t="shared" ref="K3:K34" si="0">I3&amp;J3</f>
        <v>11661,</v>
      </c>
      <c r="L3" s="674" t="s">
        <v>1311</v>
      </c>
      <c r="N3" s="674">
        <v>134171</v>
      </c>
      <c r="O3" s="673" t="s">
        <v>3</v>
      </c>
      <c r="P3" s="673" t="str">
        <f t="shared" ref="P3:P35" si="1">N3&amp;O3</f>
        <v>134171,</v>
      </c>
      <c r="Q3" s="674" t="s">
        <v>184</v>
      </c>
      <c r="S3" s="674">
        <v>2519</v>
      </c>
      <c r="T3" s="673" t="s">
        <v>3</v>
      </c>
      <c r="U3" s="673" t="str">
        <f t="shared" ref="U3:U34" si="2">S3&amp;T3</f>
        <v>2519,</v>
      </c>
      <c r="V3" s="683" t="s">
        <v>1260</v>
      </c>
    </row>
    <row r="4" spans="1:22">
      <c r="A4" s="460"/>
      <c r="B4" s="451">
        <v>239763</v>
      </c>
      <c r="C4" s="452" t="s">
        <v>3</v>
      </c>
      <c r="D4" s="452" t="str">
        <f>B4&amp;C4</f>
        <v>239763,</v>
      </c>
      <c r="E4" s="85"/>
      <c r="F4" s="508"/>
      <c r="I4" s="675">
        <v>184791</v>
      </c>
      <c r="J4" s="673" t="s">
        <v>3</v>
      </c>
      <c r="K4" s="673" t="str">
        <f t="shared" si="0"/>
        <v>184791,</v>
      </c>
      <c r="L4" s="676" t="s">
        <v>1317</v>
      </c>
      <c r="N4" s="674">
        <v>139743</v>
      </c>
      <c r="O4" s="673" t="s">
        <v>3</v>
      </c>
      <c r="P4" s="673" t="str">
        <f t="shared" si="1"/>
        <v>139743,</v>
      </c>
      <c r="Q4" s="674" t="s">
        <v>472</v>
      </c>
      <c r="S4" s="674">
        <v>186545</v>
      </c>
      <c r="T4" s="673" t="s">
        <v>3</v>
      </c>
      <c r="U4" s="673" t="str">
        <f t="shared" si="2"/>
        <v>186545,</v>
      </c>
      <c r="V4" s="683" t="s">
        <v>19</v>
      </c>
    </row>
    <row r="5" spans="1:22">
      <c r="A5" s="460"/>
      <c r="B5" s="451">
        <v>239764</v>
      </c>
      <c r="C5" s="452" t="s">
        <v>3</v>
      </c>
      <c r="D5" s="452" t="str">
        <f>B5&amp;C5</f>
        <v>239764,</v>
      </c>
      <c r="E5" s="85"/>
      <c r="F5" s="508"/>
      <c r="I5" s="674">
        <v>184790</v>
      </c>
      <c r="J5" s="673" t="s">
        <v>3</v>
      </c>
      <c r="K5" s="673" t="str">
        <f t="shared" si="0"/>
        <v>184790,</v>
      </c>
      <c r="L5" s="674" t="s">
        <v>1311</v>
      </c>
      <c r="N5" s="674">
        <v>140507</v>
      </c>
      <c r="O5" s="673" t="s">
        <v>3</v>
      </c>
      <c r="P5" s="673" t="str">
        <f t="shared" si="1"/>
        <v>140507,</v>
      </c>
      <c r="Q5" s="674" t="s">
        <v>171</v>
      </c>
      <c r="S5" s="674">
        <v>124822</v>
      </c>
      <c r="T5" s="673" t="s">
        <v>3</v>
      </c>
      <c r="U5" s="673" t="str">
        <f t="shared" si="2"/>
        <v>124822,</v>
      </c>
      <c r="V5" s="683" t="s">
        <v>1261</v>
      </c>
    </row>
    <row r="6" spans="1:22">
      <c r="A6" s="460"/>
      <c r="B6" s="451">
        <v>239797</v>
      </c>
      <c r="C6" s="452"/>
      <c r="D6" s="452" t="e">
        <f>B6&amp;'2022年5月品种'!#REF!</f>
        <v>#REF!</v>
      </c>
      <c r="E6" s="85"/>
      <c r="F6" s="508"/>
      <c r="I6" s="674">
        <v>191885</v>
      </c>
      <c r="J6" s="673" t="s">
        <v>3</v>
      </c>
      <c r="K6" s="673" t="str">
        <f t="shared" si="0"/>
        <v>191885,</v>
      </c>
      <c r="L6" s="674" t="s">
        <v>1334</v>
      </c>
      <c r="N6" s="674">
        <v>165276</v>
      </c>
      <c r="O6" s="673" t="s">
        <v>3</v>
      </c>
      <c r="P6" s="673" t="str">
        <f t="shared" si="1"/>
        <v>165276,</v>
      </c>
      <c r="Q6" s="674" t="s">
        <v>381</v>
      </c>
      <c r="S6" s="674">
        <v>27632</v>
      </c>
      <c r="T6" s="673" t="s">
        <v>3</v>
      </c>
      <c r="U6" s="673" t="str">
        <f t="shared" si="2"/>
        <v>27632,</v>
      </c>
      <c r="V6" s="683" t="s">
        <v>1262</v>
      </c>
    </row>
    <row r="7" spans="9:22">
      <c r="I7" s="674">
        <v>182962</v>
      </c>
      <c r="J7" s="673" t="s">
        <v>3</v>
      </c>
      <c r="K7" s="673" t="str">
        <f t="shared" si="0"/>
        <v>182962,</v>
      </c>
      <c r="L7" s="674" t="s">
        <v>209</v>
      </c>
      <c r="N7" s="674">
        <v>198979</v>
      </c>
      <c r="O7" s="673" t="s">
        <v>3</v>
      </c>
      <c r="P7" s="673" t="str">
        <f t="shared" si="1"/>
        <v>198979,</v>
      </c>
      <c r="Q7" s="674" t="s">
        <v>170</v>
      </c>
      <c r="S7" s="674">
        <v>49941</v>
      </c>
      <c r="T7" s="673" t="s">
        <v>3</v>
      </c>
      <c r="U7" s="673" t="str">
        <f t="shared" si="2"/>
        <v>49941,</v>
      </c>
      <c r="V7" s="683" t="s">
        <v>476</v>
      </c>
    </row>
    <row r="8" ht="24" spans="1:22">
      <c r="A8" s="455" t="s">
        <v>1634</v>
      </c>
      <c r="B8" s="456">
        <v>239621</v>
      </c>
      <c r="C8" s="457"/>
      <c r="D8" s="456" t="str">
        <f>B8&amp;C8</f>
        <v>239621</v>
      </c>
      <c r="E8" s="175" t="s">
        <v>1635</v>
      </c>
      <c r="F8" s="454">
        <v>20</v>
      </c>
      <c r="I8" s="674">
        <v>110207</v>
      </c>
      <c r="J8" s="673" t="s">
        <v>3</v>
      </c>
      <c r="K8" s="673" t="str">
        <f t="shared" si="0"/>
        <v>110207,</v>
      </c>
      <c r="L8" s="674" t="s">
        <v>322</v>
      </c>
      <c r="N8" s="674">
        <v>200083</v>
      </c>
      <c r="O8" s="673" t="s">
        <v>3</v>
      </c>
      <c r="P8" s="673" t="str">
        <f t="shared" si="1"/>
        <v>200083,</v>
      </c>
      <c r="Q8" s="674" t="s">
        <v>564</v>
      </c>
      <c r="S8" s="674">
        <v>49942</v>
      </c>
      <c r="T8" s="673" t="s">
        <v>3</v>
      </c>
      <c r="U8" s="673" t="str">
        <f t="shared" si="2"/>
        <v>49942,</v>
      </c>
      <c r="V8" s="683" t="s">
        <v>806</v>
      </c>
    </row>
    <row r="9" spans="9:22">
      <c r="I9" s="674">
        <v>110208</v>
      </c>
      <c r="J9" s="673" t="s">
        <v>3</v>
      </c>
      <c r="K9" s="673" t="str">
        <f t="shared" si="0"/>
        <v>110208,</v>
      </c>
      <c r="L9" s="674" t="s">
        <v>322</v>
      </c>
      <c r="N9" s="674">
        <v>205458</v>
      </c>
      <c r="O9" s="673" t="s">
        <v>3</v>
      </c>
      <c r="P9" s="673" t="str">
        <f t="shared" si="1"/>
        <v>205458,</v>
      </c>
      <c r="Q9" s="674" t="s">
        <v>837</v>
      </c>
      <c r="S9" s="674">
        <v>139495</v>
      </c>
      <c r="T9" s="673" t="s">
        <v>3</v>
      </c>
      <c r="U9" s="673" t="str">
        <f t="shared" si="2"/>
        <v>139495,</v>
      </c>
      <c r="V9" s="683" t="s">
        <v>477</v>
      </c>
    </row>
    <row r="10" spans="1:22">
      <c r="A10" s="575" t="s">
        <v>914</v>
      </c>
      <c r="B10" s="576">
        <v>118077</v>
      </c>
      <c r="C10" s="457" t="s">
        <v>3</v>
      </c>
      <c r="D10" s="576" t="str">
        <f>B10&amp;C10</f>
        <v>118077,</v>
      </c>
      <c r="E10" s="576" t="s">
        <v>1636</v>
      </c>
      <c r="F10" s="503">
        <v>10</v>
      </c>
      <c r="I10" s="674">
        <v>11203</v>
      </c>
      <c r="J10" s="673" t="s">
        <v>3</v>
      </c>
      <c r="K10" s="673" t="str">
        <f t="shared" si="0"/>
        <v>11203,</v>
      </c>
      <c r="L10" s="674" t="s">
        <v>326</v>
      </c>
      <c r="N10" s="674">
        <v>218216</v>
      </c>
      <c r="O10" s="673" t="s">
        <v>3</v>
      </c>
      <c r="P10" s="673" t="str">
        <f t="shared" si="1"/>
        <v>218216,</v>
      </c>
      <c r="Q10" s="674" t="s">
        <v>1357</v>
      </c>
      <c r="S10" s="674">
        <v>154806</v>
      </c>
      <c r="T10" s="673" t="s">
        <v>3</v>
      </c>
      <c r="U10" s="673" t="str">
        <f t="shared" si="2"/>
        <v>154806,</v>
      </c>
      <c r="V10" s="683" t="s">
        <v>1263</v>
      </c>
    </row>
    <row r="11" spans="1:22">
      <c r="A11" s="577"/>
      <c r="B11" s="504">
        <v>274</v>
      </c>
      <c r="C11" s="457" t="s">
        <v>3</v>
      </c>
      <c r="D11" s="576" t="str">
        <f>B11&amp;C11</f>
        <v>274,</v>
      </c>
      <c r="E11" s="652" t="s">
        <v>357</v>
      </c>
      <c r="F11" s="505">
        <v>12</v>
      </c>
      <c r="I11" s="674">
        <v>138568</v>
      </c>
      <c r="J11" s="673" t="s">
        <v>3</v>
      </c>
      <c r="K11" s="673" t="str">
        <f t="shared" si="0"/>
        <v>138568,</v>
      </c>
      <c r="L11" s="674" t="s">
        <v>325</v>
      </c>
      <c r="N11" s="677">
        <v>222506</v>
      </c>
      <c r="O11" s="673" t="s">
        <v>3</v>
      </c>
      <c r="P11" s="673" t="str">
        <f t="shared" si="1"/>
        <v>222506,</v>
      </c>
      <c r="Q11" s="677" t="s">
        <v>11</v>
      </c>
      <c r="S11" s="674">
        <v>120296</v>
      </c>
      <c r="T11" s="673" t="s">
        <v>3</v>
      </c>
      <c r="U11" s="673" t="str">
        <f t="shared" si="2"/>
        <v>120296,</v>
      </c>
      <c r="V11" s="683" t="s">
        <v>1264</v>
      </c>
    </row>
    <row r="12" spans="1:22">
      <c r="A12" s="577"/>
      <c r="B12" s="504">
        <v>161198</v>
      </c>
      <c r="C12" s="457" t="s">
        <v>3</v>
      </c>
      <c r="D12" s="576" t="str">
        <f>B12&amp;C12</f>
        <v>161198,</v>
      </c>
      <c r="E12" s="576" t="s">
        <v>1637</v>
      </c>
      <c r="F12" s="505">
        <v>20</v>
      </c>
      <c r="I12" s="674">
        <v>139200</v>
      </c>
      <c r="J12" s="673" t="s">
        <v>3</v>
      </c>
      <c r="K12" s="673" t="str">
        <f t="shared" si="0"/>
        <v>139200,</v>
      </c>
      <c r="L12" s="674" t="s">
        <v>324</v>
      </c>
      <c r="N12" s="674">
        <v>226397</v>
      </c>
      <c r="O12" s="673" t="s">
        <v>3</v>
      </c>
      <c r="P12" s="673" t="str">
        <f t="shared" si="1"/>
        <v>226397,</v>
      </c>
      <c r="Q12" s="674" t="s">
        <v>1369</v>
      </c>
      <c r="S12" s="674">
        <v>154689</v>
      </c>
      <c r="T12" s="673" t="s">
        <v>3</v>
      </c>
      <c r="U12" s="673" t="str">
        <f t="shared" si="2"/>
        <v>154689,</v>
      </c>
      <c r="V12" s="683" t="s">
        <v>179</v>
      </c>
    </row>
    <row r="13" spans="1:22">
      <c r="A13" s="577"/>
      <c r="B13" s="504">
        <v>67665</v>
      </c>
      <c r="C13" s="457" t="s">
        <v>3</v>
      </c>
      <c r="D13" s="576" t="str">
        <f>B13&amp;C13</f>
        <v>67665,</v>
      </c>
      <c r="E13" s="175" t="s">
        <v>113</v>
      </c>
      <c r="F13" s="578">
        <v>20</v>
      </c>
      <c r="I13" s="674">
        <v>168318</v>
      </c>
      <c r="J13" s="673" t="s">
        <v>3</v>
      </c>
      <c r="K13" s="673" t="str">
        <f t="shared" si="0"/>
        <v>168318,</v>
      </c>
      <c r="L13" s="674" t="s">
        <v>1374</v>
      </c>
      <c r="N13" s="674">
        <v>44368</v>
      </c>
      <c r="O13" s="673" t="s">
        <v>3</v>
      </c>
      <c r="P13" s="673" t="str">
        <f t="shared" si="1"/>
        <v>44368,</v>
      </c>
      <c r="Q13" s="674" t="s">
        <v>472</v>
      </c>
      <c r="S13" s="674">
        <v>16644</v>
      </c>
      <c r="T13" s="673" t="s">
        <v>3</v>
      </c>
      <c r="U13" s="673" t="str">
        <f t="shared" si="2"/>
        <v>16644,</v>
      </c>
      <c r="V13" s="683" t="s">
        <v>1265</v>
      </c>
    </row>
    <row r="14" spans="1:22">
      <c r="A14" s="577"/>
      <c r="B14" s="504">
        <v>184102</v>
      </c>
      <c r="C14" s="457" t="s">
        <v>3</v>
      </c>
      <c r="D14" s="576" t="str">
        <f>B14&amp;C14</f>
        <v>184102,</v>
      </c>
      <c r="E14" s="175" t="s">
        <v>113</v>
      </c>
      <c r="F14" s="579"/>
      <c r="I14" s="674">
        <v>123073</v>
      </c>
      <c r="J14" s="673" t="s">
        <v>3</v>
      </c>
      <c r="K14" s="673" t="str">
        <f t="shared" si="0"/>
        <v>123073,</v>
      </c>
      <c r="L14" s="674" t="s">
        <v>1382</v>
      </c>
      <c r="N14" s="677">
        <v>235955</v>
      </c>
      <c r="O14" s="673" t="s">
        <v>3</v>
      </c>
      <c r="P14" s="673" t="str">
        <f t="shared" si="1"/>
        <v>235955,</v>
      </c>
      <c r="Q14" s="677" t="s">
        <v>11</v>
      </c>
      <c r="S14" s="674">
        <v>229633</v>
      </c>
      <c r="T14" s="673" t="s">
        <v>3</v>
      </c>
      <c r="U14" s="673" t="str">
        <f t="shared" si="2"/>
        <v>229633,</v>
      </c>
      <c r="V14" s="683" t="s">
        <v>1638</v>
      </c>
    </row>
    <row r="15" spans="9:22">
      <c r="I15" s="674">
        <v>204585</v>
      </c>
      <c r="J15" s="673" t="s">
        <v>3</v>
      </c>
      <c r="K15" s="673" t="str">
        <f t="shared" si="0"/>
        <v>204585,</v>
      </c>
      <c r="L15" s="674" t="s">
        <v>1382</v>
      </c>
      <c r="N15" s="677">
        <v>235956</v>
      </c>
      <c r="O15" s="673" t="s">
        <v>3</v>
      </c>
      <c r="P15" s="673" t="str">
        <f t="shared" si="1"/>
        <v>235956,</v>
      </c>
      <c r="Q15" s="677" t="s">
        <v>11</v>
      </c>
      <c r="S15" s="674">
        <v>208794</v>
      </c>
      <c r="T15" s="673" t="s">
        <v>3</v>
      </c>
      <c r="U15" s="673" t="str">
        <f t="shared" si="2"/>
        <v>208794,</v>
      </c>
      <c r="V15" s="683" t="s">
        <v>717</v>
      </c>
    </row>
    <row r="16" spans="1:22">
      <c r="A16" s="503" t="s">
        <v>1639</v>
      </c>
      <c r="B16" s="504">
        <v>240688</v>
      </c>
      <c r="C16" s="457"/>
      <c r="D16" s="457"/>
      <c r="E16" s="504" t="s">
        <v>1639</v>
      </c>
      <c r="F16" s="505">
        <v>20</v>
      </c>
      <c r="I16" s="674">
        <v>174666</v>
      </c>
      <c r="J16" s="673" t="s">
        <v>3</v>
      </c>
      <c r="K16" s="673" t="str">
        <f t="shared" si="0"/>
        <v>174666,</v>
      </c>
      <c r="L16" s="674" t="s">
        <v>323</v>
      </c>
      <c r="N16" s="678">
        <v>165176</v>
      </c>
      <c r="O16" s="673" t="s">
        <v>3</v>
      </c>
      <c r="P16" s="673" t="str">
        <f t="shared" si="1"/>
        <v>165176,</v>
      </c>
      <c r="Q16" s="678" t="s">
        <v>11</v>
      </c>
      <c r="S16" s="674">
        <v>223600</v>
      </c>
      <c r="T16" s="673" t="s">
        <v>3</v>
      </c>
      <c r="U16" s="673" t="str">
        <f t="shared" si="2"/>
        <v>223600,</v>
      </c>
      <c r="V16" s="683" t="s">
        <v>1267</v>
      </c>
    </row>
    <row r="17" spans="9:22">
      <c r="I17" s="674">
        <v>174662</v>
      </c>
      <c r="J17" s="673" t="s">
        <v>3</v>
      </c>
      <c r="K17" s="673" t="str">
        <f t="shared" si="0"/>
        <v>174662,</v>
      </c>
      <c r="L17" s="674" t="s">
        <v>323</v>
      </c>
      <c r="N17" s="675">
        <v>148112</v>
      </c>
      <c r="O17" s="673" t="s">
        <v>3</v>
      </c>
      <c r="P17" s="673" t="str">
        <f t="shared" si="1"/>
        <v>148112,</v>
      </c>
      <c r="Q17" s="675" t="s">
        <v>1397</v>
      </c>
      <c r="S17" s="674">
        <v>2317</v>
      </c>
      <c r="T17" s="673" t="s">
        <v>3</v>
      </c>
      <c r="U17" s="673" t="str">
        <f t="shared" si="2"/>
        <v>2317,</v>
      </c>
      <c r="V17" s="683" t="s">
        <v>1640</v>
      </c>
    </row>
    <row r="18" spans="1:22">
      <c r="A18" s="653" t="s">
        <v>405</v>
      </c>
      <c r="B18" s="654" t="s">
        <v>79</v>
      </c>
      <c r="C18" s="654"/>
      <c r="D18" s="457"/>
      <c r="E18" s="654" t="s">
        <v>95</v>
      </c>
      <c r="F18" s="505"/>
      <c r="I18" s="674">
        <v>176934</v>
      </c>
      <c r="J18" s="673" t="s">
        <v>3</v>
      </c>
      <c r="K18" s="673" t="str">
        <f t="shared" si="0"/>
        <v>176934,</v>
      </c>
      <c r="L18" s="674" t="s">
        <v>1403</v>
      </c>
      <c r="N18" s="674">
        <v>140507</v>
      </c>
      <c r="O18" s="673" t="s">
        <v>3</v>
      </c>
      <c r="P18" s="673" t="str">
        <f t="shared" si="1"/>
        <v>140507,</v>
      </c>
      <c r="Q18" s="674" t="s">
        <v>171</v>
      </c>
      <c r="S18" s="674">
        <v>168283</v>
      </c>
      <c r="T18" s="673" t="s">
        <v>3</v>
      </c>
      <c r="U18" s="673" t="str">
        <f t="shared" si="2"/>
        <v>168283,</v>
      </c>
      <c r="V18" s="683" t="s">
        <v>1269</v>
      </c>
    </row>
    <row r="19" spans="1:22">
      <c r="A19" s="143" t="s">
        <v>1206</v>
      </c>
      <c r="B19" s="655">
        <v>201309</v>
      </c>
      <c r="C19" s="656" t="s">
        <v>3</v>
      </c>
      <c r="D19" s="657" t="str">
        <f>B19&amp;C19</f>
        <v>201309,</v>
      </c>
      <c r="E19" s="655" t="s">
        <v>542</v>
      </c>
      <c r="F19" s="658" t="s">
        <v>427</v>
      </c>
      <c r="I19" s="674">
        <v>39061</v>
      </c>
      <c r="J19" s="673" t="s">
        <v>3</v>
      </c>
      <c r="K19" s="673" t="str">
        <f t="shared" si="0"/>
        <v>39061,</v>
      </c>
      <c r="L19" s="674" t="s">
        <v>1408</v>
      </c>
      <c r="N19" s="674">
        <v>122653</v>
      </c>
      <c r="O19" s="673" t="s">
        <v>3</v>
      </c>
      <c r="P19" s="673" t="str">
        <f t="shared" si="1"/>
        <v>122653,</v>
      </c>
      <c r="Q19" s="674" t="s">
        <v>1086</v>
      </c>
      <c r="S19" s="674">
        <v>75452</v>
      </c>
      <c r="T19" s="673" t="s">
        <v>3</v>
      </c>
      <c r="U19" s="673" t="str">
        <f t="shared" si="2"/>
        <v>75452,</v>
      </c>
      <c r="V19" s="683" t="s">
        <v>549</v>
      </c>
    </row>
    <row r="20" spans="1:22">
      <c r="A20" s="143"/>
      <c r="B20" s="655">
        <v>235878</v>
      </c>
      <c r="C20" s="656" t="s">
        <v>3</v>
      </c>
      <c r="D20" s="657" t="str">
        <f t="shared" ref="D20:D25" si="3">B20&amp;C20</f>
        <v>235878,</v>
      </c>
      <c r="E20" s="655" t="s">
        <v>542</v>
      </c>
      <c r="F20" s="659"/>
      <c r="I20" s="674">
        <v>37629</v>
      </c>
      <c r="J20" s="673" t="s">
        <v>3</v>
      </c>
      <c r="K20" s="673" t="str">
        <f t="shared" si="0"/>
        <v>37629,</v>
      </c>
      <c r="L20" s="674" t="s">
        <v>1411</v>
      </c>
      <c r="N20" s="674">
        <v>44368</v>
      </c>
      <c r="O20" s="673" t="s">
        <v>3</v>
      </c>
      <c r="P20" s="673" t="str">
        <f t="shared" si="1"/>
        <v>44368,</v>
      </c>
      <c r="Q20" s="674" t="s">
        <v>472</v>
      </c>
      <c r="S20" s="674">
        <v>99821</v>
      </c>
      <c r="T20" s="673" t="s">
        <v>3</v>
      </c>
      <c r="U20" s="673" t="str">
        <f t="shared" si="2"/>
        <v>99821,</v>
      </c>
      <c r="V20" s="683" t="s">
        <v>1641</v>
      </c>
    </row>
    <row r="21" spans="1:22">
      <c r="A21" s="143"/>
      <c r="B21" s="656">
        <v>104690</v>
      </c>
      <c r="C21" s="656" t="s">
        <v>3</v>
      </c>
      <c r="D21" s="657" t="str">
        <f t="shared" si="3"/>
        <v>104690,</v>
      </c>
      <c r="E21" s="660" t="s">
        <v>340</v>
      </c>
      <c r="F21" s="659"/>
      <c r="I21" s="674">
        <v>39103</v>
      </c>
      <c r="J21" s="673" t="s">
        <v>3</v>
      </c>
      <c r="K21" s="673" t="str">
        <f t="shared" si="0"/>
        <v>39103,</v>
      </c>
      <c r="L21" s="674" t="s">
        <v>6</v>
      </c>
      <c r="N21" s="674">
        <v>58027</v>
      </c>
      <c r="O21" s="673" t="s">
        <v>3</v>
      </c>
      <c r="P21" s="673" t="str">
        <f t="shared" si="1"/>
        <v>58027,</v>
      </c>
      <c r="Q21" s="674" t="s">
        <v>462</v>
      </c>
      <c r="S21" s="674">
        <v>172652</v>
      </c>
      <c r="T21" s="673" t="s">
        <v>3</v>
      </c>
      <c r="U21" s="673" t="str">
        <f t="shared" si="2"/>
        <v>172652,</v>
      </c>
      <c r="V21" s="683" t="s">
        <v>1271</v>
      </c>
    </row>
    <row r="22" spans="1:22">
      <c r="A22" s="143"/>
      <c r="B22" s="660">
        <v>1466</v>
      </c>
      <c r="C22" s="656" t="s">
        <v>3</v>
      </c>
      <c r="D22" s="657" t="str">
        <f t="shared" si="3"/>
        <v>1466,</v>
      </c>
      <c r="E22" s="655" t="s">
        <v>711</v>
      </c>
      <c r="F22" s="659"/>
      <c r="I22" s="674">
        <v>63746</v>
      </c>
      <c r="J22" s="673" t="s">
        <v>3</v>
      </c>
      <c r="K22" s="673" t="str">
        <f t="shared" si="0"/>
        <v>63746,</v>
      </c>
      <c r="L22" s="674" t="s">
        <v>6</v>
      </c>
      <c r="N22" s="674">
        <v>122653</v>
      </c>
      <c r="O22" s="673" t="s">
        <v>3</v>
      </c>
      <c r="P22" s="673" t="str">
        <f t="shared" si="1"/>
        <v>122653,</v>
      </c>
      <c r="Q22" s="674" t="s">
        <v>1086</v>
      </c>
      <c r="S22" s="674">
        <v>229782</v>
      </c>
      <c r="T22" s="673" t="s">
        <v>3</v>
      </c>
      <c r="U22" s="673" t="str">
        <f t="shared" si="2"/>
        <v>229782,</v>
      </c>
      <c r="V22" s="683" t="s">
        <v>1158</v>
      </c>
    </row>
    <row r="23" spans="1:22">
      <c r="A23" s="143"/>
      <c r="B23" s="656">
        <v>139379</v>
      </c>
      <c r="C23" s="656" t="s">
        <v>3</v>
      </c>
      <c r="D23" s="657" t="str">
        <f t="shared" si="3"/>
        <v>139379,</v>
      </c>
      <c r="E23" s="660" t="s">
        <v>99</v>
      </c>
      <c r="F23" s="659"/>
      <c r="I23" s="674">
        <v>174232</v>
      </c>
      <c r="J23" s="673" t="s">
        <v>3</v>
      </c>
      <c r="K23" s="673" t="str">
        <f t="shared" si="0"/>
        <v>174232,</v>
      </c>
      <c r="L23" s="674" t="s">
        <v>6</v>
      </c>
      <c r="N23" s="674">
        <v>139743</v>
      </c>
      <c r="O23" s="673" t="s">
        <v>3</v>
      </c>
      <c r="P23" s="673" t="str">
        <f t="shared" si="1"/>
        <v>139743,</v>
      </c>
      <c r="Q23" s="674" t="s">
        <v>472</v>
      </c>
      <c r="S23" s="674">
        <v>189663</v>
      </c>
      <c r="T23" s="673" t="s">
        <v>3</v>
      </c>
      <c r="U23" s="673" t="str">
        <f t="shared" si="2"/>
        <v>189663,</v>
      </c>
      <c r="V23" s="683" t="s">
        <v>1158</v>
      </c>
    </row>
    <row r="24" spans="1:22">
      <c r="A24" s="143"/>
      <c r="B24" s="660">
        <v>46760</v>
      </c>
      <c r="C24" s="656" t="s">
        <v>3</v>
      </c>
      <c r="D24" s="657" t="str">
        <f t="shared" si="3"/>
        <v>46760,</v>
      </c>
      <c r="E24" s="655" t="s">
        <v>1152</v>
      </c>
      <c r="F24" s="659"/>
      <c r="I24" s="674">
        <v>217848</v>
      </c>
      <c r="J24" s="673" t="s">
        <v>3</v>
      </c>
      <c r="K24" s="673" t="str">
        <f t="shared" si="0"/>
        <v>217848,</v>
      </c>
      <c r="L24" s="674" t="s">
        <v>6</v>
      </c>
      <c r="N24" s="674">
        <v>140507</v>
      </c>
      <c r="O24" s="673" t="s">
        <v>3</v>
      </c>
      <c r="P24" s="673" t="str">
        <f t="shared" si="1"/>
        <v>140507,</v>
      </c>
      <c r="Q24" s="674" t="s">
        <v>171</v>
      </c>
      <c r="S24" s="674">
        <v>189661</v>
      </c>
      <c r="T24" s="673" t="s">
        <v>3</v>
      </c>
      <c r="U24" s="673" t="str">
        <f t="shared" si="2"/>
        <v>189661,</v>
      </c>
      <c r="V24" s="683" t="s">
        <v>1158</v>
      </c>
    </row>
    <row r="25" spans="1:22">
      <c r="A25" s="143"/>
      <c r="B25" s="660">
        <v>202044</v>
      </c>
      <c r="C25" s="656"/>
      <c r="D25" s="657" t="str">
        <f t="shared" si="3"/>
        <v>202044</v>
      </c>
      <c r="E25" s="660" t="s">
        <v>98</v>
      </c>
      <c r="F25" s="661"/>
      <c r="I25" s="674">
        <v>66828</v>
      </c>
      <c r="J25" s="673" t="s">
        <v>3</v>
      </c>
      <c r="K25" s="673" t="str">
        <f t="shared" si="0"/>
        <v>66828,</v>
      </c>
      <c r="L25" s="674" t="s">
        <v>1431</v>
      </c>
      <c r="N25" s="674">
        <v>165276</v>
      </c>
      <c r="O25" s="673" t="s">
        <v>3</v>
      </c>
      <c r="P25" s="673" t="str">
        <f t="shared" si="1"/>
        <v>165276,</v>
      </c>
      <c r="Q25" s="674" t="s">
        <v>381</v>
      </c>
      <c r="S25" s="674">
        <v>214836</v>
      </c>
      <c r="T25" s="673" t="s">
        <v>3</v>
      </c>
      <c r="U25" s="673" t="str">
        <f t="shared" si="2"/>
        <v>214836,</v>
      </c>
      <c r="V25" s="683" t="s">
        <v>1272</v>
      </c>
    </row>
    <row r="26" spans="1:22">
      <c r="A26" s="653"/>
      <c r="B26" s="654"/>
      <c r="C26" s="662"/>
      <c r="D26" s="457"/>
      <c r="E26" s="654"/>
      <c r="F26" s="505"/>
      <c r="I26" s="674">
        <v>45375</v>
      </c>
      <c r="J26" s="673" t="s">
        <v>3</v>
      </c>
      <c r="K26" s="673" t="str">
        <f t="shared" si="0"/>
        <v>45375,</v>
      </c>
      <c r="L26" s="674" t="s">
        <v>5</v>
      </c>
      <c r="N26" s="674">
        <v>198979</v>
      </c>
      <c r="O26" s="673" t="s">
        <v>3</v>
      </c>
      <c r="P26" s="673" t="str">
        <f t="shared" si="1"/>
        <v>198979,</v>
      </c>
      <c r="Q26" s="674" t="s">
        <v>170</v>
      </c>
      <c r="S26" s="674">
        <v>215808</v>
      </c>
      <c r="T26" s="673" t="s">
        <v>3</v>
      </c>
      <c r="U26" s="673" t="str">
        <f t="shared" si="2"/>
        <v>215808,</v>
      </c>
      <c r="V26" s="683" t="s">
        <v>1273</v>
      </c>
    </row>
    <row r="27" spans="1:22">
      <c r="A27" s="653" t="s">
        <v>425</v>
      </c>
      <c r="B27" s="663">
        <v>123845</v>
      </c>
      <c r="C27" s="662" t="s">
        <v>3</v>
      </c>
      <c r="D27" s="457" t="str">
        <f>B27&amp;C27</f>
        <v>123845,</v>
      </c>
      <c r="E27" s="664" t="s">
        <v>1642</v>
      </c>
      <c r="F27" s="665" t="s">
        <v>1212</v>
      </c>
      <c r="I27" s="674">
        <v>137250</v>
      </c>
      <c r="J27" s="673" t="s">
        <v>3</v>
      </c>
      <c r="K27" s="673" t="str">
        <f t="shared" si="0"/>
        <v>137250,</v>
      </c>
      <c r="L27" s="674" t="s">
        <v>742</v>
      </c>
      <c r="N27" s="674">
        <v>222896</v>
      </c>
      <c r="O27" s="673" t="s">
        <v>3</v>
      </c>
      <c r="P27" s="673" t="str">
        <f t="shared" si="1"/>
        <v>222896,</v>
      </c>
      <c r="Q27" s="674" t="s">
        <v>851</v>
      </c>
      <c r="S27" s="674">
        <v>214830</v>
      </c>
      <c r="T27" s="673" t="s">
        <v>3</v>
      </c>
      <c r="U27" s="673" t="str">
        <f t="shared" si="2"/>
        <v>214830,</v>
      </c>
      <c r="V27" s="683" t="s">
        <v>1274</v>
      </c>
    </row>
    <row r="28" spans="1:22">
      <c r="A28" s="653"/>
      <c r="B28" s="664">
        <v>118408</v>
      </c>
      <c r="C28" s="662"/>
      <c r="D28" s="457" t="str">
        <f>B28&amp;C28</f>
        <v>118408</v>
      </c>
      <c r="E28" s="663" t="s">
        <v>559</v>
      </c>
      <c r="F28" s="579"/>
      <c r="I28" s="674">
        <v>64783</v>
      </c>
      <c r="J28" s="673" t="s">
        <v>3</v>
      </c>
      <c r="K28" s="673" t="str">
        <f t="shared" si="0"/>
        <v>64783,</v>
      </c>
      <c r="L28" s="674" t="s">
        <v>1445</v>
      </c>
      <c r="N28" s="677">
        <v>53584</v>
      </c>
      <c r="O28" s="673" t="s">
        <v>3</v>
      </c>
      <c r="P28" s="673" t="str">
        <f t="shared" si="1"/>
        <v>53584,</v>
      </c>
      <c r="Q28" s="677" t="s">
        <v>196</v>
      </c>
      <c r="S28" s="674">
        <v>21139</v>
      </c>
      <c r="T28" s="674" t="s">
        <v>3</v>
      </c>
      <c r="U28" s="674" t="str">
        <f t="shared" si="2"/>
        <v>21139,</v>
      </c>
      <c r="V28" s="683" t="s">
        <v>1275</v>
      </c>
    </row>
    <row r="29" spans="1:22">
      <c r="A29" s="653"/>
      <c r="B29" s="664"/>
      <c r="C29" s="662"/>
      <c r="D29" s="457"/>
      <c r="E29" s="663"/>
      <c r="F29" s="505"/>
      <c r="I29" s="674">
        <v>112213</v>
      </c>
      <c r="J29" s="673" t="s">
        <v>3</v>
      </c>
      <c r="K29" s="673" t="str">
        <f t="shared" si="0"/>
        <v>112213,</v>
      </c>
      <c r="L29" s="674" t="s">
        <v>1452</v>
      </c>
      <c r="N29" s="677">
        <v>56875</v>
      </c>
      <c r="O29" s="673" t="s">
        <v>3</v>
      </c>
      <c r="P29" s="673" t="str">
        <f t="shared" si="1"/>
        <v>56875,</v>
      </c>
      <c r="Q29" s="677" t="s">
        <v>845</v>
      </c>
      <c r="S29" s="674">
        <v>223527</v>
      </c>
      <c r="T29" s="674" t="s">
        <v>3</v>
      </c>
      <c r="U29" s="674" t="str">
        <f t="shared" si="2"/>
        <v>223527,</v>
      </c>
      <c r="V29" s="683" t="s">
        <v>1276</v>
      </c>
    </row>
    <row r="30" spans="1:22">
      <c r="A30" s="143" t="s">
        <v>1211</v>
      </c>
      <c r="B30" s="656">
        <v>58522</v>
      </c>
      <c r="C30" s="656"/>
      <c r="D30" s="656">
        <v>58522</v>
      </c>
      <c r="E30" s="660" t="s">
        <v>106</v>
      </c>
      <c r="F30" s="666" t="s">
        <v>1643</v>
      </c>
      <c r="I30" s="674">
        <v>188890</v>
      </c>
      <c r="J30" s="673" t="s">
        <v>3</v>
      </c>
      <c r="K30" s="673" t="str">
        <f t="shared" si="0"/>
        <v>188890,</v>
      </c>
      <c r="L30" s="674" t="s">
        <v>1459</v>
      </c>
      <c r="N30" s="677">
        <v>58506</v>
      </c>
      <c r="O30" s="673" t="s">
        <v>3</v>
      </c>
      <c r="P30" s="673" t="str">
        <f t="shared" si="1"/>
        <v>58506,</v>
      </c>
      <c r="Q30" s="677" t="s">
        <v>1462</v>
      </c>
      <c r="S30" s="675">
        <v>49940</v>
      </c>
      <c r="T30" s="674" t="s">
        <v>3</v>
      </c>
      <c r="U30" s="674" t="str">
        <f t="shared" si="2"/>
        <v>49940,</v>
      </c>
      <c r="V30" s="675" t="s">
        <v>479</v>
      </c>
    </row>
    <row r="31" spans="1:22">
      <c r="A31" s="653"/>
      <c r="B31" s="662"/>
      <c r="C31" s="662"/>
      <c r="D31" s="457"/>
      <c r="E31" s="654"/>
      <c r="F31" s="505"/>
      <c r="I31" s="674">
        <v>198896</v>
      </c>
      <c r="J31" s="673" t="s">
        <v>3</v>
      </c>
      <c r="K31" s="673" t="str">
        <f t="shared" si="0"/>
        <v>198896,</v>
      </c>
      <c r="L31" s="674" t="s">
        <v>1459</v>
      </c>
      <c r="N31" s="677">
        <v>62663</v>
      </c>
      <c r="O31" s="673" t="s">
        <v>3</v>
      </c>
      <c r="P31" s="673" t="str">
        <f t="shared" si="1"/>
        <v>62663,</v>
      </c>
      <c r="Q31" s="677" t="s">
        <v>1468</v>
      </c>
      <c r="S31" s="675">
        <v>81936</v>
      </c>
      <c r="T31" s="674"/>
      <c r="U31" s="674" t="str">
        <f t="shared" si="2"/>
        <v>81936</v>
      </c>
      <c r="V31" s="675" t="s">
        <v>387</v>
      </c>
    </row>
    <row r="32" spans="1:22">
      <c r="A32" s="653" t="s">
        <v>1644</v>
      </c>
      <c r="B32" s="663">
        <v>240000</v>
      </c>
      <c r="C32" s="662" t="s">
        <v>3</v>
      </c>
      <c r="D32" s="457" t="str">
        <f>B32&amp;C32</f>
        <v>240000,</v>
      </c>
      <c r="E32" s="663" t="s">
        <v>1645</v>
      </c>
      <c r="F32" s="578" t="s">
        <v>1646</v>
      </c>
      <c r="I32" s="674">
        <v>29058</v>
      </c>
      <c r="J32" s="673" t="s">
        <v>3</v>
      </c>
      <c r="K32" s="673" t="str">
        <f t="shared" si="0"/>
        <v>29058,</v>
      </c>
      <c r="L32" s="674" t="s">
        <v>1317</v>
      </c>
      <c r="N32" s="677">
        <v>132393</v>
      </c>
      <c r="O32" s="674" t="s">
        <v>3</v>
      </c>
      <c r="P32" s="674" t="str">
        <f t="shared" si="1"/>
        <v>132393,</v>
      </c>
      <c r="Q32" s="677" t="s">
        <v>122</v>
      </c>
      <c r="S32" s="679"/>
      <c r="T32" s="680"/>
      <c r="U32" s="680"/>
      <c r="V32" s="679"/>
    </row>
    <row r="33" spans="1:22">
      <c r="A33" s="653"/>
      <c r="B33" s="662">
        <v>181356</v>
      </c>
      <c r="C33" s="662" t="s">
        <v>3</v>
      </c>
      <c r="D33" s="457" t="str">
        <f t="shared" ref="D33:D42" si="4">B33&amp;C33</f>
        <v>181356,</v>
      </c>
      <c r="E33" s="654" t="s">
        <v>112</v>
      </c>
      <c r="F33" s="667"/>
      <c r="I33" s="674">
        <v>185550</v>
      </c>
      <c r="J33" s="673" t="s">
        <v>3</v>
      </c>
      <c r="K33" s="673" t="str">
        <f t="shared" si="0"/>
        <v>185550,</v>
      </c>
      <c r="L33" s="674" t="s">
        <v>1477</v>
      </c>
      <c r="N33" s="677">
        <v>195217</v>
      </c>
      <c r="O33" s="674" t="s">
        <v>3</v>
      </c>
      <c r="P33" s="674" t="str">
        <f t="shared" si="1"/>
        <v>195217,</v>
      </c>
      <c r="Q33" s="677" t="s">
        <v>67</v>
      </c>
      <c r="S33" s="679"/>
      <c r="T33" s="680"/>
      <c r="U33" s="680"/>
      <c r="V33" s="679"/>
    </row>
    <row r="34" spans="1:22">
      <c r="A34" s="653"/>
      <c r="B34" s="654">
        <v>183439</v>
      </c>
      <c r="C34" s="662" t="s">
        <v>3</v>
      </c>
      <c r="D34" s="457" t="str">
        <f t="shared" si="4"/>
        <v>183439,</v>
      </c>
      <c r="E34" s="654" t="s">
        <v>7</v>
      </c>
      <c r="F34" s="667"/>
      <c r="I34" s="674">
        <v>167998</v>
      </c>
      <c r="J34" s="673" t="s">
        <v>3</v>
      </c>
      <c r="K34" s="673" t="str">
        <f t="shared" si="0"/>
        <v>167998,</v>
      </c>
      <c r="L34" s="674" t="s">
        <v>1482</v>
      </c>
      <c r="N34" s="677">
        <v>198952</v>
      </c>
      <c r="O34" s="674" t="s">
        <v>3</v>
      </c>
      <c r="P34" s="674" t="str">
        <f t="shared" si="1"/>
        <v>198952,</v>
      </c>
      <c r="Q34" s="677" t="s">
        <v>381</v>
      </c>
      <c r="S34" s="679"/>
      <c r="T34" s="680"/>
      <c r="U34" s="680"/>
      <c r="V34" s="679"/>
    </row>
    <row r="35" spans="1:22">
      <c r="A35" s="653"/>
      <c r="B35" s="664">
        <v>201264</v>
      </c>
      <c r="C35" s="662" t="s">
        <v>3</v>
      </c>
      <c r="D35" s="457" t="str">
        <f t="shared" si="4"/>
        <v>201264,</v>
      </c>
      <c r="E35" s="664" t="s">
        <v>110</v>
      </c>
      <c r="F35" s="667"/>
      <c r="I35" s="674">
        <v>190669</v>
      </c>
      <c r="J35" s="673" t="s">
        <v>3</v>
      </c>
      <c r="K35" s="673" t="str">
        <f t="shared" ref="K35:K66" si="5">I35&amp;J35</f>
        <v>190669,</v>
      </c>
      <c r="L35" s="674" t="s">
        <v>172</v>
      </c>
      <c r="N35" s="677">
        <v>201067</v>
      </c>
      <c r="O35" s="674"/>
      <c r="P35" s="674" t="str">
        <f t="shared" si="1"/>
        <v>201067</v>
      </c>
      <c r="Q35" s="677" t="s">
        <v>1488</v>
      </c>
      <c r="S35" s="679"/>
      <c r="T35" s="680"/>
      <c r="U35" s="680"/>
      <c r="V35" s="679"/>
    </row>
    <row r="36" spans="1:22">
      <c r="A36" s="653"/>
      <c r="B36" s="664">
        <v>201495</v>
      </c>
      <c r="C36" s="662" t="s">
        <v>3</v>
      </c>
      <c r="D36" s="457" t="str">
        <f t="shared" si="4"/>
        <v>201495,</v>
      </c>
      <c r="E36" s="664" t="s">
        <v>111</v>
      </c>
      <c r="F36" s="667"/>
      <c r="I36" s="674">
        <v>181246</v>
      </c>
      <c r="J36" s="673" t="s">
        <v>3</v>
      </c>
      <c r="K36" s="673" t="str">
        <f t="shared" si="5"/>
        <v>181246,</v>
      </c>
      <c r="L36" s="674" t="s">
        <v>1492</v>
      </c>
      <c r="N36" s="679"/>
      <c r="O36" s="680"/>
      <c r="P36" s="680"/>
      <c r="Q36" s="679"/>
      <c r="R36" s="679"/>
      <c r="S36" s="679"/>
      <c r="T36" s="680"/>
      <c r="U36" s="680"/>
      <c r="V36" s="679"/>
    </row>
    <row r="37" spans="1:22">
      <c r="A37" s="653"/>
      <c r="B37" s="664">
        <v>131284</v>
      </c>
      <c r="C37" s="662" t="s">
        <v>3</v>
      </c>
      <c r="D37" s="457" t="str">
        <f t="shared" si="4"/>
        <v>131284,</v>
      </c>
      <c r="E37" s="664" t="s">
        <v>329</v>
      </c>
      <c r="F37" s="667"/>
      <c r="I37" s="674">
        <v>82179</v>
      </c>
      <c r="J37" s="673" t="s">
        <v>3</v>
      </c>
      <c r="K37" s="673" t="str">
        <f t="shared" si="5"/>
        <v>82179,</v>
      </c>
      <c r="L37" s="674" t="s">
        <v>114</v>
      </c>
      <c r="N37" s="679"/>
      <c r="O37" s="680"/>
      <c r="P37" s="680"/>
      <c r="Q37" s="679"/>
      <c r="R37" s="679"/>
      <c r="S37" s="679"/>
      <c r="T37" s="680"/>
      <c r="U37" s="680"/>
      <c r="V37" s="679"/>
    </row>
    <row r="38" spans="1:22">
      <c r="A38" s="653"/>
      <c r="B38" s="668">
        <v>41368</v>
      </c>
      <c r="C38" s="662" t="s">
        <v>3</v>
      </c>
      <c r="D38" s="457" t="str">
        <f t="shared" si="4"/>
        <v>41368,</v>
      </c>
      <c r="E38" s="654" t="s">
        <v>108</v>
      </c>
      <c r="F38" s="667"/>
      <c r="I38" s="674">
        <v>82184</v>
      </c>
      <c r="J38" s="673" t="s">
        <v>3</v>
      </c>
      <c r="K38" s="673" t="str">
        <f t="shared" si="5"/>
        <v>82184,</v>
      </c>
      <c r="L38" s="674" t="s">
        <v>114</v>
      </c>
      <c r="N38" s="679"/>
      <c r="O38" s="680"/>
      <c r="P38" s="680"/>
      <c r="Q38" s="679"/>
      <c r="R38" s="679"/>
      <c r="S38" s="679"/>
      <c r="T38" s="680"/>
      <c r="U38" s="680"/>
      <c r="V38" s="679"/>
    </row>
    <row r="39" spans="1:22">
      <c r="A39" s="653"/>
      <c r="B39" s="668">
        <v>34489</v>
      </c>
      <c r="C39" s="662" t="s">
        <v>3</v>
      </c>
      <c r="D39" s="457" t="str">
        <f t="shared" si="4"/>
        <v>34489,</v>
      </c>
      <c r="E39" s="654" t="s">
        <v>108</v>
      </c>
      <c r="F39" s="667"/>
      <c r="I39" s="674">
        <v>118248</v>
      </c>
      <c r="J39" s="673" t="s">
        <v>3</v>
      </c>
      <c r="K39" s="673" t="str">
        <f t="shared" si="5"/>
        <v>118248,</v>
      </c>
      <c r="L39" s="674" t="s">
        <v>1498</v>
      </c>
      <c r="N39" s="679"/>
      <c r="O39" s="680"/>
      <c r="P39" s="680"/>
      <c r="Q39" s="679"/>
      <c r="R39" s="679"/>
      <c r="S39" s="679"/>
      <c r="T39" s="680"/>
      <c r="U39" s="680"/>
      <c r="V39" s="679"/>
    </row>
    <row r="40" spans="1:22">
      <c r="A40" s="653"/>
      <c r="B40" s="663">
        <v>59899</v>
      </c>
      <c r="C40" s="662" t="s">
        <v>3</v>
      </c>
      <c r="D40" s="457" t="str">
        <f t="shared" si="4"/>
        <v>59899,</v>
      </c>
      <c r="E40" s="664" t="s">
        <v>113</v>
      </c>
      <c r="F40" s="667"/>
      <c r="I40" s="674">
        <v>118251</v>
      </c>
      <c r="J40" s="673" t="s">
        <v>3</v>
      </c>
      <c r="K40" s="673" t="str">
        <f t="shared" si="5"/>
        <v>118251,</v>
      </c>
      <c r="L40" s="674" t="s">
        <v>1498</v>
      </c>
      <c r="N40" s="679"/>
      <c r="O40" s="680"/>
      <c r="P40" s="680"/>
      <c r="Q40" s="679"/>
      <c r="R40" s="679"/>
      <c r="S40" s="679"/>
      <c r="T40" s="680"/>
      <c r="U40" s="680"/>
      <c r="V40" s="679"/>
    </row>
    <row r="41" spans="1:22">
      <c r="A41" s="653"/>
      <c r="B41" s="663">
        <v>220476</v>
      </c>
      <c r="C41" s="662" t="s">
        <v>3</v>
      </c>
      <c r="D41" s="457" t="str">
        <f t="shared" si="4"/>
        <v>220476,</v>
      </c>
      <c r="E41" s="664" t="s">
        <v>114</v>
      </c>
      <c r="F41" s="667"/>
      <c r="I41" s="674">
        <v>169668</v>
      </c>
      <c r="J41" s="673" t="s">
        <v>3</v>
      </c>
      <c r="K41" s="673" t="str">
        <f t="shared" si="5"/>
        <v>169668,</v>
      </c>
      <c r="L41" s="674" t="s">
        <v>114</v>
      </c>
      <c r="N41" s="679"/>
      <c r="O41" s="680"/>
      <c r="P41" s="680"/>
      <c r="Q41" s="679"/>
      <c r="R41" s="679"/>
      <c r="S41" s="679"/>
      <c r="T41" s="680"/>
      <c r="U41" s="680"/>
      <c r="V41" s="679"/>
    </row>
    <row r="42" spans="1:22">
      <c r="A42" s="653"/>
      <c r="B42" s="663">
        <v>220466</v>
      </c>
      <c r="C42" s="662"/>
      <c r="D42" s="457" t="str">
        <f t="shared" si="4"/>
        <v>220466</v>
      </c>
      <c r="E42" s="664" t="s">
        <v>114</v>
      </c>
      <c r="F42" s="579"/>
      <c r="I42" s="674">
        <v>169722</v>
      </c>
      <c r="J42" s="673" t="s">
        <v>3</v>
      </c>
      <c r="K42" s="673" t="str">
        <f t="shared" si="5"/>
        <v>169722,</v>
      </c>
      <c r="L42" s="674" t="s">
        <v>114</v>
      </c>
      <c r="N42" s="679"/>
      <c r="O42" s="680"/>
      <c r="P42" s="680"/>
      <c r="Q42" s="679"/>
      <c r="R42" s="679"/>
      <c r="S42" s="679"/>
      <c r="T42" s="680"/>
      <c r="U42" s="680"/>
      <c r="V42" s="679"/>
    </row>
    <row r="43" spans="1:22">
      <c r="A43" s="653"/>
      <c r="B43" s="663"/>
      <c r="C43" s="662"/>
      <c r="D43" s="457"/>
      <c r="E43" s="664"/>
      <c r="F43" s="505"/>
      <c r="I43" s="674">
        <v>169723</v>
      </c>
      <c r="J43" s="673" t="s">
        <v>3</v>
      </c>
      <c r="K43" s="673" t="str">
        <f t="shared" si="5"/>
        <v>169723,</v>
      </c>
      <c r="L43" s="674" t="s">
        <v>114</v>
      </c>
      <c r="N43" s="679"/>
      <c r="O43" s="680"/>
      <c r="P43" s="680"/>
      <c r="Q43" s="679"/>
      <c r="R43" s="679"/>
      <c r="S43" s="679"/>
      <c r="T43" s="680"/>
      <c r="U43" s="680"/>
      <c r="V43" s="679"/>
    </row>
    <row r="44" ht="24" spans="1:22">
      <c r="A44" s="143" t="s">
        <v>1647</v>
      </c>
      <c r="B44" s="655">
        <v>137250</v>
      </c>
      <c r="C44" s="656" t="s">
        <v>3</v>
      </c>
      <c r="D44" s="657" t="str">
        <f t="shared" ref="D44:D49" si="6">B44&amp;C44</f>
        <v>137250,</v>
      </c>
      <c r="E44" s="655" t="s">
        <v>742</v>
      </c>
      <c r="F44" s="658" t="s">
        <v>1648</v>
      </c>
      <c r="I44" s="674">
        <v>220466</v>
      </c>
      <c r="J44" s="673" t="s">
        <v>3</v>
      </c>
      <c r="K44" s="673" t="str">
        <f t="shared" si="5"/>
        <v>220466,</v>
      </c>
      <c r="L44" s="674" t="s">
        <v>1498</v>
      </c>
      <c r="N44" s="679"/>
      <c r="O44" s="680"/>
      <c r="P44" s="680"/>
      <c r="Q44" s="679"/>
      <c r="R44" s="679"/>
      <c r="S44" s="679"/>
      <c r="T44" s="680"/>
      <c r="U44" s="680"/>
      <c r="V44" s="679"/>
    </row>
    <row r="45" spans="1:22">
      <c r="A45" s="143"/>
      <c r="B45" s="669">
        <v>191655</v>
      </c>
      <c r="C45" s="656" t="s">
        <v>3</v>
      </c>
      <c r="D45" s="657" t="str">
        <f t="shared" si="6"/>
        <v>191655,</v>
      </c>
      <c r="E45" s="655" t="s">
        <v>6</v>
      </c>
      <c r="F45" s="659"/>
      <c r="I45" s="674">
        <v>220476</v>
      </c>
      <c r="J45" s="673" t="s">
        <v>3</v>
      </c>
      <c r="K45" s="673" t="str">
        <f t="shared" si="5"/>
        <v>220476,</v>
      </c>
      <c r="L45" s="674" t="s">
        <v>1498</v>
      </c>
      <c r="N45" s="679"/>
      <c r="O45" s="680"/>
      <c r="P45" s="680"/>
      <c r="Q45" s="679"/>
      <c r="R45" s="679"/>
      <c r="S45" s="679"/>
      <c r="T45" s="680"/>
      <c r="U45" s="680"/>
      <c r="V45" s="679"/>
    </row>
    <row r="46" spans="1:22">
      <c r="A46" s="143"/>
      <c r="B46" s="669">
        <v>226562</v>
      </c>
      <c r="C46" s="656" t="s">
        <v>3</v>
      </c>
      <c r="D46" s="657" t="str">
        <f t="shared" si="6"/>
        <v>226562,</v>
      </c>
      <c r="E46" s="655" t="s">
        <v>6</v>
      </c>
      <c r="F46" s="659"/>
      <c r="I46" s="674">
        <v>116987</v>
      </c>
      <c r="J46" s="673" t="s">
        <v>3</v>
      </c>
      <c r="K46" s="673" t="str">
        <f t="shared" si="5"/>
        <v>116987,</v>
      </c>
      <c r="L46" s="674" t="s">
        <v>452</v>
      </c>
      <c r="N46" s="679"/>
      <c r="O46" s="680"/>
      <c r="P46" s="680"/>
      <c r="Q46" s="679"/>
      <c r="R46" s="679"/>
      <c r="S46" s="679"/>
      <c r="T46" s="680"/>
      <c r="U46" s="680"/>
      <c r="V46" s="679"/>
    </row>
    <row r="47" spans="1:22">
      <c r="A47" s="143"/>
      <c r="B47" s="669">
        <v>174232</v>
      </c>
      <c r="C47" s="656" t="s">
        <v>3</v>
      </c>
      <c r="D47" s="657" t="str">
        <f t="shared" si="6"/>
        <v>174232,</v>
      </c>
      <c r="E47" s="655" t="s">
        <v>6</v>
      </c>
      <c r="F47" s="659"/>
      <c r="I47" s="674">
        <v>132390</v>
      </c>
      <c r="J47" s="673" t="s">
        <v>3</v>
      </c>
      <c r="K47" s="673" t="str">
        <f t="shared" si="5"/>
        <v>132390,</v>
      </c>
      <c r="L47" s="674" t="s">
        <v>1515</v>
      </c>
      <c r="N47" s="679"/>
      <c r="O47" s="680"/>
      <c r="P47" s="680"/>
      <c r="Q47" s="679"/>
      <c r="R47" s="679"/>
      <c r="S47" s="679"/>
      <c r="T47" s="680"/>
      <c r="U47" s="680"/>
      <c r="V47" s="679"/>
    </row>
    <row r="48" spans="1:22">
      <c r="A48" s="143"/>
      <c r="B48" s="660">
        <v>39103</v>
      </c>
      <c r="C48" s="656" t="s">
        <v>3</v>
      </c>
      <c r="D48" s="657" t="str">
        <f t="shared" si="6"/>
        <v>39103,</v>
      </c>
      <c r="E48" s="655" t="s">
        <v>6</v>
      </c>
      <c r="F48" s="659"/>
      <c r="I48" s="674">
        <v>115281</v>
      </c>
      <c r="J48" s="673" t="s">
        <v>3</v>
      </c>
      <c r="K48" s="673" t="str">
        <f t="shared" si="5"/>
        <v>115281,</v>
      </c>
      <c r="L48" s="674" t="s">
        <v>7</v>
      </c>
      <c r="N48" s="679"/>
      <c r="O48" s="680"/>
      <c r="P48" s="680"/>
      <c r="Q48" s="679"/>
      <c r="R48" s="679"/>
      <c r="S48" s="679"/>
      <c r="T48" s="680"/>
      <c r="U48" s="680"/>
      <c r="V48" s="679"/>
    </row>
    <row r="49" spans="1:22">
      <c r="A49" s="143"/>
      <c r="B49" s="655">
        <v>217848</v>
      </c>
      <c r="C49" s="656"/>
      <c r="D49" s="657" t="str">
        <f t="shared" si="6"/>
        <v>217848</v>
      </c>
      <c r="E49" s="655" t="s">
        <v>6</v>
      </c>
      <c r="F49" s="661"/>
      <c r="I49" s="674">
        <v>166599</v>
      </c>
      <c r="J49" s="673" t="s">
        <v>3</v>
      </c>
      <c r="K49" s="673" t="str">
        <f t="shared" si="5"/>
        <v>166599,</v>
      </c>
      <c r="L49" s="674" t="s">
        <v>1518</v>
      </c>
      <c r="N49" s="679"/>
      <c r="O49" s="680"/>
      <c r="P49" s="680"/>
      <c r="Q49" s="679"/>
      <c r="R49" s="679"/>
      <c r="S49" s="679"/>
      <c r="T49" s="680"/>
      <c r="U49" s="680"/>
      <c r="V49" s="679"/>
    </row>
    <row r="50" spans="1:22">
      <c r="A50" s="653"/>
      <c r="B50" s="664"/>
      <c r="C50" s="662"/>
      <c r="D50" s="457"/>
      <c r="E50" s="664"/>
      <c r="F50" s="505"/>
      <c r="I50" s="674">
        <v>175999</v>
      </c>
      <c r="J50" s="673" t="s">
        <v>3</v>
      </c>
      <c r="K50" s="673" t="str">
        <f t="shared" si="5"/>
        <v>175999,</v>
      </c>
      <c r="L50" s="674" t="s">
        <v>209</v>
      </c>
      <c r="N50" s="679"/>
      <c r="O50" s="680"/>
      <c r="P50" s="680"/>
      <c r="Q50" s="679"/>
      <c r="R50" s="679"/>
      <c r="S50" s="679"/>
      <c r="T50" s="680"/>
      <c r="U50" s="680"/>
      <c r="V50" s="679"/>
    </row>
    <row r="51" spans="1:22">
      <c r="A51" s="138" t="s">
        <v>1560</v>
      </c>
      <c r="B51" s="663">
        <v>97851</v>
      </c>
      <c r="C51" s="662" t="s">
        <v>3</v>
      </c>
      <c r="D51" s="457" t="str">
        <f>B51&amp;C51</f>
        <v>97851,</v>
      </c>
      <c r="E51" s="663" t="s">
        <v>732</v>
      </c>
      <c r="F51" s="665" t="s">
        <v>1561</v>
      </c>
      <c r="I51" s="674">
        <v>176001</v>
      </c>
      <c r="J51" s="673" t="s">
        <v>3</v>
      </c>
      <c r="K51" s="673" t="str">
        <f t="shared" si="5"/>
        <v>176001,</v>
      </c>
      <c r="L51" s="674" t="s">
        <v>209</v>
      </c>
      <c r="N51" s="679"/>
      <c r="O51" s="680"/>
      <c r="P51" s="680"/>
      <c r="Q51" s="679"/>
      <c r="R51" s="679"/>
      <c r="S51" s="679"/>
      <c r="T51" s="680"/>
      <c r="U51" s="680"/>
      <c r="V51" s="679"/>
    </row>
    <row r="52" spans="1:22">
      <c r="A52" s="138"/>
      <c r="B52" s="663">
        <v>127087</v>
      </c>
      <c r="C52" s="662"/>
      <c r="D52" s="457" t="str">
        <f>B52&amp;C52</f>
        <v>127087</v>
      </c>
      <c r="E52" s="663" t="s">
        <v>718</v>
      </c>
      <c r="F52" s="579"/>
      <c r="I52" s="674">
        <v>186928</v>
      </c>
      <c r="J52" s="673" t="s">
        <v>3</v>
      </c>
      <c r="K52" s="673" t="str">
        <f t="shared" si="5"/>
        <v>186928,</v>
      </c>
      <c r="L52" s="674" t="s">
        <v>7</v>
      </c>
      <c r="N52" s="679"/>
      <c r="O52" s="680"/>
      <c r="P52" s="680"/>
      <c r="Q52" s="679"/>
      <c r="R52" s="679"/>
      <c r="S52" s="679"/>
      <c r="T52" s="680"/>
      <c r="U52" s="680"/>
      <c r="V52" s="679"/>
    </row>
    <row r="53" spans="1:22">
      <c r="A53" s="138"/>
      <c r="B53" s="663"/>
      <c r="C53" s="662"/>
      <c r="D53" s="457"/>
      <c r="E53" s="663"/>
      <c r="F53" s="505"/>
      <c r="I53" s="674">
        <v>183439</v>
      </c>
      <c r="J53" s="673" t="s">
        <v>3</v>
      </c>
      <c r="K53" s="673" t="str">
        <f t="shared" si="5"/>
        <v>183439,</v>
      </c>
      <c r="L53" s="674" t="s">
        <v>7</v>
      </c>
      <c r="N53" s="679"/>
      <c r="O53" s="680"/>
      <c r="P53" s="680"/>
      <c r="Q53" s="679"/>
      <c r="R53" s="679"/>
      <c r="S53" s="679"/>
      <c r="T53" s="680"/>
      <c r="U53" s="680"/>
      <c r="V53" s="679"/>
    </row>
    <row r="54" spans="1:22">
      <c r="A54" s="143" t="s">
        <v>547</v>
      </c>
      <c r="B54" s="660">
        <v>84174</v>
      </c>
      <c r="C54" s="656" t="s">
        <v>3</v>
      </c>
      <c r="D54" s="657" t="str">
        <f>B54&amp;C54</f>
        <v>84174,</v>
      </c>
      <c r="E54" s="660" t="s">
        <v>116</v>
      </c>
      <c r="F54" s="658" t="s">
        <v>1215</v>
      </c>
      <c r="I54" s="674">
        <v>197355</v>
      </c>
      <c r="J54" s="673" t="s">
        <v>3</v>
      </c>
      <c r="K54" s="673" t="str">
        <f t="shared" si="5"/>
        <v>197355,</v>
      </c>
      <c r="L54" s="674" t="s">
        <v>310</v>
      </c>
      <c r="N54" s="679"/>
      <c r="O54" s="680"/>
      <c r="P54" s="680"/>
      <c r="Q54" s="679"/>
      <c r="R54" s="679"/>
      <c r="S54" s="679"/>
      <c r="T54" s="680"/>
      <c r="U54" s="680"/>
      <c r="V54" s="679"/>
    </row>
    <row r="55" spans="1:22">
      <c r="A55" s="143"/>
      <c r="B55" s="669">
        <v>208794</v>
      </c>
      <c r="C55" s="656"/>
      <c r="D55" s="657" t="str">
        <f>B55&amp;C55</f>
        <v>208794</v>
      </c>
      <c r="E55" s="655" t="s">
        <v>717</v>
      </c>
      <c r="F55" s="661"/>
      <c r="I55" s="674">
        <v>198856</v>
      </c>
      <c r="J55" s="673" t="s">
        <v>3</v>
      </c>
      <c r="K55" s="673" t="str">
        <f t="shared" si="5"/>
        <v>198856,</v>
      </c>
      <c r="L55" s="674" t="s">
        <v>1530</v>
      </c>
      <c r="N55" s="679"/>
      <c r="O55" s="680"/>
      <c r="P55" s="680"/>
      <c r="Q55" s="679"/>
      <c r="R55" s="679"/>
      <c r="S55" s="679"/>
      <c r="T55" s="680"/>
      <c r="U55" s="680"/>
      <c r="V55" s="679"/>
    </row>
    <row r="56" spans="1:22">
      <c r="A56" s="143"/>
      <c r="B56" s="669"/>
      <c r="C56" s="656"/>
      <c r="D56" s="657"/>
      <c r="E56" s="655"/>
      <c r="F56" s="661"/>
      <c r="I56" s="674">
        <v>215035</v>
      </c>
      <c r="J56" s="673" t="s">
        <v>3</v>
      </c>
      <c r="K56" s="673" t="str">
        <f t="shared" si="5"/>
        <v>215035,</v>
      </c>
      <c r="L56" s="674" t="s">
        <v>1534</v>
      </c>
      <c r="N56" s="679"/>
      <c r="O56" s="680"/>
      <c r="P56" s="680"/>
      <c r="Q56" s="679"/>
      <c r="R56" s="679"/>
      <c r="S56" s="679"/>
      <c r="T56" s="680"/>
      <c r="U56" s="680"/>
      <c r="V56" s="679"/>
    </row>
    <row r="57" spans="1:22">
      <c r="A57" s="138" t="s">
        <v>818</v>
      </c>
      <c r="B57" s="654">
        <v>122671</v>
      </c>
      <c r="C57" s="662" t="s">
        <v>3</v>
      </c>
      <c r="D57" s="457" t="str">
        <f>B57&amp;C57</f>
        <v>122671,</v>
      </c>
      <c r="E57" s="654" t="s">
        <v>561</v>
      </c>
      <c r="F57" s="578" t="s">
        <v>1217</v>
      </c>
      <c r="I57" s="674">
        <v>162660</v>
      </c>
      <c r="J57" s="673" t="s">
        <v>3</v>
      </c>
      <c r="K57" s="673" t="str">
        <f t="shared" si="5"/>
        <v>162660,</v>
      </c>
      <c r="L57" s="674" t="s">
        <v>7</v>
      </c>
      <c r="N57" s="679"/>
      <c r="O57" s="680"/>
      <c r="P57" s="680"/>
      <c r="Q57" s="679"/>
      <c r="R57" s="679"/>
      <c r="S57" s="679"/>
      <c r="T57" s="680"/>
      <c r="U57" s="680"/>
      <c r="V57" s="679"/>
    </row>
    <row r="58" spans="1:22">
      <c r="A58" s="138"/>
      <c r="B58" s="664">
        <v>71520</v>
      </c>
      <c r="C58" s="662" t="s">
        <v>3</v>
      </c>
      <c r="D58" s="457" t="str">
        <f t="shared" ref="D58:D89" si="7">B58&amp;C58</f>
        <v>71520,</v>
      </c>
      <c r="E58" s="654" t="s">
        <v>563</v>
      </c>
      <c r="F58" s="667"/>
      <c r="I58" s="674">
        <v>162875</v>
      </c>
      <c r="J58" s="673" t="s">
        <v>3</v>
      </c>
      <c r="K58" s="673" t="str">
        <f t="shared" si="5"/>
        <v>162875,</v>
      </c>
      <c r="L58" s="674" t="s">
        <v>225</v>
      </c>
      <c r="N58" s="679"/>
      <c r="O58" s="680"/>
      <c r="P58" s="680"/>
      <c r="Q58" s="679"/>
      <c r="R58" s="679"/>
      <c r="S58" s="679"/>
      <c r="T58" s="680"/>
      <c r="U58" s="680"/>
      <c r="V58" s="679"/>
    </row>
    <row r="59" spans="1:22">
      <c r="A59" s="138"/>
      <c r="B59" s="654">
        <v>44368</v>
      </c>
      <c r="C59" s="662" t="s">
        <v>3</v>
      </c>
      <c r="D59" s="457" t="str">
        <f t="shared" si="7"/>
        <v>44368,</v>
      </c>
      <c r="E59" s="654" t="s">
        <v>472</v>
      </c>
      <c r="F59" s="667"/>
      <c r="I59" s="674">
        <v>162305</v>
      </c>
      <c r="J59" s="673" t="s">
        <v>3</v>
      </c>
      <c r="K59" s="673" t="str">
        <f t="shared" si="5"/>
        <v>162305,</v>
      </c>
      <c r="L59" s="674" t="s">
        <v>172</v>
      </c>
      <c r="N59" s="679"/>
      <c r="O59" s="680"/>
      <c r="P59" s="680"/>
      <c r="Q59" s="679"/>
      <c r="R59" s="679"/>
      <c r="S59" s="679"/>
      <c r="T59" s="680"/>
      <c r="U59" s="680"/>
      <c r="V59" s="679"/>
    </row>
    <row r="60" spans="1:22">
      <c r="A60" s="138"/>
      <c r="B60" s="664">
        <v>200083</v>
      </c>
      <c r="C60" s="662" t="s">
        <v>3</v>
      </c>
      <c r="D60" s="457" t="str">
        <f t="shared" si="7"/>
        <v>200083,</v>
      </c>
      <c r="E60" s="654" t="s">
        <v>564</v>
      </c>
      <c r="F60" s="667"/>
      <c r="I60" s="674">
        <v>163749</v>
      </c>
      <c r="J60" s="673" t="s">
        <v>3</v>
      </c>
      <c r="K60" s="673" t="str">
        <f t="shared" si="5"/>
        <v>163749,</v>
      </c>
      <c r="L60" s="674" t="s">
        <v>314</v>
      </c>
      <c r="N60" s="679"/>
      <c r="O60" s="680"/>
      <c r="P60" s="680"/>
      <c r="Q60" s="679"/>
      <c r="R60" s="679"/>
      <c r="S60" s="679"/>
      <c r="T60" s="680"/>
      <c r="U60" s="680"/>
      <c r="V60" s="679"/>
    </row>
    <row r="61" spans="1:22">
      <c r="A61" s="138"/>
      <c r="B61" s="654">
        <v>1331</v>
      </c>
      <c r="C61" s="662" t="s">
        <v>3</v>
      </c>
      <c r="D61" s="457" t="str">
        <f t="shared" si="7"/>
        <v>1331,</v>
      </c>
      <c r="E61" s="654" t="s">
        <v>561</v>
      </c>
      <c r="F61" s="667"/>
      <c r="I61" s="674">
        <v>181356</v>
      </c>
      <c r="J61" s="673" t="s">
        <v>3</v>
      </c>
      <c r="K61" s="673" t="str">
        <f t="shared" si="5"/>
        <v>181356,</v>
      </c>
      <c r="L61" s="674" t="s">
        <v>112</v>
      </c>
      <c r="N61" s="679"/>
      <c r="O61" s="680"/>
      <c r="P61" s="680"/>
      <c r="Q61" s="679"/>
      <c r="R61" s="679"/>
      <c r="S61" s="679"/>
      <c r="T61" s="680"/>
      <c r="U61" s="680"/>
      <c r="V61" s="679"/>
    </row>
    <row r="62" spans="1:22">
      <c r="A62" s="138"/>
      <c r="B62" s="664">
        <v>1299</v>
      </c>
      <c r="C62" s="662" t="s">
        <v>3</v>
      </c>
      <c r="D62" s="457" t="str">
        <f t="shared" si="7"/>
        <v>1299,</v>
      </c>
      <c r="E62" s="654" t="s">
        <v>472</v>
      </c>
      <c r="F62" s="667"/>
      <c r="I62" s="674">
        <v>95083</v>
      </c>
      <c r="J62" s="673" t="s">
        <v>3</v>
      </c>
      <c r="K62" s="673" t="str">
        <f t="shared" si="5"/>
        <v>95083,</v>
      </c>
      <c r="L62" s="674" t="s">
        <v>1544</v>
      </c>
      <c r="N62" s="679"/>
      <c r="O62" s="680"/>
      <c r="P62" s="680"/>
      <c r="Q62" s="679"/>
      <c r="R62" s="679"/>
      <c r="S62" s="679"/>
      <c r="T62" s="680"/>
      <c r="U62" s="680"/>
      <c r="V62" s="679"/>
    </row>
    <row r="63" spans="1:22">
      <c r="A63" s="138"/>
      <c r="B63" s="664">
        <v>58027</v>
      </c>
      <c r="C63" s="662" t="s">
        <v>3</v>
      </c>
      <c r="D63" s="457" t="str">
        <f t="shared" si="7"/>
        <v>58027,</v>
      </c>
      <c r="E63" s="654" t="s">
        <v>462</v>
      </c>
      <c r="F63" s="667"/>
      <c r="I63" s="674">
        <v>198979</v>
      </c>
      <c r="J63" s="673" t="s">
        <v>3</v>
      </c>
      <c r="K63" s="673" t="str">
        <f t="shared" si="5"/>
        <v>198979,</v>
      </c>
      <c r="L63" s="674" t="s">
        <v>170</v>
      </c>
      <c r="N63" s="679"/>
      <c r="O63" s="680"/>
      <c r="P63" s="680"/>
      <c r="Q63" s="679"/>
      <c r="R63" s="679"/>
      <c r="S63" s="679"/>
      <c r="T63" s="680"/>
      <c r="U63" s="680"/>
      <c r="V63" s="679"/>
    </row>
    <row r="64" spans="1:22">
      <c r="A64" s="138"/>
      <c r="B64" s="664">
        <v>101420</v>
      </c>
      <c r="C64" s="662" t="s">
        <v>3</v>
      </c>
      <c r="D64" s="457" t="str">
        <f t="shared" si="7"/>
        <v>101420,</v>
      </c>
      <c r="E64" s="654" t="s">
        <v>565</v>
      </c>
      <c r="F64" s="667"/>
      <c r="I64" s="674">
        <v>62663</v>
      </c>
      <c r="J64" s="673" t="s">
        <v>3</v>
      </c>
      <c r="K64" s="673" t="str">
        <f t="shared" si="5"/>
        <v>62663,</v>
      </c>
      <c r="L64" s="674" t="s">
        <v>1468</v>
      </c>
      <c r="N64" s="679"/>
      <c r="O64" s="680"/>
      <c r="P64" s="680"/>
      <c r="Q64" s="679"/>
      <c r="R64" s="679"/>
      <c r="S64" s="679"/>
      <c r="T64" s="680"/>
      <c r="U64" s="680"/>
      <c r="V64" s="679"/>
    </row>
    <row r="65" spans="1:22">
      <c r="A65" s="138"/>
      <c r="B65" s="664">
        <v>2029</v>
      </c>
      <c r="C65" s="662" t="s">
        <v>3</v>
      </c>
      <c r="D65" s="457" t="str">
        <f t="shared" si="7"/>
        <v>2029,</v>
      </c>
      <c r="E65" s="654" t="s">
        <v>566</v>
      </c>
      <c r="F65" s="667"/>
      <c r="I65" s="674">
        <v>198899</v>
      </c>
      <c r="J65" s="673" t="s">
        <v>3</v>
      </c>
      <c r="K65" s="673" t="str">
        <f t="shared" si="5"/>
        <v>198899,</v>
      </c>
      <c r="L65" s="674" t="s">
        <v>1408</v>
      </c>
      <c r="N65" s="679"/>
      <c r="O65" s="680"/>
      <c r="P65" s="680"/>
      <c r="Q65" s="679"/>
      <c r="R65" s="679"/>
      <c r="S65" s="679"/>
      <c r="T65" s="680"/>
      <c r="U65" s="680"/>
      <c r="V65" s="679"/>
    </row>
    <row r="66" spans="1:22">
      <c r="A66" s="138"/>
      <c r="B66" s="664">
        <v>102608</v>
      </c>
      <c r="C66" s="662" t="s">
        <v>3</v>
      </c>
      <c r="D66" s="457" t="str">
        <f t="shared" si="7"/>
        <v>102608,</v>
      </c>
      <c r="E66" s="654" t="s">
        <v>567</v>
      </c>
      <c r="F66" s="667"/>
      <c r="I66" s="674">
        <v>166892</v>
      </c>
      <c r="J66" s="673" t="s">
        <v>3</v>
      </c>
      <c r="K66" s="673" t="str">
        <f t="shared" si="5"/>
        <v>166892,</v>
      </c>
      <c r="L66" s="674" t="s">
        <v>1408</v>
      </c>
      <c r="N66" s="679"/>
      <c r="O66" s="680"/>
      <c r="P66" s="680"/>
      <c r="Q66" s="679"/>
      <c r="R66" s="679"/>
      <c r="S66" s="679"/>
      <c r="T66" s="680"/>
      <c r="U66" s="680"/>
      <c r="V66" s="679"/>
    </row>
    <row r="67" spans="1:22">
      <c r="A67" s="138"/>
      <c r="B67" s="664">
        <v>1944</v>
      </c>
      <c r="C67" s="662" t="s">
        <v>3</v>
      </c>
      <c r="D67" s="457" t="str">
        <f t="shared" si="7"/>
        <v>1944,</v>
      </c>
      <c r="E67" s="654" t="s">
        <v>568</v>
      </c>
      <c r="F67" s="667"/>
      <c r="I67" s="674">
        <v>184239</v>
      </c>
      <c r="J67" s="673" t="s">
        <v>3</v>
      </c>
      <c r="K67" s="673" t="str">
        <f t="shared" ref="K67:K82" si="8">I67&amp;J67</f>
        <v>184239,</v>
      </c>
      <c r="L67" s="674" t="s">
        <v>1408</v>
      </c>
      <c r="N67" s="679"/>
      <c r="O67" s="680"/>
      <c r="P67" s="680"/>
      <c r="Q67" s="679"/>
      <c r="R67" s="679"/>
      <c r="S67" s="679"/>
      <c r="T67" s="680"/>
      <c r="U67" s="680"/>
      <c r="V67" s="679"/>
    </row>
    <row r="68" spans="1:22">
      <c r="A68" s="138"/>
      <c r="B68" s="664">
        <v>131898</v>
      </c>
      <c r="C68" s="662" t="s">
        <v>3</v>
      </c>
      <c r="D68" s="457" t="str">
        <f t="shared" si="7"/>
        <v>131898,</v>
      </c>
      <c r="E68" s="654" t="s">
        <v>569</v>
      </c>
      <c r="F68" s="667"/>
      <c r="I68" s="674">
        <v>195217</v>
      </c>
      <c r="J68" s="673" t="s">
        <v>3</v>
      </c>
      <c r="K68" s="673" t="str">
        <f t="shared" si="8"/>
        <v>195217,</v>
      </c>
      <c r="L68" s="674" t="s">
        <v>67</v>
      </c>
      <c r="N68" s="679"/>
      <c r="O68" s="680"/>
      <c r="P68" s="680"/>
      <c r="Q68" s="679"/>
      <c r="R68" s="679"/>
      <c r="S68" s="679"/>
      <c r="T68" s="680"/>
      <c r="U68" s="680"/>
      <c r="V68" s="679"/>
    </row>
    <row r="69" spans="1:22">
      <c r="A69" s="138"/>
      <c r="B69" s="664">
        <v>43628</v>
      </c>
      <c r="C69" s="662" t="s">
        <v>3</v>
      </c>
      <c r="D69" s="457" t="str">
        <f t="shared" si="7"/>
        <v>43628,</v>
      </c>
      <c r="E69" s="654" t="s">
        <v>570</v>
      </c>
      <c r="F69" s="667"/>
      <c r="I69" s="674">
        <v>233070</v>
      </c>
      <c r="J69" s="673" t="s">
        <v>3</v>
      </c>
      <c r="K69" s="673" t="str">
        <f t="shared" si="8"/>
        <v>233070,</v>
      </c>
      <c r="L69" s="674" t="s">
        <v>1551</v>
      </c>
      <c r="N69" s="679"/>
      <c r="O69" s="680"/>
      <c r="P69" s="680"/>
      <c r="Q69" s="679"/>
      <c r="R69" s="679"/>
      <c r="S69" s="679"/>
      <c r="T69" s="680"/>
      <c r="U69" s="680"/>
      <c r="V69" s="679"/>
    </row>
    <row r="70" spans="1:22">
      <c r="A70" s="138"/>
      <c r="B70" s="664">
        <v>135483</v>
      </c>
      <c r="C70" s="662" t="s">
        <v>3</v>
      </c>
      <c r="D70" s="457" t="str">
        <f t="shared" si="7"/>
        <v>135483,</v>
      </c>
      <c r="E70" s="654" t="s">
        <v>570</v>
      </c>
      <c r="F70" s="667"/>
      <c r="I70" s="674">
        <v>1646</v>
      </c>
      <c r="J70" s="673" t="s">
        <v>3</v>
      </c>
      <c r="K70" s="673" t="str">
        <f t="shared" si="8"/>
        <v>1646,</v>
      </c>
      <c r="L70" s="674" t="s">
        <v>1551</v>
      </c>
      <c r="N70" s="679"/>
      <c r="O70" s="680"/>
      <c r="P70" s="680"/>
      <c r="Q70" s="679"/>
      <c r="R70" s="679"/>
      <c r="S70" s="679"/>
      <c r="T70" s="680"/>
      <c r="U70" s="680"/>
      <c r="V70" s="679"/>
    </row>
    <row r="71" spans="1:22">
      <c r="A71" s="138"/>
      <c r="B71" s="664">
        <v>177707</v>
      </c>
      <c r="C71" s="662" t="s">
        <v>3</v>
      </c>
      <c r="D71" s="457" t="str">
        <f t="shared" si="7"/>
        <v>177707,</v>
      </c>
      <c r="E71" s="654" t="s">
        <v>832</v>
      </c>
      <c r="F71" s="667"/>
      <c r="I71" s="674">
        <v>148281</v>
      </c>
      <c r="J71" s="673" t="s">
        <v>3</v>
      </c>
      <c r="K71" s="673" t="str">
        <f t="shared" si="8"/>
        <v>148281,</v>
      </c>
      <c r="L71" s="674" t="s">
        <v>501</v>
      </c>
      <c r="N71" s="679"/>
      <c r="O71" s="680"/>
      <c r="P71" s="680"/>
      <c r="Q71" s="679"/>
      <c r="R71" s="679"/>
      <c r="S71" s="679"/>
      <c r="T71" s="680"/>
      <c r="U71" s="680"/>
      <c r="V71" s="679"/>
    </row>
    <row r="72" spans="1:22">
      <c r="A72" s="138"/>
      <c r="B72" s="664">
        <v>167024</v>
      </c>
      <c r="C72" s="662" t="s">
        <v>3</v>
      </c>
      <c r="D72" s="457" t="str">
        <f t="shared" si="7"/>
        <v>167024,</v>
      </c>
      <c r="E72" s="654" t="s">
        <v>833</v>
      </c>
      <c r="F72" s="667"/>
      <c r="I72" s="674">
        <v>56875</v>
      </c>
      <c r="J72" s="673" t="s">
        <v>3</v>
      </c>
      <c r="K72" s="673" t="str">
        <f t="shared" si="8"/>
        <v>56875,</v>
      </c>
      <c r="L72" s="674" t="s">
        <v>845</v>
      </c>
      <c r="N72" s="679"/>
      <c r="O72" s="680"/>
      <c r="P72" s="680"/>
      <c r="Q72" s="679"/>
      <c r="R72" s="679"/>
      <c r="S72" s="679"/>
      <c r="T72" s="680"/>
      <c r="U72" s="680"/>
      <c r="V72" s="679"/>
    </row>
    <row r="73" spans="1:22">
      <c r="A73" s="138"/>
      <c r="B73" s="664">
        <v>1314</v>
      </c>
      <c r="C73" s="662" t="s">
        <v>3</v>
      </c>
      <c r="D73" s="457" t="str">
        <f t="shared" si="7"/>
        <v>1314,</v>
      </c>
      <c r="E73" s="654" t="s">
        <v>472</v>
      </c>
      <c r="F73" s="667"/>
      <c r="I73" s="674">
        <v>201067</v>
      </c>
      <c r="J73" s="673" t="s">
        <v>3</v>
      </c>
      <c r="K73" s="673" t="str">
        <f t="shared" si="8"/>
        <v>201067,</v>
      </c>
      <c r="L73" s="674" t="s">
        <v>1488</v>
      </c>
      <c r="N73" s="679"/>
      <c r="O73" s="680"/>
      <c r="P73" s="680"/>
      <c r="Q73" s="679"/>
      <c r="R73" s="679"/>
      <c r="S73" s="679"/>
      <c r="T73" s="680"/>
      <c r="U73" s="680"/>
      <c r="V73" s="679"/>
    </row>
    <row r="74" spans="1:22">
      <c r="A74" s="138"/>
      <c r="B74" s="664">
        <v>128372</v>
      </c>
      <c r="C74" s="662" t="s">
        <v>3</v>
      </c>
      <c r="D74" s="457" t="str">
        <f t="shared" si="7"/>
        <v>128372,</v>
      </c>
      <c r="E74" s="654" t="s">
        <v>564</v>
      </c>
      <c r="F74" s="667"/>
      <c r="I74" s="674">
        <v>55174</v>
      </c>
      <c r="J74" s="673" t="s">
        <v>3</v>
      </c>
      <c r="K74" s="673" t="str">
        <f t="shared" si="8"/>
        <v>55174,</v>
      </c>
      <c r="L74" s="674" t="s">
        <v>1194</v>
      </c>
      <c r="N74" s="679"/>
      <c r="O74" s="680"/>
      <c r="P74" s="680"/>
      <c r="Q74" s="679"/>
      <c r="R74" s="679"/>
      <c r="S74" s="679"/>
      <c r="T74" s="680"/>
      <c r="U74" s="680"/>
      <c r="V74" s="679"/>
    </row>
    <row r="75" spans="1:22">
      <c r="A75" s="138"/>
      <c r="B75" s="664">
        <v>94886</v>
      </c>
      <c r="C75" s="662" t="s">
        <v>3</v>
      </c>
      <c r="D75" s="457" t="str">
        <f t="shared" si="7"/>
        <v>94886,</v>
      </c>
      <c r="E75" s="654" t="s">
        <v>564</v>
      </c>
      <c r="F75" s="667"/>
      <c r="I75" s="674">
        <v>148441</v>
      </c>
      <c r="J75" s="673" t="s">
        <v>3</v>
      </c>
      <c r="K75" s="673" t="str">
        <f t="shared" si="8"/>
        <v>148441,</v>
      </c>
      <c r="L75" s="674" t="s">
        <v>501</v>
      </c>
      <c r="N75" s="679"/>
      <c r="O75" s="680"/>
      <c r="P75" s="680"/>
      <c r="Q75" s="679"/>
      <c r="R75" s="679"/>
      <c r="S75" s="679"/>
      <c r="T75" s="680"/>
      <c r="U75" s="680"/>
      <c r="V75" s="679"/>
    </row>
    <row r="76" spans="1:22">
      <c r="A76" s="138"/>
      <c r="B76" s="664">
        <v>13491</v>
      </c>
      <c r="C76" s="662" t="s">
        <v>3</v>
      </c>
      <c r="D76" s="457" t="str">
        <f t="shared" si="7"/>
        <v>13491,</v>
      </c>
      <c r="E76" s="654" t="s">
        <v>835</v>
      </c>
      <c r="F76" s="667"/>
      <c r="I76" s="674">
        <v>193202</v>
      </c>
      <c r="J76" s="673" t="s">
        <v>3</v>
      </c>
      <c r="K76" s="673" t="str">
        <f t="shared" si="8"/>
        <v>193202,</v>
      </c>
      <c r="L76" s="674" t="s">
        <v>204</v>
      </c>
      <c r="N76" s="679"/>
      <c r="O76" s="680"/>
      <c r="P76" s="680"/>
      <c r="Q76" s="679"/>
      <c r="R76" s="679"/>
      <c r="S76" s="679"/>
      <c r="T76" s="680"/>
      <c r="U76" s="680"/>
      <c r="V76" s="679"/>
    </row>
    <row r="77" spans="1:22">
      <c r="A77" s="138"/>
      <c r="B77" s="664">
        <v>1440</v>
      </c>
      <c r="C77" s="662" t="s">
        <v>3</v>
      </c>
      <c r="D77" s="457" t="str">
        <f t="shared" si="7"/>
        <v>1440,</v>
      </c>
      <c r="E77" s="654" t="s">
        <v>457</v>
      </c>
      <c r="F77" s="667"/>
      <c r="I77" s="674">
        <v>193203</v>
      </c>
      <c r="J77" s="673" t="s">
        <v>3</v>
      </c>
      <c r="K77" s="673" t="str">
        <f t="shared" si="8"/>
        <v>193203,</v>
      </c>
      <c r="L77" s="674" t="s">
        <v>206</v>
      </c>
      <c r="N77" s="679"/>
      <c r="O77" s="680"/>
      <c r="P77" s="680"/>
      <c r="Q77" s="679"/>
      <c r="R77" s="679"/>
      <c r="S77" s="679"/>
      <c r="T77" s="680"/>
      <c r="U77" s="680"/>
      <c r="V77" s="679"/>
    </row>
    <row r="78" spans="1:22">
      <c r="A78" s="138"/>
      <c r="B78" s="664">
        <v>70432</v>
      </c>
      <c r="C78" s="662" t="s">
        <v>3</v>
      </c>
      <c r="D78" s="457" t="str">
        <f t="shared" si="7"/>
        <v>70432,</v>
      </c>
      <c r="E78" s="654" t="s">
        <v>457</v>
      </c>
      <c r="F78" s="667"/>
      <c r="I78" s="674">
        <v>158603</v>
      </c>
      <c r="J78" s="673" t="s">
        <v>3</v>
      </c>
      <c r="K78" s="673" t="str">
        <f t="shared" si="8"/>
        <v>158603,</v>
      </c>
      <c r="L78" s="674" t="s">
        <v>316</v>
      </c>
      <c r="N78" s="679"/>
      <c r="O78" s="680"/>
      <c r="P78" s="680"/>
      <c r="Q78" s="679"/>
      <c r="R78" s="679"/>
      <c r="S78" s="679"/>
      <c r="T78" s="680"/>
      <c r="U78" s="680"/>
      <c r="V78" s="679"/>
    </row>
    <row r="79" spans="1:22">
      <c r="A79" s="138"/>
      <c r="B79" s="664">
        <v>25343</v>
      </c>
      <c r="C79" s="662" t="s">
        <v>3</v>
      </c>
      <c r="D79" s="457" t="str">
        <f t="shared" si="7"/>
        <v>25343,</v>
      </c>
      <c r="E79" s="654" t="s">
        <v>839</v>
      </c>
      <c r="F79" s="667"/>
      <c r="I79" s="674">
        <v>53584</v>
      </c>
      <c r="J79" s="673" t="s">
        <v>3</v>
      </c>
      <c r="K79" s="673" t="str">
        <f t="shared" si="8"/>
        <v>53584,</v>
      </c>
      <c r="L79" s="674" t="s">
        <v>196</v>
      </c>
      <c r="N79" s="679"/>
      <c r="O79" s="680"/>
      <c r="P79" s="680"/>
      <c r="Q79" s="679"/>
      <c r="R79" s="679"/>
      <c r="S79" s="679"/>
      <c r="T79" s="680"/>
      <c r="U79" s="680"/>
      <c r="V79" s="679"/>
    </row>
    <row r="80" spans="1:22">
      <c r="A80" s="138"/>
      <c r="B80" s="664">
        <v>1236</v>
      </c>
      <c r="C80" s="662" t="s">
        <v>3</v>
      </c>
      <c r="D80" s="457" t="str">
        <f t="shared" si="7"/>
        <v>1236,</v>
      </c>
      <c r="E80" s="654" t="s">
        <v>477</v>
      </c>
      <c r="F80" s="667"/>
      <c r="I80" s="674">
        <v>84287</v>
      </c>
      <c r="J80" s="673" t="s">
        <v>3</v>
      </c>
      <c r="K80" s="673" t="str">
        <f t="shared" si="8"/>
        <v>84287,</v>
      </c>
      <c r="L80" s="674" t="s">
        <v>195</v>
      </c>
      <c r="N80" s="679"/>
      <c r="O80" s="680"/>
      <c r="P80" s="680"/>
      <c r="Q80" s="679"/>
      <c r="R80" s="679"/>
      <c r="S80" s="679"/>
      <c r="T80" s="680"/>
      <c r="U80" s="680"/>
      <c r="V80" s="679"/>
    </row>
    <row r="81" spans="1:22">
      <c r="A81" s="138"/>
      <c r="B81" s="664">
        <v>1375</v>
      </c>
      <c r="C81" s="662" t="s">
        <v>3</v>
      </c>
      <c r="D81" s="457" t="str">
        <f t="shared" si="7"/>
        <v>1375,</v>
      </c>
      <c r="E81" s="654" t="s">
        <v>477</v>
      </c>
      <c r="F81" s="667"/>
      <c r="I81" s="674">
        <v>159519</v>
      </c>
      <c r="J81" s="673" t="s">
        <v>3</v>
      </c>
      <c r="K81" s="673" t="str">
        <f t="shared" si="8"/>
        <v>159519,</v>
      </c>
      <c r="L81" s="674" t="s">
        <v>1569</v>
      </c>
      <c r="N81" s="679"/>
      <c r="O81" s="680"/>
      <c r="P81" s="680"/>
      <c r="Q81" s="679"/>
      <c r="R81" s="679"/>
      <c r="S81" s="679"/>
      <c r="T81" s="680"/>
      <c r="U81" s="680"/>
      <c r="V81" s="679"/>
    </row>
    <row r="82" spans="1:22">
      <c r="A82" s="138"/>
      <c r="B82" s="664">
        <v>148890</v>
      </c>
      <c r="C82" s="662" t="s">
        <v>3</v>
      </c>
      <c r="D82" s="457" t="str">
        <f t="shared" si="7"/>
        <v>148890,</v>
      </c>
      <c r="E82" s="654" t="s">
        <v>477</v>
      </c>
      <c r="F82" s="667"/>
      <c r="I82" s="675">
        <v>207713</v>
      </c>
      <c r="J82" s="673"/>
      <c r="K82" s="673" t="str">
        <f t="shared" si="8"/>
        <v>207713</v>
      </c>
      <c r="L82" s="676" t="s">
        <v>1574</v>
      </c>
      <c r="N82" s="679"/>
      <c r="O82" s="680"/>
      <c r="P82" s="680"/>
      <c r="Q82" s="679"/>
      <c r="R82" s="679"/>
      <c r="S82" s="679"/>
      <c r="T82" s="680"/>
      <c r="U82" s="680"/>
      <c r="V82" s="679"/>
    </row>
    <row r="83" spans="1:22">
      <c r="A83" s="138"/>
      <c r="B83" s="664">
        <v>10702</v>
      </c>
      <c r="C83" s="662" t="s">
        <v>3</v>
      </c>
      <c r="D83" s="457" t="str">
        <f t="shared" si="7"/>
        <v>10702,</v>
      </c>
      <c r="E83" s="654" t="s">
        <v>477</v>
      </c>
      <c r="F83" s="667"/>
      <c r="N83" s="679"/>
      <c r="O83" s="679"/>
      <c r="P83" s="679"/>
      <c r="Q83" s="679"/>
      <c r="R83" s="679"/>
      <c r="S83" s="679"/>
      <c r="T83" s="679"/>
      <c r="U83" s="679"/>
      <c r="V83" s="679"/>
    </row>
    <row r="84" spans="1:22">
      <c r="A84" s="138"/>
      <c r="B84" s="664">
        <v>1271</v>
      </c>
      <c r="C84" s="662" t="s">
        <v>3</v>
      </c>
      <c r="D84" s="457" t="str">
        <f t="shared" si="7"/>
        <v>1271,</v>
      </c>
      <c r="E84" s="654" t="s">
        <v>840</v>
      </c>
      <c r="F84" s="667"/>
      <c r="N84" s="679"/>
      <c r="O84" s="679"/>
      <c r="P84" s="679"/>
      <c r="Q84" s="679"/>
      <c r="R84" s="679"/>
      <c r="S84" s="679"/>
      <c r="T84" s="679"/>
      <c r="U84" s="679"/>
      <c r="V84" s="679"/>
    </row>
    <row r="85" spans="1:22">
      <c r="A85" s="138"/>
      <c r="B85" s="664">
        <v>15929</v>
      </c>
      <c r="C85" s="662" t="s">
        <v>3</v>
      </c>
      <c r="D85" s="457" t="str">
        <f t="shared" si="7"/>
        <v>15929,</v>
      </c>
      <c r="E85" s="654" t="s">
        <v>841</v>
      </c>
      <c r="F85" s="667"/>
      <c r="N85" s="679"/>
      <c r="O85" s="679"/>
      <c r="P85" s="679"/>
      <c r="Q85" s="679"/>
      <c r="R85" s="679"/>
      <c r="S85" s="679"/>
      <c r="T85" s="679"/>
      <c r="U85" s="679"/>
      <c r="V85" s="679"/>
    </row>
    <row r="86" spans="1:6">
      <c r="A86" s="138"/>
      <c r="B86" s="664">
        <v>1946</v>
      </c>
      <c r="C86" s="662" t="s">
        <v>3</v>
      </c>
      <c r="D86" s="457" t="str">
        <f t="shared" si="7"/>
        <v>1946,</v>
      </c>
      <c r="E86" s="654" t="s">
        <v>842</v>
      </c>
      <c r="F86" s="667"/>
    </row>
    <row r="87" spans="1:6">
      <c r="A87" s="138"/>
      <c r="B87" s="664">
        <v>11788</v>
      </c>
      <c r="C87" s="662" t="s">
        <v>3</v>
      </c>
      <c r="D87" s="457" t="str">
        <f t="shared" si="7"/>
        <v>11788,</v>
      </c>
      <c r="E87" s="654" t="s">
        <v>843</v>
      </c>
      <c r="F87" s="667"/>
    </row>
    <row r="88" spans="1:6">
      <c r="A88" s="138"/>
      <c r="B88" s="664">
        <v>42965</v>
      </c>
      <c r="C88" s="662" t="s">
        <v>3</v>
      </c>
      <c r="D88" s="457" t="str">
        <f t="shared" si="7"/>
        <v>42965,</v>
      </c>
      <c r="E88" s="654" t="s">
        <v>843</v>
      </c>
      <c r="F88" s="667"/>
    </row>
    <row r="89" spans="1:6">
      <c r="A89" s="138"/>
      <c r="B89" s="664">
        <v>58262</v>
      </c>
      <c r="C89" s="662" t="s">
        <v>3</v>
      </c>
      <c r="D89" s="457" t="str">
        <f t="shared" si="7"/>
        <v>58262,</v>
      </c>
      <c r="E89" s="654" t="s">
        <v>843</v>
      </c>
      <c r="F89" s="667"/>
    </row>
    <row r="90" spans="1:6">
      <c r="A90" s="138"/>
      <c r="B90" s="664">
        <v>195217</v>
      </c>
      <c r="C90" s="662" t="s">
        <v>3</v>
      </c>
      <c r="D90" s="457" t="str">
        <f t="shared" ref="D90:D127" si="9">B90&amp;C90</f>
        <v>195217,</v>
      </c>
      <c r="E90" s="654" t="s">
        <v>67</v>
      </c>
      <c r="F90" s="667"/>
    </row>
    <row r="91" spans="1:6">
      <c r="A91" s="138"/>
      <c r="B91" s="664">
        <v>11424</v>
      </c>
      <c r="C91" s="662" t="s">
        <v>3</v>
      </c>
      <c r="D91" s="457" t="str">
        <f t="shared" si="9"/>
        <v>11424,</v>
      </c>
      <c r="E91" s="654" t="s">
        <v>844</v>
      </c>
      <c r="F91" s="667"/>
    </row>
    <row r="92" spans="1:6">
      <c r="A92" s="138"/>
      <c r="B92" s="664">
        <v>86955</v>
      </c>
      <c r="C92" s="662" t="s">
        <v>3</v>
      </c>
      <c r="D92" s="457" t="str">
        <f t="shared" si="9"/>
        <v>86955,</v>
      </c>
      <c r="E92" s="654" t="s">
        <v>844</v>
      </c>
      <c r="F92" s="667"/>
    </row>
    <row r="93" spans="1:6">
      <c r="A93" s="138"/>
      <c r="B93" s="664">
        <v>48043</v>
      </c>
      <c r="C93" s="662" t="s">
        <v>3</v>
      </c>
      <c r="D93" s="457" t="str">
        <f t="shared" si="9"/>
        <v>48043,</v>
      </c>
      <c r="E93" s="654" t="s">
        <v>844</v>
      </c>
      <c r="F93" s="667"/>
    </row>
    <row r="94" spans="1:6">
      <c r="A94" s="138"/>
      <c r="B94" s="664">
        <v>219041</v>
      </c>
      <c r="C94" s="662" t="s">
        <v>3</v>
      </c>
      <c r="D94" s="457" t="str">
        <f t="shared" si="9"/>
        <v>219041,</v>
      </c>
      <c r="E94" s="654" t="s">
        <v>845</v>
      </c>
      <c r="F94" s="667"/>
    </row>
    <row r="95" spans="1:6">
      <c r="A95" s="138"/>
      <c r="B95" s="664">
        <v>56875</v>
      </c>
      <c r="C95" s="662" t="s">
        <v>3</v>
      </c>
      <c r="D95" s="457" t="str">
        <f t="shared" si="9"/>
        <v>56875,</v>
      </c>
      <c r="E95" s="654" t="s">
        <v>845</v>
      </c>
      <c r="F95" s="667"/>
    </row>
    <row r="96" spans="1:6">
      <c r="A96" s="138"/>
      <c r="B96" s="664">
        <v>220224</v>
      </c>
      <c r="C96" s="662" t="s">
        <v>3</v>
      </c>
      <c r="D96" s="457" t="str">
        <f t="shared" si="9"/>
        <v>220224,</v>
      </c>
      <c r="E96" s="654" t="s">
        <v>845</v>
      </c>
      <c r="F96" s="667"/>
    </row>
    <row r="97" spans="1:6">
      <c r="A97" s="138"/>
      <c r="B97" s="664">
        <v>49118</v>
      </c>
      <c r="C97" s="662" t="s">
        <v>3</v>
      </c>
      <c r="D97" s="457" t="str">
        <f t="shared" si="9"/>
        <v>49118,</v>
      </c>
      <c r="E97" s="654" t="s">
        <v>846</v>
      </c>
      <c r="F97" s="667"/>
    </row>
    <row r="98" spans="1:6">
      <c r="A98" s="138"/>
      <c r="B98" s="664">
        <v>56783</v>
      </c>
      <c r="C98" s="662" t="s">
        <v>3</v>
      </c>
      <c r="D98" s="457" t="str">
        <f t="shared" si="9"/>
        <v>56783,</v>
      </c>
      <c r="E98" s="654" t="s">
        <v>846</v>
      </c>
      <c r="F98" s="667"/>
    </row>
    <row r="99" spans="1:6">
      <c r="A99" s="138"/>
      <c r="B99" s="664">
        <v>57129</v>
      </c>
      <c r="C99" s="662" t="s">
        <v>3</v>
      </c>
      <c r="D99" s="457" t="str">
        <f t="shared" si="9"/>
        <v>57129,</v>
      </c>
      <c r="E99" s="654" t="s">
        <v>534</v>
      </c>
      <c r="F99" s="667"/>
    </row>
    <row r="100" spans="1:6">
      <c r="A100" s="138"/>
      <c r="B100" s="664">
        <v>176650</v>
      </c>
      <c r="C100" s="662" t="s">
        <v>3</v>
      </c>
      <c r="D100" s="457" t="str">
        <f t="shared" si="9"/>
        <v>176650,</v>
      </c>
      <c r="E100" s="654" t="s">
        <v>462</v>
      </c>
      <c r="F100" s="667"/>
    </row>
    <row r="101" spans="1:6">
      <c r="A101" s="138"/>
      <c r="B101" s="664">
        <v>207271</v>
      </c>
      <c r="C101" s="662" t="s">
        <v>3</v>
      </c>
      <c r="D101" s="457" t="str">
        <f t="shared" si="9"/>
        <v>207271,</v>
      </c>
      <c r="E101" s="654" t="s">
        <v>462</v>
      </c>
      <c r="F101" s="667"/>
    </row>
    <row r="102" spans="1:6">
      <c r="A102" s="138"/>
      <c r="B102" s="664">
        <v>218704</v>
      </c>
      <c r="C102" s="662" t="s">
        <v>3</v>
      </c>
      <c r="D102" s="457" t="str">
        <f t="shared" si="9"/>
        <v>218704,</v>
      </c>
      <c r="E102" s="654" t="s">
        <v>462</v>
      </c>
      <c r="F102" s="667"/>
    </row>
    <row r="103" spans="1:6">
      <c r="A103" s="138"/>
      <c r="B103" s="664">
        <v>23217</v>
      </c>
      <c r="C103" s="662" t="s">
        <v>3</v>
      </c>
      <c r="D103" s="457" t="str">
        <f t="shared" si="9"/>
        <v>23217,</v>
      </c>
      <c r="E103" s="654" t="s">
        <v>570</v>
      </c>
      <c r="F103" s="667"/>
    </row>
    <row r="104" spans="1:6">
      <c r="A104" s="138"/>
      <c r="B104" s="664">
        <v>1924</v>
      </c>
      <c r="C104" s="662" t="s">
        <v>3</v>
      </c>
      <c r="D104" s="457" t="str">
        <f t="shared" si="9"/>
        <v>1924,</v>
      </c>
      <c r="E104" s="654" t="s">
        <v>570</v>
      </c>
      <c r="F104" s="667"/>
    </row>
    <row r="105" spans="1:6">
      <c r="A105" s="138"/>
      <c r="B105" s="664">
        <v>27724</v>
      </c>
      <c r="C105" s="662" t="s">
        <v>3</v>
      </c>
      <c r="D105" s="457" t="str">
        <f t="shared" si="9"/>
        <v>27724,</v>
      </c>
      <c r="E105" s="654" t="s">
        <v>570</v>
      </c>
      <c r="F105" s="667"/>
    </row>
    <row r="106" spans="1:6">
      <c r="A106" s="138"/>
      <c r="B106" s="664">
        <v>6178</v>
      </c>
      <c r="C106" s="662" t="s">
        <v>3</v>
      </c>
      <c r="D106" s="457" t="str">
        <f t="shared" si="9"/>
        <v>6178,</v>
      </c>
      <c r="E106" s="654" t="s">
        <v>570</v>
      </c>
      <c r="F106" s="667"/>
    </row>
    <row r="107" spans="1:6">
      <c r="A107" s="138"/>
      <c r="B107" s="664">
        <v>94162</v>
      </c>
      <c r="C107" s="662" t="s">
        <v>3</v>
      </c>
      <c r="D107" s="457" t="str">
        <f t="shared" si="9"/>
        <v>94162,</v>
      </c>
      <c r="E107" s="654" t="s">
        <v>847</v>
      </c>
      <c r="F107" s="667"/>
    </row>
    <row r="108" spans="1:6">
      <c r="A108" s="138"/>
      <c r="B108" s="664">
        <v>166880</v>
      </c>
      <c r="C108" s="662" t="s">
        <v>3</v>
      </c>
      <c r="D108" s="457" t="str">
        <f t="shared" si="9"/>
        <v>166880,</v>
      </c>
      <c r="E108" s="654" t="s">
        <v>463</v>
      </c>
      <c r="F108" s="667"/>
    </row>
    <row r="109" spans="1:6">
      <c r="A109" s="138"/>
      <c r="B109" s="664">
        <v>55449</v>
      </c>
      <c r="C109" s="662" t="s">
        <v>3</v>
      </c>
      <c r="D109" s="457" t="str">
        <f t="shared" si="9"/>
        <v>55449,</v>
      </c>
      <c r="E109" s="654" t="s">
        <v>463</v>
      </c>
      <c r="F109" s="667"/>
    </row>
    <row r="110" spans="1:6">
      <c r="A110" s="138"/>
      <c r="B110" s="664">
        <v>9025</v>
      </c>
      <c r="C110" s="662" t="s">
        <v>3</v>
      </c>
      <c r="D110" s="457" t="str">
        <f t="shared" si="9"/>
        <v>9025,</v>
      </c>
      <c r="E110" s="654" t="s">
        <v>561</v>
      </c>
      <c r="F110" s="667"/>
    </row>
    <row r="111" spans="1:6">
      <c r="A111" s="138"/>
      <c r="B111" s="664">
        <v>64766</v>
      </c>
      <c r="C111" s="662" t="s">
        <v>3</v>
      </c>
      <c r="D111" s="457" t="str">
        <f t="shared" si="9"/>
        <v>64766,</v>
      </c>
      <c r="E111" s="654" t="s">
        <v>561</v>
      </c>
      <c r="F111" s="667"/>
    </row>
    <row r="112" spans="1:6">
      <c r="A112" s="138"/>
      <c r="B112" s="664">
        <v>2585</v>
      </c>
      <c r="C112" s="662" t="s">
        <v>3</v>
      </c>
      <c r="D112" s="457" t="str">
        <f t="shared" si="9"/>
        <v>2585,</v>
      </c>
      <c r="E112" s="654" t="s">
        <v>848</v>
      </c>
      <c r="F112" s="667"/>
    </row>
    <row r="113" spans="1:6">
      <c r="A113" s="138"/>
      <c r="B113" s="664">
        <v>168760</v>
      </c>
      <c r="C113" s="662" t="s">
        <v>3</v>
      </c>
      <c r="D113" s="457" t="str">
        <f t="shared" si="9"/>
        <v>168760,</v>
      </c>
      <c r="E113" s="654" t="s">
        <v>848</v>
      </c>
      <c r="F113" s="667"/>
    </row>
    <row r="114" spans="1:6">
      <c r="A114" s="138"/>
      <c r="B114" s="663">
        <v>170537</v>
      </c>
      <c r="C114" s="662" t="s">
        <v>3</v>
      </c>
      <c r="D114" s="457" t="str">
        <f t="shared" si="9"/>
        <v>170537,</v>
      </c>
      <c r="E114" s="664" t="s">
        <v>798</v>
      </c>
      <c r="F114" s="667"/>
    </row>
    <row r="115" spans="1:6">
      <c r="A115" s="138"/>
      <c r="B115" s="663">
        <v>148441</v>
      </c>
      <c r="C115" s="662" t="s">
        <v>3</v>
      </c>
      <c r="D115" s="457" t="str">
        <f t="shared" si="9"/>
        <v>148441,</v>
      </c>
      <c r="E115" s="664" t="s">
        <v>501</v>
      </c>
      <c r="F115" s="667"/>
    </row>
    <row r="116" spans="1:6">
      <c r="A116" s="138"/>
      <c r="B116" s="663">
        <v>166819</v>
      </c>
      <c r="C116" s="662" t="s">
        <v>3</v>
      </c>
      <c r="D116" s="457" t="str">
        <f t="shared" si="9"/>
        <v>166819,</v>
      </c>
      <c r="E116" s="664" t="s">
        <v>28</v>
      </c>
      <c r="F116" s="667"/>
    </row>
    <row r="117" spans="1:6">
      <c r="A117" s="138"/>
      <c r="B117" s="663">
        <v>164949</v>
      </c>
      <c r="C117" s="662" t="s">
        <v>3</v>
      </c>
      <c r="D117" s="457" t="str">
        <f t="shared" si="9"/>
        <v>164949,</v>
      </c>
      <c r="E117" s="664" t="s">
        <v>28</v>
      </c>
      <c r="F117" s="667"/>
    </row>
    <row r="118" spans="1:6">
      <c r="A118" s="138"/>
      <c r="B118" s="662">
        <v>135858</v>
      </c>
      <c r="C118" s="662" t="s">
        <v>3</v>
      </c>
      <c r="D118" s="457" t="str">
        <f t="shared" si="9"/>
        <v>135858,</v>
      </c>
      <c r="E118" s="654" t="s">
        <v>561</v>
      </c>
      <c r="F118" s="667"/>
    </row>
    <row r="119" spans="1:6">
      <c r="A119" s="138"/>
      <c r="B119" s="662">
        <v>139495</v>
      </c>
      <c r="C119" s="662" t="s">
        <v>3</v>
      </c>
      <c r="D119" s="457" t="str">
        <f t="shared" si="9"/>
        <v>139495,</v>
      </c>
      <c r="E119" s="654" t="s">
        <v>477</v>
      </c>
      <c r="F119" s="667"/>
    </row>
    <row r="120" spans="1:6">
      <c r="A120" s="138"/>
      <c r="B120" s="662">
        <v>137157</v>
      </c>
      <c r="C120" s="662" t="s">
        <v>3</v>
      </c>
      <c r="D120" s="457" t="str">
        <f t="shared" si="9"/>
        <v>137157,</v>
      </c>
      <c r="E120" s="654" t="s">
        <v>464</v>
      </c>
      <c r="F120" s="667"/>
    </row>
    <row r="121" spans="1:6">
      <c r="A121" s="138"/>
      <c r="B121" s="662">
        <v>139497</v>
      </c>
      <c r="C121" s="662" t="s">
        <v>3</v>
      </c>
      <c r="D121" s="457" t="str">
        <f t="shared" si="9"/>
        <v>139497,</v>
      </c>
      <c r="E121" s="654" t="s">
        <v>850</v>
      </c>
      <c r="F121" s="667"/>
    </row>
    <row r="122" spans="1:6">
      <c r="A122" s="138"/>
      <c r="B122" s="662">
        <v>139743</v>
      </c>
      <c r="C122" s="662" t="s">
        <v>3</v>
      </c>
      <c r="D122" s="457" t="str">
        <f t="shared" si="9"/>
        <v>139743,</v>
      </c>
      <c r="E122" s="654" t="s">
        <v>472</v>
      </c>
      <c r="F122" s="667"/>
    </row>
    <row r="123" spans="1:6">
      <c r="A123" s="138"/>
      <c r="B123" s="662">
        <v>139494</v>
      </c>
      <c r="C123" s="662" t="s">
        <v>3</v>
      </c>
      <c r="D123" s="457" t="str">
        <f t="shared" si="9"/>
        <v>139494,</v>
      </c>
      <c r="E123" s="654" t="s">
        <v>789</v>
      </c>
      <c r="F123" s="667"/>
    </row>
    <row r="124" spans="1:6">
      <c r="A124" s="138"/>
      <c r="B124" s="662">
        <v>222895</v>
      </c>
      <c r="C124" s="662" t="s">
        <v>3</v>
      </c>
      <c r="D124" s="457" t="str">
        <f t="shared" si="9"/>
        <v>222895,</v>
      </c>
      <c r="E124" s="654" t="s">
        <v>457</v>
      </c>
      <c r="F124" s="667"/>
    </row>
    <row r="125" spans="1:6">
      <c r="A125" s="138"/>
      <c r="B125" s="662">
        <v>222896</v>
      </c>
      <c r="C125" s="662" t="s">
        <v>3</v>
      </c>
      <c r="D125" s="457" t="str">
        <f t="shared" si="9"/>
        <v>222896,</v>
      </c>
      <c r="E125" s="654" t="s">
        <v>851</v>
      </c>
      <c r="F125" s="667"/>
    </row>
    <row r="126" spans="1:6">
      <c r="A126" s="138"/>
      <c r="B126" s="664">
        <v>201777</v>
      </c>
      <c r="C126" s="662" t="s">
        <v>3</v>
      </c>
      <c r="D126" s="457" t="str">
        <f t="shared" si="9"/>
        <v>201777,</v>
      </c>
      <c r="E126" s="654" t="s">
        <v>836</v>
      </c>
      <c r="F126" s="667"/>
    </row>
    <row r="127" spans="1:6">
      <c r="A127" s="138"/>
      <c r="B127" s="664">
        <v>198750</v>
      </c>
      <c r="C127" s="662"/>
      <c r="D127" s="457" t="str">
        <f t="shared" si="9"/>
        <v>198750</v>
      </c>
      <c r="E127" s="654" t="s">
        <v>561</v>
      </c>
      <c r="F127" s="579"/>
    </row>
    <row r="128" spans="1:6">
      <c r="A128" s="138"/>
      <c r="B128" s="664"/>
      <c r="C128" s="662"/>
      <c r="D128" s="457"/>
      <c r="E128" s="654"/>
      <c r="F128" s="505"/>
    </row>
    <row r="129" spans="2:6">
      <c r="B129" s="143" t="s">
        <v>1597</v>
      </c>
      <c r="C129" s="656"/>
      <c r="D129" s="669">
        <v>184361</v>
      </c>
      <c r="E129" s="669" t="s">
        <v>1204</v>
      </c>
      <c r="F129" s="684">
        <v>4</v>
      </c>
    </row>
    <row r="130" spans="1:6">
      <c r="A130" s="685"/>
      <c r="B130" s="686"/>
      <c r="C130" s="687"/>
      <c r="D130" s="686"/>
      <c r="E130" s="686"/>
      <c r="F130" s="688"/>
    </row>
    <row r="131" spans="2:6">
      <c r="B131" s="689" t="s">
        <v>1599</v>
      </c>
      <c r="C131" s="656"/>
      <c r="D131" s="669"/>
      <c r="E131" s="684">
        <v>2697.99</v>
      </c>
      <c r="F131" s="684"/>
    </row>
    <row r="132" spans="2:6">
      <c r="B132" s="143" t="s">
        <v>1595</v>
      </c>
      <c r="C132" s="656"/>
      <c r="D132" s="669"/>
      <c r="E132" s="684">
        <v>9276.74</v>
      </c>
      <c r="F132" s="684"/>
    </row>
    <row r="133" spans="2:6">
      <c r="B133" s="143" t="s">
        <v>1649</v>
      </c>
      <c r="C133" s="656"/>
      <c r="D133" s="669"/>
      <c r="E133" s="684">
        <v>1733.33</v>
      </c>
      <c r="F133" s="684"/>
    </row>
    <row r="135" spans="2:6">
      <c r="B135" s="635" t="s">
        <v>79</v>
      </c>
      <c r="C135" s="635"/>
      <c r="D135" s="635"/>
      <c r="E135" s="635" t="s">
        <v>2</v>
      </c>
      <c r="F135" s="636"/>
    </row>
    <row r="136" spans="2:6">
      <c r="B136" s="375">
        <v>110038</v>
      </c>
      <c r="C136" s="375" t="s">
        <v>3</v>
      </c>
      <c r="D136" s="375" t="str">
        <f t="shared" ref="D136:D144" si="10">B136&amp;C136</f>
        <v>110038,</v>
      </c>
      <c r="E136" s="375" t="s">
        <v>103</v>
      </c>
      <c r="F136" s="570">
        <v>30</v>
      </c>
    </row>
    <row r="137" spans="2:6">
      <c r="B137" s="375">
        <v>110030</v>
      </c>
      <c r="C137" s="375" t="s">
        <v>3</v>
      </c>
      <c r="D137" s="375" t="str">
        <f t="shared" si="10"/>
        <v>110030,</v>
      </c>
      <c r="E137" s="599" t="s">
        <v>1366</v>
      </c>
      <c r="F137" s="570">
        <v>15</v>
      </c>
    </row>
    <row r="138" spans="2:6">
      <c r="B138" s="375">
        <v>161198</v>
      </c>
      <c r="C138" s="375" t="s">
        <v>3</v>
      </c>
      <c r="D138" s="375" t="str">
        <f t="shared" si="10"/>
        <v>161198,</v>
      </c>
      <c r="E138" s="375" t="s">
        <v>101</v>
      </c>
      <c r="F138" s="636">
        <v>20</v>
      </c>
    </row>
    <row r="139" spans="2:6">
      <c r="B139" s="375">
        <v>130134</v>
      </c>
      <c r="C139" s="375" t="s">
        <v>3</v>
      </c>
      <c r="D139" s="375" t="str">
        <f t="shared" si="10"/>
        <v>130134,</v>
      </c>
      <c r="E139" s="375" t="s">
        <v>101</v>
      </c>
      <c r="F139" s="636">
        <v>10</v>
      </c>
    </row>
    <row r="140" spans="2:6">
      <c r="B140" s="375">
        <v>177394</v>
      </c>
      <c r="C140" s="375" t="s">
        <v>3</v>
      </c>
      <c r="D140" s="375" t="str">
        <f t="shared" si="10"/>
        <v>177394,</v>
      </c>
      <c r="E140" s="375" t="s">
        <v>101</v>
      </c>
      <c r="F140" s="636">
        <v>8</v>
      </c>
    </row>
    <row r="141" spans="2:6">
      <c r="B141" s="375">
        <v>208936</v>
      </c>
      <c r="C141" s="375" t="s">
        <v>3</v>
      </c>
      <c r="D141" s="375" t="str">
        <f t="shared" si="10"/>
        <v>208936,</v>
      </c>
      <c r="E141" s="375" t="s">
        <v>546</v>
      </c>
      <c r="F141" s="636">
        <v>6</v>
      </c>
    </row>
    <row r="142" spans="2:6">
      <c r="B142" s="375">
        <v>144423</v>
      </c>
      <c r="C142" s="375" t="s">
        <v>3</v>
      </c>
      <c r="D142" s="375" t="str">
        <f t="shared" si="10"/>
        <v>144423,</v>
      </c>
      <c r="E142" s="375" t="s">
        <v>103</v>
      </c>
      <c r="F142" s="570">
        <v>8</v>
      </c>
    </row>
    <row r="143" spans="2:6">
      <c r="B143" s="375">
        <v>176240</v>
      </c>
      <c r="C143" s="375" t="s">
        <v>3</v>
      </c>
      <c r="D143" s="375" t="str">
        <f t="shared" si="10"/>
        <v>176240,</v>
      </c>
      <c r="E143" s="375" t="s">
        <v>1401</v>
      </c>
      <c r="F143" s="636">
        <v>5</v>
      </c>
    </row>
    <row r="144" spans="2:6">
      <c r="B144" s="375">
        <v>96009</v>
      </c>
      <c r="C144" s="375"/>
      <c r="D144" s="375" t="str">
        <f t="shared" si="10"/>
        <v>96009</v>
      </c>
      <c r="E144" s="375" t="s">
        <v>852</v>
      </c>
      <c r="F144" s="636">
        <v>10</v>
      </c>
    </row>
    <row r="145" spans="2:6">
      <c r="B145" s="375"/>
      <c r="C145" s="375"/>
      <c r="D145" s="375"/>
      <c r="E145" s="375"/>
      <c r="F145" s="636"/>
    </row>
    <row r="146" spans="2:6">
      <c r="B146" s="507" t="s">
        <v>454</v>
      </c>
      <c r="C146" s="507"/>
      <c r="D146" s="507"/>
      <c r="E146" s="507" t="s">
        <v>1414</v>
      </c>
      <c r="F146" s="636"/>
    </row>
    <row r="147" spans="2:6">
      <c r="B147" s="376">
        <v>155108</v>
      </c>
      <c r="C147" s="375" t="s">
        <v>3</v>
      </c>
      <c r="D147" s="376" t="str">
        <f>B147&amp;C151</f>
        <v>155108,</v>
      </c>
      <c r="E147" s="376" t="s">
        <v>1420</v>
      </c>
      <c r="F147" s="636">
        <v>20</v>
      </c>
    </row>
    <row r="148" spans="2:6">
      <c r="B148" s="376">
        <v>171499</v>
      </c>
      <c r="C148" s="376" t="s">
        <v>3</v>
      </c>
      <c r="D148" s="376" t="str">
        <f>B148&amp;C148</f>
        <v>171499,</v>
      </c>
      <c r="E148" s="376" t="s">
        <v>1423</v>
      </c>
      <c r="F148" s="316">
        <v>15</v>
      </c>
    </row>
    <row r="149" spans="2:6">
      <c r="B149" s="451">
        <v>170191</v>
      </c>
      <c r="C149" s="451"/>
      <c r="D149" s="376" t="str">
        <f>B149&amp;C149</f>
        <v>170191</v>
      </c>
      <c r="E149" s="85" t="s">
        <v>1650</v>
      </c>
      <c r="F149" s="508">
        <v>10</v>
      </c>
    </row>
    <row r="150" spans="2:6">
      <c r="B150" s="635" t="s">
        <v>79</v>
      </c>
      <c r="C150" s="635"/>
      <c r="D150" s="376"/>
      <c r="E150" s="635" t="s">
        <v>2</v>
      </c>
      <c r="F150" s="636"/>
    </row>
    <row r="151" spans="2:6">
      <c r="B151" s="375">
        <v>184082</v>
      </c>
      <c r="C151" s="375" t="s">
        <v>3</v>
      </c>
      <c r="D151" s="375" t="str">
        <f>B151&amp;C151</f>
        <v>184082,</v>
      </c>
      <c r="E151" s="375" t="s">
        <v>135</v>
      </c>
      <c r="F151" s="570">
        <v>5</v>
      </c>
    </row>
    <row r="152" spans="2:6">
      <c r="B152" s="375">
        <v>48233</v>
      </c>
      <c r="C152" s="375"/>
      <c r="D152" s="375" t="str">
        <f>B152&amp;C152</f>
        <v>48233</v>
      </c>
      <c r="E152" s="375" t="s">
        <v>135</v>
      </c>
      <c r="F152" s="637"/>
    </row>
    <row r="153" spans="2:6">
      <c r="B153" s="375">
        <v>67665</v>
      </c>
      <c r="C153" s="375" t="s">
        <v>3</v>
      </c>
      <c r="D153" s="375" t="str">
        <f t="shared" ref="D153:D158" si="11">B153&amp;C153</f>
        <v>67665,</v>
      </c>
      <c r="E153" s="375" t="s">
        <v>113</v>
      </c>
      <c r="F153" s="570">
        <v>20</v>
      </c>
    </row>
    <row r="154" spans="2:6">
      <c r="B154" s="375">
        <v>184102</v>
      </c>
      <c r="C154" s="375" t="s">
        <v>3</v>
      </c>
      <c r="D154" s="375" t="str">
        <f t="shared" si="11"/>
        <v>184102,</v>
      </c>
      <c r="E154" s="375" t="s">
        <v>113</v>
      </c>
      <c r="F154" s="572"/>
    </row>
    <row r="155" spans="2:6">
      <c r="B155" s="375">
        <v>146</v>
      </c>
      <c r="C155" s="375" t="s">
        <v>3</v>
      </c>
      <c r="D155" s="375" t="str">
        <f t="shared" si="11"/>
        <v>146,</v>
      </c>
      <c r="E155" s="375" t="s">
        <v>150</v>
      </c>
      <c r="F155" s="636">
        <v>10</v>
      </c>
    </row>
    <row r="156" spans="2:6">
      <c r="B156" s="375">
        <v>184103</v>
      </c>
      <c r="C156" s="375" t="s">
        <v>3</v>
      </c>
      <c r="D156" s="375" t="str">
        <f t="shared" si="11"/>
        <v>184103,</v>
      </c>
      <c r="E156" s="375" t="s">
        <v>162</v>
      </c>
      <c r="F156" s="636">
        <v>15</v>
      </c>
    </row>
    <row r="157" spans="2:6">
      <c r="B157" s="375">
        <v>131752</v>
      </c>
      <c r="C157" s="375" t="s">
        <v>3</v>
      </c>
      <c r="D157" s="375" t="str">
        <f t="shared" si="11"/>
        <v>131752,</v>
      </c>
      <c r="E157" s="375" t="s">
        <v>148</v>
      </c>
      <c r="F157" s="636">
        <v>15</v>
      </c>
    </row>
    <row r="158" spans="2:6">
      <c r="B158" s="375">
        <v>9856</v>
      </c>
      <c r="C158" s="375"/>
      <c r="D158" s="375" t="str">
        <f t="shared" si="11"/>
        <v>9856</v>
      </c>
      <c r="E158" s="375" t="s">
        <v>1348</v>
      </c>
      <c r="F158" s="636">
        <v>10</v>
      </c>
    </row>
    <row r="159" spans="2:6">
      <c r="B159" s="647"/>
      <c r="C159" s="647"/>
      <c r="D159" s="647"/>
      <c r="E159" s="647"/>
      <c r="F159" s="648"/>
    </row>
    <row r="160" spans="2:6">
      <c r="B160" s="638" t="s">
        <v>79</v>
      </c>
      <c r="C160" s="376"/>
      <c r="D160" s="376"/>
      <c r="E160" s="638" t="s">
        <v>447</v>
      </c>
      <c r="F160" s="636"/>
    </row>
    <row r="161" spans="2:6">
      <c r="B161" s="569">
        <v>226469</v>
      </c>
      <c r="C161" s="376" t="s">
        <v>3</v>
      </c>
      <c r="D161" s="376" t="str">
        <f>B161&amp;C161</f>
        <v>226469,</v>
      </c>
      <c r="E161" s="569" t="s">
        <v>1491</v>
      </c>
      <c r="F161" s="570">
        <v>80</v>
      </c>
    </row>
    <row r="162" spans="2:6">
      <c r="B162" s="569">
        <v>226472</v>
      </c>
      <c r="C162" s="376"/>
      <c r="D162" s="376" t="str">
        <f>B162&amp;C162</f>
        <v>226472</v>
      </c>
      <c r="E162" s="569" t="s">
        <v>1495</v>
      </c>
      <c r="F162" s="572"/>
    </row>
    <row r="163" spans="1:6">
      <c r="A163" s="639"/>
      <c r="B163" s="640"/>
      <c r="C163" s="641"/>
      <c r="D163" s="641"/>
      <c r="E163" s="640"/>
      <c r="F163" s="643"/>
    </row>
    <row r="164" spans="1:6">
      <c r="A164" s="460"/>
      <c r="B164" s="690" t="s">
        <v>79</v>
      </c>
      <c r="C164" s="451"/>
      <c r="D164" s="451"/>
      <c r="E164" s="690" t="s">
        <v>2</v>
      </c>
      <c r="F164" s="451"/>
    </row>
    <row r="165" spans="1:6">
      <c r="A165" s="460"/>
      <c r="B165" s="691">
        <v>232108</v>
      </c>
      <c r="C165" s="451"/>
      <c r="D165" s="451"/>
      <c r="E165" s="691" t="s">
        <v>1651</v>
      </c>
      <c r="F165" s="512" t="s">
        <v>1652</v>
      </c>
    </row>
    <row r="166" spans="1:6">
      <c r="A166" s="460"/>
      <c r="B166" s="691">
        <v>239471</v>
      </c>
      <c r="C166" s="451"/>
      <c r="D166" s="451"/>
      <c r="E166" s="691" t="s">
        <v>1653</v>
      </c>
      <c r="F166" s="513"/>
    </row>
    <row r="167" spans="1:6">
      <c r="A167" s="639"/>
      <c r="B167" s="640"/>
      <c r="C167" s="641"/>
      <c r="D167" s="641"/>
      <c r="E167" s="640"/>
      <c r="F167" s="643"/>
    </row>
    <row r="168" spans="1:6">
      <c r="A168" s="460"/>
      <c r="B168" s="451">
        <v>47683</v>
      </c>
      <c r="C168" s="452" t="s">
        <v>3</v>
      </c>
      <c r="D168" s="452" t="str">
        <f>B168&amp;C168</f>
        <v>47683,</v>
      </c>
      <c r="E168" s="451" t="s">
        <v>722</v>
      </c>
      <c r="F168" s="512">
        <v>80</v>
      </c>
    </row>
    <row r="169" spans="1:6">
      <c r="A169" s="460"/>
      <c r="B169" s="451">
        <v>1846</v>
      </c>
      <c r="C169" s="452"/>
      <c r="D169" s="452" t="str">
        <f>B169&amp;C169</f>
        <v>1846</v>
      </c>
      <c r="E169" s="451" t="s">
        <v>722</v>
      </c>
      <c r="F169" s="513"/>
    </row>
  </sheetData>
  <mergeCells count="27">
    <mergeCell ref="E131:F131"/>
    <mergeCell ref="E132:F132"/>
    <mergeCell ref="E133:F133"/>
    <mergeCell ref="A2:A6"/>
    <mergeCell ref="A10:A14"/>
    <mergeCell ref="A19:A25"/>
    <mergeCell ref="A27:A28"/>
    <mergeCell ref="A32:A42"/>
    <mergeCell ref="A44:A49"/>
    <mergeCell ref="A51:A52"/>
    <mergeCell ref="A54:A55"/>
    <mergeCell ref="A57:A127"/>
    <mergeCell ref="E2:E6"/>
    <mergeCell ref="F2:F6"/>
    <mergeCell ref="F13:F14"/>
    <mergeCell ref="F19:F25"/>
    <mergeCell ref="F27:F28"/>
    <mergeCell ref="F32:F42"/>
    <mergeCell ref="F44:F49"/>
    <mergeCell ref="F51:F52"/>
    <mergeCell ref="F54:F55"/>
    <mergeCell ref="F57:F127"/>
    <mergeCell ref="F151:F152"/>
    <mergeCell ref="F153:F154"/>
    <mergeCell ref="F161:F162"/>
    <mergeCell ref="F165:F166"/>
    <mergeCell ref="F168:F169"/>
  </mergeCells>
  <pageMargins left="0.75" right="0.75" top="1" bottom="1" header="0.5" footer="0.5"/>
  <pageSetup paperSize="120" orientation="portrait"/>
  <headerFooter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7"/>
  <sheetViews>
    <sheetView topLeftCell="C1" workbookViewId="0">
      <selection activeCell="A2" sqref="A$1:V$1048576"/>
    </sheetView>
  </sheetViews>
  <sheetFormatPr defaultColWidth="8.88888888888889" defaultRowHeight="14.4"/>
  <cols>
    <col min="1" max="1" width="9.22222222222222"/>
    <col min="2" max="2" width="14.5555555555556" customWidth="1"/>
    <col min="3" max="3" width="8.88888888888889" customWidth="1"/>
    <col min="4" max="4" width="7.66666666666667" customWidth="1"/>
    <col min="5" max="10" width="8.88888888888889" customWidth="1"/>
  </cols>
  <sheetData>
    <row r="1" ht="20.4" spans="1:22">
      <c r="A1" s="649" t="s">
        <v>1654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649"/>
      <c r="V1" s="649"/>
    </row>
    <row r="2" ht="28.8" spans="1:22">
      <c r="A2" s="3" t="s">
        <v>276</v>
      </c>
      <c r="B2" s="4" t="s">
        <v>277</v>
      </c>
      <c r="C2" s="4" t="s">
        <v>278</v>
      </c>
      <c r="D2" s="5" t="s">
        <v>279</v>
      </c>
      <c r="E2" s="5" t="s">
        <v>280</v>
      </c>
      <c r="F2" s="5" t="s">
        <v>281</v>
      </c>
      <c r="G2" s="5" t="s">
        <v>282</v>
      </c>
      <c r="H2" s="35" t="s">
        <v>283</v>
      </c>
      <c r="I2" s="35" t="s">
        <v>284</v>
      </c>
      <c r="J2" s="5" t="s">
        <v>285</v>
      </c>
      <c r="K2" s="5" t="s">
        <v>286</v>
      </c>
      <c r="L2" s="4" t="s">
        <v>287</v>
      </c>
      <c r="M2" s="36" t="s">
        <v>288</v>
      </c>
      <c r="N2" s="4" t="s">
        <v>277</v>
      </c>
      <c r="O2" s="4" t="s">
        <v>289</v>
      </c>
      <c r="P2" s="4" t="s">
        <v>290</v>
      </c>
      <c r="Q2" s="4" t="s">
        <v>291</v>
      </c>
      <c r="R2" s="4" t="s">
        <v>292</v>
      </c>
      <c r="S2" s="407" t="s">
        <v>441</v>
      </c>
      <c r="T2" s="88" t="s">
        <v>861</v>
      </c>
      <c r="U2" s="88" t="s">
        <v>942</v>
      </c>
      <c r="V2" s="49" t="s">
        <v>1133</v>
      </c>
    </row>
    <row r="3" spans="1:22">
      <c r="A3" s="6" t="s">
        <v>1277</v>
      </c>
      <c r="B3" s="8" t="s">
        <v>294</v>
      </c>
      <c r="C3" s="8">
        <v>0.9</v>
      </c>
      <c r="D3" s="9">
        <v>1.9</v>
      </c>
      <c r="E3" s="10">
        <v>56534</v>
      </c>
      <c r="F3" s="11">
        <v>119350</v>
      </c>
      <c r="G3" s="11">
        <v>3850</v>
      </c>
      <c r="H3" s="37">
        <f>E3/31</f>
        <v>1823.67741935484</v>
      </c>
      <c r="I3" s="37">
        <f>C3/D3*J4</f>
        <v>734.210526315789</v>
      </c>
      <c r="J3" s="38">
        <v>1550</v>
      </c>
      <c r="K3" s="38">
        <v>27451</v>
      </c>
      <c r="L3" s="39">
        <v>0.23</v>
      </c>
      <c r="M3" s="23">
        <v>57.2</v>
      </c>
      <c r="N3" s="20" t="s">
        <v>294</v>
      </c>
      <c r="O3" s="21">
        <v>105</v>
      </c>
      <c r="P3" s="21">
        <f>O3/4</f>
        <v>26.25</v>
      </c>
      <c r="Q3" s="21">
        <f>P3/7</f>
        <v>3.75</v>
      </c>
      <c r="R3" s="6">
        <v>105</v>
      </c>
      <c r="S3" s="70">
        <v>0</v>
      </c>
      <c r="T3" s="49">
        <v>30</v>
      </c>
      <c r="U3" s="49">
        <v>24</v>
      </c>
      <c r="V3" s="49">
        <v>15</v>
      </c>
    </row>
    <row r="4" spans="1:22">
      <c r="A4" s="6" t="s">
        <v>1277</v>
      </c>
      <c r="B4" s="8" t="s">
        <v>944</v>
      </c>
      <c r="C4" s="8">
        <v>1</v>
      </c>
      <c r="D4" s="9">
        <v>1.9</v>
      </c>
      <c r="E4" s="10">
        <v>62816</v>
      </c>
      <c r="F4" s="11">
        <v>119350</v>
      </c>
      <c r="G4" s="11">
        <v>3850</v>
      </c>
      <c r="H4" s="37">
        <f>E4/31</f>
        <v>2026.32258064516</v>
      </c>
      <c r="I4" s="37">
        <f>C4/D4*J3</f>
        <v>815.789473684211</v>
      </c>
      <c r="J4" s="40">
        <v>1550</v>
      </c>
      <c r="K4" s="38">
        <v>27451</v>
      </c>
      <c r="L4" s="39">
        <v>0.23</v>
      </c>
      <c r="M4" s="23">
        <v>57.2</v>
      </c>
      <c r="N4" s="20" t="s">
        <v>944</v>
      </c>
      <c r="O4" s="21">
        <v>105</v>
      </c>
      <c r="P4" s="21">
        <f>O4/4</f>
        <v>26.25</v>
      </c>
      <c r="Q4" s="21">
        <f>P4/7</f>
        <v>3.75</v>
      </c>
      <c r="R4" s="6">
        <v>105</v>
      </c>
      <c r="S4" s="70">
        <v>0</v>
      </c>
      <c r="T4" s="49">
        <v>30</v>
      </c>
      <c r="U4" s="49">
        <v>26</v>
      </c>
      <c r="V4" s="49">
        <v>15</v>
      </c>
    </row>
    <row r="5" spans="1:22">
      <c r="A5" s="6"/>
      <c r="B5" s="8"/>
      <c r="C5" s="8">
        <f>SUM(C3:C4)</f>
        <v>1.9</v>
      </c>
      <c r="D5" s="9"/>
      <c r="E5" s="10">
        <f>SUM(E3:E4)</f>
        <v>119350</v>
      </c>
      <c r="F5" s="11"/>
      <c r="G5" s="11"/>
      <c r="H5" s="37">
        <f>E5/31</f>
        <v>3850</v>
      </c>
      <c r="I5" s="37">
        <f>SUM(I3:I4)</f>
        <v>1550</v>
      </c>
      <c r="J5" s="40"/>
      <c r="K5" s="38"/>
      <c r="L5" s="41"/>
      <c r="M5" s="23"/>
      <c r="N5" s="20"/>
      <c r="O5" s="23"/>
      <c r="P5" s="23"/>
      <c r="Q5" s="23"/>
      <c r="R5" s="8"/>
      <c r="S5" s="70"/>
      <c r="T5" s="49"/>
      <c r="U5" s="49">
        <f>SUM(U3:U4)</f>
        <v>50</v>
      </c>
      <c r="V5" s="49"/>
    </row>
    <row r="6" spans="1:18">
      <c r="A6" s="13"/>
      <c r="B6" s="172"/>
      <c r="C6" s="172"/>
      <c r="D6" s="173"/>
      <c r="E6" s="173"/>
      <c r="F6" s="173"/>
      <c r="G6" s="173"/>
      <c r="H6" s="173"/>
      <c r="I6" s="173"/>
      <c r="J6" s="173"/>
      <c r="K6" s="173"/>
      <c r="L6" s="172"/>
      <c r="M6" s="172"/>
      <c r="N6" s="172"/>
      <c r="O6" s="172"/>
      <c r="P6" s="172"/>
      <c r="Q6" s="172"/>
      <c r="R6" s="172"/>
    </row>
    <row r="7" spans="1:18">
      <c r="A7" s="376" t="s">
        <v>298</v>
      </c>
      <c r="B7" s="296" t="s">
        <v>2</v>
      </c>
      <c r="C7" s="597" t="s">
        <v>294</v>
      </c>
      <c r="D7" s="593" t="s">
        <v>944</v>
      </c>
      <c r="E7" s="159" t="s">
        <v>442</v>
      </c>
      <c r="F7" s="299"/>
      <c r="G7" s="192"/>
      <c r="H7" s="192" t="s">
        <v>299</v>
      </c>
      <c r="I7" s="192"/>
      <c r="J7" s="593" t="s">
        <v>294</v>
      </c>
      <c r="K7" s="593" t="s">
        <v>944</v>
      </c>
      <c r="L7" s="159" t="s">
        <v>442</v>
      </c>
      <c r="M7" s="299"/>
      <c r="N7" s="172"/>
      <c r="O7" s="172"/>
      <c r="P7" s="172"/>
      <c r="Q7" s="172"/>
      <c r="R7" s="172"/>
    </row>
    <row r="8" spans="1:22">
      <c r="A8" s="376">
        <v>4</v>
      </c>
      <c r="B8" s="598" t="s">
        <v>1632</v>
      </c>
      <c r="C8" s="376">
        <v>2</v>
      </c>
      <c r="D8" s="303">
        <v>2</v>
      </c>
      <c r="E8" s="159">
        <f t="shared" ref="E8:E33" si="0">SUM(C8:D8)</f>
        <v>4</v>
      </c>
      <c r="F8" s="376"/>
      <c r="G8" s="159"/>
      <c r="H8" s="159"/>
      <c r="I8" s="166"/>
      <c r="J8" s="303"/>
      <c r="K8" s="303"/>
      <c r="L8" s="159"/>
      <c r="M8" s="299"/>
      <c r="N8" s="199"/>
      <c r="O8" s="199"/>
      <c r="P8" s="199"/>
      <c r="Q8" s="199"/>
      <c r="R8" s="199"/>
      <c r="S8" s="199"/>
      <c r="T8" s="199"/>
      <c r="U8" s="199"/>
      <c r="V8" s="199"/>
    </row>
    <row r="9" spans="1:22">
      <c r="A9" s="376">
        <v>20</v>
      </c>
      <c r="B9" s="599" t="s">
        <v>1634</v>
      </c>
      <c r="C9" s="376">
        <v>9</v>
      </c>
      <c r="D9" s="303">
        <v>11</v>
      </c>
      <c r="E9" s="159">
        <f t="shared" si="0"/>
        <v>20</v>
      </c>
      <c r="F9" s="376"/>
      <c r="G9" s="159"/>
      <c r="H9" s="159"/>
      <c r="I9" s="166"/>
      <c r="J9" s="303"/>
      <c r="K9" s="303"/>
      <c r="L9" s="159"/>
      <c r="M9" s="299"/>
      <c r="N9" s="199"/>
      <c r="O9" s="199"/>
      <c r="P9" s="199"/>
      <c r="Q9" s="199"/>
      <c r="R9" s="199"/>
      <c r="S9" s="199"/>
      <c r="T9" s="199"/>
      <c r="U9" s="199"/>
      <c r="V9" s="199"/>
    </row>
    <row r="10" spans="1:22">
      <c r="A10" s="376">
        <v>10</v>
      </c>
      <c r="B10" s="375" t="s">
        <v>1655</v>
      </c>
      <c r="C10" s="376">
        <v>5</v>
      </c>
      <c r="D10" s="303">
        <v>5</v>
      </c>
      <c r="E10" s="159">
        <f t="shared" si="0"/>
        <v>10</v>
      </c>
      <c r="F10" s="376"/>
      <c r="G10" s="159"/>
      <c r="H10" s="159"/>
      <c r="I10" s="166"/>
      <c r="J10" s="303"/>
      <c r="K10" s="303"/>
      <c r="L10" s="159"/>
      <c r="M10" s="299"/>
      <c r="N10" s="199"/>
      <c r="O10" s="199"/>
      <c r="P10" s="199"/>
      <c r="Q10" s="199"/>
      <c r="R10" s="199"/>
      <c r="S10" s="199"/>
      <c r="T10" s="199"/>
      <c r="U10" s="199"/>
      <c r="V10" s="199"/>
    </row>
    <row r="11" spans="1:22">
      <c r="A11" s="376">
        <v>12</v>
      </c>
      <c r="B11" s="164" t="s">
        <v>357</v>
      </c>
      <c r="C11" s="376">
        <v>6</v>
      </c>
      <c r="D11" s="303">
        <v>6</v>
      </c>
      <c r="E11" s="159">
        <f t="shared" si="0"/>
        <v>12</v>
      </c>
      <c r="F11" s="376"/>
      <c r="G11" s="159"/>
      <c r="H11" s="159"/>
      <c r="I11" s="166"/>
      <c r="J11" s="303"/>
      <c r="K11" s="303"/>
      <c r="L11" s="159"/>
      <c r="M11" s="299"/>
      <c r="N11" s="199"/>
      <c r="O11" s="199"/>
      <c r="P11" s="199"/>
      <c r="Q11" s="199"/>
      <c r="R11" s="199"/>
      <c r="S11" s="199"/>
      <c r="T11" s="199"/>
      <c r="U11" s="199"/>
      <c r="V11" s="199"/>
    </row>
    <row r="12" spans="1:22">
      <c r="A12" s="376">
        <v>20</v>
      </c>
      <c r="B12" s="375" t="s">
        <v>1656</v>
      </c>
      <c r="C12" s="376">
        <v>9</v>
      </c>
      <c r="D12" s="303">
        <v>11</v>
      </c>
      <c r="E12" s="159">
        <f t="shared" si="0"/>
        <v>20</v>
      </c>
      <c r="F12" s="376"/>
      <c r="G12" s="159"/>
      <c r="H12" s="159"/>
      <c r="I12" s="166"/>
      <c r="J12" s="303"/>
      <c r="K12" s="303"/>
      <c r="L12" s="159"/>
      <c r="M12" s="299"/>
      <c r="N12" s="199"/>
      <c r="O12" s="199"/>
      <c r="P12" s="199"/>
      <c r="Q12" s="199"/>
      <c r="R12" s="199"/>
      <c r="S12" s="199"/>
      <c r="T12" s="199"/>
      <c r="U12" s="199"/>
      <c r="V12" s="199"/>
    </row>
    <row r="13" spans="1:22">
      <c r="A13" s="376">
        <v>20</v>
      </c>
      <c r="B13" s="296" t="s">
        <v>1584</v>
      </c>
      <c r="C13" s="376">
        <v>9</v>
      </c>
      <c r="D13" s="303">
        <v>11</v>
      </c>
      <c r="E13" s="159">
        <f t="shared" si="0"/>
        <v>20</v>
      </c>
      <c r="F13" s="376"/>
      <c r="G13" s="159"/>
      <c r="H13" s="159"/>
      <c r="I13" s="166"/>
      <c r="J13" s="303"/>
      <c r="K13" s="303"/>
      <c r="L13" s="159"/>
      <c r="M13" s="299"/>
      <c r="N13" s="199"/>
      <c r="O13" s="199"/>
      <c r="P13" s="199"/>
      <c r="Q13" s="199"/>
      <c r="R13" s="199"/>
      <c r="S13" s="199"/>
      <c r="T13" s="199"/>
      <c r="U13" s="199"/>
      <c r="V13" s="199"/>
    </row>
    <row r="14" spans="1:22">
      <c r="A14" s="376">
        <v>20</v>
      </c>
      <c r="B14" s="296" t="s">
        <v>1639</v>
      </c>
      <c r="C14" s="376">
        <v>9</v>
      </c>
      <c r="D14" s="303">
        <v>11</v>
      </c>
      <c r="E14" s="159">
        <f t="shared" si="0"/>
        <v>20</v>
      </c>
      <c r="F14" s="376"/>
      <c r="G14" s="159"/>
      <c r="H14" s="159"/>
      <c r="I14" s="166"/>
      <c r="J14" s="303"/>
      <c r="K14" s="303"/>
      <c r="L14" s="159"/>
      <c r="M14" s="299"/>
      <c r="N14" s="199"/>
      <c r="O14" s="199"/>
      <c r="P14" s="199"/>
      <c r="Q14" s="199"/>
      <c r="R14" s="199"/>
      <c r="S14" s="199"/>
      <c r="T14" s="199"/>
      <c r="U14" s="199"/>
      <c r="V14" s="199"/>
    </row>
    <row r="15" ht="21.6" spans="1:22">
      <c r="A15" s="354">
        <v>26</v>
      </c>
      <c r="B15" s="348" t="s">
        <v>1206</v>
      </c>
      <c r="C15" s="376">
        <v>12</v>
      </c>
      <c r="D15" s="303">
        <v>14</v>
      </c>
      <c r="E15" s="354">
        <f t="shared" si="0"/>
        <v>26</v>
      </c>
      <c r="F15" s="376"/>
      <c r="G15" s="354"/>
      <c r="H15" s="354">
        <v>31</v>
      </c>
      <c r="I15" s="348" t="s">
        <v>1206</v>
      </c>
      <c r="J15" s="604">
        <v>15</v>
      </c>
      <c r="K15" s="604">
        <v>16</v>
      </c>
      <c r="L15" s="354">
        <f t="shared" ref="L15:L22" si="1">SUM(J15:K15)</f>
        <v>31</v>
      </c>
      <c r="M15" s="318"/>
      <c r="N15" s="199"/>
      <c r="O15" s="199"/>
      <c r="P15" s="199"/>
      <c r="Q15" s="199"/>
      <c r="R15" s="199"/>
      <c r="S15" s="199"/>
      <c r="T15" s="199"/>
      <c r="U15" s="199"/>
      <c r="V15" s="199"/>
    </row>
    <row r="16" spans="1:22">
      <c r="A16" s="600">
        <v>11</v>
      </c>
      <c r="B16" s="348" t="s">
        <v>425</v>
      </c>
      <c r="C16" s="376">
        <v>5</v>
      </c>
      <c r="D16" s="303">
        <v>6</v>
      </c>
      <c r="E16" s="354">
        <f t="shared" si="0"/>
        <v>11</v>
      </c>
      <c r="F16" s="376"/>
      <c r="G16" s="354"/>
      <c r="H16" s="600">
        <v>13</v>
      </c>
      <c r="I16" s="348" t="s">
        <v>425</v>
      </c>
      <c r="J16" s="604">
        <v>6</v>
      </c>
      <c r="K16" s="604">
        <v>7</v>
      </c>
      <c r="L16" s="354">
        <f t="shared" si="1"/>
        <v>13</v>
      </c>
      <c r="M16" s="318"/>
      <c r="N16" s="199"/>
      <c r="O16" s="199"/>
      <c r="P16" s="199"/>
      <c r="Q16" s="199"/>
      <c r="R16" s="199"/>
      <c r="S16" s="199"/>
      <c r="T16" s="199"/>
      <c r="U16" s="199"/>
      <c r="V16" s="199"/>
    </row>
    <row r="17" spans="1:22">
      <c r="A17" s="600">
        <v>9</v>
      </c>
      <c r="B17" s="348" t="s">
        <v>1211</v>
      </c>
      <c r="C17" s="376">
        <v>4</v>
      </c>
      <c r="D17" s="303">
        <v>5</v>
      </c>
      <c r="E17" s="354">
        <f t="shared" si="0"/>
        <v>9</v>
      </c>
      <c r="F17" s="376"/>
      <c r="G17" s="354"/>
      <c r="H17" s="600">
        <v>11</v>
      </c>
      <c r="I17" s="348" t="s">
        <v>1211</v>
      </c>
      <c r="J17" s="604">
        <v>5</v>
      </c>
      <c r="K17" s="604">
        <v>6</v>
      </c>
      <c r="L17" s="354">
        <f t="shared" si="1"/>
        <v>11</v>
      </c>
      <c r="M17" s="318"/>
      <c r="N17" s="199"/>
      <c r="O17" s="199"/>
      <c r="P17" s="199"/>
      <c r="Q17" s="199"/>
      <c r="R17" s="199"/>
      <c r="S17" s="199"/>
      <c r="T17" s="199"/>
      <c r="U17" s="199"/>
      <c r="V17" s="199"/>
    </row>
    <row r="18" ht="21.6" spans="1:22">
      <c r="A18" s="600">
        <v>24</v>
      </c>
      <c r="B18" s="348" t="s">
        <v>107</v>
      </c>
      <c r="C18" s="376">
        <v>11</v>
      </c>
      <c r="D18" s="303">
        <v>13</v>
      </c>
      <c r="E18" s="354">
        <f t="shared" si="0"/>
        <v>24</v>
      </c>
      <c r="F18" s="376"/>
      <c r="G18" s="354"/>
      <c r="H18" s="600">
        <v>29</v>
      </c>
      <c r="I18" s="348" t="s">
        <v>107</v>
      </c>
      <c r="J18" s="604">
        <v>14</v>
      </c>
      <c r="K18" s="604">
        <v>15</v>
      </c>
      <c r="L18" s="354">
        <f t="shared" si="1"/>
        <v>29</v>
      </c>
      <c r="M18" s="318"/>
      <c r="N18" s="199"/>
      <c r="O18" s="199"/>
      <c r="P18" s="199"/>
      <c r="Q18" s="199"/>
      <c r="R18" s="199"/>
      <c r="S18" s="199"/>
      <c r="T18" s="199"/>
      <c r="U18" s="199"/>
      <c r="V18" s="199"/>
    </row>
    <row r="19" spans="1:22">
      <c r="A19" s="600">
        <v>26</v>
      </c>
      <c r="B19" s="348" t="s">
        <v>1142</v>
      </c>
      <c r="C19" s="376">
        <v>12</v>
      </c>
      <c r="D19" s="303">
        <v>14</v>
      </c>
      <c r="E19" s="354">
        <f t="shared" si="0"/>
        <v>26</v>
      </c>
      <c r="F19" s="376"/>
      <c r="G19" s="354"/>
      <c r="H19" s="600">
        <v>31</v>
      </c>
      <c r="I19" s="348" t="s">
        <v>1142</v>
      </c>
      <c r="J19" s="604">
        <v>15</v>
      </c>
      <c r="K19" s="604">
        <v>16</v>
      </c>
      <c r="L19" s="354">
        <f t="shared" si="1"/>
        <v>31</v>
      </c>
      <c r="M19" s="318"/>
      <c r="N19" s="199"/>
      <c r="O19" s="199"/>
      <c r="P19" s="199"/>
      <c r="Q19" s="199"/>
      <c r="R19" s="199"/>
      <c r="S19" s="199"/>
      <c r="T19" s="199"/>
      <c r="U19" s="199"/>
      <c r="V19" s="199"/>
    </row>
    <row r="20" ht="21.6" spans="1:22">
      <c r="A20" s="600">
        <v>3</v>
      </c>
      <c r="B20" s="352" t="s">
        <v>1560</v>
      </c>
      <c r="C20" s="376">
        <v>1</v>
      </c>
      <c r="D20" s="303">
        <v>2</v>
      </c>
      <c r="E20" s="354">
        <f t="shared" si="0"/>
        <v>3</v>
      </c>
      <c r="F20" s="376"/>
      <c r="G20" s="354"/>
      <c r="H20" s="600">
        <v>4</v>
      </c>
      <c r="I20" s="352" t="s">
        <v>1560</v>
      </c>
      <c r="J20" s="604">
        <v>2</v>
      </c>
      <c r="K20" s="604">
        <v>2</v>
      </c>
      <c r="L20" s="354">
        <f t="shared" si="1"/>
        <v>4</v>
      </c>
      <c r="M20" s="318"/>
      <c r="N20" s="199"/>
      <c r="O20" s="199"/>
      <c r="P20" s="199"/>
      <c r="Q20" s="199"/>
      <c r="R20" s="199"/>
      <c r="S20" s="199"/>
      <c r="T20" s="199"/>
      <c r="U20" s="199"/>
      <c r="V20" s="199"/>
    </row>
    <row r="21" spans="1:22">
      <c r="A21" s="600">
        <v>5</v>
      </c>
      <c r="B21" s="348" t="s">
        <v>547</v>
      </c>
      <c r="C21" s="376">
        <v>2</v>
      </c>
      <c r="D21" s="303">
        <v>3</v>
      </c>
      <c r="E21" s="354">
        <f t="shared" si="0"/>
        <v>5</v>
      </c>
      <c r="F21" s="376"/>
      <c r="G21" s="354"/>
      <c r="H21" s="600">
        <v>6</v>
      </c>
      <c r="I21" s="348" t="s">
        <v>547</v>
      </c>
      <c r="J21" s="604">
        <v>3</v>
      </c>
      <c r="K21" s="604">
        <v>3</v>
      </c>
      <c r="L21" s="354">
        <f t="shared" si="1"/>
        <v>6</v>
      </c>
      <c r="M21" s="318"/>
      <c r="N21" s="199"/>
      <c r="O21" s="199"/>
      <c r="P21" s="199"/>
      <c r="Q21" s="199"/>
      <c r="R21" s="199"/>
      <c r="S21" s="199"/>
      <c r="T21" s="199"/>
      <c r="U21" s="199"/>
      <c r="V21" s="199"/>
    </row>
    <row r="22" spans="1:22">
      <c r="A22" s="600">
        <v>23</v>
      </c>
      <c r="B22" s="352" t="s">
        <v>818</v>
      </c>
      <c r="C22" s="376">
        <v>11</v>
      </c>
      <c r="D22" s="303">
        <v>12</v>
      </c>
      <c r="E22" s="354">
        <f t="shared" si="0"/>
        <v>23</v>
      </c>
      <c r="F22" s="376"/>
      <c r="G22" s="318"/>
      <c r="H22" s="600">
        <v>28</v>
      </c>
      <c r="I22" s="352" t="s">
        <v>818</v>
      </c>
      <c r="J22" s="604">
        <v>13</v>
      </c>
      <c r="K22" s="604">
        <v>15</v>
      </c>
      <c r="L22" s="354">
        <f t="shared" si="1"/>
        <v>28</v>
      </c>
      <c r="M22" s="318"/>
      <c r="N22" s="173"/>
      <c r="O22" s="173"/>
      <c r="P22" s="173"/>
      <c r="Q22" s="173"/>
      <c r="R22" s="173"/>
      <c r="S22" s="171"/>
      <c r="T22" s="171"/>
      <c r="U22" s="171"/>
      <c r="V22" s="171"/>
    </row>
    <row r="23" spans="1:22">
      <c r="A23" s="376">
        <v>4</v>
      </c>
      <c r="B23" s="601" t="s">
        <v>1597</v>
      </c>
      <c r="C23" s="376">
        <v>2</v>
      </c>
      <c r="D23" s="303">
        <v>2</v>
      </c>
      <c r="E23" s="159">
        <f t="shared" si="0"/>
        <v>4</v>
      </c>
      <c r="F23" s="376"/>
      <c r="G23" s="192"/>
      <c r="H23" s="159"/>
      <c r="I23" s="159"/>
      <c r="J23" s="303"/>
      <c r="K23" s="303"/>
      <c r="L23" s="159"/>
      <c r="M23" s="192"/>
      <c r="N23" s="173"/>
      <c r="O23" s="173"/>
      <c r="P23" s="173"/>
      <c r="Q23" s="173"/>
      <c r="R23" s="173"/>
      <c r="S23" s="171"/>
      <c r="T23" s="171"/>
      <c r="U23" s="171"/>
      <c r="V23" s="171"/>
    </row>
    <row r="24" spans="1:13">
      <c r="A24" s="299">
        <v>2697.91</v>
      </c>
      <c r="B24" s="299" t="s">
        <v>1657</v>
      </c>
      <c r="C24" s="299">
        <v>1278</v>
      </c>
      <c r="D24" s="299">
        <v>1420</v>
      </c>
      <c r="E24" s="299">
        <f t="shared" si="0"/>
        <v>2698</v>
      </c>
      <c r="F24" s="152"/>
      <c r="G24" s="152"/>
      <c r="H24" s="152"/>
      <c r="I24" s="152"/>
      <c r="J24" s="152"/>
      <c r="K24" s="152"/>
      <c r="L24" s="152"/>
      <c r="M24" s="152"/>
    </row>
    <row r="25" spans="1:22">
      <c r="A25" s="299">
        <v>9276.74</v>
      </c>
      <c r="B25" s="299" t="s">
        <v>1658</v>
      </c>
      <c r="C25" s="299">
        <v>4395</v>
      </c>
      <c r="D25" s="299">
        <v>4882</v>
      </c>
      <c r="E25" s="299">
        <f t="shared" si="0"/>
        <v>9277</v>
      </c>
      <c r="F25" s="376"/>
      <c r="G25" s="192"/>
      <c r="H25" s="159"/>
      <c r="I25" s="159"/>
      <c r="J25" s="303"/>
      <c r="K25" s="303"/>
      <c r="L25" s="159"/>
      <c r="M25" s="192"/>
      <c r="N25" s="173"/>
      <c r="O25" s="173"/>
      <c r="P25" s="173"/>
      <c r="Q25" s="173"/>
      <c r="R25" s="173"/>
      <c r="S25" s="171"/>
      <c r="T25" s="171"/>
      <c r="U25" s="171"/>
      <c r="V25" s="171"/>
    </row>
    <row r="26" customFormat="1" spans="1:22">
      <c r="A26" s="299">
        <v>1734</v>
      </c>
      <c r="B26" s="299" t="s">
        <v>1659</v>
      </c>
      <c r="C26" s="299">
        <v>821</v>
      </c>
      <c r="D26" s="299">
        <v>913</v>
      </c>
      <c r="E26" s="299">
        <f t="shared" si="0"/>
        <v>1734</v>
      </c>
      <c r="F26" s="376"/>
      <c r="G26" s="192"/>
      <c r="H26" s="159"/>
      <c r="I26" s="159"/>
      <c r="J26" s="303"/>
      <c r="K26" s="303"/>
      <c r="L26" s="159"/>
      <c r="M26" s="192"/>
      <c r="N26" s="173"/>
      <c r="O26" s="173"/>
      <c r="P26" s="173"/>
      <c r="Q26" s="173"/>
      <c r="R26" s="173"/>
      <c r="S26" s="171"/>
      <c r="T26" s="171"/>
      <c r="U26" s="171"/>
      <c r="V26" s="171"/>
    </row>
    <row r="27" s="199" customFormat="1" ht="15" customHeight="1" spans="1:13">
      <c r="A27" s="376">
        <v>20</v>
      </c>
      <c r="B27" s="601" t="s">
        <v>103</v>
      </c>
      <c r="C27" s="376">
        <v>9</v>
      </c>
      <c r="D27" s="303">
        <v>11</v>
      </c>
      <c r="E27" s="159">
        <f t="shared" si="0"/>
        <v>20</v>
      </c>
      <c r="F27" s="376"/>
      <c r="G27" s="159"/>
      <c r="H27" s="159"/>
      <c r="I27" s="166"/>
      <c r="J27" s="303"/>
      <c r="K27" s="303"/>
      <c r="L27" s="159"/>
      <c r="M27" s="299"/>
    </row>
    <row r="28" s="199" customFormat="1" ht="15" customHeight="1" spans="1:13">
      <c r="A28" s="376">
        <v>10</v>
      </c>
      <c r="B28" s="315" t="s">
        <v>1589</v>
      </c>
      <c r="C28" s="376">
        <v>5</v>
      </c>
      <c r="D28" s="303">
        <v>5</v>
      </c>
      <c r="E28" s="159">
        <f t="shared" si="0"/>
        <v>10</v>
      </c>
      <c r="F28" s="376"/>
      <c r="G28" s="159"/>
      <c r="H28" s="159"/>
      <c r="I28" s="166"/>
      <c r="J28" s="303"/>
      <c r="K28" s="303"/>
      <c r="L28" s="159"/>
      <c r="M28" s="192"/>
    </row>
    <row r="29" s="199" customFormat="1" ht="15" customHeight="1" spans="1:13">
      <c r="A29" s="376">
        <v>25</v>
      </c>
      <c r="B29" s="601" t="s">
        <v>101</v>
      </c>
      <c r="C29" s="376">
        <v>12</v>
      </c>
      <c r="D29" s="303">
        <v>13</v>
      </c>
      <c r="E29" s="159">
        <f t="shared" si="0"/>
        <v>25</v>
      </c>
      <c r="F29" s="376"/>
      <c r="G29" s="159"/>
      <c r="H29" s="159"/>
      <c r="I29" s="166"/>
      <c r="J29" s="303"/>
      <c r="K29" s="303"/>
      <c r="L29" s="159"/>
      <c r="M29" s="192"/>
    </row>
    <row r="30" s="199" customFormat="1" ht="15" customHeight="1" spans="1:13">
      <c r="A30" s="376">
        <v>10</v>
      </c>
      <c r="B30" s="296" t="s">
        <v>101</v>
      </c>
      <c r="C30" s="376">
        <v>5</v>
      </c>
      <c r="D30" s="303">
        <v>5</v>
      </c>
      <c r="E30" s="159">
        <f t="shared" si="0"/>
        <v>10</v>
      </c>
      <c r="F30" s="376"/>
      <c r="G30" s="159"/>
      <c r="H30" s="159"/>
      <c r="I30" s="159"/>
      <c r="J30" s="303"/>
      <c r="K30" s="303"/>
      <c r="L30" s="159"/>
      <c r="M30" s="192"/>
    </row>
    <row r="31" s="199" customFormat="1" ht="15" customHeight="1" spans="1:13">
      <c r="A31" s="376">
        <v>8</v>
      </c>
      <c r="B31" s="601" t="s">
        <v>101</v>
      </c>
      <c r="C31" s="376">
        <v>4</v>
      </c>
      <c r="D31" s="303">
        <v>4</v>
      </c>
      <c r="E31" s="159">
        <f t="shared" si="0"/>
        <v>8</v>
      </c>
      <c r="F31" s="650"/>
      <c r="G31" s="159"/>
      <c r="H31" s="159"/>
      <c r="I31" s="159"/>
      <c r="J31" s="303"/>
      <c r="K31" s="303"/>
      <c r="L31" s="159"/>
      <c r="M31" s="192"/>
    </row>
    <row r="32" s="171" customFormat="1" spans="1:18">
      <c r="A32" s="376">
        <v>6</v>
      </c>
      <c r="B32" s="601" t="s">
        <v>1590</v>
      </c>
      <c r="C32" s="376">
        <v>3</v>
      </c>
      <c r="D32" s="303">
        <v>3</v>
      </c>
      <c r="E32" s="159">
        <f t="shared" si="0"/>
        <v>6</v>
      </c>
      <c r="F32" s="650"/>
      <c r="G32" s="192"/>
      <c r="H32" s="192"/>
      <c r="I32" s="168"/>
      <c r="J32" s="303"/>
      <c r="K32" s="303"/>
      <c r="L32" s="159"/>
      <c r="M32" s="192"/>
      <c r="N32" s="173"/>
      <c r="O32" s="173"/>
      <c r="P32" s="173"/>
      <c r="Q32" s="173"/>
      <c r="R32" s="173"/>
    </row>
    <row r="33" s="171" customFormat="1" spans="1:18">
      <c r="A33" s="376">
        <v>8</v>
      </c>
      <c r="B33" s="601" t="s">
        <v>103</v>
      </c>
      <c r="C33" s="376">
        <v>4</v>
      </c>
      <c r="D33" s="303">
        <v>4</v>
      </c>
      <c r="E33" s="159">
        <f t="shared" si="0"/>
        <v>8</v>
      </c>
      <c r="F33" s="650"/>
      <c r="G33" s="192"/>
      <c r="H33" s="159"/>
      <c r="I33" s="159"/>
      <c r="J33" s="303"/>
      <c r="K33" s="303"/>
      <c r="L33" s="159"/>
      <c r="M33" s="192"/>
      <c r="N33" s="173"/>
      <c r="O33" s="173"/>
      <c r="P33" s="173"/>
      <c r="Q33" s="173"/>
      <c r="R33" s="173"/>
    </row>
    <row r="34" customFormat="1" spans="1:13">
      <c r="A34" s="299">
        <v>5</v>
      </c>
      <c r="B34" s="299" t="s">
        <v>1591</v>
      </c>
      <c r="C34" s="299">
        <v>2</v>
      </c>
      <c r="D34" s="299">
        <v>3</v>
      </c>
      <c r="E34" s="299">
        <v>5</v>
      </c>
      <c r="F34" s="152"/>
      <c r="G34" s="152"/>
      <c r="H34" s="152"/>
      <c r="I34" s="152"/>
      <c r="J34" s="152"/>
      <c r="K34" s="152"/>
      <c r="L34" s="152"/>
      <c r="M34" s="152"/>
    </row>
    <row r="35" s="171" customFormat="1" spans="1:21">
      <c r="A35" s="376">
        <v>10</v>
      </c>
      <c r="B35" s="296" t="s">
        <v>1592</v>
      </c>
      <c r="C35" s="376">
        <v>5</v>
      </c>
      <c r="D35" s="303">
        <v>5</v>
      </c>
      <c r="E35" s="159">
        <f>SUM(C35:D35)</f>
        <v>10</v>
      </c>
      <c r="F35" s="376"/>
      <c r="G35" s="192"/>
      <c r="H35" s="159"/>
      <c r="I35" s="159"/>
      <c r="J35" s="303"/>
      <c r="K35" s="303"/>
      <c r="L35" s="159"/>
      <c r="M35" s="192"/>
      <c r="N35" s="173"/>
      <c r="O35" s="173"/>
      <c r="P35" s="173"/>
      <c r="Q35" s="173"/>
      <c r="R35" s="173"/>
      <c r="U35" s="207"/>
    </row>
    <row r="36" s="171" customFormat="1" spans="1:21">
      <c r="A36" s="192">
        <v>20</v>
      </c>
      <c r="B36" s="315" t="s">
        <v>337</v>
      </c>
      <c r="C36" s="376">
        <v>9</v>
      </c>
      <c r="D36" s="303">
        <v>11</v>
      </c>
      <c r="E36" s="159">
        <f>SUM(C36:D36)</f>
        <v>20</v>
      </c>
      <c r="F36" s="376"/>
      <c r="G36" s="192"/>
      <c r="H36" s="192"/>
      <c r="I36" s="615"/>
      <c r="J36" s="593"/>
      <c r="K36" s="593"/>
      <c r="L36" s="159"/>
      <c r="M36" s="192"/>
      <c r="N36" s="173"/>
      <c r="O36" s="173"/>
      <c r="P36" s="173"/>
      <c r="Q36" s="173"/>
      <c r="R36" s="173"/>
      <c r="U36" s="207"/>
    </row>
    <row r="37" s="171" customFormat="1" spans="1:18">
      <c r="A37" s="192">
        <v>15</v>
      </c>
      <c r="B37" s="315" t="s">
        <v>543</v>
      </c>
      <c r="C37" s="376">
        <v>7</v>
      </c>
      <c r="D37" s="303">
        <v>8</v>
      </c>
      <c r="E37" s="192">
        <f>SUM(C37:D37)</f>
        <v>15</v>
      </c>
      <c r="F37" s="190"/>
      <c r="G37" s="159"/>
      <c r="H37" s="192"/>
      <c r="I37" s="159"/>
      <c r="J37" s="593"/>
      <c r="K37" s="593"/>
      <c r="L37" s="192"/>
      <c r="M37" s="190"/>
      <c r="N37" s="173"/>
      <c r="O37" s="173"/>
      <c r="P37" s="173"/>
      <c r="Q37" s="173"/>
      <c r="R37" s="173"/>
    </row>
    <row r="38" s="171" customFormat="1" spans="1:18">
      <c r="A38" s="192">
        <v>10</v>
      </c>
      <c r="B38" s="315" t="s">
        <v>1650</v>
      </c>
      <c r="C38" s="376">
        <v>5</v>
      </c>
      <c r="D38" s="303">
        <v>5</v>
      </c>
      <c r="E38" s="192">
        <f>SUM(C38:D38)</f>
        <v>10</v>
      </c>
      <c r="F38" s="190"/>
      <c r="G38" s="159"/>
      <c r="H38" s="192"/>
      <c r="I38" s="159"/>
      <c r="J38" s="593"/>
      <c r="K38" s="593"/>
      <c r="L38" s="192"/>
      <c r="M38" s="190"/>
      <c r="N38" s="173"/>
      <c r="O38" s="173"/>
      <c r="P38" s="173"/>
      <c r="Q38" s="173"/>
      <c r="R38" s="173"/>
    </row>
    <row r="39" s="199" customFormat="1" ht="15" customHeight="1" spans="1:13">
      <c r="A39" s="376">
        <v>5</v>
      </c>
      <c r="B39" s="154" t="s">
        <v>1583</v>
      </c>
      <c r="C39" s="376">
        <v>2</v>
      </c>
      <c r="D39" s="303">
        <v>3</v>
      </c>
      <c r="E39" s="159">
        <f t="shared" ref="E39:E44" si="2">SUM(C39:D39)</f>
        <v>5</v>
      </c>
      <c r="F39" s="376"/>
      <c r="G39" s="159"/>
      <c r="H39" s="159"/>
      <c r="I39" s="166"/>
      <c r="J39" s="303"/>
      <c r="K39" s="303"/>
      <c r="L39" s="159"/>
      <c r="M39" s="299"/>
    </row>
    <row r="40" s="199" customFormat="1" ht="15" customHeight="1" spans="1:13">
      <c r="A40" s="376">
        <v>20</v>
      </c>
      <c r="B40" s="154" t="s">
        <v>1584</v>
      </c>
      <c r="C40" s="376">
        <v>9</v>
      </c>
      <c r="D40" s="303">
        <v>11</v>
      </c>
      <c r="E40" s="159">
        <f t="shared" si="2"/>
        <v>20</v>
      </c>
      <c r="F40" s="376"/>
      <c r="G40" s="159"/>
      <c r="H40" s="159"/>
      <c r="I40" s="166"/>
      <c r="J40" s="303"/>
      <c r="K40" s="303"/>
      <c r="L40" s="159"/>
      <c r="M40" s="299"/>
    </row>
    <row r="41" s="199" customFormat="1" ht="15" customHeight="1" spans="1:13">
      <c r="A41" s="376">
        <v>10</v>
      </c>
      <c r="B41" s="154" t="s">
        <v>1585</v>
      </c>
      <c r="C41" s="376">
        <v>5</v>
      </c>
      <c r="D41" s="303">
        <v>5</v>
      </c>
      <c r="E41" s="159">
        <f t="shared" si="2"/>
        <v>10</v>
      </c>
      <c r="F41" s="376"/>
      <c r="G41" s="159"/>
      <c r="H41" s="159"/>
      <c r="I41" s="166"/>
      <c r="J41" s="303"/>
      <c r="K41" s="303"/>
      <c r="L41" s="159"/>
      <c r="M41" s="299"/>
    </row>
    <row r="42" s="199" customFormat="1" ht="15" customHeight="1" spans="1:13">
      <c r="A42" s="376">
        <v>10</v>
      </c>
      <c r="B42" s="154" t="s">
        <v>1586</v>
      </c>
      <c r="C42" s="376">
        <v>5</v>
      </c>
      <c r="D42" s="303">
        <v>5</v>
      </c>
      <c r="E42" s="159">
        <f t="shared" si="2"/>
        <v>10</v>
      </c>
      <c r="F42" s="376"/>
      <c r="G42" s="159"/>
      <c r="H42" s="159"/>
      <c r="I42" s="166"/>
      <c r="J42" s="303"/>
      <c r="K42" s="303"/>
      <c r="L42" s="159"/>
      <c r="M42" s="299"/>
    </row>
    <row r="43" s="199" customFormat="1" ht="15" customHeight="1" spans="1:13">
      <c r="A43" s="376">
        <v>15</v>
      </c>
      <c r="B43" s="154" t="s">
        <v>1587</v>
      </c>
      <c r="C43" s="376">
        <v>7</v>
      </c>
      <c r="D43" s="303">
        <v>8</v>
      </c>
      <c r="E43" s="159">
        <f t="shared" si="2"/>
        <v>15</v>
      </c>
      <c r="F43" s="376"/>
      <c r="G43" s="159"/>
      <c r="H43" s="159"/>
      <c r="I43" s="166"/>
      <c r="J43" s="303"/>
      <c r="K43" s="303"/>
      <c r="L43" s="159"/>
      <c r="M43" s="299"/>
    </row>
    <row r="44" s="199" customFormat="1" ht="15" customHeight="1" spans="1:13">
      <c r="A44" s="376">
        <v>5</v>
      </c>
      <c r="B44" s="154" t="s">
        <v>1588</v>
      </c>
      <c r="C44" s="376">
        <v>2</v>
      </c>
      <c r="D44" s="303">
        <v>3</v>
      </c>
      <c r="E44" s="159">
        <f t="shared" si="2"/>
        <v>5</v>
      </c>
      <c r="F44" s="376"/>
      <c r="G44" s="159"/>
      <c r="H44" s="159"/>
      <c r="I44" s="166"/>
      <c r="J44" s="303"/>
      <c r="K44" s="303"/>
      <c r="L44" s="159"/>
      <c r="M44" s="299"/>
    </row>
    <row r="45" spans="1:13">
      <c r="A45" s="50">
        <v>80</v>
      </c>
      <c r="B45" s="50" t="s">
        <v>1660</v>
      </c>
      <c r="C45" s="50">
        <v>40</v>
      </c>
      <c r="D45" s="50">
        <v>40</v>
      </c>
      <c r="E45" s="50">
        <v>80</v>
      </c>
      <c r="F45" s="50"/>
      <c r="G45" s="50"/>
      <c r="H45" s="50"/>
      <c r="I45" s="50"/>
      <c r="J45" s="50"/>
      <c r="K45" s="50"/>
      <c r="L45" s="50"/>
      <c r="M45" s="50"/>
    </row>
    <row r="46" spans="1:13">
      <c r="A46" s="50">
        <v>80</v>
      </c>
      <c r="B46" s="50" t="s">
        <v>722</v>
      </c>
      <c r="C46" s="50">
        <v>40</v>
      </c>
      <c r="D46" s="50">
        <v>40</v>
      </c>
      <c r="E46" s="50">
        <v>80</v>
      </c>
      <c r="F46" s="50"/>
      <c r="G46" s="50"/>
      <c r="H46" s="50"/>
      <c r="I46" s="50"/>
      <c r="J46" s="50"/>
      <c r="K46" s="50"/>
      <c r="L46" s="50"/>
      <c r="M46" s="50"/>
    </row>
    <row r="47" spans="1:13">
      <c r="A47" s="50">
        <v>2967</v>
      </c>
      <c r="B47" s="50" t="s">
        <v>1147</v>
      </c>
      <c r="C47" s="50">
        <v>1405</v>
      </c>
      <c r="D47" s="50">
        <v>1562</v>
      </c>
      <c r="E47" s="50">
        <f>SUM(C47:D47)</f>
        <v>2967</v>
      </c>
      <c r="F47" s="50"/>
      <c r="G47" s="50"/>
      <c r="H47" s="50"/>
      <c r="I47" s="50"/>
      <c r="J47" s="50"/>
      <c r="K47" s="50"/>
      <c r="L47" s="50"/>
      <c r="M47" s="50"/>
    </row>
  </sheetData>
  <mergeCells count="1">
    <mergeCell ref="A1:V1"/>
  </mergeCells>
  <pageMargins left="0.75" right="0.75" top="1" bottom="1" header="0.5" footer="0.5"/>
  <pageSetup paperSize="120" orientation="portrait"/>
  <headerFooter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5"/>
  <sheetViews>
    <sheetView topLeftCell="A138" workbookViewId="0">
      <selection activeCell="A168" sqref="A168:F170"/>
    </sheetView>
  </sheetViews>
  <sheetFormatPr defaultColWidth="8.88888888888889" defaultRowHeight="14.4"/>
  <cols>
    <col min="1" max="2" width="8.88888888888889" style="153"/>
    <col min="3" max="3" width="4" style="153" customWidth="1"/>
    <col min="4" max="4" width="8.88888888888889" style="153"/>
    <col min="5" max="5" width="20.2222222222222" style="153" customWidth="1"/>
    <col min="6" max="6" width="8.88888888888889" style="334"/>
    <col min="7" max="7" width="8.88888888888889" style="153"/>
    <col min="8" max="8" width="9" style="606"/>
    <col min="9" max="9" width="3.88888888888889" style="152" customWidth="1"/>
    <col min="10" max="10" width="8.88888888888889" style="152"/>
    <col min="11" max="11" width="22.4444444444444" style="606" customWidth="1"/>
    <col min="12" max="15" width="8.88888888888889" style="152"/>
    <col min="16" max="16" width="36.1111111111111" style="152" customWidth="1"/>
    <col min="17" max="17" width="8.88888888888889" style="153"/>
  </cols>
  <sheetData>
    <row r="1" spans="7:16">
      <c r="G1" s="299" t="s">
        <v>1599</v>
      </c>
      <c r="H1" s="607" t="s">
        <v>79</v>
      </c>
      <c r="I1" s="299"/>
      <c r="J1" s="299"/>
      <c r="K1" s="607" t="s">
        <v>447</v>
      </c>
      <c r="L1" s="299" t="s">
        <v>1649</v>
      </c>
      <c r="M1" s="602" t="s">
        <v>79</v>
      </c>
      <c r="N1" s="299"/>
      <c r="O1" s="299"/>
      <c r="P1" s="631" t="s">
        <v>447</v>
      </c>
    </row>
    <row r="2" spans="2:16">
      <c r="B2" s="296" t="s">
        <v>431</v>
      </c>
      <c r="C2" s="299"/>
      <c r="D2" s="299"/>
      <c r="E2" s="296" t="s">
        <v>432</v>
      </c>
      <c r="F2" s="608"/>
      <c r="G2" s="299">
        <v>1799</v>
      </c>
      <c r="H2" s="164">
        <v>122653</v>
      </c>
      <c r="I2" s="299" t="s">
        <v>3</v>
      </c>
      <c r="J2" s="299" t="str">
        <f>H2&amp;I2</f>
        <v>122653,</v>
      </c>
      <c r="K2" s="164" t="s">
        <v>1086</v>
      </c>
      <c r="L2" s="299">
        <v>1000</v>
      </c>
      <c r="M2" s="164">
        <v>187141</v>
      </c>
      <c r="N2" s="299" t="s">
        <v>3</v>
      </c>
      <c r="O2" s="299" t="str">
        <f>M2&amp;N2</f>
        <v>187141,</v>
      </c>
      <c r="P2" s="166" t="s">
        <v>1260</v>
      </c>
    </row>
    <row r="3" spans="2:16">
      <c r="B3" s="296">
        <v>10397</v>
      </c>
      <c r="C3" s="299" t="s">
        <v>3</v>
      </c>
      <c r="D3" s="299" t="str">
        <f>B3&amp;C3</f>
        <v>10397,</v>
      </c>
      <c r="E3" s="296" t="s">
        <v>25</v>
      </c>
      <c r="F3" s="298">
        <v>1</v>
      </c>
      <c r="H3" s="609">
        <v>134171</v>
      </c>
      <c r="I3" s="632" t="s">
        <v>3</v>
      </c>
      <c r="J3" s="632" t="str">
        <f t="shared" ref="J3:J41" si="0">H3&amp;I3</f>
        <v>134171,</v>
      </c>
      <c r="K3" s="609" t="s">
        <v>184</v>
      </c>
      <c r="M3" s="609">
        <v>2519</v>
      </c>
      <c r="N3" s="632" t="s">
        <v>3</v>
      </c>
      <c r="O3" s="632" t="str">
        <f t="shared" ref="O3:O41" si="1">M3&amp;N3</f>
        <v>2519,</v>
      </c>
      <c r="P3" s="633" t="s">
        <v>1260</v>
      </c>
    </row>
    <row r="4" spans="2:16">
      <c r="B4" s="296">
        <v>148288</v>
      </c>
      <c r="C4" s="299" t="s">
        <v>3</v>
      </c>
      <c r="D4" s="299" t="str">
        <f t="shared" ref="D4:D41" si="2">B4&amp;C4</f>
        <v>148288,</v>
      </c>
      <c r="E4" s="296" t="s">
        <v>25</v>
      </c>
      <c r="F4" s="298">
        <v>1</v>
      </c>
      <c r="H4" s="164">
        <v>139743</v>
      </c>
      <c r="I4" s="299" t="s">
        <v>3</v>
      </c>
      <c r="J4" s="299" t="str">
        <f t="shared" si="0"/>
        <v>139743,</v>
      </c>
      <c r="K4" s="164" t="s">
        <v>472</v>
      </c>
      <c r="M4" s="164">
        <v>186545</v>
      </c>
      <c r="N4" s="299" t="s">
        <v>3</v>
      </c>
      <c r="O4" s="299" t="str">
        <f t="shared" si="1"/>
        <v>186545,</v>
      </c>
      <c r="P4" s="166" t="s">
        <v>19</v>
      </c>
    </row>
    <row r="5" spans="2:16">
      <c r="B5" s="296">
        <v>115733</v>
      </c>
      <c r="C5" s="299" t="s">
        <v>3</v>
      </c>
      <c r="D5" s="299" t="str">
        <f t="shared" si="2"/>
        <v>115733,</v>
      </c>
      <c r="E5" s="610" t="s">
        <v>449</v>
      </c>
      <c r="F5" s="298">
        <v>2</v>
      </c>
      <c r="H5" s="164">
        <v>140507</v>
      </c>
      <c r="I5" s="299" t="s">
        <v>3</v>
      </c>
      <c r="J5" s="299" t="str">
        <f t="shared" si="0"/>
        <v>140507,</v>
      </c>
      <c r="K5" s="164" t="s">
        <v>171</v>
      </c>
      <c r="M5" s="164">
        <v>124822</v>
      </c>
      <c r="N5" s="299" t="s">
        <v>3</v>
      </c>
      <c r="O5" s="299" t="str">
        <f t="shared" si="1"/>
        <v>124822,</v>
      </c>
      <c r="P5" s="166" t="s">
        <v>1261</v>
      </c>
    </row>
    <row r="6" spans="2:16">
      <c r="B6" s="610">
        <v>21580</v>
      </c>
      <c r="C6" s="299" t="s">
        <v>3</v>
      </c>
      <c r="D6" s="299" t="str">
        <f t="shared" si="2"/>
        <v>21580,</v>
      </c>
      <c r="E6" s="610" t="s">
        <v>548</v>
      </c>
      <c r="F6" s="298">
        <v>3</v>
      </c>
      <c r="H6" s="164">
        <v>165276</v>
      </c>
      <c r="I6" s="299" t="s">
        <v>3</v>
      </c>
      <c r="J6" s="299" t="str">
        <f t="shared" si="0"/>
        <v>165276,</v>
      </c>
      <c r="K6" s="164" t="s">
        <v>381</v>
      </c>
      <c r="M6" s="164">
        <v>27632</v>
      </c>
      <c r="N6" s="299" t="s">
        <v>3</v>
      </c>
      <c r="O6" s="299" t="str">
        <f t="shared" si="1"/>
        <v>27632,</v>
      </c>
      <c r="P6" s="166" t="s">
        <v>1262</v>
      </c>
    </row>
    <row r="7" spans="2:16">
      <c r="B7" s="610">
        <v>1285</v>
      </c>
      <c r="C7" s="299"/>
      <c r="D7" s="299" t="str">
        <f t="shared" si="2"/>
        <v>1285</v>
      </c>
      <c r="E7" s="610" t="s">
        <v>548</v>
      </c>
      <c r="F7" s="298"/>
      <c r="H7" s="164">
        <v>198979</v>
      </c>
      <c r="I7" s="299" t="s">
        <v>3</v>
      </c>
      <c r="J7" s="299" t="str">
        <f t="shared" si="0"/>
        <v>198979,</v>
      </c>
      <c r="K7" s="164" t="s">
        <v>170</v>
      </c>
      <c r="M7" s="164">
        <v>49941</v>
      </c>
      <c r="N7" s="299" t="s">
        <v>3</v>
      </c>
      <c r="O7" s="299" t="str">
        <f t="shared" si="1"/>
        <v>49941,</v>
      </c>
      <c r="P7" s="166" t="s">
        <v>476</v>
      </c>
    </row>
    <row r="8" spans="4:16">
      <c r="D8" s="299" t="str">
        <f t="shared" si="2"/>
        <v/>
      </c>
      <c r="H8" s="164">
        <v>200083</v>
      </c>
      <c r="I8" s="299" t="s">
        <v>3</v>
      </c>
      <c r="J8" s="299" t="str">
        <f t="shared" si="0"/>
        <v>200083,</v>
      </c>
      <c r="K8" s="164" t="s">
        <v>564</v>
      </c>
      <c r="M8" s="164">
        <v>49942</v>
      </c>
      <c r="N8" s="299" t="s">
        <v>3</v>
      </c>
      <c r="O8" s="299" t="str">
        <f t="shared" si="1"/>
        <v>49942,</v>
      </c>
      <c r="P8" s="166" t="s">
        <v>806</v>
      </c>
    </row>
    <row r="9" spans="1:16">
      <c r="A9" s="299"/>
      <c r="B9" s="299" t="s">
        <v>431</v>
      </c>
      <c r="C9" s="299"/>
      <c r="D9" s="299" t="str">
        <f t="shared" si="2"/>
        <v>ID</v>
      </c>
      <c r="E9" s="166" t="s">
        <v>95</v>
      </c>
      <c r="F9" s="347" t="s">
        <v>746</v>
      </c>
      <c r="G9" s="152"/>
      <c r="H9" s="164">
        <v>205458</v>
      </c>
      <c r="I9" s="299" t="s">
        <v>3</v>
      </c>
      <c r="J9" s="299" t="str">
        <f t="shared" si="0"/>
        <v>205458,</v>
      </c>
      <c r="K9" s="164" t="s">
        <v>837</v>
      </c>
      <c r="M9" s="164">
        <v>139495</v>
      </c>
      <c r="N9" s="299" t="s">
        <v>3</v>
      </c>
      <c r="O9" s="299" t="str">
        <f t="shared" si="1"/>
        <v>139495,</v>
      </c>
      <c r="P9" s="166" t="s">
        <v>477</v>
      </c>
    </row>
    <row r="10" spans="1:16">
      <c r="A10" s="165" t="s">
        <v>1206</v>
      </c>
      <c r="B10" s="168">
        <v>96799</v>
      </c>
      <c r="C10" s="299" t="s">
        <v>3</v>
      </c>
      <c r="D10" s="299" t="str">
        <f t="shared" si="2"/>
        <v>96799,</v>
      </c>
      <c r="E10" s="166" t="s">
        <v>505</v>
      </c>
      <c r="F10" s="350"/>
      <c r="G10" s="152"/>
      <c r="H10" s="164">
        <v>218216</v>
      </c>
      <c r="I10" s="299" t="s">
        <v>3</v>
      </c>
      <c r="J10" s="299" t="str">
        <f t="shared" si="0"/>
        <v>218216,</v>
      </c>
      <c r="K10" s="164" t="s">
        <v>1357</v>
      </c>
      <c r="M10" s="164">
        <v>154806</v>
      </c>
      <c r="N10" s="299" t="s">
        <v>3</v>
      </c>
      <c r="O10" s="299" t="str">
        <f t="shared" si="1"/>
        <v>154806,</v>
      </c>
      <c r="P10" s="166" t="s">
        <v>1263</v>
      </c>
    </row>
    <row r="11" spans="1:16">
      <c r="A11" s="165"/>
      <c r="B11" s="168">
        <v>201309</v>
      </c>
      <c r="C11" s="299" t="s">
        <v>3</v>
      </c>
      <c r="D11" s="299" t="str">
        <f t="shared" si="2"/>
        <v>201309,</v>
      </c>
      <c r="E11" s="168" t="s">
        <v>542</v>
      </c>
      <c r="F11" s="350"/>
      <c r="G11" s="152"/>
      <c r="H11" s="611">
        <v>222506</v>
      </c>
      <c r="I11" s="299" t="s">
        <v>3</v>
      </c>
      <c r="J11" s="299" t="str">
        <f t="shared" si="0"/>
        <v>222506,</v>
      </c>
      <c r="K11" s="611" t="s">
        <v>11</v>
      </c>
      <c r="M11" s="164">
        <v>120296</v>
      </c>
      <c r="N11" s="299" t="s">
        <v>3</v>
      </c>
      <c r="O11" s="299" t="str">
        <f t="shared" si="1"/>
        <v>120296,</v>
      </c>
      <c r="P11" s="166" t="s">
        <v>1264</v>
      </c>
    </row>
    <row r="12" spans="1:16">
      <c r="A12" s="165"/>
      <c r="B12" s="168">
        <v>235878</v>
      </c>
      <c r="C12" s="299" t="s">
        <v>3</v>
      </c>
      <c r="D12" s="299" t="str">
        <f t="shared" si="2"/>
        <v>235878,</v>
      </c>
      <c r="E12" s="168" t="s">
        <v>542</v>
      </c>
      <c r="F12" s="350"/>
      <c r="G12" s="152"/>
      <c r="H12" s="164">
        <v>226397</v>
      </c>
      <c r="I12" s="299" t="s">
        <v>3</v>
      </c>
      <c r="J12" s="299" t="str">
        <f t="shared" si="0"/>
        <v>226397,</v>
      </c>
      <c r="K12" s="164" t="s">
        <v>1369</v>
      </c>
      <c r="M12" s="164">
        <v>154689</v>
      </c>
      <c r="N12" s="299" t="s">
        <v>3</v>
      </c>
      <c r="O12" s="299" t="str">
        <f t="shared" si="1"/>
        <v>154689,</v>
      </c>
      <c r="P12" s="166" t="s">
        <v>179</v>
      </c>
    </row>
    <row r="13" spans="1:16">
      <c r="A13" s="165"/>
      <c r="B13" s="159">
        <v>104690</v>
      </c>
      <c r="C13" s="299" t="s">
        <v>3</v>
      </c>
      <c r="D13" s="299" t="str">
        <f t="shared" si="2"/>
        <v>104690,</v>
      </c>
      <c r="E13" s="166" t="s">
        <v>340</v>
      </c>
      <c r="F13" s="350"/>
      <c r="G13" s="152"/>
      <c r="H13" s="164">
        <v>44368</v>
      </c>
      <c r="I13" s="299" t="s">
        <v>3</v>
      </c>
      <c r="J13" s="299" t="str">
        <f t="shared" si="0"/>
        <v>44368,</v>
      </c>
      <c r="K13" s="164" t="s">
        <v>472</v>
      </c>
      <c r="M13" s="164">
        <v>16644</v>
      </c>
      <c r="N13" s="299" t="s">
        <v>3</v>
      </c>
      <c r="O13" s="299" t="str">
        <f t="shared" si="1"/>
        <v>16644,</v>
      </c>
      <c r="P13" s="166" t="s">
        <v>1265</v>
      </c>
    </row>
    <row r="14" ht="21.6" spans="1:16">
      <c r="A14" s="165"/>
      <c r="B14" s="166">
        <v>1466</v>
      </c>
      <c r="C14" s="299" t="s">
        <v>3</v>
      </c>
      <c r="D14" s="299" t="str">
        <f t="shared" si="2"/>
        <v>1466,</v>
      </c>
      <c r="E14" s="168" t="s">
        <v>711</v>
      </c>
      <c r="F14" s="350"/>
      <c r="G14" s="152"/>
      <c r="H14" s="611">
        <v>235955</v>
      </c>
      <c r="I14" s="299" t="s">
        <v>3</v>
      </c>
      <c r="J14" s="299" t="str">
        <f t="shared" si="0"/>
        <v>235955,</v>
      </c>
      <c r="K14" s="611" t="s">
        <v>11</v>
      </c>
      <c r="M14" s="164">
        <v>229633</v>
      </c>
      <c r="N14" s="299" t="s">
        <v>3</v>
      </c>
      <c r="O14" s="299" t="str">
        <f t="shared" si="1"/>
        <v>229633,</v>
      </c>
      <c r="P14" s="166" t="s">
        <v>1661</v>
      </c>
    </row>
    <row r="15" spans="1:16">
      <c r="A15" s="165"/>
      <c r="B15" s="159">
        <v>139379</v>
      </c>
      <c r="C15" s="299" t="s">
        <v>3</v>
      </c>
      <c r="D15" s="299" t="str">
        <f t="shared" si="2"/>
        <v>139379,</v>
      </c>
      <c r="E15" s="166" t="s">
        <v>99</v>
      </c>
      <c r="F15" s="350"/>
      <c r="G15" s="152"/>
      <c r="H15" s="611">
        <v>235956</v>
      </c>
      <c r="I15" s="299" t="s">
        <v>3</v>
      </c>
      <c r="J15" s="299" t="str">
        <f t="shared" si="0"/>
        <v>235956,</v>
      </c>
      <c r="K15" s="611" t="s">
        <v>11</v>
      </c>
      <c r="M15" s="164">
        <v>208794</v>
      </c>
      <c r="N15" s="299" t="s">
        <v>3</v>
      </c>
      <c r="O15" s="299" t="str">
        <f t="shared" si="1"/>
        <v>208794,</v>
      </c>
      <c r="P15" s="166" t="s">
        <v>717</v>
      </c>
    </row>
    <row r="16" spans="1:16">
      <c r="A16" s="165"/>
      <c r="B16" s="166">
        <v>46760</v>
      </c>
      <c r="C16" s="299"/>
      <c r="D16" s="299" t="str">
        <f t="shared" si="2"/>
        <v>46760</v>
      </c>
      <c r="E16" s="168" t="s">
        <v>1152</v>
      </c>
      <c r="F16" s="353"/>
      <c r="G16" s="152"/>
      <c r="H16" s="190">
        <v>165176</v>
      </c>
      <c r="I16" s="299" t="s">
        <v>3</v>
      </c>
      <c r="J16" s="299" t="str">
        <f t="shared" si="0"/>
        <v>165176,</v>
      </c>
      <c r="K16" s="190" t="s">
        <v>11</v>
      </c>
      <c r="M16" s="164">
        <v>223600</v>
      </c>
      <c r="N16" s="299" t="s">
        <v>3</v>
      </c>
      <c r="O16" s="299" t="str">
        <f t="shared" si="1"/>
        <v>223600,</v>
      </c>
      <c r="P16" s="166" t="s">
        <v>1267</v>
      </c>
    </row>
    <row r="17" spans="1:16">
      <c r="A17" s="612"/>
      <c r="B17" s="613"/>
      <c r="C17" s="152"/>
      <c r="D17" s="299" t="str">
        <f t="shared" si="2"/>
        <v/>
      </c>
      <c r="E17" s="614"/>
      <c r="G17" s="152"/>
      <c r="H17" s="159">
        <v>148112</v>
      </c>
      <c r="I17" s="299" t="s">
        <v>3</v>
      </c>
      <c r="J17" s="299" t="str">
        <f t="shared" si="0"/>
        <v>148112,</v>
      </c>
      <c r="K17" s="159" t="s">
        <v>1397</v>
      </c>
      <c r="M17" s="164">
        <v>2317</v>
      </c>
      <c r="N17" s="299" t="s">
        <v>3</v>
      </c>
      <c r="O17" s="299" t="str">
        <f t="shared" si="1"/>
        <v>2317,</v>
      </c>
      <c r="P17" s="166" t="s">
        <v>1662</v>
      </c>
    </row>
    <row r="18" spans="1:16">
      <c r="A18" s="190" t="s">
        <v>1663</v>
      </c>
      <c r="B18" s="615">
        <v>185513</v>
      </c>
      <c r="C18" s="315" t="s">
        <v>3</v>
      </c>
      <c r="D18" s="299" t="str">
        <f t="shared" si="2"/>
        <v>185513,</v>
      </c>
      <c r="E18" s="314" t="s">
        <v>898</v>
      </c>
      <c r="F18" s="616" t="s">
        <v>1664</v>
      </c>
      <c r="G18" s="152"/>
      <c r="H18" s="164">
        <v>140507</v>
      </c>
      <c r="I18" s="299" t="s">
        <v>3</v>
      </c>
      <c r="J18" s="299" t="str">
        <f t="shared" si="0"/>
        <v>140507,</v>
      </c>
      <c r="K18" s="164" t="s">
        <v>171</v>
      </c>
      <c r="M18" s="164">
        <v>168283</v>
      </c>
      <c r="N18" s="299" t="s">
        <v>3</v>
      </c>
      <c r="O18" s="299" t="str">
        <f t="shared" si="1"/>
        <v>168283,</v>
      </c>
      <c r="P18" s="166" t="s">
        <v>1269</v>
      </c>
    </row>
    <row r="19" spans="1:16">
      <c r="A19" s="190"/>
      <c r="B19" s="615">
        <v>109800</v>
      </c>
      <c r="C19" s="315"/>
      <c r="D19" s="299" t="str">
        <f t="shared" si="2"/>
        <v>109800</v>
      </c>
      <c r="E19" s="314" t="s">
        <v>499</v>
      </c>
      <c r="F19" s="617"/>
      <c r="G19" s="152"/>
      <c r="H19" s="164">
        <v>122653</v>
      </c>
      <c r="I19" s="299" t="s">
        <v>3</v>
      </c>
      <c r="J19" s="299" t="str">
        <f t="shared" si="0"/>
        <v>122653,</v>
      </c>
      <c r="K19" s="164" t="s">
        <v>1086</v>
      </c>
      <c r="M19" s="164">
        <v>75452</v>
      </c>
      <c r="N19" s="299" t="s">
        <v>3</v>
      </c>
      <c r="O19" s="299" t="str">
        <f t="shared" si="1"/>
        <v>75452,</v>
      </c>
      <c r="P19" s="166" t="s">
        <v>549</v>
      </c>
    </row>
    <row r="20" spans="1:16">
      <c r="A20" s="618"/>
      <c r="B20" s="619"/>
      <c r="C20" s="620"/>
      <c r="D20" s="299" t="str">
        <f t="shared" si="2"/>
        <v/>
      </c>
      <c r="E20" s="621"/>
      <c r="F20" s="622"/>
      <c r="G20" s="152"/>
      <c r="H20" s="164">
        <v>44368</v>
      </c>
      <c r="I20" s="299" t="s">
        <v>3</v>
      </c>
      <c r="J20" s="299" t="str">
        <f t="shared" si="0"/>
        <v>44368,</v>
      </c>
      <c r="K20" s="164" t="s">
        <v>472</v>
      </c>
      <c r="M20" s="164">
        <v>99821</v>
      </c>
      <c r="N20" s="299" t="s">
        <v>3</v>
      </c>
      <c r="O20" s="299" t="str">
        <f t="shared" si="1"/>
        <v>99821,</v>
      </c>
      <c r="P20" s="166" t="s">
        <v>1665</v>
      </c>
    </row>
    <row r="21" spans="1:16">
      <c r="A21" s="165" t="s">
        <v>1211</v>
      </c>
      <c r="B21" s="168">
        <v>120776</v>
      </c>
      <c r="C21" s="299" t="s">
        <v>3</v>
      </c>
      <c r="D21" s="299" t="str">
        <f t="shared" si="2"/>
        <v>120776,</v>
      </c>
      <c r="E21" s="166" t="s">
        <v>33</v>
      </c>
      <c r="F21" s="355" t="s">
        <v>1643</v>
      </c>
      <c r="G21" s="152"/>
      <c r="H21" s="164">
        <v>58027</v>
      </c>
      <c r="I21" s="299" t="s">
        <v>3</v>
      </c>
      <c r="J21" s="299" t="str">
        <f t="shared" si="0"/>
        <v>58027,</v>
      </c>
      <c r="K21" s="164" t="s">
        <v>462</v>
      </c>
      <c r="M21" s="164">
        <v>172652</v>
      </c>
      <c r="N21" s="299" t="s">
        <v>3</v>
      </c>
      <c r="O21" s="299" t="str">
        <f t="shared" si="1"/>
        <v>172652,</v>
      </c>
      <c r="P21" s="166" t="s">
        <v>1271</v>
      </c>
    </row>
    <row r="22" spans="1:16">
      <c r="A22" s="165"/>
      <c r="B22" s="159">
        <v>58522</v>
      </c>
      <c r="C22" s="299"/>
      <c r="D22" s="299" t="str">
        <f t="shared" si="2"/>
        <v>58522</v>
      </c>
      <c r="E22" s="166" t="s">
        <v>106</v>
      </c>
      <c r="F22" s="353"/>
      <c r="G22" s="152"/>
      <c r="H22" s="164">
        <v>122653</v>
      </c>
      <c r="I22" s="299" t="s">
        <v>3</v>
      </c>
      <c r="J22" s="299" t="str">
        <f t="shared" si="0"/>
        <v>122653,</v>
      </c>
      <c r="K22" s="164" t="s">
        <v>1086</v>
      </c>
      <c r="M22" s="164">
        <v>229782</v>
      </c>
      <c r="N22" s="299" t="s">
        <v>3</v>
      </c>
      <c r="O22" s="299" t="str">
        <f t="shared" si="1"/>
        <v>229782,</v>
      </c>
      <c r="P22" s="166" t="s">
        <v>1158</v>
      </c>
    </row>
    <row r="23" spans="1:16">
      <c r="A23" s="165"/>
      <c r="B23" s="159"/>
      <c r="C23" s="299"/>
      <c r="D23" s="299" t="str">
        <f t="shared" si="2"/>
        <v/>
      </c>
      <c r="E23" s="166"/>
      <c r="F23" s="350"/>
      <c r="G23" s="152"/>
      <c r="H23" s="164">
        <v>139743</v>
      </c>
      <c r="I23" s="299" t="s">
        <v>3</v>
      </c>
      <c r="J23" s="299" t="str">
        <f t="shared" si="0"/>
        <v>139743,</v>
      </c>
      <c r="K23" s="164" t="s">
        <v>472</v>
      </c>
      <c r="M23" s="164">
        <v>189663</v>
      </c>
      <c r="N23" s="299" t="s">
        <v>3</v>
      </c>
      <c r="O23" s="299" t="str">
        <f t="shared" si="1"/>
        <v>189663,</v>
      </c>
      <c r="P23" s="166" t="s">
        <v>1158</v>
      </c>
    </row>
    <row r="24" spans="1:16">
      <c r="A24" s="623" t="s">
        <v>107</v>
      </c>
      <c r="B24" s="190">
        <v>181356</v>
      </c>
      <c r="C24" s="315" t="s">
        <v>3</v>
      </c>
      <c r="D24" s="299" t="str">
        <f t="shared" si="2"/>
        <v>181356,</v>
      </c>
      <c r="E24" s="314" t="s">
        <v>112</v>
      </c>
      <c r="F24" s="506" t="s">
        <v>1646</v>
      </c>
      <c r="G24" s="152"/>
      <c r="H24" s="164">
        <v>140507</v>
      </c>
      <c r="I24" s="299" t="s">
        <v>3</v>
      </c>
      <c r="J24" s="299" t="str">
        <f t="shared" si="0"/>
        <v>140507,</v>
      </c>
      <c r="K24" s="164" t="s">
        <v>171</v>
      </c>
      <c r="M24" s="164">
        <v>189661</v>
      </c>
      <c r="N24" s="299" t="s">
        <v>3</v>
      </c>
      <c r="O24" s="299" t="str">
        <f t="shared" si="1"/>
        <v>189661,</v>
      </c>
      <c r="P24" s="166" t="s">
        <v>1158</v>
      </c>
    </row>
    <row r="25" spans="1:16">
      <c r="A25" s="623"/>
      <c r="B25" s="314">
        <v>183439</v>
      </c>
      <c r="C25" s="315" t="s">
        <v>3</v>
      </c>
      <c r="D25" s="299" t="str">
        <f t="shared" si="2"/>
        <v>183439,</v>
      </c>
      <c r="E25" s="314" t="s">
        <v>7</v>
      </c>
      <c r="F25" s="509"/>
      <c r="G25" s="152"/>
      <c r="H25" s="164">
        <v>165276</v>
      </c>
      <c r="I25" s="299" t="s">
        <v>3</v>
      </c>
      <c r="J25" s="299" t="str">
        <f t="shared" si="0"/>
        <v>165276,</v>
      </c>
      <c r="K25" s="164" t="s">
        <v>381</v>
      </c>
      <c r="M25" s="164">
        <v>214836</v>
      </c>
      <c r="N25" s="299" t="s">
        <v>3</v>
      </c>
      <c r="O25" s="299" t="str">
        <f t="shared" si="1"/>
        <v>214836,</v>
      </c>
      <c r="P25" s="166" t="s">
        <v>1272</v>
      </c>
    </row>
    <row r="26" spans="1:16">
      <c r="A26" s="623"/>
      <c r="B26" s="615">
        <v>201264</v>
      </c>
      <c r="C26" s="315" t="s">
        <v>3</v>
      </c>
      <c r="D26" s="299" t="str">
        <f t="shared" si="2"/>
        <v>201264,</v>
      </c>
      <c r="E26" s="615" t="s">
        <v>110</v>
      </c>
      <c r="F26" s="509"/>
      <c r="G26" s="152"/>
      <c r="H26" s="164">
        <v>198979</v>
      </c>
      <c r="I26" s="299" t="s">
        <v>3</v>
      </c>
      <c r="J26" s="299" t="str">
        <f t="shared" si="0"/>
        <v>198979,</v>
      </c>
      <c r="K26" s="164" t="s">
        <v>170</v>
      </c>
      <c r="M26" s="164">
        <v>215808</v>
      </c>
      <c r="N26" s="299" t="s">
        <v>3</v>
      </c>
      <c r="O26" s="299" t="str">
        <f t="shared" si="1"/>
        <v>215808,</v>
      </c>
      <c r="P26" s="166" t="s">
        <v>1273</v>
      </c>
    </row>
    <row r="27" spans="1:16">
      <c r="A27" s="623"/>
      <c r="B27" s="615">
        <v>201495</v>
      </c>
      <c r="C27" s="315" t="s">
        <v>3</v>
      </c>
      <c r="D27" s="299" t="str">
        <f t="shared" si="2"/>
        <v>201495,</v>
      </c>
      <c r="E27" s="615" t="s">
        <v>111</v>
      </c>
      <c r="F27" s="509"/>
      <c r="G27" s="152"/>
      <c r="H27" s="164">
        <v>222896</v>
      </c>
      <c r="I27" s="299" t="s">
        <v>3</v>
      </c>
      <c r="J27" s="299" t="str">
        <f t="shared" si="0"/>
        <v>222896,</v>
      </c>
      <c r="K27" s="164" t="s">
        <v>851</v>
      </c>
      <c r="M27" s="164">
        <v>214830</v>
      </c>
      <c r="N27" s="299" t="s">
        <v>3</v>
      </c>
      <c r="O27" s="299" t="str">
        <f t="shared" si="1"/>
        <v>214830,</v>
      </c>
      <c r="P27" s="166" t="s">
        <v>1274</v>
      </c>
    </row>
    <row r="28" spans="1:16">
      <c r="A28" s="623"/>
      <c r="B28" s="615">
        <v>131284</v>
      </c>
      <c r="C28" s="315" t="s">
        <v>3</v>
      </c>
      <c r="D28" s="299" t="str">
        <f t="shared" si="2"/>
        <v>131284,</v>
      </c>
      <c r="E28" s="615" t="s">
        <v>329</v>
      </c>
      <c r="F28" s="509"/>
      <c r="G28" s="152"/>
      <c r="H28" s="611">
        <v>53584</v>
      </c>
      <c r="I28" s="299" t="s">
        <v>3</v>
      </c>
      <c r="J28" s="299" t="str">
        <f t="shared" si="0"/>
        <v>53584,</v>
      </c>
      <c r="K28" s="611" t="s">
        <v>196</v>
      </c>
      <c r="M28" s="164">
        <v>21139</v>
      </c>
      <c r="N28" s="299" t="s">
        <v>3</v>
      </c>
      <c r="O28" s="299" t="str">
        <f t="shared" si="1"/>
        <v>21139,</v>
      </c>
      <c r="P28" s="166" t="s">
        <v>1275</v>
      </c>
    </row>
    <row r="29" spans="1:16">
      <c r="A29" s="623"/>
      <c r="B29" s="624">
        <v>41368</v>
      </c>
      <c r="C29" s="315" t="s">
        <v>3</v>
      </c>
      <c r="D29" s="299" t="str">
        <f t="shared" si="2"/>
        <v>41368,</v>
      </c>
      <c r="E29" s="314" t="s">
        <v>108</v>
      </c>
      <c r="F29" s="509"/>
      <c r="G29" s="152"/>
      <c r="H29" s="611">
        <v>56875</v>
      </c>
      <c r="I29" s="299" t="s">
        <v>3</v>
      </c>
      <c r="J29" s="299" t="str">
        <f t="shared" si="0"/>
        <v>56875,</v>
      </c>
      <c r="K29" s="611" t="s">
        <v>845</v>
      </c>
      <c r="M29" s="164">
        <v>223527</v>
      </c>
      <c r="N29" s="299" t="s">
        <v>3</v>
      </c>
      <c r="O29" s="299" t="str">
        <f t="shared" si="1"/>
        <v>223527,</v>
      </c>
      <c r="P29" s="166" t="s">
        <v>1276</v>
      </c>
    </row>
    <row r="30" spans="1:16">
      <c r="A30" s="623"/>
      <c r="B30" s="624">
        <v>34489</v>
      </c>
      <c r="C30" s="315" t="s">
        <v>3</v>
      </c>
      <c r="D30" s="299" t="str">
        <f t="shared" si="2"/>
        <v>34489,</v>
      </c>
      <c r="E30" s="314" t="s">
        <v>108</v>
      </c>
      <c r="F30" s="509"/>
      <c r="G30" s="152"/>
      <c r="H30" s="611">
        <v>58506</v>
      </c>
      <c r="I30" s="299" t="s">
        <v>3</v>
      </c>
      <c r="J30" s="299" t="str">
        <f t="shared" si="0"/>
        <v>58506,</v>
      </c>
      <c r="K30" s="611" t="s">
        <v>1462</v>
      </c>
      <c r="M30" s="159">
        <v>49940</v>
      </c>
      <c r="N30" s="299" t="s">
        <v>3</v>
      </c>
      <c r="O30" s="299" t="str">
        <f t="shared" si="1"/>
        <v>49940,</v>
      </c>
      <c r="P30" s="159" t="s">
        <v>479</v>
      </c>
    </row>
    <row r="31" spans="1:16">
      <c r="A31" s="623"/>
      <c r="B31" s="611">
        <v>59899</v>
      </c>
      <c r="C31" s="315" t="s">
        <v>3</v>
      </c>
      <c r="D31" s="299" t="str">
        <f t="shared" si="2"/>
        <v>59899,</v>
      </c>
      <c r="E31" s="615" t="s">
        <v>113</v>
      </c>
      <c r="F31" s="509"/>
      <c r="G31" s="152"/>
      <c r="H31" s="611">
        <v>62663</v>
      </c>
      <c r="I31" s="299" t="s">
        <v>3</v>
      </c>
      <c r="J31" s="299" t="str">
        <f t="shared" si="0"/>
        <v>62663,</v>
      </c>
      <c r="K31" s="611" t="s">
        <v>1468</v>
      </c>
      <c r="M31" s="159">
        <v>81936</v>
      </c>
      <c r="N31" s="299"/>
      <c r="O31" s="299" t="str">
        <f t="shared" si="1"/>
        <v>81936</v>
      </c>
      <c r="P31" s="159" t="s">
        <v>387</v>
      </c>
    </row>
    <row r="32" spans="1:16">
      <c r="A32" s="623"/>
      <c r="B32" s="611">
        <v>220476</v>
      </c>
      <c r="C32" s="315" t="s">
        <v>3</v>
      </c>
      <c r="D32" s="299" t="str">
        <f t="shared" si="2"/>
        <v>220476,</v>
      </c>
      <c r="E32" s="615" t="s">
        <v>114</v>
      </c>
      <c r="F32" s="509"/>
      <c r="G32" s="152"/>
      <c r="H32" s="611">
        <v>132393</v>
      </c>
      <c r="I32" s="299" t="s">
        <v>3</v>
      </c>
      <c r="J32" s="299" t="str">
        <f t="shared" si="0"/>
        <v>132393,</v>
      </c>
      <c r="K32" s="611" t="s">
        <v>122</v>
      </c>
      <c r="M32" s="371"/>
      <c r="N32" s="371"/>
      <c r="O32" s="371"/>
      <c r="P32" s="371"/>
    </row>
    <row r="33" spans="1:16">
      <c r="A33" s="623"/>
      <c r="B33" s="611">
        <v>220466</v>
      </c>
      <c r="C33" s="315"/>
      <c r="D33" s="299" t="str">
        <f t="shared" si="2"/>
        <v>220466</v>
      </c>
      <c r="E33" s="615" t="s">
        <v>114</v>
      </c>
      <c r="F33" s="617"/>
      <c r="G33" s="152"/>
      <c r="H33" s="611">
        <v>195217</v>
      </c>
      <c r="I33" s="299" t="s">
        <v>3</v>
      </c>
      <c r="J33" s="299" t="str">
        <f t="shared" si="0"/>
        <v>195217,</v>
      </c>
      <c r="K33" s="611" t="s">
        <v>67</v>
      </c>
      <c r="M33" s="371"/>
      <c r="N33" s="371"/>
      <c r="O33" s="371"/>
      <c r="P33" s="371"/>
    </row>
    <row r="34" spans="1:16">
      <c r="A34" s="625"/>
      <c r="B34" s="626"/>
      <c r="C34" s="620"/>
      <c r="D34" s="299" t="str">
        <f t="shared" si="2"/>
        <v/>
      </c>
      <c r="E34" s="619"/>
      <c r="F34" s="622"/>
      <c r="G34" s="152"/>
      <c r="H34" s="611">
        <v>198952</v>
      </c>
      <c r="I34" s="299" t="s">
        <v>3</v>
      </c>
      <c r="J34" s="299" t="str">
        <f t="shared" si="0"/>
        <v>198952,</v>
      </c>
      <c r="K34" s="611" t="s">
        <v>381</v>
      </c>
      <c r="M34" s="371"/>
      <c r="N34" s="371"/>
      <c r="O34" s="371"/>
      <c r="P34" s="371"/>
    </row>
    <row r="35" spans="1:16">
      <c r="A35" s="627" t="s">
        <v>1142</v>
      </c>
      <c r="B35" s="164">
        <v>240000</v>
      </c>
      <c r="C35" s="299" t="s">
        <v>3</v>
      </c>
      <c r="D35" s="299" t="str">
        <f t="shared" si="2"/>
        <v>240000,</v>
      </c>
      <c r="E35" s="164" t="s">
        <v>1645</v>
      </c>
      <c r="F35" s="347" t="s">
        <v>421</v>
      </c>
      <c r="G35" s="152"/>
      <c r="H35" s="611">
        <v>201067</v>
      </c>
      <c r="I35" s="299"/>
      <c r="J35" s="299" t="str">
        <f t="shared" si="0"/>
        <v>201067</v>
      </c>
      <c r="K35" s="611" t="s">
        <v>1488</v>
      </c>
      <c r="M35" s="371"/>
      <c r="N35" s="371"/>
      <c r="O35" s="371"/>
      <c r="P35" s="371"/>
    </row>
    <row r="36" ht="21.6" spans="1:16">
      <c r="A36" s="627"/>
      <c r="B36" s="168">
        <v>137250</v>
      </c>
      <c r="C36" s="299" t="s">
        <v>3</v>
      </c>
      <c r="D36" s="299" t="str">
        <f t="shared" si="2"/>
        <v>137250,</v>
      </c>
      <c r="E36" s="168" t="s">
        <v>742</v>
      </c>
      <c r="F36" s="350"/>
      <c r="G36" s="152"/>
      <c r="H36" s="628"/>
      <c r="I36" s="371"/>
      <c r="J36" s="371"/>
      <c r="K36" s="628"/>
      <c r="M36" s="371"/>
      <c r="N36" s="371"/>
      <c r="O36" s="371"/>
      <c r="P36" s="371"/>
    </row>
    <row r="37" spans="1:16">
      <c r="A37" s="627"/>
      <c r="B37" s="164">
        <v>191655</v>
      </c>
      <c r="C37" s="299" t="s">
        <v>3</v>
      </c>
      <c r="D37" s="299" t="str">
        <f t="shared" si="2"/>
        <v>191655,</v>
      </c>
      <c r="E37" s="168" t="s">
        <v>6</v>
      </c>
      <c r="F37" s="350"/>
      <c r="G37" s="152"/>
      <c r="H37" s="628"/>
      <c r="I37" s="371"/>
      <c r="J37" s="371"/>
      <c r="K37" s="628"/>
      <c r="M37" s="371"/>
      <c r="N37" s="371"/>
      <c r="O37" s="371"/>
      <c r="P37" s="371"/>
    </row>
    <row r="38" spans="1:16">
      <c r="A38" s="627"/>
      <c r="B38" s="164">
        <v>226562</v>
      </c>
      <c r="C38" s="299" t="s">
        <v>3</v>
      </c>
      <c r="D38" s="299" t="str">
        <f t="shared" si="2"/>
        <v>226562,</v>
      </c>
      <c r="E38" s="168" t="s">
        <v>6</v>
      </c>
      <c r="F38" s="350"/>
      <c r="G38" s="152"/>
      <c r="H38" s="628"/>
      <c r="I38" s="371"/>
      <c r="J38" s="371"/>
      <c r="K38" s="628"/>
      <c r="M38" s="371"/>
      <c r="N38" s="371"/>
      <c r="O38" s="371"/>
      <c r="P38" s="371"/>
    </row>
    <row r="39" spans="1:16">
      <c r="A39" s="627"/>
      <c r="B39" s="164">
        <v>174232</v>
      </c>
      <c r="C39" s="299" t="s">
        <v>3</v>
      </c>
      <c r="D39" s="299" t="str">
        <f t="shared" si="2"/>
        <v>174232,</v>
      </c>
      <c r="E39" s="168" t="s">
        <v>6</v>
      </c>
      <c r="F39" s="350"/>
      <c r="G39" s="152"/>
      <c r="H39" s="628"/>
      <c r="I39" s="371"/>
      <c r="J39" s="371"/>
      <c r="K39" s="628"/>
      <c r="M39" s="371"/>
      <c r="N39" s="371"/>
      <c r="O39" s="371"/>
      <c r="P39" s="371"/>
    </row>
    <row r="40" spans="1:16">
      <c r="A40" s="627"/>
      <c r="B40" s="166">
        <v>39103</v>
      </c>
      <c r="C40" s="299" t="s">
        <v>3</v>
      </c>
      <c r="D40" s="299" t="str">
        <f t="shared" si="2"/>
        <v>39103,</v>
      </c>
      <c r="E40" s="168" t="s">
        <v>6</v>
      </c>
      <c r="F40" s="350"/>
      <c r="G40" s="152"/>
      <c r="H40" s="628"/>
      <c r="I40" s="371"/>
      <c r="J40" s="371"/>
      <c r="K40" s="628"/>
      <c r="M40" s="371"/>
      <c r="N40" s="371"/>
      <c r="O40" s="371"/>
      <c r="P40" s="371"/>
    </row>
    <row r="41" spans="1:16">
      <c r="A41" s="627"/>
      <c r="B41" s="168">
        <v>217848</v>
      </c>
      <c r="C41" s="299"/>
      <c r="D41" s="299" t="str">
        <f t="shared" si="2"/>
        <v>217848</v>
      </c>
      <c r="E41" s="168" t="s">
        <v>6</v>
      </c>
      <c r="F41" s="353"/>
      <c r="G41" s="152"/>
      <c r="H41" s="628"/>
      <c r="I41" s="371"/>
      <c r="J41" s="371"/>
      <c r="K41" s="628"/>
      <c r="M41" s="371"/>
      <c r="N41" s="371"/>
      <c r="O41" s="371"/>
      <c r="P41" s="371"/>
    </row>
    <row r="42" spans="1:11">
      <c r="A42" s="629"/>
      <c r="B42" s="614"/>
      <c r="C42" s="152"/>
      <c r="D42" s="152"/>
      <c r="E42" s="614"/>
      <c r="G42" s="152"/>
      <c r="H42" s="628"/>
      <c r="I42" s="371"/>
      <c r="J42" s="371"/>
      <c r="K42" s="628"/>
    </row>
    <row r="43" spans="1:7">
      <c r="A43" s="190" t="s">
        <v>1560</v>
      </c>
      <c r="B43" s="611">
        <v>97851</v>
      </c>
      <c r="C43" s="315" t="s">
        <v>3</v>
      </c>
      <c r="D43" s="315" t="str">
        <f>B43&amp;C43</f>
        <v>97851,</v>
      </c>
      <c r="E43" s="611" t="s">
        <v>732</v>
      </c>
      <c r="F43" s="616" t="s">
        <v>1666</v>
      </c>
      <c r="G43" s="152"/>
    </row>
    <row r="44" spans="1:7">
      <c r="A44" s="190"/>
      <c r="B44" s="611">
        <v>14246</v>
      </c>
      <c r="C44" s="315" t="s">
        <v>3</v>
      </c>
      <c r="D44" s="315" t="str">
        <f>B44&amp;C44</f>
        <v>14246,</v>
      </c>
      <c r="E44" s="190" t="s">
        <v>1667</v>
      </c>
      <c r="F44" s="509"/>
      <c r="G44" s="152"/>
    </row>
    <row r="45" spans="1:7">
      <c r="A45" s="190"/>
      <c r="B45" s="611">
        <v>127087</v>
      </c>
      <c r="C45" s="315"/>
      <c r="D45" s="315" t="str">
        <f>B45&amp;C45</f>
        <v>127087</v>
      </c>
      <c r="E45" s="611" t="s">
        <v>718</v>
      </c>
      <c r="F45" s="617"/>
      <c r="G45" s="152"/>
    </row>
    <row r="46" spans="1:7">
      <c r="A46" s="618"/>
      <c r="B46" s="626"/>
      <c r="C46" s="620"/>
      <c r="D46" s="620"/>
      <c r="E46" s="626"/>
      <c r="F46" s="622"/>
      <c r="G46" s="152"/>
    </row>
    <row r="47" spans="1:7">
      <c r="A47" s="165" t="s">
        <v>547</v>
      </c>
      <c r="B47" s="166">
        <v>84174</v>
      </c>
      <c r="C47" s="299" t="s">
        <v>3</v>
      </c>
      <c r="D47" s="299" t="str">
        <f>B47&amp;C47</f>
        <v>84174,</v>
      </c>
      <c r="E47" s="166" t="s">
        <v>116</v>
      </c>
      <c r="F47" s="347" t="s">
        <v>1668</v>
      </c>
      <c r="G47" s="152"/>
    </row>
    <row r="48" spans="1:7">
      <c r="A48" s="165"/>
      <c r="B48" s="164">
        <v>208794</v>
      </c>
      <c r="C48" s="299"/>
      <c r="D48" s="299" t="str">
        <f>B48&amp;C48</f>
        <v>208794</v>
      </c>
      <c r="E48" s="168" t="s">
        <v>717</v>
      </c>
      <c r="F48" s="353"/>
      <c r="G48" s="152"/>
    </row>
    <row r="49" spans="1:7">
      <c r="A49" s="612"/>
      <c r="B49" s="630"/>
      <c r="C49" s="152"/>
      <c r="D49" s="152"/>
      <c r="E49" s="614"/>
      <c r="G49" s="152"/>
    </row>
    <row r="50" ht="21.6" spans="1:7">
      <c r="A50" s="314" t="s">
        <v>1669</v>
      </c>
      <c r="B50" s="611">
        <v>123845</v>
      </c>
      <c r="C50" s="315" t="s">
        <v>3</v>
      </c>
      <c r="D50" s="315" t="str">
        <f>B50&amp;C50</f>
        <v>123845,</v>
      </c>
      <c r="E50" s="615" t="s">
        <v>1642</v>
      </c>
      <c r="F50" s="506" t="s">
        <v>1670</v>
      </c>
      <c r="G50" s="152"/>
    </row>
    <row r="51" spans="1:7">
      <c r="A51" s="314"/>
      <c r="B51" s="615">
        <v>92130</v>
      </c>
      <c r="C51" s="315" t="s">
        <v>3</v>
      </c>
      <c r="D51" s="315" t="str">
        <f>B51&amp;C51</f>
        <v>92130,</v>
      </c>
      <c r="E51" s="314" t="s">
        <v>909</v>
      </c>
      <c r="F51" s="509"/>
      <c r="G51" s="152"/>
    </row>
    <row r="52" spans="1:7">
      <c r="A52" s="314"/>
      <c r="B52" s="615">
        <v>136401</v>
      </c>
      <c r="C52" s="315"/>
      <c r="D52" s="315" t="str">
        <f>B52&amp;C52</f>
        <v>136401</v>
      </c>
      <c r="E52" s="314" t="s">
        <v>483</v>
      </c>
      <c r="F52" s="617"/>
      <c r="G52" s="152"/>
    </row>
    <row r="53" spans="1:7">
      <c r="A53" s="621"/>
      <c r="B53" s="619"/>
      <c r="C53" s="620"/>
      <c r="D53" s="620"/>
      <c r="E53" s="621"/>
      <c r="F53" s="622"/>
      <c r="G53" s="152"/>
    </row>
    <row r="54" spans="1:7">
      <c r="A54" s="166" t="s">
        <v>818</v>
      </c>
      <c r="B54" s="166">
        <v>122671</v>
      </c>
      <c r="C54" s="299" t="s">
        <v>3</v>
      </c>
      <c r="D54" s="299" t="str">
        <f>B54&amp;C54</f>
        <v>122671,</v>
      </c>
      <c r="E54" s="166" t="s">
        <v>561</v>
      </c>
      <c r="F54" s="347" t="s">
        <v>1217</v>
      </c>
      <c r="G54" s="152"/>
    </row>
    <row r="55" spans="1:7">
      <c r="A55" s="166"/>
      <c r="B55" s="168">
        <v>71520</v>
      </c>
      <c r="C55" s="299" t="s">
        <v>3</v>
      </c>
      <c r="D55" s="299" t="str">
        <f t="shared" ref="D55:D86" si="3">B55&amp;C55</f>
        <v>71520,</v>
      </c>
      <c r="E55" s="166" t="s">
        <v>563</v>
      </c>
      <c r="F55" s="350"/>
      <c r="G55" s="152"/>
    </row>
    <row r="56" spans="1:7">
      <c r="A56" s="166"/>
      <c r="B56" s="166">
        <v>44368</v>
      </c>
      <c r="C56" s="299" t="s">
        <v>3</v>
      </c>
      <c r="D56" s="299" t="str">
        <f t="shared" si="3"/>
        <v>44368,</v>
      </c>
      <c r="E56" s="166" t="s">
        <v>472</v>
      </c>
      <c r="F56" s="350"/>
      <c r="G56" s="152"/>
    </row>
    <row r="57" spans="1:7">
      <c r="A57" s="166"/>
      <c r="B57" s="168">
        <v>200083</v>
      </c>
      <c r="C57" s="299" t="s">
        <v>3</v>
      </c>
      <c r="D57" s="299" t="str">
        <f t="shared" si="3"/>
        <v>200083,</v>
      </c>
      <c r="E57" s="166" t="s">
        <v>564</v>
      </c>
      <c r="F57" s="350"/>
      <c r="G57" s="152"/>
    </row>
    <row r="58" spans="1:7">
      <c r="A58" s="166"/>
      <c r="B58" s="166">
        <v>1331</v>
      </c>
      <c r="C58" s="299" t="s">
        <v>3</v>
      </c>
      <c r="D58" s="299" t="str">
        <f t="shared" si="3"/>
        <v>1331,</v>
      </c>
      <c r="E58" s="166" t="s">
        <v>561</v>
      </c>
      <c r="F58" s="350"/>
      <c r="G58" s="152"/>
    </row>
    <row r="59" spans="1:7">
      <c r="A59" s="166"/>
      <c r="B59" s="168">
        <v>1299</v>
      </c>
      <c r="C59" s="299" t="s">
        <v>3</v>
      </c>
      <c r="D59" s="299" t="str">
        <f t="shared" si="3"/>
        <v>1299,</v>
      </c>
      <c r="E59" s="166" t="s">
        <v>472</v>
      </c>
      <c r="F59" s="350"/>
      <c r="G59" s="152"/>
    </row>
    <row r="60" spans="1:7">
      <c r="A60" s="166"/>
      <c r="B60" s="168">
        <v>58027</v>
      </c>
      <c r="C60" s="299" t="s">
        <v>3</v>
      </c>
      <c r="D60" s="299" t="str">
        <f t="shared" si="3"/>
        <v>58027,</v>
      </c>
      <c r="E60" s="166" t="s">
        <v>462</v>
      </c>
      <c r="F60" s="350"/>
      <c r="G60" s="152"/>
    </row>
    <row r="61" spans="1:7">
      <c r="A61" s="166"/>
      <c r="B61" s="168">
        <v>101420</v>
      </c>
      <c r="C61" s="299" t="s">
        <v>3</v>
      </c>
      <c r="D61" s="299" t="str">
        <f t="shared" si="3"/>
        <v>101420,</v>
      </c>
      <c r="E61" s="166" t="s">
        <v>565</v>
      </c>
      <c r="F61" s="350"/>
      <c r="G61" s="152"/>
    </row>
    <row r="62" spans="1:7">
      <c r="A62" s="166"/>
      <c r="B62" s="168">
        <v>2029</v>
      </c>
      <c r="C62" s="299" t="s">
        <v>3</v>
      </c>
      <c r="D62" s="299" t="str">
        <f t="shared" si="3"/>
        <v>2029,</v>
      </c>
      <c r="E62" s="166" t="s">
        <v>566</v>
      </c>
      <c r="F62" s="350"/>
      <c r="G62" s="152"/>
    </row>
    <row r="63" spans="1:7">
      <c r="A63" s="166"/>
      <c r="B63" s="168">
        <v>102608</v>
      </c>
      <c r="C63" s="299" t="s">
        <v>3</v>
      </c>
      <c r="D63" s="299" t="str">
        <f t="shared" si="3"/>
        <v>102608,</v>
      </c>
      <c r="E63" s="166" t="s">
        <v>567</v>
      </c>
      <c r="F63" s="350"/>
      <c r="G63" s="152"/>
    </row>
    <row r="64" spans="1:7">
      <c r="A64" s="166"/>
      <c r="B64" s="168">
        <v>1944</v>
      </c>
      <c r="C64" s="299" t="s">
        <v>3</v>
      </c>
      <c r="D64" s="299" t="str">
        <f t="shared" si="3"/>
        <v>1944,</v>
      </c>
      <c r="E64" s="166" t="s">
        <v>568</v>
      </c>
      <c r="F64" s="350"/>
      <c r="G64" s="152"/>
    </row>
    <row r="65" spans="1:7">
      <c r="A65" s="166"/>
      <c r="B65" s="168">
        <v>131898</v>
      </c>
      <c r="C65" s="299" t="s">
        <v>3</v>
      </c>
      <c r="D65" s="299" t="str">
        <f t="shared" si="3"/>
        <v>131898,</v>
      </c>
      <c r="E65" s="166" t="s">
        <v>569</v>
      </c>
      <c r="F65" s="350"/>
      <c r="G65" s="152"/>
    </row>
    <row r="66" spans="1:7">
      <c r="A66" s="166"/>
      <c r="B66" s="168">
        <v>43628</v>
      </c>
      <c r="C66" s="299" t="s">
        <v>3</v>
      </c>
      <c r="D66" s="299" t="str">
        <f t="shared" si="3"/>
        <v>43628,</v>
      </c>
      <c r="E66" s="166" t="s">
        <v>570</v>
      </c>
      <c r="F66" s="350"/>
      <c r="G66" s="152"/>
    </row>
    <row r="67" spans="1:7">
      <c r="A67" s="166"/>
      <c r="B67" s="168">
        <v>135483</v>
      </c>
      <c r="C67" s="299" t="s">
        <v>3</v>
      </c>
      <c r="D67" s="299" t="str">
        <f t="shared" si="3"/>
        <v>135483,</v>
      </c>
      <c r="E67" s="166" t="s">
        <v>570</v>
      </c>
      <c r="F67" s="350"/>
      <c r="G67" s="152"/>
    </row>
    <row r="68" spans="1:7">
      <c r="A68" s="166"/>
      <c r="B68" s="168">
        <v>177707</v>
      </c>
      <c r="C68" s="299" t="s">
        <v>3</v>
      </c>
      <c r="D68" s="299" t="str">
        <f t="shared" si="3"/>
        <v>177707,</v>
      </c>
      <c r="E68" s="166" t="s">
        <v>832</v>
      </c>
      <c r="F68" s="350"/>
      <c r="G68" s="152"/>
    </row>
    <row r="69" spans="1:7">
      <c r="A69" s="166"/>
      <c r="B69" s="168">
        <v>167024</v>
      </c>
      <c r="C69" s="299" t="s">
        <v>3</v>
      </c>
      <c r="D69" s="299" t="str">
        <f t="shared" si="3"/>
        <v>167024,</v>
      </c>
      <c r="E69" s="166" t="s">
        <v>833</v>
      </c>
      <c r="F69" s="350"/>
      <c r="G69" s="152"/>
    </row>
    <row r="70" spans="1:7">
      <c r="A70" s="166"/>
      <c r="B70" s="168">
        <v>1314</v>
      </c>
      <c r="C70" s="299" t="s">
        <v>3</v>
      </c>
      <c r="D70" s="299" t="str">
        <f t="shared" si="3"/>
        <v>1314,</v>
      </c>
      <c r="E70" s="166" t="s">
        <v>472</v>
      </c>
      <c r="F70" s="350"/>
      <c r="G70" s="152"/>
    </row>
    <row r="71" spans="1:7">
      <c r="A71" s="166"/>
      <c r="B71" s="168">
        <v>128372</v>
      </c>
      <c r="C71" s="299" t="s">
        <v>3</v>
      </c>
      <c r="D71" s="299" t="str">
        <f t="shared" si="3"/>
        <v>128372,</v>
      </c>
      <c r="E71" s="166" t="s">
        <v>564</v>
      </c>
      <c r="F71" s="350"/>
      <c r="G71" s="152"/>
    </row>
    <row r="72" spans="1:7">
      <c r="A72" s="166"/>
      <c r="B72" s="168">
        <v>94886</v>
      </c>
      <c r="C72" s="299" t="s">
        <v>3</v>
      </c>
      <c r="D72" s="299" t="str">
        <f t="shared" si="3"/>
        <v>94886,</v>
      </c>
      <c r="E72" s="166" t="s">
        <v>564</v>
      </c>
      <c r="F72" s="350"/>
      <c r="G72" s="152"/>
    </row>
    <row r="73" spans="1:7">
      <c r="A73" s="166"/>
      <c r="B73" s="168">
        <v>13491</v>
      </c>
      <c r="C73" s="299" t="s">
        <v>3</v>
      </c>
      <c r="D73" s="299" t="str">
        <f t="shared" si="3"/>
        <v>13491,</v>
      </c>
      <c r="E73" s="166" t="s">
        <v>835</v>
      </c>
      <c r="F73" s="350"/>
      <c r="G73" s="152"/>
    </row>
    <row r="74" spans="1:7">
      <c r="A74" s="166"/>
      <c r="B74" s="168">
        <v>1440</v>
      </c>
      <c r="C74" s="299" t="s">
        <v>3</v>
      </c>
      <c r="D74" s="299" t="str">
        <f t="shared" si="3"/>
        <v>1440,</v>
      </c>
      <c r="E74" s="166" t="s">
        <v>457</v>
      </c>
      <c r="F74" s="350"/>
      <c r="G74" s="152"/>
    </row>
    <row r="75" spans="1:7">
      <c r="A75" s="166"/>
      <c r="B75" s="168">
        <v>70432</v>
      </c>
      <c r="C75" s="299" t="s">
        <v>3</v>
      </c>
      <c r="D75" s="299" t="str">
        <f t="shared" si="3"/>
        <v>70432,</v>
      </c>
      <c r="E75" s="166" t="s">
        <v>457</v>
      </c>
      <c r="F75" s="350"/>
      <c r="G75" s="152"/>
    </row>
    <row r="76" spans="1:7">
      <c r="A76" s="166"/>
      <c r="B76" s="168">
        <v>25343</v>
      </c>
      <c r="C76" s="299" t="s">
        <v>3</v>
      </c>
      <c r="D76" s="299" t="str">
        <f t="shared" si="3"/>
        <v>25343,</v>
      </c>
      <c r="E76" s="166" t="s">
        <v>839</v>
      </c>
      <c r="F76" s="350"/>
      <c r="G76" s="152"/>
    </row>
    <row r="77" spans="1:7">
      <c r="A77" s="166"/>
      <c r="B77" s="168">
        <v>1236</v>
      </c>
      <c r="C77" s="299" t="s">
        <v>3</v>
      </c>
      <c r="D77" s="299" t="str">
        <f t="shared" si="3"/>
        <v>1236,</v>
      </c>
      <c r="E77" s="166" t="s">
        <v>477</v>
      </c>
      <c r="F77" s="350"/>
      <c r="G77" s="152"/>
    </row>
    <row r="78" spans="1:7">
      <c r="A78" s="166"/>
      <c r="B78" s="168">
        <v>1375</v>
      </c>
      <c r="C78" s="299" t="s">
        <v>3</v>
      </c>
      <c r="D78" s="299" t="str">
        <f t="shared" si="3"/>
        <v>1375,</v>
      </c>
      <c r="E78" s="166" t="s">
        <v>477</v>
      </c>
      <c r="F78" s="350"/>
      <c r="G78" s="152"/>
    </row>
    <row r="79" spans="1:7">
      <c r="A79" s="166"/>
      <c r="B79" s="168">
        <v>148890</v>
      </c>
      <c r="C79" s="299" t="s">
        <v>3</v>
      </c>
      <c r="D79" s="299" t="str">
        <f t="shared" si="3"/>
        <v>148890,</v>
      </c>
      <c r="E79" s="166" t="s">
        <v>477</v>
      </c>
      <c r="F79" s="350"/>
      <c r="G79" s="152"/>
    </row>
    <row r="80" spans="1:7">
      <c r="A80" s="166"/>
      <c r="B80" s="168">
        <v>10702</v>
      </c>
      <c r="C80" s="299" t="s">
        <v>3</v>
      </c>
      <c r="D80" s="299" t="str">
        <f t="shared" si="3"/>
        <v>10702,</v>
      </c>
      <c r="E80" s="166" t="s">
        <v>477</v>
      </c>
      <c r="F80" s="350"/>
      <c r="G80" s="152"/>
    </row>
    <row r="81" spans="1:7">
      <c r="A81" s="166"/>
      <c r="B81" s="168">
        <v>1271</v>
      </c>
      <c r="C81" s="299" t="s">
        <v>3</v>
      </c>
      <c r="D81" s="299" t="str">
        <f t="shared" si="3"/>
        <v>1271,</v>
      </c>
      <c r="E81" s="166" t="s">
        <v>840</v>
      </c>
      <c r="F81" s="350"/>
      <c r="G81" s="152"/>
    </row>
    <row r="82" spans="1:7">
      <c r="A82" s="166"/>
      <c r="B82" s="168">
        <v>15929</v>
      </c>
      <c r="C82" s="299" t="s">
        <v>3</v>
      </c>
      <c r="D82" s="299" t="str">
        <f t="shared" si="3"/>
        <v>15929,</v>
      </c>
      <c r="E82" s="166" t="s">
        <v>841</v>
      </c>
      <c r="F82" s="350"/>
      <c r="G82" s="152"/>
    </row>
    <row r="83" spans="1:7">
      <c r="A83" s="166"/>
      <c r="B83" s="168">
        <v>1946</v>
      </c>
      <c r="C83" s="299" t="s">
        <v>3</v>
      </c>
      <c r="D83" s="299" t="str">
        <f t="shared" si="3"/>
        <v>1946,</v>
      </c>
      <c r="E83" s="166" t="s">
        <v>842</v>
      </c>
      <c r="F83" s="350"/>
      <c r="G83" s="152"/>
    </row>
    <row r="84" spans="1:7">
      <c r="A84" s="166"/>
      <c r="B84" s="168">
        <v>11788</v>
      </c>
      <c r="C84" s="299" t="s">
        <v>3</v>
      </c>
      <c r="D84" s="299" t="str">
        <f t="shared" si="3"/>
        <v>11788,</v>
      </c>
      <c r="E84" s="166" t="s">
        <v>843</v>
      </c>
      <c r="F84" s="350"/>
      <c r="G84" s="152"/>
    </row>
    <row r="85" spans="1:7">
      <c r="A85" s="166"/>
      <c r="B85" s="168">
        <v>42965</v>
      </c>
      <c r="C85" s="299" t="s">
        <v>3</v>
      </c>
      <c r="D85" s="299" t="str">
        <f t="shared" si="3"/>
        <v>42965,</v>
      </c>
      <c r="E85" s="166" t="s">
        <v>843</v>
      </c>
      <c r="F85" s="350"/>
      <c r="G85" s="152"/>
    </row>
    <row r="86" spans="1:7">
      <c r="A86" s="166"/>
      <c r="B86" s="168">
        <v>58262</v>
      </c>
      <c r="C86" s="299" t="s">
        <v>3</v>
      </c>
      <c r="D86" s="299" t="str">
        <f t="shared" si="3"/>
        <v>58262,</v>
      </c>
      <c r="E86" s="166" t="s">
        <v>843</v>
      </c>
      <c r="F86" s="350"/>
      <c r="G86" s="152"/>
    </row>
    <row r="87" spans="1:7">
      <c r="A87" s="166"/>
      <c r="B87" s="168">
        <v>195217</v>
      </c>
      <c r="C87" s="299" t="s">
        <v>3</v>
      </c>
      <c r="D87" s="299" t="str">
        <f t="shared" ref="D87:D124" si="4">B87&amp;C87</f>
        <v>195217,</v>
      </c>
      <c r="E87" s="166" t="s">
        <v>67</v>
      </c>
      <c r="F87" s="350"/>
      <c r="G87" s="152"/>
    </row>
    <row r="88" spans="1:7">
      <c r="A88" s="166"/>
      <c r="B88" s="168">
        <v>11424</v>
      </c>
      <c r="C88" s="299" t="s">
        <v>3</v>
      </c>
      <c r="D88" s="299" t="str">
        <f t="shared" si="4"/>
        <v>11424,</v>
      </c>
      <c r="E88" s="166" t="s">
        <v>844</v>
      </c>
      <c r="F88" s="350"/>
      <c r="G88" s="152"/>
    </row>
    <row r="89" spans="1:7">
      <c r="A89" s="166"/>
      <c r="B89" s="168">
        <v>86955</v>
      </c>
      <c r="C89" s="299" t="s">
        <v>3</v>
      </c>
      <c r="D89" s="299" t="str">
        <f t="shared" si="4"/>
        <v>86955,</v>
      </c>
      <c r="E89" s="166" t="s">
        <v>844</v>
      </c>
      <c r="F89" s="350"/>
      <c r="G89" s="152"/>
    </row>
    <row r="90" spans="1:7">
      <c r="A90" s="166"/>
      <c r="B90" s="168">
        <v>48043</v>
      </c>
      <c r="C90" s="299" t="s">
        <v>3</v>
      </c>
      <c r="D90" s="299" t="str">
        <f t="shared" si="4"/>
        <v>48043,</v>
      </c>
      <c r="E90" s="166" t="s">
        <v>844</v>
      </c>
      <c r="F90" s="350"/>
      <c r="G90" s="152"/>
    </row>
    <row r="91" spans="1:7">
      <c r="A91" s="166"/>
      <c r="B91" s="168">
        <v>219041</v>
      </c>
      <c r="C91" s="299" t="s">
        <v>3</v>
      </c>
      <c r="D91" s="299" t="str">
        <f t="shared" si="4"/>
        <v>219041,</v>
      </c>
      <c r="E91" s="166" t="s">
        <v>845</v>
      </c>
      <c r="F91" s="350"/>
      <c r="G91" s="152"/>
    </row>
    <row r="92" spans="1:7">
      <c r="A92" s="166"/>
      <c r="B92" s="168">
        <v>56875</v>
      </c>
      <c r="C92" s="299" t="s">
        <v>3</v>
      </c>
      <c r="D92" s="299" t="str">
        <f t="shared" si="4"/>
        <v>56875,</v>
      </c>
      <c r="E92" s="166" t="s">
        <v>845</v>
      </c>
      <c r="F92" s="350"/>
      <c r="G92" s="152"/>
    </row>
    <row r="93" spans="1:7">
      <c r="A93" s="166"/>
      <c r="B93" s="168">
        <v>220224</v>
      </c>
      <c r="C93" s="299" t="s">
        <v>3</v>
      </c>
      <c r="D93" s="299" t="str">
        <f t="shared" si="4"/>
        <v>220224,</v>
      </c>
      <c r="E93" s="166" t="s">
        <v>845</v>
      </c>
      <c r="F93" s="350"/>
      <c r="G93" s="152"/>
    </row>
    <row r="94" spans="1:7">
      <c r="A94" s="166"/>
      <c r="B94" s="168">
        <v>49118</v>
      </c>
      <c r="C94" s="299" t="s">
        <v>3</v>
      </c>
      <c r="D94" s="299" t="str">
        <f t="shared" si="4"/>
        <v>49118,</v>
      </c>
      <c r="E94" s="166" t="s">
        <v>846</v>
      </c>
      <c r="F94" s="350"/>
      <c r="G94" s="152"/>
    </row>
    <row r="95" spans="1:7">
      <c r="A95" s="166"/>
      <c r="B95" s="168">
        <v>56783</v>
      </c>
      <c r="C95" s="299" t="s">
        <v>3</v>
      </c>
      <c r="D95" s="299" t="str">
        <f t="shared" si="4"/>
        <v>56783,</v>
      </c>
      <c r="E95" s="166" t="s">
        <v>846</v>
      </c>
      <c r="F95" s="350"/>
      <c r="G95" s="152"/>
    </row>
    <row r="96" spans="1:7">
      <c r="A96" s="166"/>
      <c r="B96" s="168">
        <v>57129</v>
      </c>
      <c r="C96" s="299" t="s">
        <v>3</v>
      </c>
      <c r="D96" s="299" t="str">
        <f t="shared" si="4"/>
        <v>57129,</v>
      </c>
      <c r="E96" s="166" t="s">
        <v>534</v>
      </c>
      <c r="F96" s="350"/>
      <c r="G96" s="152"/>
    </row>
    <row r="97" spans="1:7">
      <c r="A97" s="166"/>
      <c r="B97" s="168">
        <v>176650</v>
      </c>
      <c r="C97" s="299" t="s">
        <v>3</v>
      </c>
      <c r="D97" s="299" t="str">
        <f t="shared" si="4"/>
        <v>176650,</v>
      </c>
      <c r="E97" s="166" t="s">
        <v>462</v>
      </c>
      <c r="F97" s="350"/>
      <c r="G97" s="152"/>
    </row>
    <row r="98" spans="1:7">
      <c r="A98" s="166"/>
      <c r="B98" s="168">
        <v>207271</v>
      </c>
      <c r="C98" s="299" t="s">
        <v>3</v>
      </c>
      <c r="D98" s="299" t="str">
        <f t="shared" si="4"/>
        <v>207271,</v>
      </c>
      <c r="E98" s="166" t="s">
        <v>462</v>
      </c>
      <c r="F98" s="350"/>
      <c r="G98" s="152"/>
    </row>
    <row r="99" spans="1:7">
      <c r="A99" s="166"/>
      <c r="B99" s="168">
        <v>218704</v>
      </c>
      <c r="C99" s="299" t="s">
        <v>3</v>
      </c>
      <c r="D99" s="299" t="str">
        <f t="shared" si="4"/>
        <v>218704,</v>
      </c>
      <c r="E99" s="166" t="s">
        <v>462</v>
      </c>
      <c r="F99" s="350"/>
      <c r="G99" s="152"/>
    </row>
    <row r="100" spans="1:7">
      <c r="A100" s="166"/>
      <c r="B100" s="168">
        <v>23217</v>
      </c>
      <c r="C100" s="299" t="s">
        <v>3</v>
      </c>
      <c r="D100" s="299" t="str">
        <f t="shared" si="4"/>
        <v>23217,</v>
      </c>
      <c r="E100" s="166" t="s">
        <v>570</v>
      </c>
      <c r="F100" s="350"/>
      <c r="G100" s="152"/>
    </row>
    <row r="101" spans="1:7">
      <c r="A101" s="166"/>
      <c r="B101" s="168">
        <v>1924</v>
      </c>
      <c r="C101" s="299" t="s">
        <v>3</v>
      </c>
      <c r="D101" s="299" t="str">
        <f t="shared" si="4"/>
        <v>1924,</v>
      </c>
      <c r="E101" s="166" t="s">
        <v>570</v>
      </c>
      <c r="F101" s="350"/>
      <c r="G101" s="152"/>
    </row>
    <row r="102" spans="1:7">
      <c r="A102" s="166"/>
      <c r="B102" s="168">
        <v>27724</v>
      </c>
      <c r="C102" s="299" t="s">
        <v>3</v>
      </c>
      <c r="D102" s="299" t="str">
        <f t="shared" si="4"/>
        <v>27724,</v>
      </c>
      <c r="E102" s="166" t="s">
        <v>570</v>
      </c>
      <c r="F102" s="350"/>
      <c r="G102" s="152"/>
    </row>
    <row r="103" spans="1:7">
      <c r="A103" s="166"/>
      <c r="B103" s="168">
        <v>6178</v>
      </c>
      <c r="C103" s="299" t="s">
        <v>3</v>
      </c>
      <c r="D103" s="299" t="str">
        <f t="shared" si="4"/>
        <v>6178,</v>
      </c>
      <c r="E103" s="166" t="s">
        <v>570</v>
      </c>
      <c r="F103" s="350"/>
      <c r="G103" s="152"/>
    </row>
    <row r="104" spans="1:7">
      <c r="A104" s="166"/>
      <c r="B104" s="168">
        <v>94162</v>
      </c>
      <c r="C104" s="299" t="s">
        <v>3</v>
      </c>
      <c r="D104" s="299" t="str">
        <f t="shared" si="4"/>
        <v>94162,</v>
      </c>
      <c r="E104" s="166" t="s">
        <v>847</v>
      </c>
      <c r="F104" s="350"/>
      <c r="G104" s="152"/>
    </row>
    <row r="105" spans="1:7">
      <c r="A105" s="166"/>
      <c r="B105" s="168">
        <v>166880</v>
      </c>
      <c r="C105" s="299" t="s">
        <v>3</v>
      </c>
      <c r="D105" s="299" t="str">
        <f t="shared" si="4"/>
        <v>166880,</v>
      </c>
      <c r="E105" s="166" t="s">
        <v>463</v>
      </c>
      <c r="F105" s="350"/>
      <c r="G105" s="152"/>
    </row>
    <row r="106" spans="1:7">
      <c r="A106" s="166"/>
      <c r="B106" s="168">
        <v>55449</v>
      </c>
      <c r="C106" s="299" t="s">
        <v>3</v>
      </c>
      <c r="D106" s="299" t="str">
        <f t="shared" si="4"/>
        <v>55449,</v>
      </c>
      <c r="E106" s="166" t="s">
        <v>463</v>
      </c>
      <c r="F106" s="350"/>
      <c r="G106" s="152"/>
    </row>
    <row r="107" spans="1:7">
      <c r="A107" s="166"/>
      <c r="B107" s="168">
        <v>9025</v>
      </c>
      <c r="C107" s="299" t="s">
        <v>3</v>
      </c>
      <c r="D107" s="299" t="str">
        <f t="shared" si="4"/>
        <v>9025,</v>
      </c>
      <c r="E107" s="166" t="s">
        <v>561</v>
      </c>
      <c r="F107" s="350"/>
      <c r="G107" s="152"/>
    </row>
    <row r="108" spans="1:7">
      <c r="A108" s="166"/>
      <c r="B108" s="168">
        <v>64766</v>
      </c>
      <c r="C108" s="299" t="s">
        <v>3</v>
      </c>
      <c r="D108" s="299" t="str">
        <f t="shared" si="4"/>
        <v>64766,</v>
      </c>
      <c r="E108" s="166" t="s">
        <v>561</v>
      </c>
      <c r="F108" s="350"/>
      <c r="G108" s="152"/>
    </row>
    <row r="109" spans="1:7">
      <c r="A109" s="166"/>
      <c r="B109" s="168">
        <v>2585</v>
      </c>
      <c r="C109" s="299" t="s">
        <v>3</v>
      </c>
      <c r="D109" s="299" t="str">
        <f t="shared" si="4"/>
        <v>2585,</v>
      </c>
      <c r="E109" s="166" t="s">
        <v>848</v>
      </c>
      <c r="F109" s="350"/>
      <c r="G109" s="152"/>
    </row>
    <row r="110" spans="1:7">
      <c r="A110" s="166"/>
      <c r="B110" s="168">
        <v>168760</v>
      </c>
      <c r="C110" s="299" t="s">
        <v>3</v>
      </c>
      <c r="D110" s="299" t="str">
        <f t="shared" si="4"/>
        <v>168760,</v>
      </c>
      <c r="E110" s="166" t="s">
        <v>848</v>
      </c>
      <c r="F110" s="350"/>
      <c r="G110" s="152"/>
    </row>
    <row r="111" spans="1:7">
      <c r="A111" s="166"/>
      <c r="B111" s="164">
        <v>170537</v>
      </c>
      <c r="C111" s="299" t="s">
        <v>3</v>
      </c>
      <c r="D111" s="299" t="str">
        <f t="shared" si="4"/>
        <v>170537,</v>
      </c>
      <c r="E111" s="168" t="s">
        <v>798</v>
      </c>
      <c r="F111" s="350"/>
      <c r="G111" s="152"/>
    </row>
    <row r="112" spans="1:7">
      <c r="A112" s="166"/>
      <c r="B112" s="164">
        <v>148441</v>
      </c>
      <c r="C112" s="299" t="s">
        <v>3</v>
      </c>
      <c r="D112" s="299" t="str">
        <f t="shared" si="4"/>
        <v>148441,</v>
      </c>
      <c r="E112" s="168" t="s">
        <v>501</v>
      </c>
      <c r="F112" s="350"/>
      <c r="G112" s="152"/>
    </row>
    <row r="113" spans="1:7">
      <c r="A113" s="166"/>
      <c r="B113" s="164">
        <v>166819</v>
      </c>
      <c r="C113" s="299" t="s">
        <v>3</v>
      </c>
      <c r="D113" s="299" t="str">
        <f t="shared" si="4"/>
        <v>166819,</v>
      </c>
      <c r="E113" s="168" t="s">
        <v>28</v>
      </c>
      <c r="F113" s="350"/>
      <c r="G113" s="152"/>
    </row>
    <row r="114" spans="1:7">
      <c r="A114" s="166"/>
      <c r="B114" s="164">
        <v>164949</v>
      </c>
      <c r="C114" s="299" t="s">
        <v>3</v>
      </c>
      <c r="D114" s="299" t="str">
        <f t="shared" si="4"/>
        <v>164949,</v>
      </c>
      <c r="E114" s="168" t="s">
        <v>28</v>
      </c>
      <c r="F114" s="350"/>
      <c r="G114" s="152"/>
    </row>
    <row r="115" spans="1:7">
      <c r="A115" s="166"/>
      <c r="B115" s="159">
        <v>135858</v>
      </c>
      <c r="C115" s="299" t="s">
        <v>3</v>
      </c>
      <c r="D115" s="299" t="str">
        <f t="shared" si="4"/>
        <v>135858,</v>
      </c>
      <c r="E115" s="166" t="s">
        <v>561</v>
      </c>
      <c r="F115" s="350"/>
      <c r="G115" s="152"/>
    </row>
    <row r="116" spans="1:7">
      <c r="A116" s="166"/>
      <c r="B116" s="159">
        <v>139495</v>
      </c>
      <c r="C116" s="299" t="s">
        <v>3</v>
      </c>
      <c r="D116" s="299" t="str">
        <f t="shared" si="4"/>
        <v>139495,</v>
      </c>
      <c r="E116" s="166" t="s">
        <v>477</v>
      </c>
      <c r="F116" s="350"/>
      <c r="G116" s="152"/>
    </row>
    <row r="117" spans="1:7">
      <c r="A117" s="166"/>
      <c r="B117" s="159">
        <v>137157</v>
      </c>
      <c r="C117" s="299" t="s">
        <v>3</v>
      </c>
      <c r="D117" s="299" t="str">
        <f t="shared" si="4"/>
        <v>137157,</v>
      </c>
      <c r="E117" s="166" t="s">
        <v>464</v>
      </c>
      <c r="F117" s="350"/>
      <c r="G117" s="152"/>
    </row>
    <row r="118" spans="1:7">
      <c r="A118" s="166"/>
      <c r="B118" s="159">
        <v>139497</v>
      </c>
      <c r="C118" s="299" t="s">
        <v>3</v>
      </c>
      <c r="D118" s="299" t="str">
        <f t="shared" si="4"/>
        <v>139497,</v>
      </c>
      <c r="E118" s="166" t="s">
        <v>850</v>
      </c>
      <c r="F118" s="350"/>
      <c r="G118" s="152"/>
    </row>
    <row r="119" spans="1:7">
      <c r="A119" s="166"/>
      <c r="B119" s="159">
        <v>139743</v>
      </c>
      <c r="C119" s="299" t="s">
        <v>3</v>
      </c>
      <c r="D119" s="299" t="str">
        <f t="shared" si="4"/>
        <v>139743,</v>
      </c>
      <c r="E119" s="166" t="s">
        <v>472</v>
      </c>
      <c r="F119" s="350"/>
      <c r="G119" s="152"/>
    </row>
    <row r="120" spans="1:7">
      <c r="A120" s="166"/>
      <c r="B120" s="159">
        <v>139494</v>
      </c>
      <c r="C120" s="299" t="s">
        <v>3</v>
      </c>
      <c r="D120" s="299" t="str">
        <f t="shared" si="4"/>
        <v>139494,</v>
      </c>
      <c r="E120" s="166" t="s">
        <v>789</v>
      </c>
      <c r="F120" s="350"/>
      <c r="G120" s="152"/>
    </row>
    <row r="121" spans="1:7">
      <c r="A121" s="166"/>
      <c r="B121" s="159">
        <v>222895</v>
      </c>
      <c r="C121" s="299" t="s">
        <v>3</v>
      </c>
      <c r="D121" s="299" t="str">
        <f t="shared" si="4"/>
        <v>222895,</v>
      </c>
      <c r="E121" s="166" t="s">
        <v>457</v>
      </c>
      <c r="F121" s="350"/>
      <c r="G121" s="152"/>
    </row>
    <row r="122" spans="1:7">
      <c r="A122" s="166"/>
      <c r="B122" s="159">
        <v>222896</v>
      </c>
      <c r="C122" s="299" t="s">
        <v>3</v>
      </c>
      <c r="D122" s="299" t="str">
        <f t="shared" si="4"/>
        <v>222896,</v>
      </c>
      <c r="E122" s="166" t="s">
        <v>851</v>
      </c>
      <c r="F122" s="350"/>
      <c r="G122" s="152"/>
    </row>
    <row r="123" spans="1:7">
      <c r="A123" s="166"/>
      <c r="B123" s="168">
        <v>201777</v>
      </c>
      <c r="C123" s="299" t="s">
        <v>3</v>
      </c>
      <c r="D123" s="299" t="str">
        <f t="shared" si="4"/>
        <v>201777,</v>
      </c>
      <c r="E123" s="166" t="s">
        <v>836</v>
      </c>
      <c r="F123" s="350"/>
      <c r="G123" s="152"/>
    </row>
    <row r="124" spans="1:7">
      <c r="A124" s="166"/>
      <c r="B124" s="168">
        <v>198750</v>
      </c>
      <c r="C124" s="299"/>
      <c r="D124" s="299" t="str">
        <f t="shared" si="4"/>
        <v>198750</v>
      </c>
      <c r="E124" s="166" t="s">
        <v>561</v>
      </c>
      <c r="F124" s="353"/>
      <c r="G124" s="152"/>
    </row>
    <row r="125" spans="1:7">
      <c r="A125" s="613"/>
      <c r="B125" s="614"/>
      <c r="C125" s="152"/>
      <c r="D125" s="152"/>
      <c r="E125" s="613"/>
      <c r="G125" s="152"/>
    </row>
    <row r="126" spans="1:7">
      <c r="A126" s="190" t="s">
        <v>1577</v>
      </c>
      <c r="B126" s="611">
        <v>184361</v>
      </c>
      <c r="C126" s="315"/>
      <c r="D126" s="611">
        <v>184361</v>
      </c>
      <c r="E126" s="611" t="s">
        <v>1204</v>
      </c>
      <c r="F126" s="316">
        <v>4</v>
      </c>
      <c r="G126" s="152"/>
    </row>
    <row r="127" spans="1:7">
      <c r="A127" s="190"/>
      <c r="B127" s="611"/>
      <c r="C127" s="315"/>
      <c r="D127" s="315"/>
      <c r="E127" s="611"/>
      <c r="F127" s="316"/>
      <c r="G127" s="152"/>
    </row>
    <row r="128" spans="1:6">
      <c r="A128" s="503" t="s">
        <v>1639</v>
      </c>
      <c r="B128" s="504">
        <v>240688</v>
      </c>
      <c r="C128" s="457"/>
      <c r="D128" s="457"/>
      <c r="E128" s="504" t="s">
        <v>1639</v>
      </c>
      <c r="F128" s="505">
        <v>20</v>
      </c>
    </row>
    <row r="129" ht="21.6" spans="1:6">
      <c r="A129" s="374" t="s">
        <v>1671</v>
      </c>
      <c r="B129" s="458">
        <v>242306</v>
      </c>
      <c r="C129" s="307"/>
      <c r="D129" s="458">
        <v>242306</v>
      </c>
      <c r="E129" s="307" t="s">
        <v>1672</v>
      </c>
      <c r="F129" s="298">
        <v>8</v>
      </c>
    </row>
    <row r="130" spans="1:6">
      <c r="A130" s="634"/>
      <c r="B130" s="635" t="s">
        <v>79</v>
      </c>
      <c r="C130" s="635"/>
      <c r="D130" s="635"/>
      <c r="E130" s="635" t="s">
        <v>2</v>
      </c>
      <c r="F130" s="636"/>
    </row>
    <row r="131" spans="1:6">
      <c r="A131" s="634"/>
      <c r="B131" s="375">
        <v>110038</v>
      </c>
      <c r="C131" s="375" t="s">
        <v>3</v>
      </c>
      <c r="D131" s="375" t="str">
        <f t="shared" ref="D131:D139" si="5">B131&amp;C131</f>
        <v>110038,</v>
      </c>
      <c r="E131" s="375" t="s">
        <v>103</v>
      </c>
      <c r="F131" s="570">
        <v>30</v>
      </c>
    </row>
    <row r="132" spans="1:6">
      <c r="A132" s="634"/>
      <c r="B132" s="375">
        <v>110030</v>
      </c>
      <c r="C132" s="375" t="s">
        <v>3</v>
      </c>
      <c r="D132" s="375" t="str">
        <f t="shared" si="5"/>
        <v>110030,</v>
      </c>
      <c r="E132" s="599" t="s">
        <v>1366</v>
      </c>
      <c r="F132" s="570">
        <v>15</v>
      </c>
    </row>
    <row r="133" spans="1:6">
      <c r="A133" s="634"/>
      <c r="B133" s="375">
        <v>161198</v>
      </c>
      <c r="C133" s="375" t="s">
        <v>3</v>
      </c>
      <c r="D133" s="375" t="str">
        <f t="shared" si="5"/>
        <v>161198,</v>
      </c>
      <c r="E133" s="375" t="s">
        <v>101</v>
      </c>
      <c r="F133" s="636">
        <v>20</v>
      </c>
    </row>
    <row r="134" spans="1:6">
      <c r="A134" s="634"/>
      <c r="B134" s="375">
        <v>130134</v>
      </c>
      <c r="C134" s="375" t="s">
        <v>3</v>
      </c>
      <c r="D134" s="375" t="str">
        <f t="shared" si="5"/>
        <v>130134,</v>
      </c>
      <c r="E134" s="375" t="s">
        <v>101</v>
      </c>
      <c r="F134" s="636">
        <v>10</v>
      </c>
    </row>
    <row r="135" spans="1:6">
      <c r="A135" s="634"/>
      <c r="B135" s="375">
        <v>177394</v>
      </c>
      <c r="C135" s="375" t="s">
        <v>3</v>
      </c>
      <c r="D135" s="375" t="str">
        <f t="shared" si="5"/>
        <v>177394,</v>
      </c>
      <c r="E135" s="375" t="s">
        <v>101</v>
      </c>
      <c r="F135" s="636">
        <v>8</v>
      </c>
    </row>
    <row r="136" spans="1:6">
      <c r="A136" s="634"/>
      <c r="B136" s="375">
        <v>208936</v>
      </c>
      <c r="C136" s="375" t="s">
        <v>3</v>
      </c>
      <c r="D136" s="375" t="str">
        <f t="shared" si="5"/>
        <v>208936,</v>
      </c>
      <c r="E136" s="375" t="s">
        <v>546</v>
      </c>
      <c r="F136" s="636">
        <v>6</v>
      </c>
    </row>
    <row r="137" spans="1:6">
      <c r="A137" s="634"/>
      <c r="B137" s="375">
        <v>144423</v>
      </c>
      <c r="C137" s="375" t="s">
        <v>3</v>
      </c>
      <c r="D137" s="375" t="str">
        <f t="shared" si="5"/>
        <v>144423,</v>
      </c>
      <c r="E137" s="375" t="s">
        <v>103</v>
      </c>
      <c r="F137" s="570">
        <v>10</v>
      </c>
    </row>
    <row r="138" spans="1:6">
      <c r="A138" s="634"/>
      <c r="B138" s="375">
        <v>176240</v>
      </c>
      <c r="C138" s="375" t="s">
        <v>3</v>
      </c>
      <c r="D138" s="375" t="str">
        <f t="shared" si="5"/>
        <v>176240,</v>
      </c>
      <c r="E138" s="375" t="s">
        <v>1401</v>
      </c>
      <c r="F138" s="636">
        <v>5</v>
      </c>
    </row>
    <row r="139" spans="1:6">
      <c r="A139" s="634"/>
      <c r="B139" s="375">
        <v>96009</v>
      </c>
      <c r="C139" s="375"/>
      <c r="D139" s="375" t="str">
        <f t="shared" si="5"/>
        <v>96009</v>
      </c>
      <c r="E139" s="375" t="s">
        <v>852</v>
      </c>
      <c r="F139" s="636">
        <v>10</v>
      </c>
    </row>
    <row r="140" spans="1:6">
      <c r="A140" s="634"/>
      <c r="B140" s="375"/>
      <c r="C140" s="375"/>
      <c r="D140" s="375"/>
      <c r="E140" s="375"/>
      <c r="F140" s="636"/>
    </row>
    <row r="141" spans="1:6">
      <c r="A141" s="634"/>
      <c r="B141" s="507" t="s">
        <v>454</v>
      </c>
      <c r="C141" s="507"/>
      <c r="D141" s="507"/>
      <c r="E141" s="507" t="s">
        <v>1414</v>
      </c>
      <c r="F141" s="636"/>
    </row>
    <row r="142" spans="1:6">
      <c r="A142" s="634"/>
      <c r="B142" s="376">
        <v>155108</v>
      </c>
      <c r="C142" s="375" t="s">
        <v>3</v>
      </c>
      <c r="D142" s="376" t="str">
        <f>B142&amp;C146</f>
        <v>155108,</v>
      </c>
      <c r="E142" s="376" t="s">
        <v>1420</v>
      </c>
      <c r="F142" s="636">
        <v>20</v>
      </c>
    </row>
    <row r="143" spans="1:6">
      <c r="A143" s="634"/>
      <c r="B143" s="376">
        <v>171499</v>
      </c>
      <c r="C143" s="376" t="s">
        <v>3</v>
      </c>
      <c r="D143" s="376" t="str">
        <f>B143&amp;C143</f>
        <v>171499,</v>
      </c>
      <c r="E143" s="376" t="s">
        <v>1423</v>
      </c>
      <c r="F143" s="316">
        <v>15</v>
      </c>
    </row>
    <row r="144" spans="1:6">
      <c r="A144" s="634"/>
      <c r="B144" s="451">
        <v>170191</v>
      </c>
      <c r="C144" s="451"/>
      <c r="D144" s="376" t="str">
        <f>B144&amp;C144</f>
        <v>170191</v>
      </c>
      <c r="E144" s="85" t="s">
        <v>1650</v>
      </c>
      <c r="F144" s="508">
        <v>8</v>
      </c>
    </row>
    <row r="145" spans="1:6">
      <c r="A145" s="634"/>
      <c r="B145" s="635" t="s">
        <v>79</v>
      </c>
      <c r="C145" s="635"/>
      <c r="D145" s="376"/>
      <c r="E145" s="635" t="s">
        <v>2</v>
      </c>
      <c r="F145" s="636"/>
    </row>
    <row r="146" spans="1:6">
      <c r="A146" s="634"/>
      <c r="B146" s="375">
        <v>184082</v>
      </c>
      <c r="C146" s="375" t="s">
        <v>3</v>
      </c>
      <c r="D146" s="375" t="str">
        <f t="shared" ref="D146:D151" si="6">B146&amp;C146</f>
        <v>184082,</v>
      </c>
      <c r="E146" s="375" t="s">
        <v>135</v>
      </c>
      <c r="F146" s="570">
        <v>5</v>
      </c>
    </row>
    <row r="147" spans="1:6">
      <c r="A147" s="634"/>
      <c r="B147" s="375">
        <v>48233</v>
      </c>
      <c r="C147" s="375" t="s">
        <v>3</v>
      </c>
      <c r="D147" s="375" t="str">
        <f t="shared" si="6"/>
        <v>48233,</v>
      </c>
      <c r="E147" s="375" t="s">
        <v>135</v>
      </c>
      <c r="F147" s="637"/>
    </row>
    <row r="148" spans="1:6">
      <c r="A148" s="634"/>
      <c r="B148" s="375">
        <v>146</v>
      </c>
      <c r="C148" s="375" t="s">
        <v>3</v>
      </c>
      <c r="D148" s="375" t="str">
        <f t="shared" si="6"/>
        <v>146,</v>
      </c>
      <c r="E148" s="375" t="s">
        <v>150</v>
      </c>
      <c r="F148" s="636">
        <v>12</v>
      </c>
    </row>
    <row r="149" spans="1:6">
      <c r="A149" s="634"/>
      <c r="B149" s="375">
        <v>184103</v>
      </c>
      <c r="C149" s="375" t="s">
        <v>3</v>
      </c>
      <c r="D149" s="375" t="str">
        <f t="shared" si="6"/>
        <v>184103,</v>
      </c>
      <c r="E149" s="375" t="s">
        <v>162</v>
      </c>
      <c r="F149" s="636">
        <v>18</v>
      </c>
    </row>
    <row r="150" spans="1:6">
      <c r="A150" s="634"/>
      <c r="B150" s="375">
        <v>131752</v>
      </c>
      <c r="C150" s="375" t="s">
        <v>3</v>
      </c>
      <c r="D150" s="375" t="str">
        <f t="shared" si="6"/>
        <v>131752,</v>
      </c>
      <c r="E150" s="375" t="s">
        <v>148</v>
      </c>
      <c r="F150" s="636">
        <v>20</v>
      </c>
    </row>
    <row r="151" spans="1:6">
      <c r="A151" s="634"/>
      <c r="B151" s="375">
        <v>9856</v>
      </c>
      <c r="C151" s="375"/>
      <c r="D151" s="375" t="str">
        <f t="shared" si="6"/>
        <v>9856</v>
      </c>
      <c r="E151" s="375" t="s">
        <v>1348</v>
      </c>
      <c r="F151" s="636">
        <v>10</v>
      </c>
    </row>
    <row r="152" spans="1:6">
      <c r="A152" s="634"/>
      <c r="B152" s="375"/>
      <c r="C152" s="375"/>
      <c r="D152" s="375"/>
      <c r="E152" s="375"/>
      <c r="F152" s="636"/>
    </row>
    <row r="153" ht="10" customHeight="1" spans="1:6">
      <c r="A153" s="634"/>
      <c r="B153" s="638" t="s">
        <v>79</v>
      </c>
      <c r="C153" s="376"/>
      <c r="D153" s="376"/>
      <c r="E153" s="638" t="s">
        <v>447</v>
      </c>
      <c r="F153" s="636"/>
    </row>
    <row r="154" spans="1:7">
      <c r="A154" s="568" t="s">
        <v>1673</v>
      </c>
      <c r="B154" s="569">
        <v>226469</v>
      </c>
      <c r="C154" s="376" t="s">
        <v>3</v>
      </c>
      <c r="D154" s="376" t="str">
        <f>B154&amp;C154</f>
        <v>226469,</v>
      </c>
      <c r="E154" s="569" t="s">
        <v>1491</v>
      </c>
      <c r="F154" s="570">
        <v>40</v>
      </c>
      <c r="G154" s="568" t="s">
        <v>1673</v>
      </c>
    </row>
    <row r="155" spans="1:7">
      <c r="A155" s="571"/>
      <c r="B155" s="569">
        <v>226472</v>
      </c>
      <c r="C155" s="376"/>
      <c r="D155" s="376" t="str">
        <f>B155&amp;C155</f>
        <v>226472</v>
      </c>
      <c r="E155" s="569" t="s">
        <v>1495</v>
      </c>
      <c r="F155" s="572"/>
      <c r="G155" s="571"/>
    </row>
    <row r="157" spans="1:6">
      <c r="A157" s="307"/>
      <c r="B157" s="299">
        <v>47683</v>
      </c>
      <c r="C157" s="307" t="s">
        <v>3</v>
      </c>
      <c r="D157" s="307" t="str">
        <f t="shared" ref="D157:D163" si="7">B157&amp;C157</f>
        <v>47683,</v>
      </c>
      <c r="E157" s="299" t="s">
        <v>722</v>
      </c>
      <c r="F157" s="298">
        <v>100</v>
      </c>
    </row>
    <row r="158" spans="1:6">
      <c r="A158" s="307"/>
      <c r="B158" s="299">
        <v>1846</v>
      </c>
      <c r="C158" s="307"/>
      <c r="D158" s="307" t="str">
        <f t="shared" si="7"/>
        <v>1846</v>
      </c>
      <c r="E158" s="299" t="s">
        <v>722</v>
      </c>
      <c r="F158" s="298"/>
    </row>
    <row r="160" spans="1:6">
      <c r="A160" s="460" t="s">
        <v>1632</v>
      </c>
      <c r="B160" s="451">
        <v>188362</v>
      </c>
      <c r="C160" s="452" t="s">
        <v>3</v>
      </c>
      <c r="D160" s="452" t="str">
        <f t="shared" si="7"/>
        <v>188362,</v>
      </c>
      <c r="E160" s="85" t="s">
        <v>1633</v>
      </c>
      <c r="F160" s="508">
        <v>4</v>
      </c>
    </row>
    <row r="161" spans="1:6">
      <c r="A161" s="460"/>
      <c r="B161" s="451">
        <v>192579</v>
      </c>
      <c r="C161" s="452" t="s">
        <v>3</v>
      </c>
      <c r="D161" s="452" t="str">
        <f t="shared" si="7"/>
        <v>192579,</v>
      </c>
      <c r="E161" s="85"/>
      <c r="F161" s="508"/>
    </row>
    <row r="162" spans="1:6">
      <c r="A162" s="460"/>
      <c r="B162" s="451">
        <v>239763</v>
      </c>
      <c r="C162" s="452" t="s">
        <v>3</v>
      </c>
      <c r="D162" s="452" t="str">
        <f t="shared" si="7"/>
        <v>239763,</v>
      </c>
      <c r="E162" s="85"/>
      <c r="F162" s="508"/>
    </row>
    <row r="163" spans="1:6">
      <c r="A163" s="460"/>
      <c r="B163" s="451">
        <v>239764</v>
      </c>
      <c r="C163" s="452" t="s">
        <v>3</v>
      </c>
      <c r="D163" s="452" t="str">
        <f t="shared" si="7"/>
        <v>239764,</v>
      </c>
      <c r="E163" s="85"/>
      <c r="F163" s="508"/>
    </row>
    <row r="164" spans="1:6">
      <c r="A164" s="460"/>
      <c r="B164" s="451">
        <v>239797</v>
      </c>
      <c r="C164" s="452"/>
      <c r="D164" s="452" t="str">
        <f>B164&amp;'2022年5月品种'!C8</f>
        <v>239797</v>
      </c>
      <c r="E164" s="85"/>
      <c r="F164" s="508"/>
    </row>
    <row r="165" spans="1:6">
      <c r="A165" s="639"/>
      <c r="B165" s="451"/>
      <c r="C165" s="452"/>
      <c r="D165" s="452"/>
      <c r="E165" s="85"/>
      <c r="F165" s="508"/>
    </row>
    <row r="166" spans="1:6">
      <c r="A166" s="639"/>
      <c r="B166" s="640"/>
      <c r="C166" s="641"/>
      <c r="D166" s="641"/>
      <c r="E166" s="642"/>
      <c r="F166" s="643"/>
    </row>
    <row r="167" spans="1:6">
      <c r="A167" s="634"/>
      <c r="B167" s="644"/>
      <c r="C167" s="645"/>
      <c r="D167" s="645"/>
      <c r="E167" s="644"/>
      <c r="F167" s="646"/>
    </row>
    <row r="168" spans="1:6">
      <c r="A168" s="575" t="s">
        <v>914</v>
      </c>
      <c r="B168" s="576">
        <v>118077</v>
      </c>
      <c r="C168" s="457" t="s">
        <v>3</v>
      </c>
      <c r="D168" s="576" t="str">
        <f>B168&amp;C168</f>
        <v>118077,</v>
      </c>
      <c r="E168" s="576" t="s">
        <v>1636</v>
      </c>
      <c r="F168" s="503">
        <v>10</v>
      </c>
    </row>
    <row r="169" spans="1:6">
      <c r="A169" s="577"/>
      <c r="B169" s="504">
        <v>67665</v>
      </c>
      <c r="C169" s="457" t="s">
        <v>3</v>
      </c>
      <c r="D169" s="576" t="str">
        <f>B169&amp;C169</f>
        <v>67665,</v>
      </c>
      <c r="E169" s="175" t="s">
        <v>113</v>
      </c>
      <c r="F169" s="578">
        <v>20</v>
      </c>
    </row>
    <row r="170" spans="1:6">
      <c r="A170" s="577"/>
      <c r="B170" s="504">
        <v>184102</v>
      </c>
      <c r="C170" s="457"/>
      <c r="D170" s="576" t="str">
        <f>B170&amp;C170</f>
        <v>184102</v>
      </c>
      <c r="E170" s="175" t="s">
        <v>113</v>
      </c>
      <c r="F170" s="579"/>
    </row>
    <row r="172" ht="48" spans="1:6">
      <c r="A172" s="455" t="s">
        <v>1634</v>
      </c>
      <c r="B172" s="456">
        <v>239621</v>
      </c>
      <c r="C172" s="457"/>
      <c r="D172" s="456" t="str">
        <f>B172&amp;C172</f>
        <v>239621</v>
      </c>
      <c r="E172" s="175" t="s">
        <v>1635</v>
      </c>
      <c r="F172" s="454">
        <v>80</v>
      </c>
    </row>
    <row r="175" spans="1:6">
      <c r="A175" s="634"/>
      <c r="B175" s="647"/>
      <c r="C175" s="647"/>
      <c r="D175" s="647"/>
      <c r="E175" s="647"/>
      <c r="F175" s="648"/>
    </row>
  </sheetData>
  <mergeCells count="29">
    <mergeCell ref="A10:A16"/>
    <mergeCell ref="A18:A19"/>
    <mergeCell ref="A21:A22"/>
    <mergeCell ref="A24:A33"/>
    <mergeCell ref="A35:A41"/>
    <mergeCell ref="A43:A45"/>
    <mergeCell ref="A47:A48"/>
    <mergeCell ref="A50:A52"/>
    <mergeCell ref="A54:A124"/>
    <mergeCell ref="A154:A155"/>
    <mergeCell ref="A160:A164"/>
    <mergeCell ref="A168:A170"/>
    <mergeCell ref="E160:E164"/>
    <mergeCell ref="F6:F7"/>
    <mergeCell ref="F9:F16"/>
    <mergeCell ref="F18:F19"/>
    <mergeCell ref="F21:F22"/>
    <mergeCell ref="F24:F33"/>
    <mergeCell ref="F35:F41"/>
    <mergeCell ref="F43:F45"/>
    <mergeCell ref="F47:F48"/>
    <mergeCell ref="F50:F52"/>
    <mergeCell ref="F54:F124"/>
    <mergeCell ref="F146:F147"/>
    <mergeCell ref="F154:F155"/>
    <mergeCell ref="F157:F158"/>
    <mergeCell ref="F160:F164"/>
    <mergeCell ref="F169:F170"/>
    <mergeCell ref="G154:G155"/>
  </mergeCells>
  <pageMargins left="0.75" right="0.75" top="1" bottom="1" header="0.5" footer="0.5"/>
  <pageSetup paperSize="120" orientation="portrait"/>
  <headerFooter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workbookViewId="0">
      <selection activeCell="O13" sqref="O13"/>
    </sheetView>
  </sheetViews>
  <sheetFormatPr defaultColWidth="8.88888888888889" defaultRowHeight="14.4"/>
  <cols>
    <col min="1" max="1" width="7.55555555555556" customWidth="1"/>
    <col min="2" max="2" width="9.44444444444444" customWidth="1"/>
    <col min="3" max="3" width="7.55555555555556" customWidth="1"/>
    <col min="4" max="4" width="8.55555555555556" customWidth="1"/>
    <col min="5" max="5" width="8.44444444444444" customWidth="1"/>
    <col min="6" max="8" width="8.88888888888889" customWidth="1"/>
    <col min="9" max="9" width="10.6666666666667" customWidth="1"/>
    <col min="10" max="10" width="8.88888888888889" customWidth="1"/>
  </cols>
  <sheetData>
    <row r="1" ht="20.4" spans="1:22">
      <c r="A1" s="294" t="s">
        <v>1674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</row>
    <row r="2" ht="28.8" spans="1:22">
      <c r="A2" s="3" t="s">
        <v>276</v>
      </c>
      <c r="B2" s="4" t="s">
        <v>277</v>
      </c>
      <c r="C2" s="4" t="s">
        <v>278</v>
      </c>
      <c r="D2" s="5" t="s">
        <v>279</v>
      </c>
      <c r="E2" s="5" t="s">
        <v>280</v>
      </c>
      <c r="F2" s="5" t="s">
        <v>281</v>
      </c>
      <c r="G2" s="5" t="s">
        <v>282</v>
      </c>
      <c r="H2" s="35" t="s">
        <v>283</v>
      </c>
      <c r="I2" s="35" t="s">
        <v>284</v>
      </c>
      <c r="J2" s="5" t="s">
        <v>285</v>
      </c>
      <c r="K2" s="5" t="s">
        <v>286</v>
      </c>
      <c r="L2" s="4" t="s">
        <v>287</v>
      </c>
      <c r="M2" s="36" t="s">
        <v>288</v>
      </c>
      <c r="N2" s="4" t="s">
        <v>277</v>
      </c>
      <c r="O2" s="4" t="s">
        <v>289</v>
      </c>
      <c r="P2" s="4" t="s">
        <v>290</v>
      </c>
      <c r="Q2" s="4" t="s">
        <v>291</v>
      </c>
      <c r="R2" s="4" t="s">
        <v>292</v>
      </c>
      <c r="S2" s="407" t="s">
        <v>441</v>
      </c>
      <c r="T2" s="88" t="s">
        <v>861</v>
      </c>
      <c r="U2" s="88" t="s">
        <v>942</v>
      </c>
      <c r="V2" s="49" t="s">
        <v>1133</v>
      </c>
    </row>
    <row r="3" spans="1:22">
      <c r="A3" s="6" t="s">
        <v>1277</v>
      </c>
      <c r="B3" s="8" t="s">
        <v>294</v>
      </c>
      <c r="C3" s="8">
        <v>0.9</v>
      </c>
      <c r="D3" s="9">
        <v>1.9</v>
      </c>
      <c r="E3" s="10">
        <f>C3/D3*F3</f>
        <v>54710.5263157895</v>
      </c>
      <c r="F3" s="11">
        <v>115500</v>
      </c>
      <c r="G3" s="11">
        <v>3850</v>
      </c>
      <c r="H3" s="37">
        <f>E3/30</f>
        <v>1823.68421052632</v>
      </c>
      <c r="I3" s="37">
        <f>C3/D3*J4</f>
        <v>710.526315789474</v>
      </c>
      <c r="J3" s="38">
        <v>1500</v>
      </c>
      <c r="K3" s="38">
        <v>26565</v>
      </c>
      <c r="L3" s="39">
        <v>0.23</v>
      </c>
      <c r="M3" s="23">
        <v>57.2</v>
      </c>
      <c r="N3" s="20" t="s">
        <v>294</v>
      </c>
      <c r="O3" s="21">
        <v>105</v>
      </c>
      <c r="P3" s="21">
        <f>O3/4</f>
        <v>26.25</v>
      </c>
      <c r="Q3" s="21">
        <f>P3/7</f>
        <v>3.75</v>
      </c>
      <c r="R3" s="6">
        <v>105</v>
      </c>
      <c r="S3" s="70">
        <v>0</v>
      </c>
      <c r="T3" s="49">
        <v>30</v>
      </c>
      <c r="U3" s="49">
        <v>24</v>
      </c>
      <c r="V3" s="49">
        <v>15</v>
      </c>
    </row>
    <row r="4" spans="1:22">
      <c r="A4" s="6" t="s">
        <v>1277</v>
      </c>
      <c r="B4" s="8" t="s">
        <v>944</v>
      </c>
      <c r="C4" s="8">
        <v>1</v>
      </c>
      <c r="D4" s="9">
        <v>1.9</v>
      </c>
      <c r="E4" s="10">
        <f>C4/D4*F4</f>
        <v>60789.4736842105</v>
      </c>
      <c r="F4" s="11">
        <v>115500</v>
      </c>
      <c r="G4" s="11">
        <v>3850</v>
      </c>
      <c r="H4" s="37">
        <f>E4/30</f>
        <v>2026.31578947368</v>
      </c>
      <c r="I4" s="37">
        <f>C4/D4*J3</f>
        <v>789.473684210526</v>
      </c>
      <c r="J4" s="40">
        <v>1500</v>
      </c>
      <c r="K4" s="38">
        <v>26565</v>
      </c>
      <c r="L4" s="39">
        <v>0.23</v>
      </c>
      <c r="M4" s="23">
        <v>57.2</v>
      </c>
      <c r="N4" s="20" t="s">
        <v>944</v>
      </c>
      <c r="O4" s="21">
        <v>105</v>
      </c>
      <c r="P4" s="21">
        <f>O4/4</f>
        <v>26.25</v>
      </c>
      <c r="Q4" s="21">
        <f>P4/7</f>
        <v>3.75</v>
      </c>
      <c r="R4" s="6">
        <v>105</v>
      </c>
      <c r="S4" s="70">
        <v>0</v>
      </c>
      <c r="T4" s="49">
        <v>30</v>
      </c>
      <c r="U4" s="49">
        <v>26</v>
      </c>
      <c r="V4" s="49">
        <v>15</v>
      </c>
    </row>
    <row r="5" spans="1:22">
      <c r="A5" s="6"/>
      <c r="B5" s="8"/>
      <c r="C5" s="8">
        <f>SUM(C3:C4)</f>
        <v>1.9</v>
      </c>
      <c r="D5" s="9"/>
      <c r="E5" s="10">
        <f>SUM(E3:E4)</f>
        <v>115500</v>
      </c>
      <c r="F5" s="11"/>
      <c r="G5" s="11"/>
      <c r="H5" s="37">
        <f>E5/30</f>
        <v>3850</v>
      </c>
      <c r="I5" s="37">
        <f>SUM(I3:I4)</f>
        <v>1500</v>
      </c>
      <c r="J5" s="40"/>
      <c r="K5" s="38"/>
      <c r="L5" s="41"/>
      <c r="M5" s="23"/>
      <c r="N5" s="20"/>
      <c r="O5" s="23"/>
      <c r="P5" s="23"/>
      <c r="Q5" s="23"/>
      <c r="R5" s="8"/>
      <c r="S5" s="70"/>
      <c r="T5" s="49"/>
      <c r="U5" s="49">
        <f>SUM(U3:U4)</f>
        <v>50</v>
      </c>
      <c r="V5" s="49"/>
    </row>
    <row r="6" spans="1:18">
      <c r="A6" s="13"/>
      <c r="B6" s="172"/>
      <c r="C6" s="172"/>
      <c r="D6" s="173"/>
      <c r="E6" s="173"/>
      <c r="F6" s="173"/>
      <c r="G6" s="173"/>
      <c r="H6" s="173"/>
      <c r="I6" s="173"/>
      <c r="J6" s="173"/>
      <c r="K6" s="173"/>
      <c r="L6" s="172"/>
      <c r="M6" s="172"/>
      <c r="N6" s="172"/>
      <c r="O6" s="172"/>
      <c r="P6" s="172"/>
      <c r="Q6" s="172"/>
      <c r="R6" s="172"/>
    </row>
    <row r="7" spans="1:18">
      <c r="A7" s="376" t="s">
        <v>298</v>
      </c>
      <c r="B7" s="296" t="s">
        <v>2</v>
      </c>
      <c r="C7" s="597" t="s">
        <v>294</v>
      </c>
      <c r="D7" s="593" t="s">
        <v>944</v>
      </c>
      <c r="E7" s="159" t="s">
        <v>442</v>
      </c>
      <c r="F7" s="299"/>
      <c r="G7" s="192"/>
      <c r="H7" s="192" t="s">
        <v>299</v>
      </c>
      <c r="I7" s="192"/>
      <c r="J7" s="593" t="s">
        <v>294</v>
      </c>
      <c r="K7" s="593" t="s">
        <v>944</v>
      </c>
      <c r="L7" s="159" t="s">
        <v>442</v>
      </c>
      <c r="M7" s="299"/>
      <c r="N7" s="172"/>
      <c r="O7" s="172"/>
      <c r="P7" s="172"/>
      <c r="Q7" s="172"/>
      <c r="R7" s="172"/>
    </row>
    <row r="8" spans="1:18">
      <c r="A8" s="376">
        <v>2</v>
      </c>
      <c r="B8" s="598" t="s">
        <v>1278</v>
      </c>
      <c r="C8" s="597">
        <v>1</v>
      </c>
      <c r="D8" s="593">
        <v>1</v>
      </c>
      <c r="E8" s="159">
        <v>2</v>
      </c>
      <c r="F8" s="299"/>
      <c r="G8" s="192"/>
      <c r="H8" s="192"/>
      <c r="I8" s="192"/>
      <c r="J8" s="593"/>
      <c r="K8" s="593"/>
      <c r="L8" s="159"/>
      <c r="M8" s="299"/>
      <c r="N8" s="172"/>
      <c r="O8" s="172"/>
      <c r="P8" s="172"/>
      <c r="Q8" s="172"/>
      <c r="R8" s="172"/>
    </row>
    <row r="9" spans="1:18">
      <c r="A9" s="376">
        <v>2</v>
      </c>
      <c r="B9" s="598" t="s">
        <v>709</v>
      </c>
      <c r="C9" s="597">
        <v>1</v>
      </c>
      <c r="D9" s="593">
        <v>1</v>
      </c>
      <c r="E9" s="159">
        <v>2</v>
      </c>
      <c r="F9" s="299"/>
      <c r="G9" s="192"/>
      <c r="H9" s="192"/>
      <c r="I9" s="192"/>
      <c r="J9" s="593"/>
      <c r="K9" s="593"/>
      <c r="L9" s="159"/>
      <c r="M9" s="299"/>
      <c r="N9" s="172"/>
      <c r="O9" s="172"/>
      <c r="P9" s="172"/>
      <c r="Q9" s="172"/>
      <c r="R9" s="172"/>
    </row>
    <row r="10" spans="1:18">
      <c r="A10" s="376">
        <v>3</v>
      </c>
      <c r="B10" s="598" t="s">
        <v>1625</v>
      </c>
      <c r="C10" s="597">
        <v>1</v>
      </c>
      <c r="D10" s="593">
        <v>2</v>
      </c>
      <c r="E10" s="159">
        <v>3</v>
      </c>
      <c r="F10" s="299"/>
      <c r="G10" s="192"/>
      <c r="H10" s="192"/>
      <c r="I10" s="192"/>
      <c r="J10" s="593"/>
      <c r="K10" s="593"/>
      <c r="L10" s="159"/>
      <c r="M10" s="299"/>
      <c r="N10" s="172"/>
      <c r="O10" s="172"/>
      <c r="P10" s="172"/>
      <c r="Q10" s="172"/>
      <c r="R10" s="172"/>
    </row>
    <row r="11" spans="1:22">
      <c r="A11" s="376">
        <v>4</v>
      </c>
      <c r="B11" s="598" t="s">
        <v>1632</v>
      </c>
      <c r="C11" s="376">
        <v>2</v>
      </c>
      <c r="D11" s="303">
        <v>2</v>
      </c>
      <c r="E11" s="159">
        <f>SUM(C11:D11)</f>
        <v>4</v>
      </c>
      <c r="F11" s="376"/>
      <c r="G11" s="159"/>
      <c r="H11" s="159"/>
      <c r="I11" s="166"/>
      <c r="J11" s="303"/>
      <c r="K11" s="303"/>
      <c r="L11" s="159"/>
      <c r="M11" s="299"/>
      <c r="N11" s="199"/>
      <c r="O11" s="199"/>
      <c r="P11" s="199"/>
      <c r="Q11" s="199"/>
      <c r="R11" s="199"/>
      <c r="S11" s="199"/>
      <c r="T11" s="199"/>
      <c r="U11" s="199"/>
      <c r="V11" s="199"/>
    </row>
    <row r="12" spans="1:22">
      <c r="A12" s="376">
        <v>80</v>
      </c>
      <c r="B12" s="599" t="s">
        <v>1634</v>
      </c>
      <c r="C12" s="376">
        <v>9</v>
      </c>
      <c r="D12" s="303">
        <v>11</v>
      </c>
      <c r="E12" s="159">
        <f>SUM(C12:D12)</f>
        <v>20</v>
      </c>
      <c r="F12" s="376"/>
      <c r="G12" s="159"/>
      <c r="H12" s="159"/>
      <c r="I12" s="166"/>
      <c r="J12" s="303"/>
      <c r="K12" s="303"/>
      <c r="L12" s="159"/>
      <c r="M12" s="299"/>
      <c r="N12" s="199"/>
      <c r="O12" s="199"/>
      <c r="P12" s="199"/>
      <c r="Q12" s="199"/>
      <c r="R12" s="199"/>
      <c r="S12" s="199"/>
      <c r="T12" s="199"/>
      <c r="U12" s="199"/>
      <c r="V12" s="199"/>
    </row>
    <row r="13" spans="1:22">
      <c r="A13" s="376">
        <v>10</v>
      </c>
      <c r="B13" s="375" t="s">
        <v>1655</v>
      </c>
      <c r="C13" s="376">
        <v>5</v>
      </c>
      <c r="D13" s="303">
        <v>5</v>
      </c>
      <c r="E13" s="159">
        <f>SUM(C13:D13)</f>
        <v>10</v>
      </c>
      <c r="F13" s="376"/>
      <c r="G13" s="159"/>
      <c r="H13" s="159"/>
      <c r="I13" s="166"/>
      <c r="J13" s="303"/>
      <c r="K13" s="303"/>
      <c r="L13" s="159"/>
      <c r="M13" s="299"/>
      <c r="N13" s="199"/>
      <c r="O13" s="199"/>
      <c r="P13" s="199"/>
      <c r="Q13" s="199"/>
      <c r="R13" s="199"/>
      <c r="S13" s="199"/>
      <c r="T13" s="199"/>
      <c r="U13" s="199"/>
      <c r="V13" s="199"/>
    </row>
    <row r="14" spans="1:22">
      <c r="A14" s="376">
        <v>20</v>
      </c>
      <c r="B14" s="296" t="s">
        <v>1584</v>
      </c>
      <c r="C14" s="376">
        <v>9</v>
      </c>
      <c r="D14" s="303">
        <v>11</v>
      </c>
      <c r="E14" s="159">
        <f t="shared" ref="E14:E25" si="0">SUM(C14:D14)</f>
        <v>20</v>
      </c>
      <c r="F14" s="376"/>
      <c r="G14" s="159"/>
      <c r="H14" s="159"/>
      <c r="I14" s="166"/>
      <c r="J14" s="303"/>
      <c r="K14" s="303"/>
      <c r="L14" s="159"/>
      <c r="M14" s="299"/>
      <c r="N14" s="199"/>
      <c r="O14" s="199"/>
      <c r="P14" s="199"/>
      <c r="Q14" s="199"/>
      <c r="R14" s="199"/>
      <c r="S14" s="199"/>
      <c r="T14" s="199"/>
      <c r="U14" s="199"/>
      <c r="V14" s="199"/>
    </row>
    <row r="15" spans="1:22">
      <c r="A15" s="376">
        <v>20</v>
      </c>
      <c r="B15" s="296" t="s">
        <v>1639</v>
      </c>
      <c r="C15" s="376">
        <v>9</v>
      </c>
      <c r="D15" s="303">
        <v>11</v>
      </c>
      <c r="E15" s="159">
        <f t="shared" si="0"/>
        <v>20</v>
      </c>
      <c r="F15" s="376"/>
      <c r="G15" s="159"/>
      <c r="H15" s="159"/>
      <c r="I15" s="166"/>
      <c r="J15" s="303"/>
      <c r="K15" s="303"/>
      <c r="L15" s="159"/>
      <c r="M15" s="299"/>
      <c r="N15" s="199"/>
      <c r="O15" s="199"/>
      <c r="P15" s="199"/>
      <c r="Q15" s="199"/>
      <c r="R15" s="199"/>
      <c r="S15" s="199"/>
      <c r="T15" s="199"/>
      <c r="U15" s="199"/>
      <c r="V15" s="199"/>
    </row>
    <row r="16" spans="1:22">
      <c r="A16" s="354">
        <v>22</v>
      </c>
      <c r="B16" s="348" t="s">
        <v>369</v>
      </c>
      <c r="C16" s="376">
        <v>10</v>
      </c>
      <c r="D16" s="303">
        <v>12</v>
      </c>
      <c r="E16" s="354">
        <f t="shared" si="0"/>
        <v>22</v>
      </c>
      <c r="F16" s="376"/>
      <c r="G16" s="354"/>
      <c r="H16" s="354">
        <v>26</v>
      </c>
      <c r="I16" s="348" t="s">
        <v>369</v>
      </c>
      <c r="J16" s="604">
        <f>0.9/1.9*H16</f>
        <v>12.3157894736842</v>
      </c>
      <c r="K16" s="604">
        <f>1/1.9*H16</f>
        <v>13.6842105263158</v>
      </c>
      <c r="L16" s="354">
        <f t="shared" ref="L16:L24" si="1">SUM(J16:K16)</f>
        <v>26</v>
      </c>
      <c r="M16" s="318"/>
      <c r="N16" s="199"/>
      <c r="O16" s="199"/>
      <c r="P16" s="199"/>
      <c r="Q16" s="199"/>
      <c r="R16" s="199"/>
      <c r="S16" s="199"/>
      <c r="T16" s="199"/>
      <c r="U16" s="199"/>
      <c r="V16" s="199"/>
    </row>
    <row r="17" spans="1:22">
      <c r="A17" s="600">
        <v>6</v>
      </c>
      <c r="B17" s="348" t="s">
        <v>1675</v>
      </c>
      <c r="C17" s="376">
        <v>3</v>
      </c>
      <c r="D17" s="303">
        <v>3</v>
      </c>
      <c r="E17" s="354">
        <f t="shared" si="0"/>
        <v>6</v>
      </c>
      <c r="F17" s="376"/>
      <c r="G17" s="354"/>
      <c r="H17" s="600">
        <v>7</v>
      </c>
      <c r="I17" s="348" t="s">
        <v>1675</v>
      </c>
      <c r="J17" s="604">
        <f t="shared" ref="J17:J24" si="2">0.9/1.9*H17</f>
        <v>3.31578947368421</v>
      </c>
      <c r="K17" s="604">
        <f t="shared" ref="K17:K24" si="3">1/1.9*H17</f>
        <v>3.68421052631579</v>
      </c>
      <c r="L17" s="354">
        <f t="shared" si="1"/>
        <v>7</v>
      </c>
      <c r="M17" s="318"/>
      <c r="N17" s="199"/>
      <c r="O17" s="199"/>
      <c r="P17" s="199"/>
      <c r="Q17" s="199"/>
      <c r="R17" s="199"/>
      <c r="S17" s="199"/>
      <c r="T17" s="199"/>
      <c r="U17" s="199"/>
      <c r="V17" s="199"/>
    </row>
    <row r="18" spans="1:22">
      <c r="A18" s="600">
        <v>9</v>
      </c>
      <c r="B18" s="348" t="s">
        <v>370</v>
      </c>
      <c r="C18" s="376">
        <v>4</v>
      </c>
      <c r="D18" s="303">
        <v>5</v>
      </c>
      <c r="E18" s="354">
        <f t="shared" si="0"/>
        <v>9</v>
      </c>
      <c r="F18" s="376"/>
      <c r="G18" s="354"/>
      <c r="H18" s="600">
        <v>11</v>
      </c>
      <c r="I18" s="348" t="s">
        <v>370</v>
      </c>
      <c r="J18" s="604">
        <f t="shared" si="2"/>
        <v>5.21052631578947</v>
      </c>
      <c r="K18" s="604">
        <f t="shared" si="3"/>
        <v>5.78947368421053</v>
      </c>
      <c r="L18" s="354">
        <f t="shared" si="1"/>
        <v>11</v>
      </c>
      <c r="M18" s="318"/>
      <c r="N18" s="199"/>
      <c r="O18" s="199"/>
      <c r="P18" s="199"/>
      <c r="Q18" s="199"/>
      <c r="R18" s="199"/>
      <c r="S18" s="199"/>
      <c r="T18" s="199"/>
      <c r="U18" s="199"/>
      <c r="V18" s="199"/>
    </row>
    <row r="19" spans="1:22">
      <c r="A19" s="600">
        <v>24</v>
      </c>
      <c r="B19" s="348" t="s">
        <v>300</v>
      </c>
      <c r="C19" s="376">
        <v>11</v>
      </c>
      <c r="D19" s="303">
        <v>13</v>
      </c>
      <c r="E19" s="354">
        <f t="shared" si="0"/>
        <v>24</v>
      </c>
      <c r="F19" s="376"/>
      <c r="G19" s="354"/>
      <c r="H19" s="600">
        <v>29</v>
      </c>
      <c r="I19" s="348" t="s">
        <v>300</v>
      </c>
      <c r="J19" s="604">
        <f t="shared" si="2"/>
        <v>13.7368421052632</v>
      </c>
      <c r="K19" s="604">
        <f t="shared" si="3"/>
        <v>15.2631578947368</v>
      </c>
      <c r="L19" s="354">
        <f t="shared" si="1"/>
        <v>29</v>
      </c>
      <c r="M19" s="318"/>
      <c r="N19" s="199"/>
      <c r="O19" s="199"/>
      <c r="P19" s="199"/>
      <c r="Q19" s="199"/>
      <c r="R19" s="199"/>
      <c r="S19" s="199"/>
      <c r="T19" s="199"/>
      <c r="U19" s="199"/>
      <c r="V19" s="199"/>
    </row>
    <row r="20" spans="1:22">
      <c r="A20" s="600">
        <v>23</v>
      </c>
      <c r="B20" s="348" t="s">
        <v>1595</v>
      </c>
      <c r="C20" s="376">
        <v>11</v>
      </c>
      <c r="D20" s="303">
        <v>12</v>
      </c>
      <c r="E20" s="354">
        <f t="shared" si="0"/>
        <v>23</v>
      </c>
      <c r="F20" s="376"/>
      <c r="G20" s="354"/>
      <c r="H20" s="600">
        <v>28</v>
      </c>
      <c r="I20" s="348" t="s">
        <v>1595</v>
      </c>
      <c r="J20" s="604">
        <f t="shared" si="2"/>
        <v>13.2631578947368</v>
      </c>
      <c r="K20" s="604">
        <f t="shared" si="3"/>
        <v>14.7368421052632</v>
      </c>
      <c r="L20" s="354">
        <f t="shared" si="1"/>
        <v>28</v>
      </c>
      <c r="M20" s="318"/>
      <c r="N20" s="199"/>
      <c r="O20" s="199"/>
      <c r="P20" s="199"/>
      <c r="Q20" s="199"/>
      <c r="R20" s="199"/>
      <c r="S20" s="199"/>
      <c r="T20" s="199"/>
      <c r="U20" s="199"/>
      <c r="V20" s="199"/>
    </row>
    <row r="21" spans="1:22">
      <c r="A21" s="600">
        <v>7</v>
      </c>
      <c r="B21" s="352" t="s">
        <v>1596</v>
      </c>
      <c r="C21" s="376">
        <v>3</v>
      </c>
      <c r="D21" s="303">
        <v>4</v>
      </c>
      <c r="E21" s="354">
        <f t="shared" si="0"/>
        <v>7</v>
      </c>
      <c r="F21" s="376"/>
      <c r="G21" s="354"/>
      <c r="H21" s="600">
        <v>8</v>
      </c>
      <c r="I21" s="352" t="s">
        <v>1596</v>
      </c>
      <c r="J21" s="604">
        <f t="shared" si="2"/>
        <v>3.78947368421053</v>
      </c>
      <c r="K21" s="604">
        <f t="shared" si="3"/>
        <v>4.21052631578947</v>
      </c>
      <c r="L21" s="354">
        <f t="shared" si="1"/>
        <v>8</v>
      </c>
      <c r="M21" s="318"/>
      <c r="N21" s="199"/>
      <c r="O21" s="199"/>
      <c r="P21" s="199"/>
      <c r="Q21" s="199"/>
      <c r="R21" s="199"/>
      <c r="S21" s="199"/>
      <c r="T21" s="199"/>
      <c r="U21" s="199"/>
      <c r="V21" s="199"/>
    </row>
    <row r="22" spans="1:22">
      <c r="A22" s="600">
        <v>4</v>
      </c>
      <c r="B22" s="348" t="s">
        <v>443</v>
      </c>
      <c r="C22" s="376">
        <v>2</v>
      </c>
      <c r="D22" s="303">
        <v>2</v>
      </c>
      <c r="E22" s="354">
        <f t="shared" si="0"/>
        <v>4</v>
      </c>
      <c r="F22" s="376"/>
      <c r="G22" s="354"/>
      <c r="H22" s="600">
        <v>5</v>
      </c>
      <c r="I22" s="348" t="s">
        <v>443</v>
      </c>
      <c r="J22" s="604">
        <f t="shared" si="2"/>
        <v>2.36842105263158</v>
      </c>
      <c r="K22" s="604">
        <f t="shared" si="3"/>
        <v>2.63157894736842</v>
      </c>
      <c r="L22" s="354">
        <f t="shared" si="1"/>
        <v>5</v>
      </c>
      <c r="M22" s="318"/>
      <c r="N22" s="199"/>
      <c r="O22" s="199"/>
      <c r="P22" s="199"/>
      <c r="Q22" s="199"/>
      <c r="R22" s="199"/>
      <c r="S22" s="199"/>
      <c r="T22" s="199"/>
      <c r="U22" s="199"/>
      <c r="V22" s="199"/>
    </row>
    <row r="23" spans="1:22">
      <c r="A23" s="600">
        <v>8</v>
      </c>
      <c r="B23" s="348" t="s">
        <v>1676</v>
      </c>
      <c r="C23" s="376">
        <v>4</v>
      </c>
      <c r="D23" s="303">
        <v>4</v>
      </c>
      <c r="E23" s="354">
        <f t="shared" si="0"/>
        <v>8</v>
      </c>
      <c r="F23" s="376"/>
      <c r="G23" s="354"/>
      <c r="H23" s="600">
        <v>10</v>
      </c>
      <c r="I23" s="348" t="s">
        <v>1676</v>
      </c>
      <c r="J23" s="604">
        <f t="shared" si="2"/>
        <v>4.73684210526316</v>
      </c>
      <c r="K23" s="604">
        <f t="shared" si="3"/>
        <v>5.26315789473684</v>
      </c>
      <c r="L23" s="354">
        <f t="shared" si="1"/>
        <v>10</v>
      </c>
      <c r="M23" s="318"/>
      <c r="N23" s="199"/>
      <c r="O23" s="199"/>
      <c r="P23" s="199"/>
      <c r="Q23" s="199"/>
      <c r="R23" s="199"/>
      <c r="S23" s="199"/>
      <c r="T23" s="199"/>
      <c r="U23" s="199"/>
      <c r="V23" s="199"/>
    </row>
    <row r="24" spans="1:22">
      <c r="A24" s="600">
        <v>23</v>
      </c>
      <c r="B24" s="352" t="s">
        <v>879</v>
      </c>
      <c r="C24" s="376">
        <v>11</v>
      </c>
      <c r="D24" s="303">
        <v>12</v>
      </c>
      <c r="E24" s="354">
        <f t="shared" si="0"/>
        <v>23</v>
      </c>
      <c r="F24" s="376"/>
      <c r="G24" s="318"/>
      <c r="H24" s="600">
        <v>28</v>
      </c>
      <c r="I24" s="352" t="s">
        <v>879</v>
      </c>
      <c r="J24" s="604">
        <f t="shared" si="2"/>
        <v>13.2631578947368</v>
      </c>
      <c r="K24" s="604">
        <f t="shared" si="3"/>
        <v>14.7368421052632</v>
      </c>
      <c r="L24" s="354">
        <f t="shared" si="1"/>
        <v>28</v>
      </c>
      <c r="M24" s="318"/>
      <c r="N24" s="173"/>
      <c r="O24" s="173"/>
      <c r="P24" s="173"/>
      <c r="Q24" s="173"/>
      <c r="R24" s="173"/>
      <c r="S24" s="171"/>
      <c r="T24" s="171"/>
      <c r="U24" s="171"/>
      <c r="V24" s="171"/>
    </row>
    <row r="25" spans="1:22">
      <c r="A25" s="376">
        <v>4</v>
      </c>
      <c r="B25" s="601" t="s">
        <v>1597</v>
      </c>
      <c r="C25" s="376">
        <v>2</v>
      </c>
      <c r="D25" s="303">
        <v>2</v>
      </c>
      <c r="E25" s="159">
        <f t="shared" si="0"/>
        <v>4</v>
      </c>
      <c r="F25" s="376"/>
      <c r="G25" s="192"/>
      <c r="H25" s="159"/>
      <c r="I25" s="159"/>
      <c r="J25" s="303"/>
      <c r="K25" s="303"/>
      <c r="L25" s="159"/>
      <c r="M25" s="192"/>
      <c r="N25" s="173"/>
      <c r="O25" s="173"/>
      <c r="P25" s="173"/>
      <c r="Q25" s="173"/>
      <c r="R25" s="173"/>
      <c r="S25" s="171"/>
      <c r="T25" s="171"/>
      <c r="U25" s="171"/>
      <c r="V25" s="171"/>
    </row>
    <row r="26" spans="1:22">
      <c r="A26" s="376">
        <v>8</v>
      </c>
      <c r="B26" s="601" t="s">
        <v>1677</v>
      </c>
      <c r="C26" s="376">
        <v>4</v>
      </c>
      <c r="D26" s="303">
        <v>4</v>
      </c>
      <c r="E26" s="159">
        <v>8</v>
      </c>
      <c r="F26" s="376"/>
      <c r="G26" s="192"/>
      <c r="H26" s="159"/>
      <c r="I26" s="159"/>
      <c r="J26" s="303"/>
      <c r="K26" s="303"/>
      <c r="L26" s="159"/>
      <c r="M26" s="192"/>
      <c r="N26" s="173"/>
      <c r="O26" s="173"/>
      <c r="P26" s="173"/>
      <c r="Q26" s="173"/>
      <c r="R26" s="173"/>
      <c r="S26" s="171"/>
      <c r="T26" s="171"/>
      <c r="U26" s="171"/>
      <c r="V26" s="171"/>
    </row>
    <row r="27" spans="1:13">
      <c r="A27" s="299">
        <v>1799</v>
      </c>
      <c r="B27" s="299" t="s">
        <v>1599</v>
      </c>
      <c r="C27" s="376">
        <v>852</v>
      </c>
      <c r="D27" s="303">
        <v>947</v>
      </c>
      <c r="E27" s="299">
        <f>C27+D27</f>
        <v>1799</v>
      </c>
      <c r="F27" s="298"/>
      <c r="G27" s="299"/>
      <c r="H27" s="299"/>
      <c r="I27" s="299"/>
      <c r="J27" s="299"/>
      <c r="K27" s="299"/>
      <c r="L27" s="299"/>
      <c r="M27" s="299"/>
    </row>
    <row r="28" spans="1:22">
      <c r="A28" s="299">
        <v>1000</v>
      </c>
      <c r="B28" s="299" t="s">
        <v>1649</v>
      </c>
      <c r="C28" s="376">
        <v>474</v>
      </c>
      <c r="D28" s="303">
        <v>526</v>
      </c>
      <c r="E28" s="299">
        <f t="shared" ref="E28:E48" si="4">C28+D28</f>
        <v>1000</v>
      </c>
      <c r="F28" s="298"/>
      <c r="G28" s="192"/>
      <c r="H28" s="159"/>
      <c r="I28" s="159"/>
      <c r="J28" s="303"/>
      <c r="K28" s="303"/>
      <c r="L28" s="159"/>
      <c r="M28" s="192"/>
      <c r="N28" s="173"/>
      <c r="O28" s="173"/>
      <c r="P28" s="173"/>
      <c r="Q28" s="173"/>
      <c r="R28" s="173"/>
      <c r="S28" s="171"/>
      <c r="T28" s="171"/>
      <c r="U28" s="171"/>
      <c r="V28" s="171"/>
    </row>
    <row r="29" spans="1:22">
      <c r="A29" s="159">
        <v>30</v>
      </c>
      <c r="B29" s="166" t="s">
        <v>103</v>
      </c>
      <c r="C29" s="159">
        <v>15</v>
      </c>
      <c r="D29" s="303">
        <v>15</v>
      </c>
      <c r="E29" s="299">
        <f t="shared" si="4"/>
        <v>30</v>
      </c>
      <c r="F29" s="298"/>
      <c r="G29" s="159"/>
      <c r="H29" s="159"/>
      <c r="I29" s="166"/>
      <c r="J29" s="303"/>
      <c r="K29" s="303"/>
      <c r="L29" s="159"/>
      <c r="M29" s="299"/>
      <c r="N29" s="199"/>
      <c r="O29" s="199"/>
      <c r="P29" s="199"/>
      <c r="Q29" s="199"/>
      <c r="R29" s="199"/>
      <c r="S29" s="199"/>
      <c r="T29" s="199"/>
      <c r="U29" s="199"/>
      <c r="V29" s="199"/>
    </row>
    <row r="30" spans="1:22">
      <c r="A30" s="159">
        <v>15</v>
      </c>
      <c r="B30" s="159" t="s">
        <v>1589</v>
      </c>
      <c r="C30" s="159">
        <v>7</v>
      </c>
      <c r="D30" s="303">
        <v>8</v>
      </c>
      <c r="E30" s="299">
        <f t="shared" si="4"/>
        <v>15</v>
      </c>
      <c r="F30" s="298"/>
      <c r="G30" s="159"/>
      <c r="H30" s="159"/>
      <c r="I30" s="166"/>
      <c r="J30" s="303"/>
      <c r="K30" s="303"/>
      <c r="L30" s="159"/>
      <c r="M30" s="192"/>
      <c r="N30" s="199"/>
      <c r="O30" s="199"/>
      <c r="P30" s="199"/>
      <c r="Q30" s="199"/>
      <c r="R30" s="199"/>
      <c r="S30" s="199"/>
      <c r="T30" s="199"/>
      <c r="U30" s="199"/>
      <c r="V30" s="199"/>
    </row>
    <row r="31" spans="1:22">
      <c r="A31" s="159">
        <v>20</v>
      </c>
      <c r="B31" s="166" t="s">
        <v>101</v>
      </c>
      <c r="C31" s="159">
        <v>10</v>
      </c>
      <c r="D31" s="303">
        <v>10</v>
      </c>
      <c r="E31" s="299">
        <f t="shared" si="4"/>
        <v>20</v>
      </c>
      <c r="F31" s="298"/>
      <c r="G31" s="159"/>
      <c r="H31" s="159"/>
      <c r="I31" s="166"/>
      <c r="J31" s="303"/>
      <c r="K31" s="303"/>
      <c r="L31" s="159"/>
      <c r="M31" s="192"/>
      <c r="N31" s="199"/>
      <c r="O31" s="199"/>
      <c r="P31" s="199"/>
      <c r="Q31" s="199"/>
      <c r="R31" s="199"/>
      <c r="S31" s="199"/>
      <c r="T31" s="199"/>
      <c r="U31" s="199"/>
      <c r="V31" s="199"/>
    </row>
    <row r="32" spans="1:22">
      <c r="A32" s="159">
        <v>10</v>
      </c>
      <c r="B32" s="166" t="s">
        <v>101</v>
      </c>
      <c r="C32" s="159">
        <v>5</v>
      </c>
      <c r="D32" s="303">
        <v>5</v>
      </c>
      <c r="E32" s="299">
        <f t="shared" si="4"/>
        <v>10</v>
      </c>
      <c r="F32" s="298"/>
      <c r="G32" s="159"/>
      <c r="H32" s="159"/>
      <c r="I32" s="159"/>
      <c r="J32" s="303"/>
      <c r="K32" s="303"/>
      <c r="L32" s="159"/>
      <c r="M32" s="192"/>
      <c r="N32" s="199"/>
      <c r="O32" s="199"/>
      <c r="P32" s="199"/>
      <c r="Q32" s="199"/>
      <c r="R32" s="199"/>
      <c r="S32" s="199"/>
      <c r="T32" s="199"/>
      <c r="U32" s="199"/>
      <c r="V32" s="199"/>
    </row>
    <row r="33" spans="1:22">
      <c r="A33" s="159">
        <v>8</v>
      </c>
      <c r="B33" s="166" t="s">
        <v>101</v>
      </c>
      <c r="C33" s="159">
        <v>4</v>
      </c>
      <c r="D33" s="303">
        <v>4</v>
      </c>
      <c r="E33" s="299">
        <f t="shared" si="4"/>
        <v>8</v>
      </c>
      <c r="F33" s="298"/>
      <c r="G33" s="159"/>
      <c r="H33" s="159"/>
      <c r="I33" s="159"/>
      <c r="J33" s="303"/>
      <c r="K33" s="303"/>
      <c r="L33" s="159"/>
      <c r="M33" s="192"/>
      <c r="N33" s="199"/>
      <c r="O33" s="199"/>
      <c r="P33" s="199"/>
      <c r="Q33" s="199"/>
      <c r="R33" s="199"/>
      <c r="S33" s="199"/>
      <c r="T33" s="199"/>
      <c r="U33" s="199"/>
      <c r="V33" s="199"/>
    </row>
    <row r="34" spans="1:22">
      <c r="A34" s="159">
        <v>6</v>
      </c>
      <c r="B34" s="166" t="s">
        <v>1590</v>
      </c>
      <c r="C34" s="159">
        <v>3</v>
      </c>
      <c r="D34" s="303">
        <v>3</v>
      </c>
      <c r="E34" s="299">
        <f t="shared" si="4"/>
        <v>6</v>
      </c>
      <c r="F34" s="298"/>
      <c r="G34" s="192"/>
      <c r="H34" s="192"/>
      <c r="I34" s="168"/>
      <c r="J34" s="303"/>
      <c r="K34" s="303"/>
      <c r="L34" s="159"/>
      <c r="M34" s="192"/>
      <c r="N34" s="173"/>
      <c r="O34" s="173"/>
      <c r="P34" s="173"/>
      <c r="Q34" s="173"/>
      <c r="R34" s="173"/>
      <c r="S34" s="171"/>
      <c r="T34" s="171"/>
      <c r="U34" s="171"/>
      <c r="V34" s="171"/>
    </row>
    <row r="35" spans="1:22">
      <c r="A35" s="159">
        <v>10</v>
      </c>
      <c r="B35" s="166" t="s">
        <v>103</v>
      </c>
      <c r="C35" s="159">
        <v>5</v>
      </c>
      <c r="D35" s="303">
        <v>5</v>
      </c>
      <c r="E35" s="299">
        <f t="shared" si="4"/>
        <v>10</v>
      </c>
      <c r="F35" s="298"/>
      <c r="G35" s="192"/>
      <c r="H35" s="159"/>
      <c r="I35" s="159"/>
      <c r="J35" s="303"/>
      <c r="K35" s="303"/>
      <c r="L35" s="159"/>
      <c r="M35" s="192"/>
      <c r="N35" s="173"/>
      <c r="O35" s="173"/>
      <c r="P35" s="173"/>
      <c r="Q35" s="173"/>
      <c r="R35" s="173"/>
      <c r="S35" s="171"/>
      <c r="T35" s="171"/>
      <c r="U35" s="171"/>
      <c r="V35" s="171"/>
    </row>
    <row r="36" spans="1:13">
      <c r="A36" s="159">
        <v>5</v>
      </c>
      <c r="B36" s="159" t="s">
        <v>1591</v>
      </c>
      <c r="C36" s="159">
        <v>2</v>
      </c>
      <c r="D36" s="303">
        <v>3</v>
      </c>
      <c r="E36" s="299">
        <f t="shared" si="4"/>
        <v>5</v>
      </c>
      <c r="F36" s="298"/>
      <c r="G36" s="152"/>
      <c r="H36" s="152"/>
      <c r="I36" s="152"/>
      <c r="J36" s="152"/>
      <c r="K36" s="152"/>
      <c r="L36" s="152"/>
      <c r="M36" s="152"/>
    </row>
    <row r="37" spans="1:22">
      <c r="A37" s="159">
        <v>10</v>
      </c>
      <c r="B37" s="166" t="s">
        <v>1592</v>
      </c>
      <c r="C37" s="159">
        <v>5</v>
      </c>
      <c r="D37" s="303">
        <v>5</v>
      </c>
      <c r="E37" s="299">
        <f t="shared" si="4"/>
        <v>10</v>
      </c>
      <c r="F37" s="298"/>
      <c r="G37" s="192"/>
      <c r="H37" s="159"/>
      <c r="I37" s="159"/>
      <c r="J37" s="303"/>
      <c r="K37" s="303"/>
      <c r="L37" s="159"/>
      <c r="M37" s="192"/>
      <c r="N37" s="173"/>
      <c r="O37" s="173"/>
      <c r="P37" s="173"/>
      <c r="Q37" s="173"/>
      <c r="R37" s="173"/>
      <c r="S37" s="171"/>
      <c r="T37" s="171"/>
      <c r="U37" s="207"/>
      <c r="V37" s="171"/>
    </row>
    <row r="38" s="531" customFormat="1" spans="1:21">
      <c r="A38" s="159">
        <v>20</v>
      </c>
      <c r="B38" s="159" t="s">
        <v>337</v>
      </c>
      <c r="C38" s="159">
        <v>9</v>
      </c>
      <c r="D38" s="303">
        <v>11</v>
      </c>
      <c r="E38" s="299">
        <f t="shared" si="4"/>
        <v>20</v>
      </c>
      <c r="F38" s="298"/>
      <c r="G38" s="159"/>
      <c r="H38" s="159"/>
      <c r="I38" s="168"/>
      <c r="J38" s="303"/>
      <c r="K38" s="303"/>
      <c r="L38" s="159"/>
      <c r="M38" s="159"/>
      <c r="N38" s="529"/>
      <c r="O38" s="529"/>
      <c r="P38" s="529"/>
      <c r="Q38" s="529"/>
      <c r="R38" s="529"/>
      <c r="U38" s="605"/>
    </row>
    <row r="39" s="531" customFormat="1" spans="1:18">
      <c r="A39" s="159">
        <v>15</v>
      </c>
      <c r="B39" s="159" t="s">
        <v>543</v>
      </c>
      <c r="C39" s="159">
        <v>7</v>
      </c>
      <c r="D39" s="303">
        <v>8</v>
      </c>
      <c r="E39" s="299">
        <f t="shared" si="4"/>
        <v>15</v>
      </c>
      <c r="F39" s="298"/>
      <c r="G39" s="159"/>
      <c r="H39" s="159"/>
      <c r="I39" s="159"/>
      <c r="J39" s="303"/>
      <c r="K39" s="303"/>
      <c r="L39" s="159"/>
      <c r="M39" s="159"/>
      <c r="N39" s="529"/>
      <c r="O39" s="529"/>
      <c r="P39" s="529"/>
      <c r="Q39" s="529"/>
      <c r="R39" s="529"/>
    </row>
    <row r="40" s="531" customFormat="1" spans="1:18">
      <c r="A40" s="159">
        <v>8</v>
      </c>
      <c r="B40" s="159" t="s">
        <v>1650</v>
      </c>
      <c r="C40" s="159">
        <v>4</v>
      </c>
      <c r="D40" s="303">
        <v>4</v>
      </c>
      <c r="E40" s="299">
        <f t="shared" si="4"/>
        <v>8</v>
      </c>
      <c r="F40" s="298"/>
      <c r="G40" s="159"/>
      <c r="H40" s="159"/>
      <c r="I40" s="159"/>
      <c r="J40" s="303"/>
      <c r="K40" s="303"/>
      <c r="L40" s="159"/>
      <c r="M40" s="159"/>
      <c r="N40" s="529"/>
      <c r="O40" s="529"/>
      <c r="P40" s="529"/>
      <c r="Q40" s="529"/>
      <c r="R40" s="529"/>
    </row>
    <row r="41" s="531" customFormat="1" spans="1:22">
      <c r="A41" s="159">
        <v>5</v>
      </c>
      <c r="B41" s="166" t="s">
        <v>1583</v>
      </c>
      <c r="C41" s="159">
        <v>2</v>
      </c>
      <c r="D41" s="303">
        <v>3</v>
      </c>
      <c r="E41" s="299">
        <f t="shared" si="4"/>
        <v>5</v>
      </c>
      <c r="F41" s="298"/>
      <c r="G41" s="159"/>
      <c r="H41" s="159"/>
      <c r="I41" s="166"/>
      <c r="J41" s="303"/>
      <c r="K41" s="303"/>
      <c r="L41" s="159"/>
      <c r="M41" s="159"/>
      <c r="N41" s="206"/>
      <c r="O41" s="206"/>
      <c r="P41" s="206"/>
      <c r="Q41" s="206"/>
      <c r="R41" s="206"/>
      <c r="S41" s="206"/>
      <c r="T41" s="206"/>
      <c r="U41" s="206"/>
      <c r="V41" s="206"/>
    </row>
    <row r="42" s="531" customFormat="1" spans="1:22">
      <c r="A42" s="159">
        <v>12</v>
      </c>
      <c r="B42" s="166" t="s">
        <v>1585</v>
      </c>
      <c r="C42" s="159">
        <v>6</v>
      </c>
      <c r="D42" s="303">
        <v>6</v>
      </c>
      <c r="E42" s="299">
        <f t="shared" si="4"/>
        <v>12</v>
      </c>
      <c r="F42" s="298"/>
      <c r="G42" s="159"/>
      <c r="H42" s="159"/>
      <c r="I42" s="166"/>
      <c r="J42" s="303"/>
      <c r="K42" s="303"/>
      <c r="L42" s="159"/>
      <c r="M42" s="159"/>
      <c r="N42" s="206"/>
      <c r="O42" s="206"/>
      <c r="P42" s="206"/>
      <c r="Q42" s="206"/>
      <c r="R42" s="206"/>
      <c r="S42" s="206"/>
      <c r="T42" s="206"/>
      <c r="U42" s="206"/>
      <c r="V42" s="206"/>
    </row>
    <row r="43" s="531" customFormat="1" spans="1:22">
      <c r="A43" s="159">
        <v>18</v>
      </c>
      <c r="B43" s="166" t="s">
        <v>1586</v>
      </c>
      <c r="C43" s="159">
        <v>9</v>
      </c>
      <c r="D43" s="303">
        <v>9</v>
      </c>
      <c r="E43" s="299">
        <f t="shared" si="4"/>
        <v>18</v>
      </c>
      <c r="F43" s="298"/>
      <c r="G43" s="159"/>
      <c r="H43" s="159"/>
      <c r="I43" s="166"/>
      <c r="J43" s="303"/>
      <c r="K43" s="303"/>
      <c r="L43" s="159"/>
      <c r="M43" s="159"/>
      <c r="N43" s="206"/>
      <c r="O43" s="206"/>
      <c r="P43" s="206"/>
      <c r="Q43" s="206"/>
      <c r="R43" s="206"/>
      <c r="S43" s="206"/>
      <c r="T43" s="206"/>
      <c r="U43" s="206"/>
      <c r="V43" s="206"/>
    </row>
    <row r="44" s="531" customFormat="1" spans="1:22">
      <c r="A44" s="159">
        <v>20</v>
      </c>
      <c r="B44" s="166" t="s">
        <v>1587</v>
      </c>
      <c r="C44" s="159">
        <v>10</v>
      </c>
      <c r="D44" s="303">
        <v>10</v>
      </c>
      <c r="E44" s="299">
        <f t="shared" si="4"/>
        <v>20</v>
      </c>
      <c r="F44" s="298"/>
      <c r="G44" s="159"/>
      <c r="H44" s="159"/>
      <c r="I44" s="166"/>
      <c r="J44" s="303"/>
      <c r="K44" s="303"/>
      <c r="L44" s="159"/>
      <c r="M44" s="159"/>
      <c r="N44" s="206"/>
      <c r="O44" s="206"/>
      <c r="P44" s="206"/>
      <c r="Q44" s="206"/>
      <c r="R44" s="206"/>
      <c r="S44" s="206"/>
      <c r="T44" s="206"/>
      <c r="U44" s="206"/>
      <c r="V44" s="206"/>
    </row>
    <row r="45" s="531" customFormat="1" spans="1:22">
      <c r="A45" s="159">
        <v>10</v>
      </c>
      <c r="B45" s="166" t="s">
        <v>1588</v>
      </c>
      <c r="C45" s="159">
        <v>5</v>
      </c>
      <c r="D45" s="303">
        <v>5</v>
      </c>
      <c r="E45" s="299">
        <f t="shared" si="4"/>
        <v>10</v>
      </c>
      <c r="F45" s="298"/>
      <c r="G45" s="159"/>
      <c r="H45" s="159"/>
      <c r="I45" s="166"/>
      <c r="J45" s="303"/>
      <c r="K45" s="303"/>
      <c r="L45" s="159"/>
      <c r="M45" s="159"/>
      <c r="N45" s="206"/>
      <c r="O45" s="206"/>
      <c r="P45" s="206"/>
      <c r="Q45" s="206"/>
      <c r="R45" s="206"/>
      <c r="S45" s="206"/>
      <c r="T45" s="206"/>
      <c r="U45" s="206"/>
      <c r="V45" s="206"/>
    </row>
    <row r="46" s="530" customFormat="1" spans="1:13">
      <c r="A46" s="523">
        <v>40</v>
      </c>
      <c r="B46" s="523" t="s">
        <v>1660</v>
      </c>
      <c r="C46" s="602">
        <v>20</v>
      </c>
      <c r="D46" s="603">
        <v>20</v>
      </c>
      <c r="E46" s="602">
        <f t="shared" si="4"/>
        <v>40</v>
      </c>
      <c r="F46" s="522"/>
      <c r="G46" s="523"/>
      <c r="H46" s="523"/>
      <c r="I46" s="523"/>
      <c r="J46" s="523"/>
      <c r="K46" s="523"/>
      <c r="L46" s="523"/>
      <c r="M46" s="523"/>
    </row>
    <row r="47" s="531" customFormat="1" spans="1:13">
      <c r="A47" s="34">
        <v>100</v>
      </c>
      <c r="B47" s="34" t="s">
        <v>722</v>
      </c>
      <c r="C47" s="159">
        <v>50</v>
      </c>
      <c r="D47" s="303">
        <v>50</v>
      </c>
      <c r="E47" s="299">
        <f t="shared" si="4"/>
        <v>100</v>
      </c>
      <c r="F47" s="298"/>
      <c r="G47" s="34"/>
      <c r="H47" s="34"/>
      <c r="I47" s="34"/>
      <c r="J47" s="34"/>
      <c r="K47" s="34"/>
      <c r="L47" s="34"/>
      <c r="M47" s="34"/>
    </row>
    <row r="48" s="531" customFormat="1" spans="1:13">
      <c r="A48" s="34">
        <v>2967</v>
      </c>
      <c r="B48" s="34" t="s">
        <v>1147</v>
      </c>
      <c r="C48" s="159">
        <v>1405</v>
      </c>
      <c r="D48" s="303">
        <v>1562</v>
      </c>
      <c r="E48" s="299">
        <f t="shared" si="4"/>
        <v>2967</v>
      </c>
      <c r="F48" s="298"/>
      <c r="G48" s="34"/>
      <c r="H48" s="34"/>
      <c r="I48" s="34"/>
      <c r="J48" s="34"/>
      <c r="K48" s="34"/>
      <c r="L48" s="34"/>
      <c r="M48" s="34"/>
    </row>
  </sheetData>
  <mergeCells count="1">
    <mergeCell ref="A1:V1"/>
  </mergeCells>
  <pageMargins left="0.75" right="0.75" top="1" bottom="1" header="0.5" footer="0.5"/>
  <pageSetup paperSize="9" orientation="landscape"/>
  <headerFooter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9"/>
  <sheetViews>
    <sheetView workbookViewId="0">
      <selection activeCell="A2" sqref="A$1:V$1048576"/>
    </sheetView>
  </sheetViews>
  <sheetFormatPr defaultColWidth="8.88888888888889" defaultRowHeight="14.4"/>
  <cols>
    <col min="1" max="1" width="7.55555555555556" customWidth="1"/>
    <col min="2" max="2" width="9.44444444444444" customWidth="1"/>
    <col min="3" max="3" width="7.55555555555556" customWidth="1"/>
    <col min="4" max="4" width="8.55555555555556" customWidth="1"/>
    <col min="5" max="5" width="8.44444444444444" customWidth="1"/>
    <col min="6" max="8" width="8.88888888888889" customWidth="1"/>
    <col min="9" max="9" width="10.6666666666667" customWidth="1"/>
    <col min="10" max="10" width="8.88888888888889" customWidth="1"/>
  </cols>
  <sheetData>
    <row r="1" ht="20.4" spans="1:22">
      <c r="A1" s="294" t="s">
        <v>1678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</row>
    <row r="2" ht="28.8" spans="1:22">
      <c r="A2" s="3" t="s">
        <v>276</v>
      </c>
      <c r="B2" s="4" t="s">
        <v>277</v>
      </c>
      <c r="C2" s="4" t="s">
        <v>278</v>
      </c>
      <c r="D2" s="5" t="s">
        <v>279</v>
      </c>
      <c r="E2" s="5" t="s">
        <v>280</v>
      </c>
      <c r="F2" s="5" t="s">
        <v>281</v>
      </c>
      <c r="G2" s="5" t="s">
        <v>282</v>
      </c>
      <c r="H2" s="35" t="s">
        <v>283</v>
      </c>
      <c r="I2" s="35" t="s">
        <v>284</v>
      </c>
      <c r="J2" s="5" t="s">
        <v>285</v>
      </c>
      <c r="K2" s="5" t="s">
        <v>286</v>
      </c>
      <c r="L2" s="4" t="s">
        <v>287</v>
      </c>
      <c r="M2" s="36" t="s">
        <v>288</v>
      </c>
      <c r="N2" s="4" t="s">
        <v>277</v>
      </c>
      <c r="O2" s="4" t="s">
        <v>289</v>
      </c>
      <c r="P2" s="4" t="s">
        <v>290</v>
      </c>
      <c r="Q2" s="4" t="s">
        <v>291</v>
      </c>
      <c r="R2" s="4" t="s">
        <v>292</v>
      </c>
      <c r="S2" s="407" t="s">
        <v>441</v>
      </c>
      <c r="T2" s="88" t="s">
        <v>861</v>
      </c>
      <c r="U2" s="88" t="s">
        <v>942</v>
      </c>
      <c r="V2" s="49" t="s">
        <v>1133</v>
      </c>
    </row>
    <row r="3" spans="1:22">
      <c r="A3" s="6" t="s">
        <v>1277</v>
      </c>
      <c r="B3" s="8" t="s">
        <v>294</v>
      </c>
      <c r="C3" s="8">
        <v>0.9</v>
      </c>
      <c r="D3" s="9">
        <v>1.9</v>
      </c>
      <c r="E3" s="10">
        <f>C3/D3*F4</f>
        <v>62995.2631578947</v>
      </c>
      <c r="F3" s="11">
        <v>132990</v>
      </c>
      <c r="G3" s="11">
        <v>4290</v>
      </c>
      <c r="H3" s="37">
        <f>E3/31</f>
        <v>2032.10526315789</v>
      </c>
      <c r="I3" s="37">
        <f>C3/D3*J4</f>
        <v>734.210526315789</v>
      </c>
      <c r="J3" s="38">
        <v>1550</v>
      </c>
      <c r="K3" s="38">
        <v>30587.7</v>
      </c>
      <c r="L3" s="39">
        <v>0.23</v>
      </c>
      <c r="M3" s="23">
        <v>85.8</v>
      </c>
      <c r="N3" s="20" t="s">
        <v>294</v>
      </c>
      <c r="O3" s="21">
        <v>105</v>
      </c>
      <c r="P3" s="21">
        <f>O3/4</f>
        <v>26.25</v>
      </c>
      <c r="Q3" s="21">
        <f>P3/7</f>
        <v>3.75</v>
      </c>
      <c r="R3" s="6">
        <v>105</v>
      </c>
      <c r="S3" s="70">
        <v>0</v>
      </c>
      <c r="T3" s="49">
        <v>30</v>
      </c>
      <c r="U3" s="49">
        <v>24</v>
      </c>
      <c r="V3" s="49">
        <v>15</v>
      </c>
    </row>
    <row r="4" spans="1:22">
      <c r="A4" s="6" t="s">
        <v>1277</v>
      </c>
      <c r="B4" s="8" t="s">
        <v>944</v>
      </c>
      <c r="C4" s="8">
        <v>1</v>
      </c>
      <c r="D4" s="9">
        <v>1.9</v>
      </c>
      <c r="E4" s="10">
        <f>C4/D4*F3</f>
        <v>69994.7368421053</v>
      </c>
      <c r="F4" s="11">
        <v>132990</v>
      </c>
      <c r="G4" s="11">
        <v>4290</v>
      </c>
      <c r="H4" s="37">
        <f>E4/31</f>
        <v>2257.8947368421</v>
      </c>
      <c r="I4" s="37">
        <f>C4/D4*J3</f>
        <v>815.789473684211</v>
      </c>
      <c r="J4" s="40">
        <v>1550</v>
      </c>
      <c r="K4" s="38">
        <v>30587.7</v>
      </c>
      <c r="L4" s="39">
        <v>0.23</v>
      </c>
      <c r="M4" s="23">
        <v>85.8</v>
      </c>
      <c r="N4" s="20" t="s">
        <v>944</v>
      </c>
      <c r="O4" s="21">
        <v>105</v>
      </c>
      <c r="P4" s="21">
        <f>O4/4</f>
        <v>26.25</v>
      </c>
      <c r="Q4" s="21">
        <f>P4/7</f>
        <v>3.75</v>
      </c>
      <c r="R4" s="6">
        <v>105</v>
      </c>
      <c r="S4" s="70">
        <v>0</v>
      </c>
      <c r="T4" s="49">
        <v>30</v>
      </c>
      <c r="U4" s="49">
        <v>26</v>
      </c>
      <c r="V4" s="49">
        <v>15</v>
      </c>
    </row>
    <row r="5" spans="1:22">
      <c r="A5" s="6"/>
      <c r="B5" s="8"/>
      <c r="C5" s="8">
        <f>SUM(C3:C4)</f>
        <v>1.9</v>
      </c>
      <c r="D5" s="9"/>
      <c r="E5" s="10">
        <f>SUM(E3:E4)</f>
        <v>132990</v>
      </c>
      <c r="F5" s="11"/>
      <c r="G5" s="11"/>
      <c r="H5" s="37">
        <f>SUM(H3:H4)</f>
        <v>4290</v>
      </c>
      <c r="I5" s="37">
        <f>SUM(I3:I4)</f>
        <v>1550</v>
      </c>
      <c r="J5" s="40"/>
      <c r="K5" s="38"/>
      <c r="L5" s="41"/>
      <c r="M5" s="23"/>
      <c r="N5" s="20"/>
      <c r="O5" s="23"/>
      <c r="P5" s="23"/>
      <c r="Q5" s="23"/>
      <c r="R5" s="8"/>
      <c r="S5" s="70"/>
      <c r="T5" s="49"/>
      <c r="U5" s="49">
        <f>SUM(U3:U4)</f>
        <v>50</v>
      </c>
      <c r="V5" s="49"/>
    </row>
    <row r="6" spans="1:18">
      <c r="A6" s="13"/>
      <c r="B6" s="172"/>
      <c r="C6" s="172"/>
      <c r="D6" s="173"/>
      <c r="E6" s="173"/>
      <c r="F6" s="173"/>
      <c r="G6" s="173"/>
      <c r="I6" s="173"/>
      <c r="J6" s="173"/>
      <c r="K6" s="173"/>
      <c r="L6" s="172"/>
      <c r="M6" s="172"/>
      <c r="N6" s="172"/>
      <c r="O6" s="172"/>
      <c r="P6" s="172"/>
      <c r="Q6" s="172"/>
      <c r="R6" s="172"/>
    </row>
    <row r="7" spans="1:18">
      <c r="A7" s="379" t="s">
        <v>298</v>
      </c>
      <c r="B7" s="295" t="s">
        <v>2</v>
      </c>
      <c r="C7" s="311" t="s">
        <v>294</v>
      </c>
      <c r="D7" s="580" t="s">
        <v>944</v>
      </c>
      <c r="E7" s="304" t="s">
        <v>442</v>
      </c>
      <c r="F7" s="299"/>
      <c r="G7" s="192"/>
      <c r="H7" s="192" t="s">
        <v>299</v>
      </c>
      <c r="I7" s="192"/>
      <c r="J7" s="593" t="s">
        <v>294</v>
      </c>
      <c r="K7" s="593" t="s">
        <v>944</v>
      </c>
      <c r="L7" s="159" t="s">
        <v>442</v>
      </c>
      <c r="M7" s="299"/>
      <c r="N7" s="172"/>
      <c r="O7" s="172"/>
      <c r="P7" s="172"/>
      <c r="Q7" s="172"/>
      <c r="R7" s="172"/>
    </row>
    <row r="8" s="389" customFormat="1" ht="12" spans="1:13">
      <c r="A8" s="581">
        <v>2</v>
      </c>
      <c r="B8" s="582" t="s">
        <v>1632</v>
      </c>
      <c r="C8" s="581">
        <v>1</v>
      </c>
      <c r="D8" s="519">
        <v>1</v>
      </c>
      <c r="E8" s="518">
        <f>SUM(C8:D8)</f>
        <v>2</v>
      </c>
      <c r="F8" s="79"/>
      <c r="G8" s="583"/>
      <c r="H8" s="583"/>
      <c r="I8" s="583"/>
      <c r="J8" s="594"/>
      <c r="K8" s="594"/>
      <c r="L8" s="93"/>
      <c r="M8" s="79"/>
    </row>
    <row r="9" s="389" customFormat="1" ht="12" spans="1:13">
      <c r="A9" s="584">
        <v>3708</v>
      </c>
      <c r="B9" s="582" t="s">
        <v>1147</v>
      </c>
      <c r="C9" s="585">
        <v>1756</v>
      </c>
      <c r="D9" s="586">
        <v>1952</v>
      </c>
      <c r="E9" s="518">
        <v>3708</v>
      </c>
      <c r="F9" s="79"/>
      <c r="G9" s="583"/>
      <c r="H9" s="583"/>
      <c r="I9" s="583"/>
      <c r="J9" s="594"/>
      <c r="K9" s="594"/>
      <c r="L9" s="93"/>
      <c r="M9" s="79"/>
    </row>
    <row r="10" s="389" customFormat="1" ht="12" spans="1:13">
      <c r="A10" s="581">
        <v>18</v>
      </c>
      <c r="B10" s="587" t="s">
        <v>1598</v>
      </c>
      <c r="C10" s="585">
        <v>9</v>
      </c>
      <c r="D10" s="586">
        <v>9</v>
      </c>
      <c r="E10" s="518">
        <f t="shared" ref="E10:E48" si="0">SUM(C10:D10)</f>
        <v>18</v>
      </c>
      <c r="F10" s="79"/>
      <c r="G10" s="583"/>
      <c r="H10" s="583"/>
      <c r="I10" s="583"/>
      <c r="J10" s="594"/>
      <c r="K10" s="594"/>
      <c r="L10" s="93"/>
      <c r="M10" s="79"/>
    </row>
    <row r="11" s="526" customFormat="1" ht="12" spans="1:22">
      <c r="A11" s="586">
        <v>2500</v>
      </c>
      <c r="B11" s="588" t="s">
        <v>453</v>
      </c>
      <c r="C11" s="585">
        <v>1184</v>
      </c>
      <c r="D11" s="586">
        <v>1316</v>
      </c>
      <c r="E11" s="518">
        <f t="shared" si="0"/>
        <v>2500</v>
      </c>
      <c r="F11" s="79"/>
      <c r="G11" s="93"/>
      <c r="H11" s="93"/>
      <c r="I11" s="94"/>
      <c r="J11" s="525"/>
      <c r="K11" s="525"/>
      <c r="L11" s="93"/>
      <c r="M11" s="583"/>
      <c r="N11" s="390"/>
      <c r="O11" s="390"/>
      <c r="P11" s="390"/>
      <c r="Q11" s="390"/>
      <c r="R11" s="390"/>
      <c r="S11" s="390"/>
      <c r="T11" s="390"/>
      <c r="U11" s="390"/>
      <c r="V11" s="390"/>
    </row>
    <row r="12" s="526" customFormat="1" ht="12" spans="1:22">
      <c r="A12" s="524">
        <v>4920</v>
      </c>
      <c r="B12" s="337" t="s">
        <v>722</v>
      </c>
      <c r="C12" s="585">
        <v>2331</v>
      </c>
      <c r="D12" s="586">
        <v>2589</v>
      </c>
      <c r="E12" s="518">
        <f t="shared" si="0"/>
        <v>4920</v>
      </c>
      <c r="F12" s="79"/>
      <c r="G12" s="93"/>
      <c r="H12" s="93"/>
      <c r="I12" s="94"/>
      <c r="J12" s="525"/>
      <c r="K12" s="525"/>
      <c r="L12" s="93"/>
      <c r="M12" s="583"/>
      <c r="N12" s="390"/>
      <c r="O12" s="390"/>
      <c r="P12" s="390"/>
      <c r="Q12" s="390"/>
      <c r="R12" s="390"/>
      <c r="S12" s="390"/>
      <c r="T12" s="390"/>
      <c r="U12" s="390"/>
      <c r="V12" s="390"/>
    </row>
    <row r="13" s="526" customFormat="1" ht="12" spans="1:22">
      <c r="A13" s="524">
        <v>6560</v>
      </c>
      <c r="B13" s="337" t="s">
        <v>169</v>
      </c>
      <c r="C13" s="585">
        <v>3107</v>
      </c>
      <c r="D13" s="586">
        <v>3453</v>
      </c>
      <c r="E13" s="518">
        <f t="shared" si="0"/>
        <v>6560</v>
      </c>
      <c r="F13" s="79"/>
      <c r="G13" s="93"/>
      <c r="H13" s="93"/>
      <c r="I13" s="94"/>
      <c r="J13" s="525"/>
      <c r="K13" s="525"/>
      <c r="L13" s="93"/>
      <c r="M13" s="583"/>
      <c r="N13" s="390"/>
      <c r="O13" s="390"/>
      <c r="P13" s="390"/>
      <c r="Q13" s="390"/>
      <c r="R13" s="390"/>
      <c r="S13" s="390"/>
      <c r="T13" s="390"/>
      <c r="U13" s="390"/>
      <c r="V13" s="390"/>
    </row>
    <row r="14" s="526" customFormat="1" ht="12" spans="1:22">
      <c r="A14" s="589">
        <v>17</v>
      </c>
      <c r="B14" s="590" t="s">
        <v>369</v>
      </c>
      <c r="C14" s="585">
        <v>8</v>
      </c>
      <c r="D14" s="586">
        <v>9</v>
      </c>
      <c r="E14" s="589">
        <f t="shared" si="0"/>
        <v>17</v>
      </c>
      <c r="F14" s="79"/>
      <c r="G14" s="589"/>
      <c r="H14" s="589">
        <v>20</v>
      </c>
      <c r="I14" s="590" t="s">
        <v>369</v>
      </c>
      <c r="J14" s="595">
        <v>9</v>
      </c>
      <c r="K14" s="525">
        <v>11</v>
      </c>
      <c r="L14" s="93">
        <f t="shared" ref="L14:L22" si="1">SUM(J14:K14)</f>
        <v>20</v>
      </c>
      <c r="M14" s="583"/>
      <c r="N14" s="390"/>
      <c r="O14" s="390"/>
      <c r="P14" s="390"/>
      <c r="Q14" s="390"/>
      <c r="R14" s="390"/>
      <c r="S14" s="390"/>
      <c r="T14" s="390"/>
      <c r="U14" s="390"/>
      <c r="V14" s="390"/>
    </row>
    <row r="15" s="526" customFormat="1" ht="12" spans="1:22">
      <c r="A15" s="589">
        <v>6</v>
      </c>
      <c r="B15" s="590" t="s">
        <v>1675</v>
      </c>
      <c r="C15" s="585">
        <v>3</v>
      </c>
      <c r="D15" s="586">
        <v>3</v>
      </c>
      <c r="E15" s="589">
        <f t="shared" si="0"/>
        <v>6</v>
      </c>
      <c r="F15" s="79"/>
      <c r="G15" s="589"/>
      <c r="H15" s="589">
        <v>7</v>
      </c>
      <c r="I15" s="590" t="s">
        <v>1675</v>
      </c>
      <c r="J15" s="595">
        <v>3</v>
      </c>
      <c r="K15" s="525">
        <v>4</v>
      </c>
      <c r="L15" s="93">
        <f t="shared" si="1"/>
        <v>7</v>
      </c>
      <c r="M15" s="583"/>
      <c r="N15" s="390"/>
      <c r="O15" s="390"/>
      <c r="P15" s="390"/>
      <c r="Q15" s="390"/>
      <c r="R15" s="390"/>
      <c r="S15" s="390"/>
      <c r="T15" s="390"/>
      <c r="U15" s="390"/>
      <c r="V15" s="390"/>
    </row>
    <row r="16" s="526" customFormat="1" ht="12" spans="1:22">
      <c r="A16" s="589">
        <v>9</v>
      </c>
      <c r="B16" s="590" t="s">
        <v>370</v>
      </c>
      <c r="C16" s="585">
        <v>4</v>
      </c>
      <c r="D16" s="586">
        <v>5</v>
      </c>
      <c r="E16" s="589">
        <f t="shared" si="0"/>
        <v>9</v>
      </c>
      <c r="F16" s="79"/>
      <c r="G16" s="589"/>
      <c r="H16" s="589">
        <v>11</v>
      </c>
      <c r="I16" s="590" t="s">
        <v>370</v>
      </c>
      <c r="J16" s="595">
        <v>5</v>
      </c>
      <c r="K16" s="525">
        <v>6</v>
      </c>
      <c r="L16" s="93">
        <f t="shared" si="1"/>
        <v>11</v>
      </c>
      <c r="M16" s="583"/>
      <c r="N16" s="390"/>
      <c r="O16" s="390"/>
      <c r="P16" s="390"/>
      <c r="Q16" s="390"/>
      <c r="R16" s="390"/>
      <c r="S16" s="390"/>
      <c r="T16" s="390"/>
      <c r="U16" s="390"/>
      <c r="V16" s="390"/>
    </row>
    <row r="17" s="526" customFormat="1" ht="12" spans="1:22">
      <c r="A17" s="589">
        <v>24</v>
      </c>
      <c r="B17" s="590" t="s">
        <v>300</v>
      </c>
      <c r="C17" s="585">
        <v>11</v>
      </c>
      <c r="D17" s="586">
        <v>13</v>
      </c>
      <c r="E17" s="589">
        <f t="shared" si="0"/>
        <v>24</v>
      </c>
      <c r="F17" s="79"/>
      <c r="G17" s="589"/>
      <c r="H17" s="589">
        <v>29</v>
      </c>
      <c r="I17" s="590" t="s">
        <v>300</v>
      </c>
      <c r="J17" s="595">
        <v>14</v>
      </c>
      <c r="K17" s="525">
        <v>15</v>
      </c>
      <c r="L17" s="93">
        <f t="shared" si="1"/>
        <v>29</v>
      </c>
      <c r="M17" s="583"/>
      <c r="N17" s="390"/>
      <c r="O17" s="390"/>
      <c r="P17" s="390"/>
      <c r="Q17" s="390"/>
      <c r="R17" s="390"/>
      <c r="S17" s="390"/>
      <c r="T17" s="390"/>
      <c r="U17" s="390"/>
      <c r="V17" s="390"/>
    </row>
    <row r="18" s="526" customFormat="1" ht="12" spans="1:22">
      <c r="A18" s="589">
        <v>24</v>
      </c>
      <c r="B18" s="590" t="s">
        <v>1595</v>
      </c>
      <c r="C18" s="585">
        <v>11</v>
      </c>
      <c r="D18" s="586">
        <v>13</v>
      </c>
      <c r="E18" s="589">
        <f t="shared" si="0"/>
        <v>24</v>
      </c>
      <c r="F18" s="79"/>
      <c r="G18" s="589"/>
      <c r="H18" s="589">
        <v>29</v>
      </c>
      <c r="I18" s="590" t="s">
        <v>1595</v>
      </c>
      <c r="J18" s="595">
        <v>14</v>
      </c>
      <c r="K18" s="525">
        <v>15</v>
      </c>
      <c r="L18" s="93">
        <f t="shared" si="1"/>
        <v>29</v>
      </c>
      <c r="M18" s="583"/>
      <c r="N18" s="390"/>
      <c r="O18" s="390"/>
      <c r="P18" s="390"/>
      <c r="Q18" s="390"/>
      <c r="R18" s="390"/>
      <c r="S18" s="390"/>
      <c r="T18" s="390"/>
      <c r="U18" s="390"/>
      <c r="V18" s="390"/>
    </row>
    <row r="19" s="526" customFormat="1" ht="12" spans="1:22">
      <c r="A19" s="589">
        <v>9</v>
      </c>
      <c r="B19" s="590" t="s">
        <v>1596</v>
      </c>
      <c r="C19" s="585">
        <v>4</v>
      </c>
      <c r="D19" s="586">
        <v>5</v>
      </c>
      <c r="E19" s="589">
        <f t="shared" si="0"/>
        <v>9</v>
      </c>
      <c r="F19" s="79"/>
      <c r="G19" s="589"/>
      <c r="H19" s="589">
        <v>11</v>
      </c>
      <c r="I19" s="590" t="s">
        <v>1596</v>
      </c>
      <c r="J19" s="595">
        <v>5</v>
      </c>
      <c r="K19" s="525">
        <v>6</v>
      </c>
      <c r="L19" s="93">
        <f t="shared" si="1"/>
        <v>11</v>
      </c>
      <c r="M19" s="583"/>
      <c r="N19" s="390"/>
      <c r="O19" s="390"/>
      <c r="P19" s="390"/>
      <c r="Q19" s="390"/>
      <c r="R19" s="390"/>
      <c r="S19" s="390"/>
      <c r="T19" s="390"/>
      <c r="U19" s="390"/>
      <c r="V19" s="390"/>
    </row>
    <row r="20" s="526" customFormat="1" ht="12" spans="1:22">
      <c r="A20" s="589">
        <v>2</v>
      </c>
      <c r="B20" s="590" t="s">
        <v>443</v>
      </c>
      <c r="C20" s="585">
        <v>1</v>
      </c>
      <c r="D20" s="586">
        <v>1</v>
      </c>
      <c r="E20" s="589">
        <f t="shared" si="0"/>
        <v>2</v>
      </c>
      <c r="F20" s="79"/>
      <c r="G20" s="589"/>
      <c r="H20" s="589">
        <v>3</v>
      </c>
      <c r="I20" s="590" t="s">
        <v>443</v>
      </c>
      <c r="J20" s="595">
        <v>1</v>
      </c>
      <c r="K20" s="525">
        <v>2</v>
      </c>
      <c r="L20" s="93">
        <f t="shared" si="1"/>
        <v>3</v>
      </c>
      <c r="M20" s="583"/>
      <c r="N20" s="390"/>
      <c r="O20" s="390"/>
      <c r="P20" s="390"/>
      <c r="Q20" s="390"/>
      <c r="R20" s="390"/>
      <c r="S20" s="390"/>
      <c r="T20" s="390"/>
      <c r="U20" s="390"/>
      <c r="V20" s="390"/>
    </row>
    <row r="21" s="526" customFormat="1" ht="12" spans="1:22">
      <c r="A21" s="589">
        <v>10</v>
      </c>
      <c r="B21" s="590" t="s">
        <v>1676</v>
      </c>
      <c r="C21" s="585">
        <v>5</v>
      </c>
      <c r="D21" s="586">
        <v>5</v>
      </c>
      <c r="E21" s="589">
        <f t="shared" si="0"/>
        <v>10</v>
      </c>
      <c r="F21" s="79"/>
      <c r="G21" s="589"/>
      <c r="H21" s="589">
        <v>12</v>
      </c>
      <c r="I21" s="590" t="s">
        <v>1676</v>
      </c>
      <c r="J21" s="595">
        <v>6</v>
      </c>
      <c r="K21" s="525">
        <v>6</v>
      </c>
      <c r="L21" s="93">
        <f t="shared" si="1"/>
        <v>12</v>
      </c>
      <c r="M21" s="583"/>
      <c r="N21" s="390"/>
      <c r="O21" s="390"/>
      <c r="P21" s="390"/>
      <c r="Q21" s="390"/>
      <c r="R21" s="390"/>
      <c r="S21" s="390"/>
      <c r="T21" s="390"/>
      <c r="U21" s="390"/>
      <c r="V21" s="390"/>
    </row>
    <row r="22" s="526" customFormat="1" ht="12" spans="1:22">
      <c r="A22" s="589">
        <v>24</v>
      </c>
      <c r="B22" s="590" t="s">
        <v>879</v>
      </c>
      <c r="C22" s="585">
        <v>11</v>
      </c>
      <c r="D22" s="586">
        <v>13</v>
      </c>
      <c r="E22" s="589">
        <f t="shared" si="0"/>
        <v>24</v>
      </c>
      <c r="F22" s="79"/>
      <c r="G22" s="589"/>
      <c r="H22" s="589">
        <v>29</v>
      </c>
      <c r="I22" s="590" t="s">
        <v>879</v>
      </c>
      <c r="J22" s="595">
        <v>14</v>
      </c>
      <c r="K22" s="525">
        <v>15</v>
      </c>
      <c r="L22" s="93">
        <f t="shared" si="1"/>
        <v>29</v>
      </c>
      <c r="M22" s="583"/>
      <c r="N22" s="390"/>
      <c r="O22" s="390"/>
      <c r="P22" s="390"/>
      <c r="Q22" s="390"/>
      <c r="R22" s="390"/>
      <c r="S22" s="390"/>
      <c r="T22" s="390"/>
      <c r="U22" s="390"/>
      <c r="V22" s="390"/>
    </row>
    <row r="23" s="526" customFormat="1" ht="12" spans="1:22">
      <c r="A23" s="589">
        <v>4</v>
      </c>
      <c r="B23" s="590" t="s">
        <v>1597</v>
      </c>
      <c r="C23" s="585">
        <v>2</v>
      </c>
      <c r="D23" s="586">
        <v>2</v>
      </c>
      <c r="E23" s="589">
        <f t="shared" si="0"/>
        <v>4</v>
      </c>
      <c r="F23" s="79"/>
      <c r="G23" s="589"/>
      <c r="H23" s="589"/>
      <c r="I23" s="590"/>
      <c r="J23" s="595"/>
      <c r="K23" s="525"/>
      <c r="L23" s="93"/>
      <c r="M23" s="583"/>
      <c r="N23" s="390"/>
      <c r="O23" s="390"/>
      <c r="P23" s="390"/>
      <c r="Q23" s="390"/>
      <c r="R23" s="390"/>
      <c r="S23" s="390"/>
      <c r="T23" s="390"/>
      <c r="U23" s="390"/>
      <c r="V23" s="390"/>
    </row>
    <row r="24" s="526" customFormat="1" ht="12" spans="1:22">
      <c r="A24" s="591">
        <v>8</v>
      </c>
      <c r="B24" s="587" t="s">
        <v>1679</v>
      </c>
      <c r="C24" s="585">
        <v>4</v>
      </c>
      <c r="D24" s="586">
        <v>4</v>
      </c>
      <c r="E24" s="518">
        <f t="shared" si="0"/>
        <v>8</v>
      </c>
      <c r="F24" s="79"/>
      <c r="G24" s="93"/>
      <c r="H24" s="520"/>
      <c r="I24" s="596"/>
      <c r="J24" s="525"/>
      <c r="K24" s="525"/>
      <c r="L24" s="93"/>
      <c r="M24" s="583"/>
      <c r="N24" s="390"/>
      <c r="O24" s="390"/>
      <c r="P24" s="390"/>
      <c r="Q24" s="390"/>
      <c r="R24" s="390"/>
      <c r="S24" s="390"/>
      <c r="T24" s="390"/>
      <c r="U24" s="390"/>
      <c r="V24" s="390"/>
    </row>
    <row r="25" s="526" customFormat="1" ht="12" spans="1:13">
      <c r="A25" s="591">
        <v>8</v>
      </c>
      <c r="B25" s="587" t="s">
        <v>1680</v>
      </c>
      <c r="C25" s="585">
        <v>4</v>
      </c>
      <c r="D25" s="586">
        <v>4</v>
      </c>
      <c r="E25" s="518">
        <f t="shared" si="0"/>
        <v>8</v>
      </c>
      <c r="F25" s="79"/>
      <c r="G25" s="583"/>
      <c r="H25" s="520"/>
      <c r="I25" s="94"/>
      <c r="J25" s="525"/>
      <c r="K25" s="525"/>
      <c r="L25" s="93"/>
      <c r="M25" s="583"/>
    </row>
    <row r="26" s="526" customFormat="1" ht="12" spans="1:13">
      <c r="A26" s="518">
        <v>60</v>
      </c>
      <c r="B26" s="590" t="s">
        <v>332</v>
      </c>
      <c r="C26" s="585">
        <v>28</v>
      </c>
      <c r="D26" s="586">
        <v>32</v>
      </c>
      <c r="E26" s="518">
        <f t="shared" si="0"/>
        <v>60</v>
      </c>
      <c r="F26" s="79"/>
      <c r="G26" s="583"/>
      <c r="H26" s="93"/>
      <c r="I26" s="93"/>
      <c r="J26" s="525"/>
      <c r="K26" s="525"/>
      <c r="L26" s="93"/>
      <c r="M26" s="583"/>
    </row>
    <row r="27" s="526" customFormat="1" ht="12" spans="1:13">
      <c r="A27" s="518">
        <v>45</v>
      </c>
      <c r="B27" s="590" t="s">
        <v>1681</v>
      </c>
      <c r="C27" s="585">
        <v>21</v>
      </c>
      <c r="D27" s="586">
        <v>24</v>
      </c>
      <c r="E27" s="518">
        <f t="shared" si="0"/>
        <v>45</v>
      </c>
      <c r="F27" s="79"/>
      <c r="G27" s="583"/>
      <c r="H27" s="93"/>
      <c r="I27" s="93"/>
      <c r="J27" s="525"/>
      <c r="K27" s="525"/>
      <c r="L27" s="93"/>
      <c r="M27" s="583"/>
    </row>
    <row r="28" s="526" customFormat="1" ht="12" spans="1:13">
      <c r="A28" s="304">
        <v>40</v>
      </c>
      <c r="B28" s="386" t="s">
        <v>1639</v>
      </c>
      <c r="C28" s="518">
        <v>19</v>
      </c>
      <c r="D28" s="519">
        <v>21</v>
      </c>
      <c r="E28" s="591">
        <f t="shared" si="0"/>
        <v>40</v>
      </c>
      <c r="F28" s="79"/>
      <c r="G28" s="583"/>
      <c r="H28" s="583"/>
      <c r="I28" s="583"/>
      <c r="J28" s="583"/>
      <c r="K28" s="583"/>
      <c r="L28" s="583"/>
      <c r="M28" s="583"/>
    </row>
    <row r="29" s="526" customFormat="1" ht="12" spans="1:13">
      <c r="A29" s="304">
        <v>10</v>
      </c>
      <c r="B29" s="592" t="s">
        <v>1682</v>
      </c>
      <c r="C29" s="518">
        <v>5</v>
      </c>
      <c r="D29" s="519">
        <v>5</v>
      </c>
      <c r="E29" s="591">
        <f t="shared" si="0"/>
        <v>10</v>
      </c>
      <c r="F29" s="79"/>
      <c r="G29" s="583"/>
      <c r="H29" s="93"/>
      <c r="I29" s="93"/>
      <c r="J29" s="525"/>
      <c r="K29" s="525"/>
      <c r="L29" s="93"/>
      <c r="M29" s="583"/>
    </row>
    <row r="30" s="526" customFormat="1" ht="12" spans="1:22">
      <c r="A30" s="189">
        <v>20</v>
      </c>
      <c r="B30" s="189" t="s">
        <v>1634</v>
      </c>
      <c r="C30" s="518">
        <v>9</v>
      </c>
      <c r="D30" s="519">
        <v>11</v>
      </c>
      <c r="E30" s="591">
        <f t="shared" si="0"/>
        <v>20</v>
      </c>
      <c r="F30" s="79"/>
      <c r="G30" s="93"/>
      <c r="H30" s="93"/>
      <c r="I30" s="94"/>
      <c r="J30" s="525"/>
      <c r="K30" s="525"/>
      <c r="L30" s="93"/>
      <c r="M30" s="583"/>
      <c r="N30" s="390"/>
      <c r="O30" s="390"/>
      <c r="P30" s="390"/>
      <c r="Q30" s="390"/>
      <c r="R30" s="390"/>
      <c r="S30" s="390"/>
      <c r="T30" s="390"/>
      <c r="U30" s="390"/>
      <c r="V30" s="390"/>
    </row>
    <row r="31" s="526" customFormat="1" ht="12" spans="1:22">
      <c r="A31" s="304">
        <v>40</v>
      </c>
      <c r="B31" s="304" t="s">
        <v>1660</v>
      </c>
      <c r="C31" s="518">
        <v>19</v>
      </c>
      <c r="D31" s="519">
        <v>21</v>
      </c>
      <c r="E31" s="591">
        <f t="shared" si="0"/>
        <v>40</v>
      </c>
      <c r="F31" s="79"/>
      <c r="G31" s="93"/>
      <c r="H31" s="93"/>
      <c r="I31" s="94"/>
      <c r="J31" s="525"/>
      <c r="K31" s="525"/>
      <c r="L31" s="93"/>
      <c r="M31" s="583"/>
      <c r="N31" s="390"/>
      <c r="O31" s="390"/>
      <c r="P31" s="390"/>
      <c r="Q31" s="390"/>
      <c r="R31" s="390"/>
      <c r="S31" s="390"/>
      <c r="T31" s="390"/>
      <c r="U31" s="390"/>
      <c r="V31" s="390"/>
    </row>
    <row r="32" s="526" customFormat="1" ht="12" spans="1:22">
      <c r="A32" s="304">
        <v>30</v>
      </c>
      <c r="B32" s="304" t="s">
        <v>1683</v>
      </c>
      <c r="C32" s="518">
        <v>14</v>
      </c>
      <c r="D32" s="519">
        <v>16</v>
      </c>
      <c r="E32" s="591">
        <f t="shared" si="0"/>
        <v>30</v>
      </c>
      <c r="F32" s="79"/>
      <c r="G32" s="93"/>
      <c r="H32" s="93"/>
      <c r="I32" s="94"/>
      <c r="J32" s="525"/>
      <c r="K32" s="525"/>
      <c r="L32" s="93"/>
      <c r="M32" s="583"/>
      <c r="N32" s="390"/>
      <c r="O32" s="390"/>
      <c r="P32" s="390"/>
      <c r="Q32" s="390"/>
      <c r="R32" s="390"/>
      <c r="S32" s="390"/>
      <c r="T32" s="390"/>
      <c r="U32" s="390"/>
      <c r="V32" s="390"/>
    </row>
    <row r="33" s="526" customFormat="1" ht="12" spans="1:22">
      <c r="A33" s="304">
        <v>15</v>
      </c>
      <c r="B33" s="304" t="s">
        <v>1684</v>
      </c>
      <c r="C33" s="518">
        <v>7</v>
      </c>
      <c r="D33" s="519">
        <v>8</v>
      </c>
      <c r="E33" s="591">
        <f t="shared" si="0"/>
        <v>15</v>
      </c>
      <c r="F33" s="79"/>
      <c r="G33" s="93"/>
      <c r="H33" s="93"/>
      <c r="I33" s="93"/>
      <c r="J33" s="525"/>
      <c r="K33" s="525"/>
      <c r="L33" s="93"/>
      <c r="M33" s="583"/>
      <c r="N33" s="390"/>
      <c r="O33" s="390"/>
      <c r="P33" s="390"/>
      <c r="Q33" s="390"/>
      <c r="R33" s="390"/>
      <c r="S33" s="390"/>
      <c r="T33" s="390"/>
      <c r="U33" s="390"/>
      <c r="V33" s="390"/>
    </row>
    <row r="34" s="389" customFormat="1" ht="12" spans="1:22">
      <c r="A34" s="304">
        <v>8</v>
      </c>
      <c r="B34" s="329" t="s">
        <v>101</v>
      </c>
      <c r="C34" s="518">
        <v>4</v>
      </c>
      <c r="D34" s="519">
        <v>4</v>
      </c>
      <c r="E34" s="587">
        <f t="shared" si="0"/>
        <v>8</v>
      </c>
      <c r="F34" s="79"/>
      <c r="G34" s="93"/>
      <c r="H34" s="93"/>
      <c r="I34" s="93"/>
      <c r="J34" s="525"/>
      <c r="K34" s="525"/>
      <c r="L34" s="93"/>
      <c r="M34" s="583"/>
      <c r="N34" s="408"/>
      <c r="O34" s="408"/>
      <c r="P34" s="408"/>
      <c r="Q34" s="408"/>
      <c r="R34" s="408"/>
      <c r="S34" s="408"/>
      <c r="T34" s="408"/>
      <c r="U34" s="408"/>
      <c r="V34" s="408"/>
    </row>
    <row r="35" s="389" customFormat="1" ht="12" spans="1:22">
      <c r="A35" s="304">
        <v>6</v>
      </c>
      <c r="B35" s="329" t="s">
        <v>1590</v>
      </c>
      <c r="C35" s="518">
        <v>3</v>
      </c>
      <c r="D35" s="519">
        <v>3</v>
      </c>
      <c r="E35" s="587">
        <f t="shared" si="0"/>
        <v>6</v>
      </c>
      <c r="F35" s="79"/>
      <c r="G35" s="583"/>
      <c r="H35" s="583"/>
      <c r="I35" s="527"/>
      <c r="J35" s="525"/>
      <c r="K35" s="525"/>
      <c r="L35" s="93"/>
      <c r="M35" s="583"/>
      <c r="N35" s="526"/>
      <c r="O35" s="526"/>
      <c r="P35" s="526"/>
      <c r="Q35" s="526"/>
      <c r="R35" s="526"/>
      <c r="S35" s="526"/>
      <c r="T35" s="526"/>
      <c r="U35" s="526"/>
      <c r="V35" s="526"/>
    </row>
    <row r="36" s="389" customFormat="1" ht="12" spans="1:22">
      <c r="A36" s="304">
        <v>10</v>
      </c>
      <c r="B36" s="329" t="s">
        <v>1685</v>
      </c>
      <c r="C36" s="518">
        <v>5</v>
      </c>
      <c r="D36" s="519">
        <v>5</v>
      </c>
      <c r="E36" s="587">
        <f t="shared" si="0"/>
        <v>10</v>
      </c>
      <c r="F36" s="79"/>
      <c r="G36" s="583"/>
      <c r="H36" s="93"/>
      <c r="I36" s="93"/>
      <c r="J36" s="525"/>
      <c r="K36" s="525"/>
      <c r="L36" s="93"/>
      <c r="M36" s="583"/>
      <c r="N36" s="526"/>
      <c r="O36" s="526"/>
      <c r="P36" s="526"/>
      <c r="Q36" s="526"/>
      <c r="R36" s="526"/>
      <c r="S36" s="526"/>
      <c r="T36" s="526"/>
      <c r="U36" s="526"/>
      <c r="V36" s="526"/>
    </row>
    <row r="37" s="389" customFormat="1" ht="12" spans="1:13">
      <c r="A37" s="304">
        <v>5</v>
      </c>
      <c r="B37" s="304" t="s">
        <v>1591</v>
      </c>
      <c r="C37" s="518">
        <v>2</v>
      </c>
      <c r="D37" s="519">
        <v>3</v>
      </c>
      <c r="E37" s="587">
        <f t="shared" si="0"/>
        <v>5</v>
      </c>
      <c r="F37" s="79"/>
      <c r="G37" s="91"/>
      <c r="H37" s="91"/>
      <c r="I37" s="91"/>
      <c r="J37" s="91"/>
      <c r="K37" s="91"/>
      <c r="L37" s="91"/>
      <c r="M37" s="91"/>
    </row>
    <row r="38" s="389" customFormat="1" ht="12" spans="1:22">
      <c r="A38" s="304">
        <v>10</v>
      </c>
      <c r="B38" s="329" t="s">
        <v>1592</v>
      </c>
      <c r="C38" s="518">
        <v>5</v>
      </c>
      <c r="D38" s="519">
        <v>5</v>
      </c>
      <c r="E38" s="587">
        <f t="shared" si="0"/>
        <v>10</v>
      </c>
      <c r="F38" s="79"/>
      <c r="G38" s="583"/>
      <c r="H38" s="93"/>
      <c r="I38" s="93"/>
      <c r="J38" s="525"/>
      <c r="K38" s="525"/>
      <c r="L38" s="93"/>
      <c r="M38" s="583"/>
      <c r="N38" s="526"/>
      <c r="O38" s="526"/>
      <c r="P38" s="526"/>
      <c r="Q38" s="526"/>
      <c r="R38" s="526"/>
      <c r="S38" s="526"/>
      <c r="T38" s="526"/>
      <c r="U38" s="532"/>
      <c r="V38" s="526"/>
    </row>
    <row r="39" s="389" customFormat="1" ht="12" spans="1:22">
      <c r="A39" s="304">
        <v>20</v>
      </c>
      <c r="B39" s="304" t="s">
        <v>337</v>
      </c>
      <c r="C39" s="518">
        <v>9</v>
      </c>
      <c r="D39" s="519">
        <v>11</v>
      </c>
      <c r="E39" s="587">
        <f t="shared" si="0"/>
        <v>20</v>
      </c>
      <c r="F39" s="79"/>
      <c r="G39" s="93"/>
      <c r="H39" s="93"/>
      <c r="I39" s="527"/>
      <c r="J39" s="525"/>
      <c r="K39" s="525"/>
      <c r="L39" s="93"/>
      <c r="M39" s="93"/>
      <c r="N39" s="528"/>
      <c r="O39" s="528"/>
      <c r="P39" s="528"/>
      <c r="Q39" s="528"/>
      <c r="R39" s="528"/>
      <c r="S39" s="528"/>
      <c r="T39" s="528"/>
      <c r="U39" s="533"/>
      <c r="V39" s="528"/>
    </row>
    <row r="40" spans="1:22">
      <c r="A40" s="304">
        <v>15</v>
      </c>
      <c r="B40" s="304" t="s">
        <v>543</v>
      </c>
      <c r="C40" s="518">
        <v>7</v>
      </c>
      <c r="D40" s="519">
        <v>8</v>
      </c>
      <c r="E40" s="298">
        <f t="shared" si="0"/>
        <v>15</v>
      </c>
      <c r="F40" s="79"/>
      <c r="G40" s="159"/>
      <c r="H40" s="159"/>
      <c r="I40" s="159"/>
      <c r="J40" s="303"/>
      <c r="K40" s="303"/>
      <c r="L40" s="159"/>
      <c r="M40" s="159"/>
      <c r="N40" s="529"/>
      <c r="O40" s="529"/>
      <c r="P40" s="529"/>
      <c r="Q40" s="529"/>
      <c r="R40" s="529"/>
      <c r="S40" s="531"/>
      <c r="T40" s="531"/>
      <c r="U40" s="531"/>
      <c r="V40" s="531"/>
    </row>
    <row r="41" spans="1:22">
      <c r="A41" s="304">
        <v>8</v>
      </c>
      <c r="B41" s="304" t="s">
        <v>1650</v>
      </c>
      <c r="C41" s="518">
        <v>4</v>
      </c>
      <c r="D41" s="519">
        <v>4</v>
      </c>
      <c r="E41" s="298">
        <f t="shared" si="0"/>
        <v>8</v>
      </c>
      <c r="F41" s="79"/>
      <c r="G41" s="159"/>
      <c r="H41" s="159"/>
      <c r="I41" s="159"/>
      <c r="J41" s="303"/>
      <c r="K41" s="303"/>
      <c r="L41" s="159"/>
      <c r="M41" s="159"/>
      <c r="N41" s="529"/>
      <c r="O41" s="529"/>
      <c r="P41" s="529"/>
      <c r="Q41" s="529"/>
      <c r="R41" s="529"/>
      <c r="S41" s="531"/>
      <c r="T41" s="531"/>
      <c r="U41" s="531"/>
      <c r="V41" s="531"/>
    </row>
    <row r="42" spans="1:22">
      <c r="A42" s="304">
        <v>5</v>
      </c>
      <c r="B42" s="329" t="s">
        <v>1583</v>
      </c>
      <c r="C42" s="518">
        <v>2</v>
      </c>
      <c r="D42" s="519">
        <v>3</v>
      </c>
      <c r="E42" s="298">
        <f t="shared" si="0"/>
        <v>5</v>
      </c>
      <c r="F42" s="79"/>
      <c r="G42" s="159"/>
      <c r="H42" s="159"/>
      <c r="I42" s="166"/>
      <c r="J42" s="303"/>
      <c r="K42" s="303"/>
      <c r="L42" s="159"/>
      <c r="M42" s="159"/>
      <c r="N42" s="206"/>
      <c r="O42" s="206"/>
      <c r="P42" s="206"/>
      <c r="Q42" s="206"/>
      <c r="R42" s="206"/>
      <c r="S42" s="206"/>
      <c r="T42" s="206"/>
      <c r="U42" s="206"/>
      <c r="V42" s="206"/>
    </row>
    <row r="43" spans="1:22">
      <c r="A43" s="304">
        <v>12</v>
      </c>
      <c r="B43" s="329" t="s">
        <v>1585</v>
      </c>
      <c r="C43" s="518">
        <v>6</v>
      </c>
      <c r="D43" s="519">
        <v>6</v>
      </c>
      <c r="E43" s="298">
        <f t="shared" si="0"/>
        <v>12</v>
      </c>
      <c r="F43" s="79"/>
      <c r="G43" s="159"/>
      <c r="H43" s="159"/>
      <c r="I43" s="166"/>
      <c r="J43" s="303"/>
      <c r="K43" s="303"/>
      <c r="L43" s="159"/>
      <c r="M43" s="159"/>
      <c r="N43" s="206"/>
      <c r="O43" s="206"/>
      <c r="P43" s="206"/>
      <c r="Q43" s="206"/>
      <c r="R43" s="206"/>
      <c r="S43" s="206"/>
      <c r="T43" s="206"/>
      <c r="U43" s="206"/>
      <c r="V43" s="206"/>
    </row>
    <row r="44" spans="1:22">
      <c r="A44" s="304">
        <v>18</v>
      </c>
      <c r="B44" s="329" t="s">
        <v>1586</v>
      </c>
      <c r="C44" s="518">
        <v>9</v>
      </c>
      <c r="D44" s="519">
        <v>9</v>
      </c>
      <c r="E44" s="298">
        <f t="shared" si="0"/>
        <v>18</v>
      </c>
      <c r="F44" s="79"/>
      <c r="G44" s="159"/>
      <c r="H44" s="159"/>
      <c r="I44" s="166"/>
      <c r="J44" s="303"/>
      <c r="K44" s="303"/>
      <c r="L44" s="159"/>
      <c r="M44" s="159"/>
      <c r="N44" s="206"/>
      <c r="O44" s="206"/>
      <c r="P44" s="206"/>
      <c r="Q44" s="206"/>
      <c r="R44" s="206"/>
      <c r="S44" s="206"/>
      <c r="T44" s="206"/>
      <c r="U44" s="206"/>
      <c r="V44" s="206"/>
    </row>
    <row r="45" spans="1:22">
      <c r="A45" s="304">
        <v>20</v>
      </c>
      <c r="B45" s="329" t="s">
        <v>1587</v>
      </c>
      <c r="C45" s="518">
        <v>9</v>
      </c>
      <c r="D45" s="519">
        <v>11</v>
      </c>
      <c r="E45" s="298">
        <f t="shared" si="0"/>
        <v>20</v>
      </c>
      <c r="F45" s="79"/>
      <c r="G45" s="159"/>
      <c r="H45" s="159"/>
      <c r="I45" s="166"/>
      <c r="J45" s="303"/>
      <c r="K45" s="303"/>
      <c r="L45" s="159"/>
      <c r="M45" s="159"/>
      <c r="N45" s="206"/>
      <c r="O45" s="206"/>
      <c r="P45" s="206"/>
      <c r="Q45" s="206"/>
      <c r="R45" s="206"/>
      <c r="S45" s="206"/>
      <c r="T45" s="206"/>
      <c r="U45" s="206"/>
      <c r="V45" s="206"/>
    </row>
    <row r="46" spans="1:22">
      <c r="A46" s="304">
        <v>10</v>
      </c>
      <c r="B46" s="329" t="s">
        <v>1588</v>
      </c>
      <c r="C46" s="518">
        <v>5</v>
      </c>
      <c r="D46" s="519">
        <v>5</v>
      </c>
      <c r="E46" s="298">
        <f t="shared" si="0"/>
        <v>10</v>
      </c>
      <c r="F46" s="79"/>
      <c r="G46" s="159"/>
      <c r="H46" s="159"/>
      <c r="I46" s="166"/>
      <c r="J46" s="303"/>
      <c r="K46" s="303"/>
      <c r="L46" s="159"/>
      <c r="M46" s="159"/>
      <c r="N46" s="206"/>
      <c r="O46" s="206"/>
      <c r="P46" s="206"/>
      <c r="Q46" s="206"/>
      <c r="R46" s="206"/>
      <c r="S46" s="206"/>
      <c r="T46" s="206"/>
      <c r="U46" s="206"/>
      <c r="V46" s="206"/>
    </row>
    <row r="47" spans="1:22">
      <c r="A47" s="304">
        <v>10</v>
      </c>
      <c r="B47" s="329" t="s">
        <v>1655</v>
      </c>
      <c r="C47" s="518">
        <v>5</v>
      </c>
      <c r="D47" s="519">
        <v>5</v>
      </c>
      <c r="E47" s="522">
        <f t="shared" si="0"/>
        <v>10</v>
      </c>
      <c r="F47" s="79"/>
      <c r="G47" s="523"/>
      <c r="H47" s="523"/>
      <c r="I47" s="523"/>
      <c r="J47" s="523"/>
      <c r="K47" s="523"/>
      <c r="L47" s="523"/>
      <c r="M47" s="523"/>
      <c r="N47" s="530"/>
      <c r="O47" s="530"/>
      <c r="P47" s="530"/>
      <c r="Q47" s="530"/>
      <c r="R47" s="530"/>
      <c r="S47" s="530"/>
      <c r="T47" s="530"/>
      <c r="U47" s="530"/>
      <c r="V47" s="530"/>
    </row>
    <row r="48" spans="1:22">
      <c r="A48" s="304">
        <v>20</v>
      </c>
      <c r="B48" s="386" t="s">
        <v>1584</v>
      </c>
      <c r="C48" s="518">
        <v>9</v>
      </c>
      <c r="D48" s="519">
        <v>11</v>
      </c>
      <c r="E48" s="298">
        <f t="shared" si="0"/>
        <v>20</v>
      </c>
      <c r="F48" s="79"/>
      <c r="G48" s="34"/>
      <c r="H48" s="34"/>
      <c r="I48" s="34"/>
      <c r="J48" s="34"/>
      <c r="K48" s="34"/>
      <c r="L48" s="34"/>
      <c r="M48" s="34"/>
      <c r="N48" s="531"/>
      <c r="O48" s="531"/>
      <c r="P48" s="531"/>
      <c r="Q48" s="531"/>
      <c r="R48" s="531"/>
      <c r="S48" s="531"/>
      <c r="T48" s="531"/>
      <c r="U48" s="531"/>
      <c r="V48" s="531"/>
    </row>
    <row r="49" spans="1:22">
      <c r="A49" s="193"/>
      <c r="B49" s="193"/>
      <c r="C49" s="304"/>
      <c r="D49" s="328"/>
      <c r="E49" s="298"/>
      <c r="F49" s="298"/>
      <c r="G49" s="34"/>
      <c r="H49" s="34"/>
      <c r="I49" s="34"/>
      <c r="J49" s="34"/>
      <c r="K49" s="34"/>
      <c r="L49" s="34"/>
      <c r="M49" s="34"/>
      <c r="N49" s="531"/>
      <c r="O49" s="531"/>
      <c r="P49" s="531"/>
      <c r="Q49" s="531"/>
      <c r="R49" s="531"/>
      <c r="S49" s="531"/>
      <c r="T49" s="531"/>
      <c r="U49" s="531"/>
      <c r="V49" s="531"/>
    </row>
  </sheetData>
  <mergeCells count="1">
    <mergeCell ref="A1:V1"/>
  </mergeCells>
  <pageMargins left="0.75" right="0.75" top="1" bottom="1" header="0.5" footer="0.5"/>
  <pageSetup paperSize="120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1"/>
  <sheetViews>
    <sheetView workbookViewId="0">
      <selection activeCell="A13" sqref="A13:E13"/>
    </sheetView>
  </sheetViews>
  <sheetFormatPr defaultColWidth="8.88888888888889" defaultRowHeight="14.4"/>
  <cols>
    <col min="3" max="3" width="4.22222222222222" customWidth="1"/>
    <col min="5" max="5" width="39.1111111111111" customWidth="1"/>
    <col min="6" max="6" width="11.3333333333333" style="473" customWidth="1"/>
    <col min="10" max="10" width="9" style="73"/>
    <col min="11" max="11" width="4.11111111111111" style="73" customWidth="1"/>
    <col min="12" max="12" width="9" style="73"/>
    <col min="13" max="13" width="22" style="73" customWidth="1"/>
  </cols>
  <sheetData>
    <row r="1" spans="1:13">
      <c r="A1" s="51"/>
      <c r="B1" s="51"/>
      <c r="C1" s="51"/>
      <c r="D1" s="51"/>
      <c r="E1" s="51"/>
      <c r="F1" s="414"/>
      <c r="J1" s="542" t="s">
        <v>230</v>
      </c>
      <c r="K1" s="542"/>
      <c r="L1" s="542"/>
      <c r="M1" s="1442" t="s">
        <v>455</v>
      </c>
    </row>
    <row r="2" spans="1:13">
      <c r="A2" s="460" t="s">
        <v>1632</v>
      </c>
      <c r="B2" s="451">
        <v>188362</v>
      </c>
      <c r="C2" s="452" t="s">
        <v>3</v>
      </c>
      <c r="D2" s="452" t="str">
        <f>B2&amp;C2</f>
        <v>188362,</v>
      </c>
      <c r="E2" s="85" t="s">
        <v>1633</v>
      </c>
      <c r="F2" s="459">
        <v>2</v>
      </c>
      <c r="J2" s="544">
        <v>99821</v>
      </c>
      <c r="K2" s="544" t="s">
        <v>3</v>
      </c>
      <c r="L2" s="544" t="str">
        <f>J2&amp;K2</f>
        <v>99821,</v>
      </c>
      <c r="M2" s="1443" t="s">
        <v>504</v>
      </c>
    </row>
    <row r="3" spans="1:13">
      <c r="A3" s="460"/>
      <c r="B3" s="451">
        <v>192579</v>
      </c>
      <c r="C3" s="452" t="s">
        <v>3</v>
      </c>
      <c r="D3" s="452" t="str">
        <f>B3&amp;C3</f>
        <v>192579,</v>
      </c>
      <c r="E3" s="85"/>
      <c r="F3" s="459"/>
      <c r="J3" s="546">
        <v>135904</v>
      </c>
      <c r="K3" s="544" t="s">
        <v>3</v>
      </c>
      <c r="L3" s="544" t="str">
        <f t="shared" ref="L3:L34" si="0">J3&amp;K3</f>
        <v>135904,</v>
      </c>
      <c r="M3" s="547" t="s">
        <v>465</v>
      </c>
    </row>
    <row r="4" spans="1:13">
      <c r="A4" s="460"/>
      <c r="B4" s="451">
        <v>239763</v>
      </c>
      <c r="C4" s="452" t="s">
        <v>3</v>
      </c>
      <c r="D4" s="452" t="str">
        <f>B4&amp;C4</f>
        <v>239763,</v>
      </c>
      <c r="E4" s="85"/>
      <c r="F4" s="459"/>
      <c r="J4" s="544">
        <v>168727</v>
      </c>
      <c r="K4" s="544" t="s">
        <v>3</v>
      </c>
      <c r="L4" s="544" t="str">
        <f t="shared" si="0"/>
        <v>168727,</v>
      </c>
      <c r="M4" s="1444" t="s">
        <v>465</v>
      </c>
    </row>
    <row r="5" spans="1:13">
      <c r="A5" s="460"/>
      <c r="B5" s="451">
        <v>239764</v>
      </c>
      <c r="C5" s="452" t="s">
        <v>3</v>
      </c>
      <c r="D5" s="452" t="str">
        <f>B5&amp;C5</f>
        <v>239764,</v>
      </c>
      <c r="E5" s="85"/>
      <c r="F5" s="459"/>
      <c r="J5" s="544">
        <v>150626</v>
      </c>
      <c r="K5" s="544" t="s">
        <v>3</v>
      </c>
      <c r="L5" s="544" t="str">
        <f t="shared" si="0"/>
        <v>150626,</v>
      </c>
      <c r="M5" s="1443" t="s">
        <v>476</v>
      </c>
    </row>
    <row r="6" spans="1:13">
      <c r="A6" s="460"/>
      <c r="B6" s="451">
        <v>239797</v>
      </c>
      <c r="C6" s="452"/>
      <c r="D6" s="452" t="str">
        <f>B6&amp;C6</f>
        <v>239797</v>
      </c>
      <c r="E6" s="85"/>
      <c r="F6" s="459"/>
      <c r="J6" s="544">
        <v>38127</v>
      </c>
      <c r="K6" s="544" t="s">
        <v>3</v>
      </c>
      <c r="L6" s="544" t="str">
        <f t="shared" si="0"/>
        <v>38127,</v>
      </c>
      <c r="M6" s="1443" t="s">
        <v>490</v>
      </c>
    </row>
    <row r="7" spans="1:13">
      <c r="A7" s="51"/>
      <c r="B7" s="51"/>
      <c r="C7" s="51"/>
      <c r="D7" s="51"/>
      <c r="E7" s="51"/>
      <c r="F7" s="414"/>
      <c r="J7" s="544">
        <v>135132</v>
      </c>
      <c r="K7" s="544" t="s">
        <v>3</v>
      </c>
      <c r="L7" s="544" t="str">
        <f t="shared" si="0"/>
        <v>135132,</v>
      </c>
      <c r="M7" s="1443" t="s">
        <v>490</v>
      </c>
    </row>
    <row r="8" spans="1:13">
      <c r="A8" s="49" t="s">
        <v>1147</v>
      </c>
      <c r="B8" s="49"/>
      <c r="C8" s="49"/>
      <c r="D8" s="49"/>
      <c r="E8" s="49"/>
      <c r="F8" s="534">
        <v>3708.1044</v>
      </c>
      <c r="J8" s="549">
        <v>132525</v>
      </c>
      <c r="K8" s="544" t="s">
        <v>3</v>
      </c>
      <c r="L8" s="544" t="str">
        <f t="shared" si="0"/>
        <v>132525,</v>
      </c>
      <c r="M8" s="550" t="s">
        <v>492</v>
      </c>
    </row>
    <row r="9" spans="1:13">
      <c r="A9" s="50" t="s">
        <v>1686</v>
      </c>
      <c r="B9" s="514">
        <v>241566</v>
      </c>
      <c r="C9" s="452" t="s">
        <v>3</v>
      </c>
      <c r="D9" s="50" t="str">
        <f>B9&amp;C9</f>
        <v>241566,</v>
      </c>
      <c r="E9" s="49" t="s">
        <v>1686</v>
      </c>
      <c r="F9" s="515">
        <v>18</v>
      </c>
      <c r="J9" s="544">
        <v>89117</v>
      </c>
      <c r="K9" s="544" t="s">
        <v>3</v>
      </c>
      <c r="L9" s="544" t="str">
        <f t="shared" si="0"/>
        <v>89117,</v>
      </c>
      <c r="M9" s="1443" t="s">
        <v>508</v>
      </c>
    </row>
    <row r="10" spans="1:13">
      <c r="A10" s="50"/>
      <c r="B10" s="50">
        <v>215271</v>
      </c>
      <c r="C10" s="452"/>
      <c r="D10" s="50" t="str">
        <f>B10&amp;C10</f>
        <v>215271</v>
      </c>
      <c r="E10" s="49"/>
      <c r="F10" s="515"/>
      <c r="J10" s="546">
        <v>126108</v>
      </c>
      <c r="K10" s="544" t="s">
        <v>3</v>
      </c>
      <c r="L10" s="544" t="str">
        <f t="shared" si="0"/>
        <v>126108,</v>
      </c>
      <c r="M10" s="1445" t="s">
        <v>508</v>
      </c>
    </row>
    <row r="11" spans="1:13">
      <c r="A11" s="51"/>
      <c r="B11" s="51"/>
      <c r="C11" s="51"/>
      <c r="D11" s="51"/>
      <c r="E11" s="51"/>
      <c r="F11" s="414"/>
      <c r="J11" s="546">
        <v>41186</v>
      </c>
      <c r="K11" s="544" t="s">
        <v>3</v>
      </c>
      <c r="L11" s="544" t="str">
        <f t="shared" si="0"/>
        <v>41186,</v>
      </c>
      <c r="M11" s="1445" t="s">
        <v>486</v>
      </c>
    </row>
    <row r="12" spans="1:13">
      <c r="A12" s="49" t="s">
        <v>1687</v>
      </c>
      <c r="B12" s="49"/>
      <c r="C12" s="49"/>
      <c r="D12" s="49"/>
      <c r="E12" s="49"/>
      <c r="F12" s="535">
        <v>2500</v>
      </c>
      <c r="J12" s="544">
        <v>135540</v>
      </c>
      <c r="K12" s="544" t="s">
        <v>3</v>
      </c>
      <c r="L12" s="544" t="str">
        <f t="shared" si="0"/>
        <v>135540,</v>
      </c>
      <c r="M12" s="1443" t="s">
        <v>486</v>
      </c>
    </row>
    <row r="13" spans="1:13">
      <c r="A13" s="536" t="s">
        <v>1688</v>
      </c>
      <c r="B13" s="537"/>
      <c r="C13" s="537"/>
      <c r="D13" s="537"/>
      <c r="E13" s="538"/>
      <c r="F13" s="539">
        <v>4920</v>
      </c>
      <c r="J13" s="544">
        <v>120753</v>
      </c>
      <c r="K13" s="544" t="s">
        <v>3</v>
      </c>
      <c r="L13" s="544" t="str">
        <f t="shared" si="0"/>
        <v>120753,</v>
      </c>
      <c r="M13" s="1443" t="s">
        <v>497</v>
      </c>
    </row>
    <row r="14" spans="1:13">
      <c r="A14" s="49" t="s">
        <v>1689</v>
      </c>
      <c r="B14" s="49"/>
      <c r="C14" s="51"/>
      <c r="D14" s="540" t="s">
        <v>169</v>
      </c>
      <c r="E14" s="541"/>
      <c r="F14" s="414" t="s">
        <v>1690</v>
      </c>
      <c r="J14" s="544">
        <v>24038</v>
      </c>
      <c r="K14" s="544" t="s">
        <v>3</v>
      </c>
      <c r="L14" s="544" t="str">
        <f t="shared" si="0"/>
        <v>24038,</v>
      </c>
      <c r="M14" s="1443" t="s">
        <v>533</v>
      </c>
    </row>
    <row r="15" spans="10:13">
      <c r="J15" s="544">
        <v>152765</v>
      </c>
      <c r="K15" s="544" t="s">
        <v>3</v>
      </c>
      <c r="L15" s="544" t="str">
        <f t="shared" si="0"/>
        <v>152765,</v>
      </c>
      <c r="M15" s="1443" t="s">
        <v>472</v>
      </c>
    </row>
    <row r="16" spans="1:13">
      <c r="A16" s="470" t="s">
        <v>405</v>
      </c>
      <c r="B16" s="471" t="s">
        <v>79</v>
      </c>
      <c r="C16" s="471"/>
      <c r="D16" s="472"/>
      <c r="E16" s="472"/>
      <c r="J16" s="544">
        <v>73485</v>
      </c>
      <c r="K16" s="544" t="s">
        <v>3</v>
      </c>
      <c r="L16" s="544" t="str">
        <f t="shared" si="0"/>
        <v>73485,</v>
      </c>
      <c r="M16" s="1443" t="s">
        <v>22</v>
      </c>
    </row>
    <row r="17" spans="1:13">
      <c r="A17" s="474" t="s">
        <v>1206</v>
      </c>
      <c r="B17" s="475">
        <v>96799</v>
      </c>
      <c r="C17" s="51" t="s">
        <v>3</v>
      </c>
      <c r="D17" s="51" t="str">
        <f>B17&amp;C17</f>
        <v>96799,</v>
      </c>
      <c r="E17" s="476" t="s">
        <v>505</v>
      </c>
      <c r="F17" s="431" t="s">
        <v>878</v>
      </c>
      <c r="J17" s="544">
        <v>183811</v>
      </c>
      <c r="K17" s="544" t="s">
        <v>3</v>
      </c>
      <c r="L17" s="544" t="str">
        <f t="shared" si="0"/>
        <v>183811,</v>
      </c>
      <c r="M17" s="545" t="s">
        <v>22</v>
      </c>
    </row>
    <row r="18" spans="1:13">
      <c r="A18" s="474"/>
      <c r="B18" s="475">
        <v>201309</v>
      </c>
      <c r="C18" s="51" t="s">
        <v>3</v>
      </c>
      <c r="D18" s="51" t="str">
        <f t="shared" ref="D18:D49" si="1">B18&amp;C18</f>
        <v>201309,</v>
      </c>
      <c r="E18" s="477" t="s">
        <v>542</v>
      </c>
      <c r="F18" s="434"/>
      <c r="J18" s="544">
        <v>157164</v>
      </c>
      <c r="K18" s="544" t="s">
        <v>3</v>
      </c>
      <c r="L18" s="544" t="str">
        <f t="shared" si="0"/>
        <v>157164,</v>
      </c>
      <c r="M18" s="1443" t="s">
        <v>470</v>
      </c>
    </row>
    <row r="19" spans="1:13">
      <c r="A19" s="474"/>
      <c r="B19" s="475">
        <v>235878</v>
      </c>
      <c r="C19" s="51" t="s">
        <v>3</v>
      </c>
      <c r="D19" s="51" t="str">
        <f t="shared" si="1"/>
        <v>235878,</v>
      </c>
      <c r="E19" s="477" t="s">
        <v>542</v>
      </c>
      <c r="F19" s="434"/>
      <c r="J19" s="544">
        <v>152000</v>
      </c>
      <c r="K19" s="544" t="s">
        <v>3</v>
      </c>
      <c r="L19" s="544" t="str">
        <f t="shared" si="0"/>
        <v>152000,</v>
      </c>
      <c r="M19" s="1443" t="s">
        <v>474</v>
      </c>
    </row>
    <row r="20" spans="1:13">
      <c r="A20" s="474"/>
      <c r="B20" s="34">
        <v>104690</v>
      </c>
      <c r="C20" s="51" t="s">
        <v>3</v>
      </c>
      <c r="D20" s="51" t="str">
        <f t="shared" si="1"/>
        <v>104690,</v>
      </c>
      <c r="E20" s="31" t="s">
        <v>340</v>
      </c>
      <c r="F20" s="434"/>
      <c r="J20" s="544">
        <v>120670</v>
      </c>
      <c r="K20" s="544" t="s">
        <v>3</v>
      </c>
      <c r="L20" s="544" t="str">
        <f t="shared" si="0"/>
        <v>120670,</v>
      </c>
      <c r="M20" s="1443" t="s">
        <v>498</v>
      </c>
    </row>
    <row r="21" spans="1:13">
      <c r="A21" s="474"/>
      <c r="B21" s="31">
        <v>1466</v>
      </c>
      <c r="C21" s="51" t="s">
        <v>3</v>
      </c>
      <c r="D21" s="51" t="str">
        <f t="shared" si="1"/>
        <v>1466,</v>
      </c>
      <c r="E21" s="477" t="s">
        <v>711</v>
      </c>
      <c r="F21" s="434"/>
      <c r="J21" s="544">
        <v>48851</v>
      </c>
      <c r="K21" s="544" t="s">
        <v>3</v>
      </c>
      <c r="L21" s="544" t="str">
        <f t="shared" si="0"/>
        <v>48851,</v>
      </c>
      <c r="M21" s="1443" t="s">
        <v>514</v>
      </c>
    </row>
    <row r="22" spans="1:13">
      <c r="A22" s="474"/>
      <c r="B22" s="31">
        <v>46760</v>
      </c>
      <c r="C22" s="51"/>
      <c r="D22" s="51" t="str">
        <f t="shared" si="1"/>
        <v>46760</v>
      </c>
      <c r="E22" s="477" t="s">
        <v>1152</v>
      </c>
      <c r="F22" s="436"/>
      <c r="J22" s="544">
        <v>92130</v>
      </c>
      <c r="K22" s="544" t="s">
        <v>3</v>
      </c>
      <c r="L22" s="544" t="str">
        <f t="shared" si="0"/>
        <v>92130,</v>
      </c>
      <c r="M22" s="1443" t="s">
        <v>506</v>
      </c>
    </row>
    <row r="23" spans="1:13">
      <c r="A23" s="478" t="s">
        <v>1663</v>
      </c>
      <c r="B23" s="479">
        <v>185513</v>
      </c>
      <c r="C23" s="51" t="s">
        <v>3</v>
      </c>
      <c r="D23" s="480" t="str">
        <f t="shared" si="1"/>
        <v>185513,</v>
      </c>
      <c r="E23" s="481" t="s">
        <v>898</v>
      </c>
      <c r="F23" s="482">
        <v>6</v>
      </c>
      <c r="J23" s="544">
        <v>30790</v>
      </c>
      <c r="K23" s="544" t="s">
        <v>3</v>
      </c>
      <c r="L23" s="544" t="str">
        <f t="shared" si="0"/>
        <v>30790,</v>
      </c>
      <c r="M23" s="1443" t="s">
        <v>529</v>
      </c>
    </row>
    <row r="24" spans="1:13">
      <c r="A24" s="478"/>
      <c r="B24" s="479">
        <v>109800</v>
      </c>
      <c r="C24" s="51"/>
      <c r="D24" s="480" t="str">
        <f t="shared" si="1"/>
        <v>109800</v>
      </c>
      <c r="E24" s="481" t="s">
        <v>499</v>
      </c>
      <c r="F24" s="483"/>
      <c r="J24" s="549">
        <v>51111</v>
      </c>
      <c r="K24" s="544" t="s">
        <v>3</v>
      </c>
      <c r="L24" s="544" t="str">
        <f t="shared" si="0"/>
        <v>51111,</v>
      </c>
      <c r="M24" s="552" t="s">
        <v>898</v>
      </c>
    </row>
    <row r="25" spans="1:13">
      <c r="A25" s="474" t="s">
        <v>1211</v>
      </c>
      <c r="B25" s="475">
        <v>120776</v>
      </c>
      <c r="C25" s="51" t="s">
        <v>3</v>
      </c>
      <c r="D25" s="51" t="str">
        <f t="shared" si="1"/>
        <v>120776,</v>
      </c>
      <c r="E25" s="476" t="s">
        <v>33</v>
      </c>
      <c r="F25" s="431">
        <v>9</v>
      </c>
      <c r="J25" s="549">
        <v>185513</v>
      </c>
      <c r="K25" s="544" t="s">
        <v>3</v>
      </c>
      <c r="L25" s="544" t="str">
        <f t="shared" si="0"/>
        <v>185513,</v>
      </c>
      <c r="M25" s="550" t="s">
        <v>898</v>
      </c>
    </row>
    <row r="26" spans="1:13">
      <c r="A26" s="474"/>
      <c r="B26" s="34">
        <v>58522</v>
      </c>
      <c r="C26" s="51"/>
      <c r="D26" s="51" t="str">
        <f t="shared" si="1"/>
        <v>58522</v>
      </c>
      <c r="E26" s="31" t="s">
        <v>106</v>
      </c>
      <c r="F26" s="436"/>
      <c r="J26" s="544">
        <v>151010</v>
      </c>
      <c r="K26" s="544" t="s">
        <v>3</v>
      </c>
      <c r="L26" s="544" t="str">
        <f t="shared" si="0"/>
        <v>151010,</v>
      </c>
      <c r="M26" s="1443" t="s">
        <v>475</v>
      </c>
    </row>
    <row r="27" spans="1:13">
      <c r="A27" s="478" t="s">
        <v>107</v>
      </c>
      <c r="B27" s="484">
        <v>181356</v>
      </c>
      <c r="C27" s="51" t="s">
        <v>3</v>
      </c>
      <c r="D27" s="480" t="str">
        <f t="shared" si="1"/>
        <v>181356,</v>
      </c>
      <c r="E27" s="478" t="s">
        <v>112</v>
      </c>
      <c r="F27" s="482">
        <v>24</v>
      </c>
      <c r="J27" s="544">
        <v>42956</v>
      </c>
      <c r="K27" s="544" t="s">
        <v>3</v>
      </c>
      <c r="L27" s="544" t="str">
        <f t="shared" si="0"/>
        <v>42956,</v>
      </c>
      <c r="M27" s="1443" t="s">
        <v>523</v>
      </c>
    </row>
    <row r="28" spans="1:13">
      <c r="A28" s="478"/>
      <c r="B28" s="478">
        <v>183439</v>
      </c>
      <c r="C28" s="51" t="s">
        <v>3</v>
      </c>
      <c r="D28" s="480" t="str">
        <f t="shared" si="1"/>
        <v>183439,</v>
      </c>
      <c r="E28" s="478" t="s">
        <v>7</v>
      </c>
      <c r="F28" s="485"/>
      <c r="J28" s="544">
        <v>152763</v>
      </c>
      <c r="K28" s="544" t="s">
        <v>3</v>
      </c>
      <c r="L28" s="544" t="str">
        <f t="shared" si="0"/>
        <v>152763,</v>
      </c>
      <c r="M28" s="1443" t="s">
        <v>473</v>
      </c>
    </row>
    <row r="29" spans="1:13">
      <c r="A29" s="478"/>
      <c r="B29" s="479">
        <v>201264</v>
      </c>
      <c r="C29" s="51" t="s">
        <v>3</v>
      </c>
      <c r="D29" s="480" t="str">
        <f t="shared" si="1"/>
        <v>201264,</v>
      </c>
      <c r="E29" s="486" t="s">
        <v>110</v>
      </c>
      <c r="F29" s="485"/>
      <c r="J29" s="546">
        <v>57968</v>
      </c>
      <c r="K29" s="544" t="s">
        <v>3</v>
      </c>
      <c r="L29" s="544" t="str">
        <f t="shared" si="0"/>
        <v>57968,</v>
      </c>
      <c r="M29" s="547" t="s">
        <v>899</v>
      </c>
    </row>
    <row r="30" spans="1:13">
      <c r="A30" s="478"/>
      <c r="B30" s="479">
        <v>201495</v>
      </c>
      <c r="C30" s="51" t="s">
        <v>3</v>
      </c>
      <c r="D30" s="480" t="str">
        <f t="shared" si="1"/>
        <v>201495,</v>
      </c>
      <c r="E30" s="486" t="s">
        <v>111</v>
      </c>
      <c r="F30" s="485"/>
      <c r="J30" s="549">
        <v>104642</v>
      </c>
      <c r="K30" s="544" t="s">
        <v>3</v>
      </c>
      <c r="L30" s="544" t="str">
        <f t="shared" si="0"/>
        <v>104642,</v>
      </c>
      <c r="M30" s="550" t="s">
        <v>1691</v>
      </c>
    </row>
    <row r="31" spans="1:13">
      <c r="A31" s="478"/>
      <c r="B31" s="479">
        <v>131284</v>
      </c>
      <c r="C31" s="51" t="s">
        <v>3</v>
      </c>
      <c r="D31" s="480" t="str">
        <f t="shared" si="1"/>
        <v>131284,</v>
      </c>
      <c r="E31" s="486" t="s">
        <v>329</v>
      </c>
      <c r="F31" s="485"/>
      <c r="J31" s="544">
        <v>196166</v>
      </c>
      <c r="K31" s="544" t="s">
        <v>3</v>
      </c>
      <c r="L31" s="544" t="str">
        <f t="shared" si="0"/>
        <v>196166,</v>
      </c>
      <c r="M31" s="553" t="s">
        <v>457</v>
      </c>
    </row>
    <row r="32" spans="1:13">
      <c r="A32" s="478"/>
      <c r="B32" s="487">
        <v>220476</v>
      </c>
      <c r="C32" s="51" t="s">
        <v>3</v>
      </c>
      <c r="D32" s="480" t="str">
        <f t="shared" si="1"/>
        <v>220476,</v>
      </c>
      <c r="E32" s="486" t="s">
        <v>114</v>
      </c>
      <c r="F32" s="485"/>
      <c r="J32" s="544">
        <v>58880</v>
      </c>
      <c r="K32" s="544" t="s">
        <v>3</v>
      </c>
      <c r="L32" s="544" t="str">
        <f t="shared" si="0"/>
        <v>58880,</v>
      </c>
      <c r="M32" s="1443" t="s">
        <v>513</v>
      </c>
    </row>
    <row r="33" spans="1:13">
      <c r="A33" s="478"/>
      <c r="B33" s="487">
        <v>220466</v>
      </c>
      <c r="C33" s="51"/>
      <c r="D33" s="480" t="str">
        <f t="shared" si="1"/>
        <v>220466</v>
      </c>
      <c r="E33" s="486" t="s">
        <v>114</v>
      </c>
      <c r="F33" s="483"/>
      <c r="J33" s="549">
        <v>231676</v>
      </c>
      <c r="K33" s="544" t="s">
        <v>3</v>
      </c>
      <c r="L33" s="544" t="str">
        <f t="shared" si="0"/>
        <v>231676,</v>
      </c>
      <c r="M33" s="554" t="s">
        <v>513</v>
      </c>
    </row>
    <row r="34" spans="1:13">
      <c r="A34" s="31" t="s">
        <v>1142</v>
      </c>
      <c r="B34" s="488">
        <v>240000</v>
      </c>
      <c r="C34" s="51" t="s">
        <v>3</v>
      </c>
      <c r="D34" s="51" t="str">
        <f t="shared" si="1"/>
        <v>240000,</v>
      </c>
      <c r="E34" s="489" t="s">
        <v>1645</v>
      </c>
      <c r="F34" s="431">
        <v>24</v>
      </c>
      <c r="J34" s="544">
        <v>136401</v>
      </c>
      <c r="K34" s="544" t="s">
        <v>3</v>
      </c>
      <c r="L34" s="544" t="str">
        <f t="shared" si="0"/>
        <v>136401,</v>
      </c>
      <c r="M34" s="1443" t="s">
        <v>483</v>
      </c>
    </row>
    <row r="35" spans="1:13">
      <c r="A35" s="31"/>
      <c r="B35" s="475">
        <v>137250</v>
      </c>
      <c r="C35" s="51" t="s">
        <v>3</v>
      </c>
      <c r="D35" s="51" t="str">
        <f t="shared" si="1"/>
        <v>137250,</v>
      </c>
      <c r="E35" s="477" t="s">
        <v>742</v>
      </c>
      <c r="F35" s="434"/>
      <c r="J35" s="549">
        <v>135133</v>
      </c>
      <c r="K35" s="544" t="s">
        <v>3</v>
      </c>
      <c r="L35" s="544" t="str">
        <f t="shared" ref="L35:L66" si="2">J35&amp;K35</f>
        <v>135133,</v>
      </c>
      <c r="M35" s="550" t="s">
        <v>33</v>
      </c>
    </row>
    <row r="36" spans="1:13">
      <c r="A36" s="31"/>
      <c r="B36" s="488">
        <v>226562</v>
      </c>
      <c r="C36" s="51" t="s">
        <v>3</v>
      </c>
      <c r="D36" s="194" t="str">
        <f t="shared" si="1"/>
        <v>226562,</v>
      </c>
      <c r="E36" s="490" t="s">
        <v>6</v>
      </c>
      <c r="F36" s="434"/>
      <c r="J36" s="549">
        <v>185604</v>
      </c>
      <c r="K36" s="544" t="s">
        <v>3</v>
      </c>
      <c r="L36" s="544" t="str">
        <f t="shared" si="2"/>
        <v>185604,</v>
      </c>
      <c r="M36" s="550" t="s">
        <v>33</v>
      </c>
    </row>
    <row r="37" spans="1:13">
      <c r="A37" s="31"/>
      <c r="B37" s="488">
        <v>174232</v>
      </c>
      <c r="C37" s="51" t="s">
        <v>3</v>
      </c>
      <c r="D37" s="51" t="str">
        <f t="shared" si="1"/>
        <v>174232,</v>
      </c>
      <c r="E37" s="490" t="s">
        <v>6</v>
      </c>
      <c r="F37" s="434"/>
      <c r="J37" s="549">
        <v>120776</v>
      </c>
      <c r="K37" s="544" t="s">
        <v>3</v>
      </c>
      <c r="L37" s="544" t="str">
        <f t="shared" si="2"/>
        <v>120776,</v>
      </c>
      <c r="M37" s="555" t="s">
        <v>1692</v>
      </c>
    </row>
    <row r="38" spans="1:13">
      <c r="A38" s="31"/>
      <c r="B38" s="31">
        <v>39103</v>
      </c>
      <c r="C38" s="51" t="s">
        <v>3</v>
      </c>
      <c r="D38" s="51" t="str">
        <f t="shared" si="1"/>
        <v>39103,</v>
      </c>
      <c r="E38" s="477" t="s">
        <v>6</v>
      </c>
      <c r="F38" s="434"/>
      <c r="J38" s="549">
        <v>27622</v>
      </c>
      <c r="K38" s="544" t="s">
        <v>3</v>
      </c>
      <c r="L38" s="544" t="str">
        <f t="shared" si="2"/>
        <v>27622,</v>
      </c>
      <c r="M38" s="550" t="s">
        <v>31</v>
      </c>
    </row>
    <row r="39" spans="1:13">
      <c r="A39" s="31"/>
      <c r="B39" s="475">
        <v>217848</v>
      </c>
      <c r="C39" s="51"/>
      <c r="D39" s="51" t="str">
        <f t="shared" si="1"/>
        <v>217848</v>
      </c>
      <c r="E39" s="477" t="s">
        <v>6</v>
      </c>
      <c r="F39" s="436"/>
      <c r="J39" s="549">
        <v>185549</v>
      </c>
      <c r="K39" s="544" t="s">
        <v>3</v>
      </c>
      <c r="L39" s="544" t="str">
        <f t="shared" si="2"/>
        <v>185549,</v>
      </c>
      <c r="M39" s="550" t="s">
        <v>31</v>
      </c>
    </row>
    <row r="40" spans="1:13">
      <c r="A40" s="478" t="s">
        <v>1560</v>
      </c>
      <c r="B40" s="487">
        <v>97851</v>
      </c>
      <c r="C40" s="51" t="s">
        <v>3</v>
      </c>
      <c r="D40" s="480" t="str">
        <f t="shared" si="1"/>
        <v>97851,</v>
      </c>
      <c r="E40" s="491" t="s">
        <v>732</v>
      </c>
      <c r="F40" s="482">
        <v>9</v>
      </c>
      <c r="J40" s="544">
        <v>40223</v>
      </c>
      <c r="K40" s="544" t="s">
        <v>3</v>
      </c>
      <c r="L40" s="544" t="str">
        <f t="shared" si="2"/>
        <v>40223,</v>
      </c>
      <c r="M40" s="1443" t="s">
        <v>524</v>
      </c>
    </row>
    <row r="41" spans="1:13">
      <c r="A41" s="478"/>
      <c r="B41" s="487">
        <v>14246</v>
      </c>
      <c r="C41" s="51" t="s">
        <v>3</v>
      </c>
      <c r="D41" s="480" t="str">
        <f t="shared" si="1"/>
        <v>14246,</v>
      </c>
      <c r="E41" s="492" t="s">
        <v>1667</v>
      </c>
      <c r="F41" s="485"/>
      <c r="J41" s="544">
        <v>39911</v>
      </c>
      <c r="K41" s="544" t="s">
        <v>3</v>
      </c>
      <c r="L41" s="544" t="str">
        <f t="shared" si="2"/>
        <v>39911,</v>
      </c>
      <c r="M41" s="1443" t="s">
        <v>525</v>
      </c>
    </row>
    <row r="42" spans="1:13">
      <c r="A42" s="478"/>
      <c r="B42" s="487">
        <v>127087</v>
      </c>
      <c r="C42" s="51"/>
      <c r="D42" s="480" t="str">
        <f t="shared" si="1"/>
        <v>127087</v>
      </c>
      <c r="E42" s="491" t="s">
        <v>718</v>
      </c>
      <c r="F42" s="483"/>
      <c r="J42" s="544">
        <v>28935</v>
      </c>
      <c r="K42" s="544" t="s">
        <v>3</v>
      </c>
      <c r="L42" s="544" t="str">
        <f t="shared" si="2"/>
        <v>28935,</v>
      </c>
      <c r="M42" s="1443" t="s">
        <v>530</v>
      </c>
    </row>
    <row r="43" spans="1:13">
      <c r="A43" s="493" t="s">
        <v>547</v>
      </c>
      <c r="B43" s="494">
        <v>208794</v>
      </c>
      <c r="C43" s="51"/>
      <c r="D43" s="495" t="str">
        <f t="shared" si="1"/>
        <v>208794</v>
      </c>
      <c r="E43" s="496" t="s">
        <v>717</v>
      </c>
      <c r="F43" s="473">
        <v>2</v>
      </c>
      <c r="J43" s="544">
        <v>148890</v>
      </c>
      <c r="K43" s="544" t="s">
        <v>3</v>
      </c>
      <c r="L43" s="544" t="str">
        <f t="shared" si="2"/>
        <v>148890,</v>
      </c>
      <c r="M43" s="1443" t="s">
        <v>477</v>
      </c>
    </row>
    <row r="44" spans="1:13">
      <c r="A44" s="497" t="s">
        <v>1669</v>
      </c>
      <c r="B44" s="487">
        <v>123845</v>
      </c>
      <c r="C44" s="51" t="s">
        <v>3</v>
      </c>
      <c r="D44" s="480" t="str">
        <f t="shared" si="1"/>
        <v>123845,</v>
      </c>
      <c r="E44" s="486" t="s">
        <v>1642</v>
      </c>
      <c r="F44" s="482">
        <v>10</v>
      </c>
      <c r="J44" s="544">
        <v>148056</v>
      </c>
      <c r="K44" s="544" t="s">
        <v>3</v>
      </c>
      <c r="L44" s="544" t="str">
        <f t="shared" si="2"/>
        <v>148056,</v>
      </c>
      <c r="M44" s="1443" t="s">
        <v>32</v>
      </c>
    </row>
    <row r="45" spans="1:13">
      <c r="A45" s="497"/>
      <c r="B45" s="479">
        <v>92130</v>
      </c>
      <c r="C45" s="51" t="s">
        <v>3</v>
      </c>
      <c r="D45" s="480" t="str">
        <f t="shared" si="1"/>
        <v>92130,</v>
      </c>
      <c r="E45" s="481" t="s">
        <v>909</v>
      </c>
      <c r="F45" s="485"/>
      <c r="J45" s="544">
        <v>47830</v>
      </c>
      <c r="K45" s="544" t="s">
        <v>3</v>
      </c>
      <c r="L45" s="544" t="str">
        <f t="shared" si="2"/>
        <v>47830,</v>
      </c>
      <c r="M45" s="1443" t="s">
        <v>516</v>
      </c>
    </row>
    <row r="46" spans="1:13">
      <c r="A46" s="497"/>
      <c r="B46" s="479">
        <v>136401</v>
      </c>
      <c r="C46" s="51"/>
      <c r="D46" s="480" t="str">
        <f t="shared" si="1"/>
        <v>136401</v>
      </c>
      <c r="E46" s="481" t="s">
        <v>483</v>
      </c>
      <c r="F46" s="483"/>
      <c r="J46" s="544">
        <v>210499</v>
      </c>
      <c r="K46" s="544" t="s">
        <v>3</v>
      </c>
      <c r="L46" s="544" t="str">
        <f t="shared" si="2"/>
        <v>210499,</v>
      </c>
      <c r="M46" s="1443" t="s">
        <v>516</v>
      </c>
    </row>
    <row r="47" spans="1:13">
      <c r="A47" s="31" t="s">
        <v>818</v>
      </c>
      <c r="B47" s="476">
        <v>122671</v>
      </c>
      <c r="C47" s="51" t="s">
        <v>3</v>
      </c>
      <c r="D47" s="51" t="str">
        <f t="shared" si="1"/>
        <v>122671,</v>
      </c>
      <c r="E47" s="476" t="s">
        <v>561</v>
      </c>
      <c r="F47" s="431">
        <v>24</v>
      </c>
      <c r="J47" s="544">
        <v>148055</v>
      </c>
      <c r="K47" s="544" t="s">
        <v>3</v>
      </c>
      <c r="L47" s="544" t="str">
        <f t="shared" si="2"/>
        <v>148055,</v>
      </c>
      <c r="M47" s="1443" t="s">
        <v>481</v>
      </c>
    </row>
    <row r="48" spans="1:13">
      <c r="A48" s="31"/>
      <c r="B48" s="475">
        <v>71520</v>
      </c>
      <c r="C48" s="51" t="s">
        <v>3</v>
      </c>
      <c r="D48" s="51" t="str">
        <f t="shared" si="1"/>
        <v>71520,</v>
      </c>
      <c r="E48" s="476" t="s">
        <v>563</v>
      </c>
      <c r="F48" s="434"/>
      <c r="J48" s="544">
        <v>109250</v>
      </c>
      <c r="K48" s="544" t="s">
        <v>3</v>
      </c>
      <c r="L48" s="544" t="str">
        <f t="shared" si="2"/>
        <v>109250,</v>
      </c>
      <c r="M48" s="1443" t="s">
        <v>501</v>
      </c>
    </row>
    <row r="49" spans="1:13">
      <c r="A49" s="31"/>
      <c r="B49" s="476">
        <v>44368</v>
      </c>
      <c r="C49" s="51" t="s">
        <v>3</v>
      </c>
      <c r="D49" s="51" t="str">
        <f t="shared" si="1"/>
        <v>44368,</v>
      </c>
      <c r="E49" s="476" t="s">
        <v>472</v>
      </c>
      <c r="F49" s="434"/>
      <c r="J49" s="544">
        <v>96799</v>
      </c>
      <c r="K49" s="544" t="s">
        <v>3</v>
      </c>
      <c r="L49" s="544" t="str">
        <f t="shared" si="2"/>
        <v>96799,</v>
      </c>
      <c r="M49" s="1443" t="s">
        <v>505</v>
      </c>
    </row>
    <row r="50" spans="1:13">
      <c r="A50" s="31"/>
      <c r="B50" s="475">
        <v>200083</v>
      </c>
      <c r="C50" s="51" t="s">
        <v>3</v>
      </c>
      <c r="D50" s="51" t="str">
        <f t="shared" ref="D50:D81" si="3">B50&amp;C50</f>
        <v>200083,</v>
      </c>
      <c r="E50" s="476" t="s">
        <v>564</v>
      </c>
      <c r="F50" s="434"/>
      <c r="J50" s="544">
        <v>144706</v>
      </c>
      <c r="K50" s="544" t="s">
        <v>3</v>
      </c>
      <c r="L50" s="544" t="str">
        <f t="shared" si="2"/>
        <v>144706,</v>
      </c>
      <c r="M50" s="1443" t="s">
        <v>482</v>
      </c>
    </row>
    <row r="51" spans="1:13">
      <c r="A51" s="31"/>
      <c r="B51" s="476">
        <v>1331</v>
      </c>
      <c r="C51" s="51" t="s">
        <v>3</v>
      </c>
      <c r="D51" s="51" t="str">
        <f t="shared" si="3"/>
        <v>1331,</v>
      </c>
      <c r="E51" s="476" t="s">
        <v>561</v>
      </c>
      <c r="F51" s="434"/>
      <c r="J51" s="544">
        <v>45545</v>
      </c>
      <c r="K51" s="544" t="s">
        <v>3</v>
      </c>
      <c r="L51" s="544" t="str">
        <f t="shared" si="2"/>
        <v>45545,</v>
      </c>
      <c r="M51" s="1443" t="s">
        <v>518</v>
      </c>
    </row>
    <row r="52" spans="1:13">
      <c r="A52" s="31"/>
      <c r="B52" s="475">
        <v>1299</v>
      </c>
      <c r="C52" s="51" t="s">
        <v>3</v>
      </c>
      <c r="D52" s="51" t="str">
        <f t="shared" si="3"/>
        <v>1299,</v>
      </c>
      <c r="E52" s="476" t="s">
        <v>472</v>
      </c>
      <c r="F52" s="434"/>
      <c r="J52" s="546">
        <v>53955</v>
      </c>
      <c r="K52" s="544" t="s">
        <v>3</v>
      </c>
      <c r="L52" s="544" t="str">
        <f t="shared" si="2"/>
        <v>53955,</v>
      </c>
      <c r="M52" s="556" t="s">
        <v>518</v>
      </c>
    </row>
    <row r="53" spans="1:13">
      <c r="A53" s="31"/>
      <c r="B53" s="475">
        <v>58027</v>
      </c>
      <c r="C53" s="51" t="s">
        <v>3</v>
      </c>
      <c r="D53" s="51" t="str">
        <f t="shared" si="3"/>
        <v>58027,</v>
      </c>
      <c r="E53" s="476" t="s">
        <v>462</v>
      </c>
      <c r="F53" s="434"/>
      <c r="J53" s="544">
        <v>83269</v>
      </c>
      <c r="K53" s="544" t="s">
        <v>3</v>
      </c>
      <c r="L53" s="544" t="str">
        <f t="shared" si="2"/>
        <v>83269,</v>
      </c>
      <c r="M53" s="1443" t="s">
        <v>509</v>
      </c>
    </row>
    <row r="54" spans="1:13">
      <c r="A54" s="31"/>
      <c r="B54" s="475">
        <v>101420</v>
      </c>
      <c r="C54" s="51" t="s">
        <v>3</v>
      </c>
      <c r="D54" s="51" t="str">
        <f t="shared" si="3"/>
        <v>101420,</v>
      </c>
      <c r="E54" s="476" t="s">
        <v>565</v>
      </c>
      <c r="F54" s="434"/>
      <c r="J54" s="544">
        <v>14438</v>
      </c>
      <c r="K54" s="544" t="s">
        <v>3</v>
      </c>
      <c r="L54" s="544" t="str">
        <f t="shared" si="2"/>
        <v>14438,</v>
      </c>
      <c r="M54" s="1443" t="s">
        <v>500</v>
      </c>
    </row>
    <row r="55" spans="1:13">
      <c r="A55" s="31"/>
      <c r="B55" s="475">
        <v>2029</v>
      </c>
      <c r="C55" s="51" t="s">
        <v>3</v>
      </c>
      <c r="D55" s="51" t="str">
        <f t="shared" si="3"/>
        <v>2029,</v>
      </c>
      <c r="E55" s="476" t="s">
        <v>566</v>
      </c>
      <c r="F55" s="434"/>
      <c r="J55" s="546">
        <v>109794</v>
      </c>
      <c r="K55" s="544" t="s">
        <v>3</v>
      </c>
      <c r="L55" s="544" t="str">
        <f t="shared" si="2"/>
        <v>109794,</v>
      </c>
      <c r="M55" s="557" t="s">
        <v>500</v>
      </c>
    </row>
    <row r="56" spans="1:13">
      <c r="A56" s="31"/>
      <c r="B56" s="475">
        <v>102608</v>
      </c>
      <c r="C56" s="51" t="s">
        <v>3</v>
      </c>
      <c r="D56" s="51" t="str">
        <f t="shared" si="3"/>
        <v>102608,</v>
      </c>
      <c r="E56" s="476" t="s">
        <v>567</v>
      </c>
      <c r="F56" s="434"/>
      <c r="J56" s="544">
        <v>45500</v>
      </c>
      <c r="K56" s="544" t="s">
        <v>3</v>
      </c>
      <c r="L56" s="544" t="str">
        <f t="shared" si="2"/>
        <v>45500,</v>
      </c>
      <c r="M56" s="1443" t="s">
        <v>520</v>
      </c>
    </row>
    <row r="57" spans="1:13">
      <c r="A57" s="31"/>
      <c r="B57" s="475">
        <v>1944</v>
      </c>
      <c r="C57" s="51" t="s">
        <v>3</v>
      </c>
      <c r="D57" s="51" t="str">
        <f t="shared" si="3"/>
        <v>1944,</v>
      </c>
      <c r="E57" s="476" t="s">
        <v>568</v>
      </c>
      <c r="F57" s="434"/>
      <c r="J57" s="544">
        <v>2134</v>
      </c>
      <c r="K57" s="544" t="s">
        <v>3</v>
      </c>
      <c r="L57" s="544" t="str">
        <f t="shared" si="2"/>
        <v>2134,</v>
      </c>
      <c r="M57" s="1443" t="s">
        <v>539</v>
      </c>
    </row>
    <row r="58" spans="1:13">
      <c r="A58" s="31"/>
      <c r="B58" s="475">
        <v>131898</v>
      </c>
      <c r="C58" s="51" t="s">
        <v>3</v>
      </c>
      <c r="D58" s="51" t="str">
        <f t="shared" si="3"/>
        <v>131898,</v>
      </c>
      <c r="E58" s="476" t="s">
        <v>569</v>
      </c>
      <c r="F58" s="434"/>
      <c r="J58" s="544">
        <v>10967</v>
      </c>
      <c r="K58" s="544" t="s">
        <v>3</v>
      </c>
      <c r="L58" s="544" t="str">
        <f t="shared" si="2"/>
        <v>10967,</v>
      </c>
      <c r="M58" s="1443" t="s">
        <v>536</v>
      </c>
    </row>
    <row r="59" spans="1:13">
      <c r="A59" s="31"/>
      <c r="B59" s="475">
        <v>43628</v>
      </c>
      <c r="C59" s="51" t="s">
        <v>3</v>
      </c>
      <c r="D59" s="51" t="str">
        <f t="shared" si="3"/>
        <v>43628,</v>
      </c>
      <c r="E59" s="476" t="s">
        <v>570</v>
      </c>
      <c r="F59" s="434"/>
      <c r="J59" s="544">
        <v>148888</v>
      </c>
      <c r="K59" s="544" t="s">
        <v>3</v>
      </c>
      <c r="L59" s="544" t="str">
        <f t="shared" si="2"/>
        <v>148888,</v>
      </c>
      <c r="M59" s="1443" t="s">
        <v>116</v>
      </c>
    </row>
    <row r="60" spans="1:13">
      <c r="A60" s="31"/>
      <c r="B60" s="475">
        <v>135483</v>
      </c>
      <c r="C60" s="51" t="s">
        <v>3</v>
      </c>
      <c r="D60" s="51" t="str">
        <f t="shared" si="3"/>
        <v>135483,</v>
      </c>
      <c r="E60" s="476" t="s">
        <v>570</v>
      </c>
      <c r="F60" s="434"/>
      <c r="J60" s="544">
        <v>148531</v>
      </c>
      <c r="K60" s="544" t="s">
        <v>3</v>
      </c>
      <c r="L60" s="544" t="str">
        <f t="shared" si="2"/>
        <v>148531,</v>
      </c>
      <c r="M60" s="1446" t="s">
        <v>480</v>
      </c>
    </row>
    <row r="61" spans="1:13">
      <c r="A61" s="31"/>
      <c r="B61" s="475">
        <v>177707</v>
      </c>
      <c r="C61" s="51" t="s">
        <v>3</v>
      </c>
      <c r="D61" s="51" t="str">
        <f t="shared" si="3"/>
        <v>177707,</v>
      </c>
      <c r="E61" s="476" t="s">
        <v>832</v>
      </c>
      <c r="F61" s="434"/>
      <c r="J61" s="549">
        <v>185603</v>
      </c>
      <c r="K61" s="544" t="s">
        <v>3</v>
      </c>
      <c r="L61" s="544" t="str">
        <f t="shared" si="2"/>
        <v>185603,</v>
      </c>
      <c r="M61" s="550" t="s">
        <v>901</v>
      </c>
    </row>
    <row r="62" spans="1:13">
      <c r="A62" s="31"/>
      <c r="B62" s="475">
        <v>167024</v>
      </c>
      <c r="C62" s="51" t="s">
        <v>3</v>
      </c>
      <c r="D62" s="51" t="str">
        <f t="shared" si="3"/>
        <v>167024,</v>
      </c>
      <c r="E62" s="476" t="s">
        <v>833</v>
      </c>
      <c r="F62" s="434"/>
      <c r="J62" s="544">
        <v>45012</v>
      </c>
      <c r="K62" s="544" t="s">
        <v>3</v>
      </c>
      <c r="L62" s="544" t="str">
        <f t="shared" si="2"/>
        <v>45012,</v>
      </c>
      <c r="M62" s="1443" t="s">
        <v>522</v>
      </c>
    </row>
    <row r="63" spans="1:13">
      <c r="A63" s="31"/>
      <c r="B63" s="475">
        <v>1314</v>
      </c>
      <c r="C63" s="51" t="s">
        <v>3</v>
      </c>
      <c r="D63" s="51" t="str">
        <f t="shared" si="3"/>
        <v>1314,</v>
      </c>
      <c r="E63" s="476" t="s">
        <v>472</v>
      </c>
      <c r="F63" s="434"/>
      <c r="J63" s="544">
        <v>134968</v>
      </c>
      <c r="K63" s="544" t="s">
        <v>3</v>
      </c>
      <c r="L63" s="544" t="str">
        <f t="shared" si="2"/>
        <v>134968,</v>
      </c>
      <c r="M63" s="1443" t="s">
        <v>491</v>
      </c>
    </row>
    <row r="64" spans="1:13">
      <c r="A64" s="31"/>
      <c r="B64" s="475">
        <v>128372</v>
      </c>
      <c r="C64" s="51" t="s">
        <v>3</v>
      </c>
      <c r="D64" s="51" t="str">
        <f t="shared" si="3"/>
        <v>128372,</v>
      </c>
      <c r="E64" s="476" t="s">
        <v>564</v>
      </c>
      <c r="F64" s="434"/>
      <c r="J64" s="544">
        <v>148769</v>
      </c>
      <c r="K64" s="544" t="s">
        <v>3</v>
      </c>
      <c r="L64" s="544" t="str">
        <f t="shared" si="2"/>
        <v>148769,</v>
      </c>
      <c r="M64" s="1443" t="s">
        <v>478</v>
      </c>
    </row>
    <row r="65" spans="1:13">
      <c r="A65" s="31"/>
      <c r="B65" s="475">
        <v>94886</v>
      </c>
      <c r="C65" s="51" t="s">
        <v>3</v>
      </c>
      <c r="D65" s="51" t="str">
        <f t="shared" si="3"/>
        <v>94886,</v>
      </c>
      <c r="E65" s="476" t="s">
        <v>564</v>
      </c>
      <c r="F65" s="434"/>
      <c r="J65" s="544">
        <v>90611</v>
      </c>
      <c r="K65" s="544" t="s">
        <v>3</v>
      </c>
      <c r="L65" s="544" t="str">
        <f t="shared" si="2"/>
        <v>90611,</v>
      </c>
      <c r="M65" s="1443" t="s">
        <v>507</v>
      </c>
    </row>
    <row r="66" spans="1:13">
      <c r="A66" s="31"/>
      <c r="B66" s="475">
        <v>13491</v>
      </c>
      <c r="C66" s="51" t="s">
        <v>3</v>
      </c>
      <c r="D66" s="51" t="str">
        <f t="shared" si="3"/>
        <v>13491,</v>
      </c>
      <c r="E66" s="476" t="s">
        <v>835</v>
      </c>
      <c r="F66" s="434"/>
      <c r="J66" s="544">
        <v>126109</v>
      </c>
      <c r="K66" s="544" t="s">
        <v>3</v>
      </c>
      <c r="L66" s="544" t="str">
        <f t="shared" si="2"/>
        <v>126109,</v>
      </c>
      <c r="M66" s="1443" t="s">
        <v>494</v>
      </c>
    </row>
    <row r="67" spans="1:13">
      <c r="A67" s="31"/>
      <c r="B67" s="475">
        <v>1440</v>
      </c>
      <c r="C67" s="51" t="s">
        <v>3</v>
      </c>
      <c r="D67" s="51" t="str">
        <f t="shared" si="3"/>
        <v>1440,</v>
      </c>
      <c r="E67" s="476" t="s">
        <v>457</v>
      </c>
      <c r="F67" s="434"/>
      <c r="J67" s="544">
        <v>22671</v>
      </c>
      <c r="K67" s="544" t="s">
        <v>3</v>
      </c>
      <c r="L67" s="544" t="str">
        <f t="shared" ref="L67:L98" si="4">J67&amp;K67</f>
        <v>22671,</v>
      </c>
      <c r="M67" s="1443" t="s">
        <v>534</v>
      </c>
    </row>
    <row r="68" spans="1:13">
      <c r="A68" s="31"/>
      <c r="B68" s="475">
        <v>70432</v>
      </c>
      <c r="C68" s="51" t="s">
        <v>3</v>
      </c>
      <c r="D68" s="51" t="str">
        <f t="shared" si="3"/>
        <v>70432,</v>
      </c>
      <c r="E68" s="476" t="s">
        <v>457</v>
      </c>
      <c r="F68" s="434"/>
      <c r="J68" s="549">
        <v>176650</v>
      </c>
      <c r="K68" s="544" t="s">
        <v>3</v>
      </c>
      <c r="L68" s="544" t="str">
        <f t="shared" si="4"/>
        <v>176650,</v>
      </c>
      <c r="M68" s="550" t="s">
        <v>462</v>
      </c>
    </row>
    <row r="69" spans="1:13">
      <c r="A69" s="31"/>
      <c r="B69" s="475">
        <v>25343</v>
      </c>
      <c r="C69" s="51" t="s">
        <v>3</v>
      </c>
      <c r="D69" s="51" t="str">
        <f t="shared" si="3"/>
        <v>25343,</v>
      </c>
      <c r="E69" s="476" t="s">
        <v>839</v>
      </c>
      <c r="F69" s="434"/>
      <c r="J69" s="544">
        <v>109800</v>
      </c>
      <c r="K69" s="544" t="s">
        <v>3</v>
      </c>
      <c r="L69" s="544" t="str">
        <f t="shared" si="4"/>
        <v>109800,</v>
      </c>
      <c r="M69" s="1443" t="s">
        <v>499</v>
      </c>
    </row>
    <row r="70" spans="1:13">
      <c r="A70" s="31"/>
      <c r="B70" s="475">
        <v>1236</v>
      </c>
      <c r="C70" s="51" t="s">
        <v>3</v>
      </c>
      <c r="D70" s="51" t="str">
        <f t="shared" si="3"/>
        <v>1236,</v>
      </c>
      <c r="E70" s="476" t="s">
        <v>477</v>
      </c>
      <c r="F70" s="434"/>
      <c r="J70" s="544">
        <v>158053</v>
      </c>
      <c r="K70" s="544" t="s">
        <v>3</v>
      </c>
      <c r="L70" s="544" t="str">
        <f t="shared" si="4"/>
        <v>158053,</v>
      </c>
      <c r="M70" s="1443" t="s">
        <v>469</v>
      </c>
    </row>
    <row r="71" spans="1:13">
      <c r="A71" s="31"/>
      <c r="B71" s="475">
        <v>1375</v>
      </c>
      <c r="C71" s="51" t="s">
        <v>3</v>
      </c>
      <c r="D71" s="51" t="str">
        <f t="shared" si="3"/>
        <v>1375,</v>
      </c>
      <c r="E71" s="476" t="s">
        <v>477</v>
      </c>
      <c r="F71" s="434"/>
      <c r="J71" s="544">
        <v>8130</v>
      </c>
      <c r="K71" s="544" t="s">
        <v>3</v>
      </c>
      <c r="L71" s="544" t="str">
        <f t="shared" si="4"/>
        <v>8130,</v>
      </c>
      <c r="M71" s="1443" t="s">
        <v>537</v>
      </c>
    </row>
    <row r="72" spans="1:13">
      <c r="A72" s="31"/>
      <c r="B72" s="475">
        <v>148890</v>
      </c>
      <c r="C72" s="51" t="s">
        <v>3</v>
      </c>
      <c r="D72" s="51" t="str">
        <f t="shared" si="3"/>
        <v>148890,</v>
      </c>
      <c r="E72" s="476" t="s">
        <v>477</v>
      </c>
      <c r="F72" s="434"/>
      <c r="J72" s="546">
        <v>30439</v>
      </c>
      <c r="K72" s="544" t="s">
        <v>3</v>
      </c>
      <c r="L72" s="544" t="str">
        <f t="shared" si="4"/>
        <v>30439,</v>
      </c>
      <c r="M72" s="1445" t="s">
        <v>537</v>
      </c>
    </row>
    <row r="73" spans="1:13">
      <c r="A73" s="31"/>
      <c r="B73" s="475">
        <v>10702</v>
      </c>
      <c r="C73" s="51" t="s">
        <v>3</v>
      </c>
      <c r="D73" s="51" t="str">
        <f t="shared" si="3"/>
        <v>10702,</v>
      </c>
      <c r="E73" s="476" t="s">
        <v>477</v>
      </c>
      <c r="F73" s="434"/>
      <c r="J73" s="544">
        <v>45137</v>
      </c>
      <c r="K73" s="544" t="s">
        <v>3</v>
      </c>
      <c r="L73" s="544" t="str">
        <f t="shared" si="4"/>
        <v>45137,</v>
      </c>
      <c r="M73" s="1443" t="s">
        <v>502</v>
      </c>
    </row>
    <row r="74" spans="1:13">
      <c r="A74" s="31"/>
      <c r="B74" s="475">
        <v>1271</v>
      </c>
      <c r="C74" s="51" t="s">
        <v>3</v>
      </c>
      <c r="D74" s="51" t="str">
        <f t="shared" si="3"/>
        <v>1271,</v>
      </c>
      <c r="E74" s="476" t="s">
        <v>840</v>
      </c>
      <c r="F74" s="434"/>
      <c r="J74" s="546">
        <v>128130</v>
      </c>
      <c r="K74" s="544" t="s">
        <v>3</v>
      </c>
      <c r="L74" s="544" t="str">
        <f t="shared" si="4"/>
        <v>128130,</v>
      </c>
      <c r="M74" s="547" t="s">
        <v>502</v>
      </c>
    </row>
    <row r="75" spans="1:13">
      <c r="A75" s="31"/>
      <c r="B75" s="475">
        <v>15929</v>
      </c>
      <c r="C75" s="51" t="s">
        <v>3</v>
      </c>
      <c r="D75" s="51" t="str">
        <f t="shared" si="3"/>
        <v>15929,</v>
      </c>
      <c r="E75" s="476" t="s">
        <v>841</v>
      </c>
      <c r="F75" s="434"/>
      <c r="J75" s="549">
        <v>185595</v>
      </c>
      <c r="K75" s="544" t="s">
        <v>3</v>
      </c>
      <c r="L75" s="544" t="str">
        <f t="shared" si="4"/>
        <v>185595,</v>
      </c>
      <c r="M75" s="550" t="s">
        <v>502</v>
      </c>
    </row>
    <row r="76" spans="1:13">
      <c r="A76" s="31"/>
      <c r="B76" s="475">
        <v>1946</v>
      </c>
      <c r="C76" s="51" t="s">
        <v>3</v>
      </c>
      <c r="D76" s="51" t="str">
        <f t="shared" si="3"/>
        <v>1946,</v>
      </c>
      <c r="E76" s="476" t="s">
        <v>842</v>
      </c>
      <c r="F76" s="434"/>
      <c r="J76" s="544">
        <v>38126</v>
      </c>
      <c r="K76" s="544" t="s">
        <v>3</v>
      </c>
      <c r="L76" s="544" t="str">
        <f t="shared" si="4"/>
        <v>38126,</v>
      </c>
      <c r="M76" s="1443" t="s">
        <v>526</v>
      </c>
    </row>
    <row r="77" spans="1:13">
      <c r="A77" s="31"/>
      <c r="B77" s="475">
        <v>11788</v>
      </c>
      <c r="C77" s="51" t="s">
        <v>3</v>
      </c>
      <c r="D77" s="51" t="str">
        <f t="shared" si="3"/>
        <v>11788,</v>
      </c>
      <c r="E77" s="476" t="s">
        <v>843</v>
      </c>
      <c r="F77" s="434"/>
      <c r="J77" s="544">
        <v>45478</v>
      </c>
      <c r="K77" s="544" t="s">
        <v>3</v>
      </c>
      <c r="L77" s="544" t="str">
        <f t="shared" si="4"/>
        <v>45478,</v>
      </c>
      <c r="M77" s="1443" t="s">
        <v>521</v>
      </c>
    </row>
    <row r="78" spans="1:13">
      <c r="A78" s="31"/>
      <c r="B78" s="475">
        <v>42965</v>
      </c>
      <c r="C78" s="51" t="s">
        <v>3</v>
      </c>
      <c r="D78" s="51" t="str">
        <f t="shared" si="3"/>
        <v>42965,</v>
      </c>
      <c r="E78" s="476" t="s">
        <v>843</v>
      </c>
      <c r="F78" s="434"/>
      <c r="J78" s="544">
        <v>35084</v>
      </c>
      <c r="K78" s="544" t="s">
        <v>3</v>
      </c>
      <c r="L78" s="544" t="str">
        <f t="shared" si="4"/>
        <v>35084,</v>
      </c>
      <c r="M78" s="1443" t="s">
        <v>528</v>
      </c>
    </row>
    <row r="79" spans="1:13">
      <c r="A79" s="31"/>
      <c r="B79" s="475">
        <v>58262</v>
      </c>
      <c r="C79" s="51" t="s">
        <v>3</v>
      </c>
      <c r="D79" s="51" t="str">
        <f t="shared" si="3"/>
        <v>58262,</v>
      </c>
      <c r="E79" s="476" t="s">
        <v>843</v>
      </c>
      <c r="F79" s="434"/>
      <c r="J79" s="544">
        <v>119289</v>
      </c>
      <c r="K79" s="544" t="s">
        <v>3</v>
      </c>
      <c r="L79" s="544" t="str">
        <f t="shared" si="4"/>
        <v>119289,</v>
      </c>
      <c r="M79" s="1443" t="s">
        <v>485</v>
      </c>
    </row>
    <row r="80" spans="1:13">
      <c r="A80" s="31"/>
      <c r="B80" s="475">
        <v>195217</v>
      </c>
      <c r="C80" s="51" t="s">
        <v>3</v>
      </c>
      <c r="D80" s="51" t="str">
        <f t="shared" si="3"/>
        <v>195217,</v>
      </c>
      <c r="E80" s="476" t="s">
        <v>67</v>
      </c>
      <c r="F80" s="434"/>
      <c r="J80" s="544">
        <v>135545</v>
      </c>
      <c r="K80" s="544" t="s">
        <v>3</v>
      </c>
      <c r="L80" s="544" t="str">
        <f t="shared" si="4"/>
        <v>135545,</v>
      </c>
      <c r="M80" s="1443" t="s">
        <v>485</v>
      </c>
    </row>
    <row r="81" spans="1:13">
      <c r="A81" s="31"/>
      <c r="B81" s="475">
        <v>11424</v>
      </c>
      <c r="C81" s="51" t="s">
        <v>3</v>
      </c>
      <c r="D81" s="51" t="str">
        <f t="shared" si="3"/>
        <v>11424,</v>
      </c>
      <c r="E81" s="476" t="s">
        <v>844</v>
      </c>
      <c r="F81" s="434"/>
      <c r="J81" s="549">
        <v>185482</v>
      </c>
      <c r="K81" s="544" t="s">
        <v>3</v>
      </c>
      <c r="L81" s="544" t="str">
        <f t="shared" si="4"/>
        <v>185482,</v>
      </c>
      <c r="M81" s="550" t="s">
        <v>485</v>
      </c>
    </row>
    <row r="82" spans="1:13">
      <c r="A82" s="31"/>
      <c r="B82" s="475">
        <v>86955</v>
      </c>
      <c r="C82" s="51" t="s">
        <v>3</v>
      </c>
      <c r="D82" s="51" t="str">
        <f t="shared" ref="D82:D118" si="5">B82&amp;C82</f>
        <v>86955,</v>
      </c>
      <c r="E82" s="476" t="s">
        <v>844</v>
      </c>
      <c r="F82" s="434"/>
      <c r="J82" s="549">
        <v>195616</v>
      </c>
      <c r="K82" s="544" t="s">
        <v>3</v>
      </c>
      <c r="L82" s="544" t="str">
        <f t="shared" si="4"/>
        <v>195616,</v>
      </c>
      <c r="M82" s="554" t="s">
        <v>485</v>
      </c>
    </row>
    <row r="83" spans="1:13">
      <c r="A83" s="31"/>
      <c r="B83" s="475">
        <v>48043</v>
      </c>
      <c r="C83" s="51" t="s">
        <v>3</v>
      </c>
      <c r="D83" s="51" t="str">
        <f t="shared" si="5"/>
        <v>48043,</v>
      </c>
      <c r="E83" s="476" t="s">
        <v>844</v>
      </c>
      <c r="F83" s="434"/>
      <c r="J83" s="544">
        <v>47163</v>
      </c>
      <c r="K83" s="544" t="s">
        <v>3</v>
      </c>
      <c r="L83" s="544" t="str">
        <f t="shared" si="4"/>
        <v>47163,</v>
      </c>
      <c r="M83" s="1443" t="s">
        <v>517</v>
      </c>
    </row>
    <row r="84" spans="1:13">
      <c r="A84" s="31"/>
      <c r="B84" s="475">
        <v>219041</v>
      </c>
      <c r="C84" s="51" t="s">
        <v>3</v>
      </c>
      <c r="D84" s="51" t="str">
        <f t="shared" si="5"/>
        <v>219041,</v>
      </c>
      <c r="E84" s="476" t="s">
        <v>845</v>
      </c>
      <c r="F84" s="434"/>
      <c r="J84" s="544">
        <v>126570</v>
      </c>
      <c r="K84" s="544" t="s">
        <v>3</v>
      </c>
      <c r="L84" s="544" t="str">
        <f t="shared" si="4"/>
        <v>126570,</v>
      </c>
      <c r="M84" s="1443" t="s">
        <v>493</v>
      </c>
    </row>
    <row r="85" spans="1:13">
      <c r="A85" s="31"/>
      <c r="B85" s="475">
        <v>56875</v>
      </c>
      <c r="C85" s="51" t="s">
        <v>3</v>
      </c>
      <c r="D85" s="51" t="str">
        <f t="shared" si="5"/>
        <v>56875,</v>
      </c>
      <c r="E85" s="476" t="s">
        <v>845</v>
      </c>
      <c r="F85" s="434"/>
      <c r="J85" s="544">
        <v>72511</v>
      </c>
      <c r="K85" s="544" t="s">
        <v>3</v>
      </c>
      <c r="L85" s="544" t="str">
        <f t="shared" si="4"/>
        <v>72511,</v>
      </c>
      <c r="M85" s="1443" t="s">
        <v>510</v>
      </c>
    </row>
    <row r="86" spans="1:13">
      <c r="A86" s="31"/>
      <c r="B86" s="475">
        <v>220224</v>
      </c>
      <c r="C86" s="51" t="s">
        <v>3</v>
      </c>
      <c r="D86" s="51" t="str">
        <f t="shared" si="5"/>
        <v>220224,</v>
      </c>
      <c r="E86" s="476" t="s">
        <v>845</v>
      </c>
      <c r="F86" s="434"/>
      <c r="J86" s="546">
        <v>218996</v>
      </c>
      <c r="K86" s="544" t="s">
        <v>3</v>
      </c>
      <c r="L86" s="544" t="str">
        <f t="shared" si="4"/>
        <v>218996,</v>
      </c>
      <c r="M86" s="1445" t="s">
        <v>510</v>
      </c>
    </row>
    <row r="87" spans="1:13">
      <c r="A87" s="31"/>
      <c r="B87" s="475">
        <v>49118</v>
      </c>
      <c r="C87" s="51" t="s">
        <v>3</v>
      </c>
      <c r="D87" s="51" t="str">
        <f t="shared" si="5"/>
        <v>49118,</v>
      </c>
      <c r="E87" s="476" t="s">
        <v>846</v>
      </c>
      <c r="F87" s="434"/>
      <c r="J87" s="549">
        <v>190079</v>
      </c>
      <c r="K87" s="544" t="s">
        <v>3</v>
      </c>
      <c r="L87" s="544" t="str">
        <f t="shared" si="4"/>
        <v>190079,</v>
      </c>
      <c r="M87" s="550" t="s">
        <v>458</v>
      </c>
    </row>
    <row r="88" spans="1:13">
      <c r="A88" s="31"/>
      <c r="B88" s="475">
        <v>56783</v>
      </c>
      <c r="C88" s="51" t="s">
        <v>3</v>
      </c>
      <c r="D88" s="51" t="str">
        <f t="shared" si="5"/>
        <v>56783,</v>
      </c>
      <c r="E88" s="476" t="s">
        <v>846</v>
      </c>
      <c r="F88" s="434"/>
      <c r="J88" s="546">
        <v>154678</v>
      </c>
      <c r="K88" s="544" t="s">
        <v>3</v>
      </c>
      <c r="L88" s="544" t="str">
        <f t="shared" si="4"/>
        <v>154678,</v>
      </c>
      <c r="M88" s="547" t="s">
        <v>463</v>
      </c>
    </row>
    <row r="89" spans="1:13">
      <c r="A89" s="31"/>
      <c r="B89" s="475">
        <v>57129</v>
      </c>
      <c r="C89" s="51" t="s">
        <v>3</v>
      </c>
      <c r="D89" s="51" t="str">
        <f t="shared" si="5"/>
        <v>57129,</v>
      </c>
      <c r="E89" s="476" t="s">
        <v>534</v>
      </c>
      <c r="F89" s="434"/>
      <c r="J89" s="561">
        <v>173754</v>
      </c>
      <c r="K89" s="544" t="s">
        <v>3</v>
      </c>
      <c r="L89" s="544" t="str">
        <f t="shared" si="4"/>
        <v>173754,</v>
      </c>
      <c r="M89" s="1447" t="s">
        <v>463</v>
      </c>
    </row>
    <row r="90" spans="1:13">
      <c r="A90" s="31"/>
      <c r="B90" s="475">
        <v>176650</v>
      </c>
      <c r="C90" s="51" t="s">
        <v>3</v>
      </c>
      <c r="D90" s="51" t="str">
        <f t="shared" si="5"/>
        <v>176650,</v>
      </c>
      <c r="E90" s="476" t="s">
        <v>462</v>
      </c>
      <c r="F90" s="434"/>
      <c r="J90" s="544">
        <v>40226</v>
      </c>
      <c r="K90" s="544" t="s">
        <v>3</v>
      </c>
      <c r="L90" s="544" t="str">
        <f t="shared" si="4"/>
        <v>40226,</v>
      </c>
      <c r="M90" s="1446" t="s">
        <v>467</v>
      </c>
    </row>
    <row r="91" spans="1:13">
      <c r="A91" s="31"/>
      <c r="B91" s="475">
        <v>207271</v>
      </c>
      <c r="C91" s="51" t="s">
        <v>3</v>
      </c>
      <c r="D91" s="51" t="str">
        <f t="shared" si="5"/>
        <v>207271,</v>
      </c>
      <c r="E91" s="476" t="s">
        <v>462</v>
      </c>
      <c r="F91" s="434"/>
      <c r="J91" s="544">
        <v>166880</v>
      </c>
      <c r="K91" s="544" t="s">
        <v>3</v>
      </c>
      <c r="L91" s="544" t="str">
        <f t="shared" si="4"/>
        <v>166880,</v>
      </c>
      <c r="M91" s="1446" t="s">
        <v>467</v>
      </c>
    </row>
    <row r="92" spans="1:13">
      <c r="A92" s="31"/>
      <c r="B92" s="475">
        <v>218704</v>
      </c>
      <c r="C92" s="51" t="s">
        <v>3</v>
      </c>
      <c r="D92" s="51" t="str">
        <f t="shared" si="5"/>
        <v>218704,</v>
      </c>
      <c r="E92" s="476" t="s">
        <v>462</v>
      </c>
      <c r="F92" s="434"/>
      <c r="J92" s="546">
        <v>227792</v>
      </c>
      <c r="K92" s="544" t="s">
        <v>3</v>
      </c>
      <c r="L92" s="544" t="str">
        <f t="shared" si="4"/>
        <v>227792,</v>
      </c>
      <c r="M92" s="557" t="s">
        <v>467</v>
      </c>
    </row>
    <row r="93" spans="1:13">
      <c r="A93" s="31"/>
      <c r="B93" s="475">
        <v>23217</v>
      </c>
      <c r="C93" s="51" t="s">
        <v>3</v>
      </c>
      <c r="D93" s="51" t="str">
        <f t="shared" si="5"/>
        <v>23217,</v>
      </c>
      <c r="E93" s="476" t="s">
        <v>570</v>
      </c>
      <c r="F93" s="434"/>
      <c r="J93" s="544">
        <v>37050</v>
      </c>
      <c r="K93" s="544" t="s">
        <v>3</v>
      </c>
      <c r="L93" s="544" t="str">
        <f t="shared" si="4"/>
        <v>37050,</v>
      </c>
      <c r="M93" s="1443" t="s">
        <v>527</v>
      </c>
    </row>
    <row r="94" spans="1:13">
      <c r="A94" s="31"/>
      <c r="B94" s="475">
        <v>1924</v>
      </c>
      <c r="C94" s="51" t="s">
        <v>3</v>
      </c>
      <c r="D94" s="51" t="str">
        <f t="shared" si="5"/>
        <v>1924,</v>
      </c>
      <c r="E94" s="476" t="s">
        <v>570</v>
      </c>
      <c r="F94" s="434"/>
      <c r="J94" s="549">
        <v>230468</v>
      </c>
      <c r="K94" s="544" t="s">
        <v>3</v>
      </c>
      <c r="L94" s="544" t="str">
        <f t="shared" si="4"/>
        <v>230468,</v>
      </c>
      <c r="M94" s="554" t="s">
        <v>527</v>
      </c>
    </row>
    <row r="95" spans="1:13">
      <c r="A95" s="31"/>
      <c r="B95" s="475">
        <v>27724</v>
      </c>
      <c r="C95" s="51" t="s">
        <v>3</v>
      </c>
      <c r="D95" s="51" t="str">
        <f t="shared" si="5"/>
        <v>27724,</v>
      </c>
      <c r="E95" s="476" t="s">
        <v>570</v>
      </c>
      <c r="F95" s="434"/>
      <c r="J95" s="544">
        <v>171131</v>
      </c>
      <c r="K95" s="544" t="s">
        <v>3</v>
      </c>
      <c r="L95" s="544" t="str">
        <f t="shared" si="4"/>
        <v>171131,</v>
      </c>
      <c r="M95" s="1443" t="s">
        <v>464</v>
      </c>
    </row>
    <row r="96" spans="1:13">
      <c r="A96" s="31"/>
      <c r="B96" s="475">
        <v>6178</v>
      </c>
      <c r="C96" s="51" t="s">
        <v>3</v>
      </c>
      <c r="D96" s="51" t="str">
        <f t="shared" si="5"/>
        <v>6178,</v>
      </c>
      <c r="E96" s="476" t="s">
        <v>570</v>
      </c>
      <c r="F96" s="434"/>
      <c r="J96" s="544">
        <v>45501</v>
      </c>
      <c r="K96" s="544" t="s">
        <v>3</v>
      </c>
      <c r="L96" s="544" t="str">
        <f t="shared" si="4"/>
        <v>45501,</v>
      </c>
      <c r="M96" s="1443" t="s">
        <v>519</v>
      </c>
    </row>
    <row r="97" spans="1:13">
      <c r="A97" s="31"/>
      <c r="B97" s="475">
        <v>94162</v>
      </c>
      <c r="C97" s="51" t="s">
        <v>3</v>
      </c>
      <c r="D97" s="51" t="str">
        <f t="shared" si="5"/>
        <v>94162,</v>
      </c>
      <c r="E97" s="476" t="s">
        <v>847</v>
      </c>
      <c r="F97" s="434"/>
      <c r="J97" s="563">
        <v>70874</v>
      </c>
      <c r="K97" s="544" t="s">
        <v>3</v>
      </c>
      <c r="L97" s="544" t="str">
        <f t="shared" si="4"/>
        <v>70874,</v>
      </c>
      <c r="M97" s="1448" t="s">
        <v>512</v>
      </c>
    </row>
    <row r="98" spans="1:13">
      <c r="A98" s="31"/>
      <c r="B98" s="475">
        <v>166880</v>
      </c>
      <c r="C98" s="51" t="s">
        <v>3</v>
      </c>
      <c r="D98" s="51" t="str">
        <f t="shared" si="5"/>
        <v>166880,</v>
      </c>
      <c r="E98" s="476" t="s">
        <v>463</v>
      </c>
      <c r="F98" s="434"/>
      <c r="J98" s="544">
        <v>27623</v>
      </c>
      <c r="K98" s="544" t="s">
        <v>3</v>
      </c>
      <c r="L98" s="544" t="str">
        <f t="shared" si="4"/>
        <v>27623,</v>
      </c>
      <c r="M98" s="1443" t="s">
        <v>532</v>
      </c>
    </row>
    <row r="99" spans="1:13">
      <c r="A99" s="31"/>
      <c r="B99" s="475">
        <v>55449</v>
      </c>
      <c r="C99" s="51" t="s">
        <v>3</v>
      </c>
      <c r="D99" s="51" t="str">
        <f t="shared" si="5"/>
        <v>55449,</v>
      </c>
      <c r="E99" s="476" t="s">
        <v>463</v>
      </c>
      <c r="F99" s="434"/>
      <c r="J99" s="544">
        <v>48311</v>
      </c>
      <c r="K99" s="544" t="s">
        <v>3</v>
      </c>
      <c r="L99" s="544" t="str">
        <f t="shared" ref="L99:L116" si="6">J99&amp;K99</f>
        <v>48311,</v>
      </c>
      <c r="M99" s="1443" t="s">
        <v>515</v>
      </c>
    </row>
    <row r="100" spans="1:13">
      <c r="A100" s="31"/>
      <c r="B100" s="475">
        <v>9025</v>
      </c>
      <c r="C100" s="51" t="s">
        <v>3</v>
      </c>
      <c r="D100" s="51" t="str">
        <f t="shared" si="5"/>
        <v>9025,</v>
      </c>
      <c r="E100" s="476" t="s">
        <v>561</v>
      </c>
      <c r="F100" s="434"/>
      <c r="J100" s="544">
        <v>41077</v>
      </c>
      <c r="K100" s="544" t="s">
        <v>3</v>
      </c>
      <c r="L100" s="544" t="str">
        <f t="shared" si="6"/>
        <v>41077,</v>
      </c>
      <c r="M100" s="1443" t="s">
        <v>495</v>
      </c>
    </row>
    <row r="101" spans="1:13">
      <c r="A101" s="31"/>
      <c r="B101" s="475">
        <v>64766</v>
      </c>
      <c r="C101" s="51" t="s">
        <v>3</v>
      </c>
      <c r="D101" s="51" t="str">
        <f t="shared" si="5"/>
        <v>64766,</v>
      </c>
      <c r="E101" s="476" t="s">
        <v>561</v>
      </c>
      <c r="F101" s="434"/>
      <c r="J101" s="544">
        <v>122750</v>
      </c>
      <c r="K101" s="544" t="s">
        <v>3</v>
      </c>
      <c r="L101" s="544" t="str">
        <f t="shared" si="6"/>
        <v>122750,</v>
      </c>
      <c r="M101" s="1443" t="s">
        <v>495</v>
      </c>
    </row>
    <row r="102" spans="1:13">
      <c r="A102" s="31"/>
      <c r="B102" s="475">
        <v>2585</v>
      </c>
      <c r="C102" s="51" t="s">
        <v>3</v>
      </c>
      <c r="D102" s="51" t="str">
        <f t="shared" si="5"/>
        <v>2585,</v>
      </c>
      <c r="E102" s="476" t="s">
        <v>848</v>
      </c>
      <c r="F102" s="434"/>
      <c r="J102" s="549">
        <v>231685</v>
      </c>
      <c r="K102" s="544" t="s">
        <v>3</v>
      </c>
      <c r="L102" s="544" t="str">
        <f t="shared" si="6"/>
        <v>231685,</v>
      </c>
      <c r="M102" s="554" t="s">
        <v>495</v>
      </c>
    </row>
    <row r="103" spans="1:13">
      <c r="A103" s="31"/>
      <c r="B103" s="475">
        <v>168760</v>
      </c>
      <c r="C103" s="51" t="s">
        <v>3</v>
      </c>
      <c r="D103" s="51" t="str">
        <f t="shared" si="5"/>
        <v>168760,</v>
      </c>
      <c r="E103" s="476" t="s">
        <v>848</v>
      </c>
      <c r="F103" s="434"/>
      <c r="J103" s="544">
        <v>104690</v>
      </c>
      <c r="K103" s="544" t="s">
        <v>3</v>
      </c>
      <c r="L103" s="544" t="str">
        <f t="shared" si="6"/>
        <v>104690,</v>
      </c>
      <c r="M103" s="1443" t="s">
        <v>340</v>
      </c>
    </row>
    <row r="104" spans="1:13">
      <c r="A104" s="31"/>
      <c r="B104" s="488">
        <v>170537</v>
      </c>
      <c r="C104" s="51" t="s">
        <v>3</v>
      </c>
      <c r="D104" s="51" t="str">
        <f t="shared" si="5"/>
        <v>170537,</v>
      </c>
      <c r="E104" s="477" t="s">
        <v>798</v>
      </c>
      <c r="F104" s="434"/>
      <c r="J104" s="565">
        <v>21583</v>
      </c>
      <c r="K104" s="544" t="s">
        <v>3</v>
      </c>
      <c r="L104" s="544" t="str">
        <f t="shared" si="6"/>
        <v>21583,</v>
      </c>
      <c r="M104" s="1449" t="s">
        <v>535</v>
      </c>
    </row>
    <row r="105" spans="1:13">
      <c r="A105" s="31"/>
      <c r="B105" s="488">
        <v>148441</v>
      </c>
      <c r="C105" s="51" t="s">
        <v>3</v>
      </c>
      <c r="D105" s="51" t="str">
        <f t="shared" si="5"/>
        <v>148441,</v>
      </c>
      <c r="E105" s="477" t="s">
        <v>501</v>
      </c>
      <c r="F105" s="434"/>
      <c r="J105" s="544">
        <v>165250</v>
      </c>
      <c r="K105" s="544" t="s">
        <v>3</v>
      </c>
      <c r="L105" s="544" t="str">
        <f t="shared" si="6"/>
        <v>165250,</v>
      </c>
      <c r="M105" s="567" t="s">
        <v>468</v>
      </c>
    </row>
    <row r="106" spans="1:13">
      <c r="A106" s="31"/>
      <c r="B106" s="488">
        <v>166819</v>
      </c>
      <c r="C106" s="51" t="s">
        <v>3</v>
      </c>
      <c r="D106" s="51" t="str">
        <f t="shared" si="5"/>
        <v>166819,</v>
      </c>
      <c r="E106" s="477" t="s">
        <v>28</v>
      </c>
      <c r="F106" s="434"/>
      <c r="J106" s="549">
        <v>240026</v>
      </c>
      <c r="K106" s="544" t="s">
        <v>3</v>
      </c>
      <c r="L106" s="544" t="str">
        <f t="shared" si="6"/>
        <v>240026,</v>
      </c>
      <c r="M106" s="554" t="s">
        <v>488</v>
      </c>
    </row>
    <row r="107" spans="1:13">
      <c r="A107" s="31"/>
      <c r="B107" s="488">
        <v>164949</v>
      </c>
      <c r="C107" s="51" t="s">
        <v>3</v>
      </c>
      <c r="D107" s="51" t="str">
        <f t="shared" si="5"/>
        <v>164949,</v>
      </c>
      <c r="E107" s="477" t="s">
        <v>28</v>
      </c>
      <c r="F107" s="434"/>
      <c r="J107" s="544">
        <v>155375</v>
      </c>
      <c r="K107" s="544" t="s">
        <v>3</v>
      </c>
      <c r="L107" s="544" t="str">
        <f t="shared" si="6"/>
        <v>155375,</v>
      </c>
      <c r="M107" s="1443" t="s">
        <v>471</v>
      </c>
    </row>
    <row r="108" spans="1:13">
      <c r="A108" s="31"/>
      <c r="B108" s="501">
        <v>135858</v>
      </c>
      <c r="C108" s="51" t="s">
        <v>3</v>
      </c>
      <c r="D108" s="51" t="str">
        <f t="shared" si="5"/>
        <v>135858,</v>
      </c>
      <c r="E108" s="476" t="s">
        <v>561</v>
      </c>
      <c r="F108" s="434"/>
      <c r="J108" s="563">
        <v>135143</v>
      </c>
      <c r="K108" s="544" t="s">
        <v>3</v>
      </c>
      <c r="L108" s="544" t="str">
        <f t="shared" si="6"/>
        <v>135143,</v>
      </c>
      <c r="M108" s="1448" t="s">
        <v>487</v>
      </c>
    </row>
    <row r="109" spans="1:13">
      <c r="A109" s="31"/>
      <c r="B109" s="501">
        <v>139495</v>
      </c>
      <c r="C109" s="51" t="s">
        <v>3</v>
      </c>
      <c r="D109" s="51" t="str">
        <f t="shared" si="5"/>
        <v>139495,</v>
      </c>
      <c r="E109" s="476" t="s">
        <v>477</v>
      </c>
      <c r="F109" s="434"/>
      <c r="J109" s="544">
        <v>148665</v>
      </c>
      <c r="K109" s="544" t="s">
        <v>3</v>
      </c>
      <c r="L109" s="544" t="str">
        <f t="shared" si="6"/>
        <v>148665,</v>
      </c>
      <c r="M109" s="1443" t="s">
        <v>479</v>
      </c>
    </row>
    <row r="110" spans="1:13">
      <c r="A110" s="31"/>
      <c r="B110" s="501">
        <v>137157</v>
      </c>
      <c r="C110" s="51" t="s">
        <v>3</v>
      </c>
      <c r="D110" s="51" t="str">
        <f t="shared" si="5"/>
        <v>137157,</v>
      </c>
      <c r="E110" s="476" t="s">
        <v>464</v>
      </c>
      <c r="F110" s="434"/>
      <c r="J110" s="544">
        <v>5326</v>
      </c>
      <c r="K110" s="544" t="s">
        <v>3</v>
      </c>
      <c r="L110" s="544" t="str">
        <f t="shared" si="6"/>
        <v>5326,</v>
      </c>
      <c r="M110" s="1443" t="s">
        <v>538</v>
      </c>
    </row>
    <row r="111" spans="1:13">
      <c r="A111" s="31"/>
      <c r="B111" s="501">
        <v>139497</v>
      </c>
      <c r="C111" s="51" t="s">
        <v>3</v>
      </c>
      <c r="D111" s="51" t="str">
        <f t="shared" si="5"/>
        <v>139497,</v>
      </c>
      <c r="E111" s="476" t="s">
        <v>850</v>
      </c>
      <c r="F111" s="434"/>
      <c r="J111" s="549">
        <v>166958</v>
      </c>
      <c r="K111" s="544" t="s">
        <v>3</v>
      </c>
      <c r="L111" s="544" t="str">
        <f t="shared" si="6"/>
        <v>166958,</v>
      </c>
      <c r="M111" s="554" t="s">
        <v>466</v>
      </c>
    </row>
    <row r="112" spans="1:13">
      <c r="A112" s="31"/>
      <c r="B112" s="501">
        <v>139743</v>
      </c>
      <c r="C112" s="51" t="s">
        <v>3</v>
      </c>
      <c r="D112" s="51" t="str">
        <f t="shared" si="5"/>
        <v>139743,</v>
      </c>
      <c r="E112" s="476" t="s">
        <v>472</v>
      </c>
      <c r="F112" s="434"/>
      <c r="J112" s="549">
        <v>105146</v>
      </c>
      <c r="K112" s="544" t="s">
        <v>3</v>
      </c>
      <c r="L112" s="544" t="str">
        <f t="shared" si="6"/>
        <v>105146,</v>
      </c>
      <c r="M112" s="554" t="s">
        <v>898</v>
      </c>
    </row>
    <row r="113" spans="1:13">
      <c r="A113" s="31"/>
      <c r="B113" s="501">
        <v>139494</v>
      </c>
      <c r="C113" s="51" t="s">
        <v>3</v>
      </c>
      <c r="D113" s="51" t="str">
        <f t="shared" si="5"/>
        <v>139494,</v>
      </c>
      <c r="E113" s="476" t="s">
        <v>789</v>
      </c>
      <c r="F113" s="434"/>
      <c r="J113" s="549">
        <v>176695</v>
      </c>
      <c r="K113" s="544" t="s">
        <v>3</v>
      </c>
      <c r="L113" s="544" t="str">
        <f t="shared" si="6"/>
        <v>176695,</v>
      </c>
      <c r="M113" s="554" t="s">
        <v>461</v>
      </c>
    </row>
    <row r="114" spans="1:13">
      <c r="A114" s="31"/>
      <c r="B114" s="501">
        <v>222895</v>
      </c>
      <c r="C114" s="51" t="s">
        <v>3</v>
      </c>
      <c r="D114" s="51" t="str">
        <f t="shared" si="5"/>
        <v>222895,</v>
      </c>
      <c r="E114" s="476" t="s">
        <v>457</v>
      </c>
      <c r="F114" s="434"/>
      <c r="J114" s="549">
        <v>182623</v>
      </c>
      <c r="K114" s="544" t="s">
        <v>3</v>
      </c>
      <c r="L114" s="544" t="str">
        <f t="shared" si="6"/>
        <v>182623,</v>
      </c>
      <c r="M114" s="554" t="s">
        <v>459</v>
      </c>
    </row>
    <row r="115" spans="1:13">
      <c r="A115" s="31"/>
      <c r="B115" s="501">
        <v>222896</v>
      </c>
      <c r="C115" s="51" t="s">
        <v>3</v>
      </c>
      <c r="D115" s="51" t="str">
        <f t="shared" si="5"/>
        <v>222896,</v>
      </c>
      <c r="E115" s="476" t="s">
        <v>851</v>
      </c>
      <c r="F115" s="434"/>
      <c r="J115" s="549">
        <v>135903</v>
      </c>
      <c r="K115" s="544" t="s">
        <v>3</v>
      </c>
      <c r="L115" s="544" t="str">
        <f t="shared" si="6"/>
        <v>135903,</v>
      </c>
      <c r="M115" s="554" t="s">
        <v>1693</v>
      </c>
    </row>
    <row r="116" spans="1:13">
      <c r="A116" s="31"/>
      <c r="B116" s="475">
        <v>201777</v>
      </c>
      <c r="C116" s="51" t="s">
        <v>3</v>
      </c>
      <c r="D116" s="51" t="str">
        <f t="shared" si="5"/>
        <v>201777,</v>
      </c>
      <c r="E116" s="476" t="s">
        <v>836</v>
      </c>
      <c r="F116" s="434"/>
      <c r="J116" s="549">
        <v>35082</v>
      </c>
      <c r="K116" s="544"/>
      <c r="L116" s="544" t="str">
        <f t="shared" si="6"/>
        <v>35082</v>
      </c>
      <c r="M116" s="554" t="s">
        <v>903</v>
      </c>
    </row>
    <row r="117" spans="1:6">
      <c r="A117" s="31"/>
      <c r="B117" s="475">
        <v>198750</v>
      </c>
      <c r="C117" s="51"/>
      <c r="D117" s="51" t="str">
        <f t="shared" si="5"/>
        <v>198750</v>
      </c>
      <c r="E117" s="476" t="s">
        <v>561</v>
      </c>
      <c r="F117" s="436"/>
    </row>
    <row r="118" spans="1:6">
      <c r="A118" s="31"/>
      <c r="B118" s="475"/>
      <c r="C118" s="51"/>
      <c r="D118" s="51"/>
      <c r="E118" s="476"/>
      <c r="F118" s="436"/>
    </row>
    <row r="119" ht="28.8" spans="1:6">
      <c r="A119" s="478" t="s">
        <v>1577</v>
      </c>
      <c r="B119" s="487">
        <v>184361</v>
      </c>
      <c r="C119" s="480"/>
      <c r="D119" s="480" t="str">
        <f>B119&amp;C119</f>
        <v>184361</v>
      </c>
      <c r="E119" s="491" t="s">
        <v>1204</v>
      </c>
      <c r="F119" s="502">
        <v>4</v>
      </c>
    </row>
    <row r="121" spans="1:6">
      <c r="A121" s="50"/>
      <c r="B121" s="50">
        <v>171745</v>
      </c>
      <c r="C121" s="50" t="s">
        <v>3</v>
      </c>
      <c r="D121" s="50" t="str">
        <f>B121&amp;C121</f>
        <v>171745,</v>
      </c>
      <c r="E121" s="50" t="s">
        <v>1679</v>
      </c>
      <c r="F121" s="414">
        <v>8</v>
      </c>
    </row>
    <row r="122" spans="1:6">
      <c r="A122" s="50"/>
      <c r="B122" s="50">
        <v>147435</v>
      </c>
      <c r="C122" s="50"/>
      <c r="D122" s="50">
        <v>147435</v>
      </c>
      <c r="E122" s="50" t="s">
        <v>1694</v>
      </c>
      <c r="F122" s="414">
        <v>8</v>
      </c>
    </row>
    <row r="124" spans="1:6">
      <c r="A124" s="559" t="s">
        <v>1185</v>
      </c>
      <c r="B124" s="559">
        <v>58522</v>
      </c>
      <c r="C124" s="559" t="s">
        <v>3</v>
      </c>
      <c r="D124" s="559" t="s">
        <v>1695</v>
      </c>
      <c r="E124" s="559" t="s">
        <v>106</v>
      </c>
      <c r="F124" s="560">
        <v>60</v>
      </c>
    </row>
    <row r="125" spans="1:6">
      <c r="A125" s="559"/>
      <c r="B125" s="559">
        <v>1466</v>
      </c>
      <c r="C125" s="559"/>
      <c r="D125" s="559">
        <v>1466</v>
      </c>
      <c r="E125" s="559" t="s">
        <v>796</v>
      </c>
      <c r="F125" s="560">
        <v>45</v>
      </c>
    </row>
    <row r="127" spans="1:6">
      <c r="A127" s="503" t="s">
        <v>1639</v>
      </c>
      <c r="B127" s="504">
        <v>240688</v>
      </c>
      <c r="C127" s="457"/>
      <c r="D127" s="457"/>
      <c r="E127" s="504" t="s">
        <v>1639</v>
      </c>
      <c r="F127" s="505">
        <v>20</v>
      </c>
    </row>
    <row r="129" ht="21.6" spans="1:6">
      <c r="A129" s="374" t="s">
        <v>1671</v>
      </c>
      <c r="B129" s="458">
        <v>242306</v>
      </c>
      <c r="C129" s="307"/>
      <c r="D129" s="458">
        <v>242306</v>
      </c>
      <c r="E129" s="307" t="s">
        <v>1672</v>
      </c>
      <c r="F129" s="298">
        <v>8</v>
      </c>
    </row>
    <row r="131" ht="24" spans="1:6">
      <c r="A131" s="455" t="s">
        <v>1634</v>
      </c>
      <c r="B131" s="456">
        <v>239621</v>
      </c>
      <c r="C131" s="457"/>
      <c r="D131" s="456" t="str">
        <f t="shared" ref="D131:D134" si="7">B131&amp;C131</f>
        <v>239621</v>
      </c>
      <c r="E131" s="175" t="s">
        <v>1635</v>
      </c>
      <c r="F131" s="454">
        <v>80</v>
      </c>
    </row>
    <row r="133" spans="1:6">
      <c r="A133" s="568" t="s">
        <v>1673</v>
      </c>
      <c r="B133" s="569">
        <v>226469</v>
      </c>
      <c r="C133" s="376" t="s">
        <v>3</v>
      </c>
      <c r="D133" s="376" t="str">
        <f t="shared" si="7"/>
        <v>226469,</v>
      </c>
      <c r="E133" s="569" t="s">
        <v>1491</v>
      </c>
      <c r="F133" s="570">
        <v>40</v>
      </c>
    </row>
    <row r="134" spans="1:6">
      <c r="A134" s="571"/>
      <c r="B134" s="569">
        <v>226472</v>
      </c>
      <c r="C134" s="376"/>
      <c r="D134" s="376" t="str">
        <f t="shared" si="7"/>
        <v>226472</v>
      </c>
      <c r="E134" s="569" t="s">
        <v>1495</v>
      </c>
      <c r="F134" s="572"/>
    </row>
    <row r="136" spans="2:6">
      <c r="B136" s="375" t="s">
        <v>79</v>
      </c>
      <c r="C136" s="375"/>
      <c r="D136" s="375"/>
      <c r="E136" s="375" t="s">
        <v>2</v>
      </c>
      <c r="F136" s="316"/>
    </row>
    <row r="137" spans="2:6">
      <c r="B137" s="352">
        <v>110038</v>
      </c>
      <c r="C137" s="352" t="s">
        <v>3</v>
      </c>
      <c r="D137" s="352" t="str">
        <f t="shared" ref="D137:D145" si="8">B137&amp;C137</f>
        <v>110038,</v>
      </c>
      <c r="E137" s="352" t="s">
        <v>103</v>
      </c>
      <c r="F137" s="573">
        <v>30</v>
      </c>
    </row>
    <row r="138" spans="2:6">
      <c r="B138" s="352">
        <v>110030</v>
      </c>
      <c r="C138" s="352" t="s">
        <v>3</v>
      </c>
      <c r="D138" s="352" t="str">
        <f t="shared" si="8"/>
        <v>110030,</v>
      </c>
      <c r="E138" s="574" t="s">
        <v>1366</v>
      </c>
      <c r="F138" s="573">
        <v>15</v>
      </c>
    </row>
    <row r="139" spans="2:6">
      <c r="B139" s="375">
        <v>161198</v>
      </c>
      <c r="C139" s="375" t="s">
        <v>3</v>
      </c>
      <c r="D139" s="375" t="str">
        <f t="shared" si="8"/>
        <v>161198,</v>
      </c>
      <c r="E139" s="375" t="s">
        <v>101</v>
      </c>
      <c r="F139" s="316">
        <v>20</v>
      </c>
    </row>
    <row r="140" spans="2:6">
      <c r="B140" s="375">
        <v>130134</v>
      </c>
      <c r="C140" s="375" t="s">
        <v>3</v>
      </c>
      <c r="D140" s="375" t="str">
        <f t="shared" si="8"/>
        <v>130134,</v>
      </c>
      <c r="E140" s="375" t="s">
        <v>101</v>
      </c>
      <c r="F140" s="316">
        <v>10</v>
      </c>
    </row>
    <row r="141" spans="2:6">
      <c r="B141" s="375">
        <v>177394</v>
      </c>
      <c r="C141" s="375" t="s">
        <v>3</v>
      </c>
      <c r="D141" s="375" t="str">
        <f t="shared" si="8"/>
        <v>177394,</v>
      </c>
      <c r="E141" s="375" t="s">
        <v>101</v>
      </c>
      <c r="F141" s="316">
        <v>8</v>
      </c>
    </row>
    <row r="142" spans="2:6">
      <c r="B142" s="375">
        <v>208936</v>
      </c>
      <c r="C142" s="375" t="s">
        <v>3</v>
      </c>
      <c r="D142" s="375" t="str">
        <f t="shared" si="8"/>
        <v>208936,</v>
      </c>
      <c r="E142" s="375" t="s">
        <v>546</v>
      </c>
      <c r="F142" s="316">
        <v>6</v>
      </c>
    </row>
    <row r="143" spans="2:6">
      <c r="B143" s="375">
        <v>144423</v>
      </c>
      <c r="C143" s="375" t="s">
        <v>3</v>
      </c>
      <c r="D143" s="375" t="str">
        <f t="shared" si="8"/>
        <v>144423,</v>
      </c>
      <c r="E143" s="375" t="s">
        <v>103</v>
      </c>
      <c r="F143" s="506">
        <v>10</v>
      </c>
    </row>
    <row r="144" spans="2:6">
      <c r="B144" s="375">
        <v>176240</v>
      </c>
      <c r="C144" s="375" t="s">
        <v>3</v>
      </c>
      <c r="D144" s="375" t="str">
        <f t="shared" si="8"/>
        <v>176240,</v>
      </c>
      <c r="E144" s="375" t="s">
        <v>1401</v>
      </c>
      <c r="F144" s="316">
        <v>5</v>
      </c>
    </row>
    <row r="145" spans="2:6">
      <c r="B145" s="375">
        <v>96009</v>
      </c>
      <c r="C145" s="375"/>
      <c r="D145" s="375" t="str">
        <f t="shared" si="8"/>
        <v>96009</v>
      </c>
      <c r="E145" s="375" t="s">
        <v>852</v>
      </c>
      <c r="F145" s="316">
        <v>10</v>
      </c>
    </row>
    <row r="146" spans="2:6">
      <c r="B146" s="375"/>
      <c r="C146" s="375"/>
      <c r="D146" s="375"/>
      <c r="E146" s="375"/>
      <c r="F146" s="316"/>
    </row>
    <row r="147" spans="2:6">
      <c r="B147" s="507" t="s">
        <v>454</v>
      </c>
      <c r="C147" s="507"/>
      <c r="D147" s="507"/>
      <c r="E147" s="507" t="s">
        <v>1414</v>
      </c>
      <c r="F147" s="316"/>
    </row>
    <row r="148" spans="2:6">
      <c r="B148" s="376">
        <v>155108</v>
      </c>
      <c r="C148" s="375" t="s">
        <v>3</v>
      </c>
      <c r="D148" s="376" t="str">
        <f>B148&amp;C152</f>
        <v>155108,</v>
      </c>
      <c r="E148" s="376" t="s">
        <v>1420</v>
      </c>
      <c r="F148" s="316">
        <v>20</v>
      </c>
    </row>
    <row r="149" spans="2:6">
      <c r="B149" s="376">
        <v>171499</v>
      </c>
      <c r="C149" s="376" t="s">
        <v>3</v>
      </c>
      <c r="D149" s="376" t="str">
        <f t="shared" ref="D149:D157" si="9">B149&amp;C149</f>
        <v>171499,</v>
      </c>
      <c r="E149" s="376" t="s">
        <v>1423</v>
      </c>
      <c r="F149" s="316">
        <v>15</v>
      </c>
    </row>
    <row r="150" spans="2:6">
      <c r="B150" s="451">
        <v>170191</v>
      </c>
      <c r="C150" s="451"/>
      <c r="D150" s="376" t="str">
        <f t="shared" si="9"/>
        <v>170191</v>
      </c>
      <c r="E150" s="85" t="s">
        <v>1650</v>
      </c>
      <c r="F150" s="508">
        <v>8</v>
      </c>
    </row>
    <row r="151" spans="2:6">
      <c r="B151" s="375" t="s">
        <v>79</v>
      </c>
      <c r="C151" s="375"/>
      <c r="D151" s="376"/>
      <c r="E151" s="375" t="s">
        <v>2</v>
      </c>
      <c r="F151" s="316"/>
    </row>
    <row r="152" spans="2:6">
      <c r="B152" s="375">
        <v>184082</v>
      </c>
      <c r="C152" s="375" t="s">
        <v>3</v>
      </c>
      <c r="D152" s="375" t="str">
        <f t="shared" si="9"/>
        <v>184082,</v>
      </c>
      <c r="E152" s="375" t="s">
        <v>135</v>
      </c>
      <c r="F152" s="506">
        <v>5</v>
      </c>
    </row>
    <row r="153" spans="2:6">
      <c r="B153" s="375">
        <v>48233</v>
      </c>
      <c r="C153" s="375" t="s">
        <v>3</v>
      </c>
      <c r="D153" s="375" t="str">
        <f t="shared" si="9"/>
        <v>48233,</v>
      </c>
      <c r="E153" s="375" t="s">
        <v>135</v>
      </c>
      <c r="F153" s="509"/>
    </row>
    <row r="154" spans="2:6">
      <c r="B154" s="375">
        <v>146</v>
      </c>
      <c r="C154" s="375" t="s">
        <v>3</v>
      </c>
      <c r="D154" s="375" t="str">
        <f t="shared" si="9"/>
        <v>146,</v>
      </c>
      <c r="E154" s="375" t="s">
        <v>150</v>
      </c>
      <c r="F154" s="316">
        <v>12</v>
      </c>
    </row>
    <row r="155" spans="2:6">
      <c r="B155" s="375">
        <v>184103</v>
      </c>
      <c r="C155" s="375" t="s">
        <v>3</v>
      </c>
      <c r="D155" s="375" t="str">
        <f t="shared" si="9"/>
        <v>184103,</v>
      </c>
      <c r="E155" s="375" t="s">
        <v>162</v>
      </c>
      <c r="F155" s="316">
        <v>18</v>
      </c>
    </row>
    <row r="156" spans="2:6">
      <c r="B156" s="375">
        <v>131752</v>
      </c>
      <c r="C156" s="375" t="s">
        <v>3</v>
      </c>
      <c r="D156" s="375" t="str">
        <f t="shared" si="9"/>
        <v>131752,</v>
      </c>
      <c r="E156" s="375" t="s">
        <v>148</v>
      </c>
      <c r="F156" s="316">
        <v>20</v>
      </c>
    </row>
    <row r="157" spans="2:6">
      <c r="B157" s="375">
        <v>9856</v>
      </c>
      <c r="C157" s="375"/>
      <c r="D157" s="375" t="str">
        <f t="shared" si="9"/>
        <v>9856</v>
      </c>
      <c r="E157" s="375" t="s">
        <v>1348</v>
      </c>
      <c r="F157" s="316">
        <v>10</v>
      </c>
    </row>
    <row r="159" spans="1:6">
      <c r="A159" s="575" t="s">
        <v>914</v>
      </c>
      <c r="B159" s="576">
        <v>118077</v>
      </c>
      <c r="C159" s="457" t="s">
        <v>3</v>
      </c>
      <c r="D159" s="576" t="str">
        <f t="shared" ref="D159:D161" si="10">B159&amp;C159</f>
        <v>118077,</v>
      </c>
      <c r="E159" s="576" t="s">
        <v>1636</v>
      </c>
      <c r="F159" s="503">
        <v>10</v>
      </c>
    </row>
    <row r="160" spans="1:6">
      <c r="A160" s="577"/>
      <c r="B160" s="504">
        <v>67665</v>
      </c>
      <c r="C160" s="457" t="s">
        <v>3</v>
      </c>
      <c r="D160" s="576" t="str">
        <f t="shared" si="10"/>
        <v>67665,</v>
      </c>
      <c r="E160" s="175" t="s">
        <v>113</v>
      </c>
      <c r="F160" s="578">
        <v>20</v>
      </c>
    </row>
    <row r="161" spans="1:6">
      <c r="A161" s="577"/>
      <c r="B161" s="504">
        <v>184102</v>
      </c>
      <c r="C161" s="457"/>
      <c r="D161" s="576" t="str">
        <f t="shared" si="10"/>
        <v>184102</v>
      </c>
      <c r="E161" s="175" t="s">
        <v>113</v>
      </c>
      <c r="F161" s="579"/>
    </row>
  </sheetData>
  <mergeCells count="31">
    <mergeCell ref="A8:E8"/>
    <mergeCell ref="A12:E12"/>
    <mergeCell ref="A13:E13"/>
    <mergeCell ref="A14:B14"/>
    <mergeCell ref="D14:E14"/>
    <mergeCell ref="A2:A6"/>
    <mergeCell ref="A17:A22"/>
    <mergeCell ref="A23:A24"/>
    <mergeCell ref="A25:A26"/>
    <mergeCell ref="A27:A33"/>
    <mergeCell ref="A34:A39"/>
    <mergeCell ref="A40:A42"/>
    <mergeCell ref="A44:A46"/>
    <mergeCell ref="A47:A117"/>
    <mergeCell ref="A133:A134"/>
    <mergeCell ref="A159:A161"/>
    <mergeCell ref="E2:E6"/>
    <mergeCell ref="E9:E10"/>
    <mergeCell ref="F2:F6"/>
    <mergeCell ref="F9:F10"/>
    <mergeCell ref="F17:F22"/>
    <mergeCell ref="F23:F24"/>
    <mergeCell ref="F25:F26"/>
    <mergeCell ref="F27:F33"/>
    <mergeCell ref="F34:F39"/>
    <mergeCell ref="F40:F42"/>
    <mergeCell ref="F44:F46"/>
    <mergeCell ref="F47:F117"/>
    <mergeCell ref="F133:F134"/>
    <mergeCell ref="F152:F153"/>
    <mergeCell ref="F160:F161"/>
  </mergeCells>
  <pageMargins left="0.75" right="0.75" top="1" bottom="1" header="0.5" footer="0.5"/>
  <pageSetup paperSize="120" orientation="portrait"/>
  <headerFooter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2"/>
  <sheetViews>
    <sheetView workbookViewId="0">
      <selection activeCell="A1" sqref="A1:V42"/>
    </sheetView>
  </sheetViews>
  <sheetFormatPr defaultColWidth="8.88888888888889" defaultRowHeight="14.4"/>
  <cols>
    <col min="1" max="1" width="7.55555555555556" customWidth="1"/>
    <col min="2" max="2" width="9.44444444444444" customWidth="1"/>
    <col min="3" max="3" width="7.55555555555556" customWidth="1"/>
    <col min="4" max="4" width="8.55555555555556" customWidth="1"/>
    <col min="5" max="5" width="8.44444444444444" customWidth="1"/>
    <col min="6" max="8" width="8.88888888888889" customWidth="1"/>
    <col min="9" max="9" width="10.6666666666667" customWidth="1"/>
    <col min="10" max="10" width="8.88888888888889" customWidth="1"/>
  </cols>
  <sheetData>
    <row r="1" ht="20.4" spans="1:22">
      <c r="A1" s="294" t="s">
        <v>1696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</row>
    <row r="2" ht="28.8" spans="1:22">
      <c r="A2" s="3" t="s">
        <v>276</v>
      </c>
      <c r="B2" s="4" t="s">
        <v>277</v>
      </c>
      <c r="C2" s="4" t="s">
        <v>278</v>
      </c>
      <c r="D2" s="5" t="s">
        <v>279</v>
      </c>
      <c r="E2" s="5" t="s">
        <v>280</v>
      </c>
      <c r="F2" s="5" t="s">
        <v>281</v>
      </c>
      <c r="G2" s="5" t="s">
        <v>282</v>
      </c>
      <c r="H2" s="35" t="s">
        <v>283</v>
      </c>
      <c r="I2" s="35" t="s">
        <v>284</v>
      </c>
      <c r="J2" s="5" t="s">
        <v>285</v>
      </c>
      <c r="K2" s="5" t="s">
        <v>286</v>
      </c>
      <c r="L2" s="4" t="s">
        <v>287</v>
      </c>
      <c r="M2" s="36" t="s">
        <v>288</v>
      </c>
      <c r="N2" s="4" t="s">
        <v>277</v>
      </c>
      <c r="O2" s="4" t="s">
        <v>289</v>
      </c>
      <c r="P2" s="4" t="s">
        <v>290</v>
      </c>
      <c r="Q2" s="4" t="s">
        <v>291</v>
      </c>
      <c r="R2" s="4" t="s">
        <v>292</v>
      </c>
      <c r="S2" s="407" t="s">
        <v>441</v>
      </c>
      <c r="T2" s="88" t="s">
        <v>861</v>
      </c>
      <c r="U2" s="88" t="s">
        <v>942</v>
      </c>
      <c r="V2" s="49" t="s">
        <v>1133</v>
      </c>
    </row>
    <row r="3" spans="1:22">
      <c r="A3" s="6" t="s">
        <v>1277</v>
      </c>
      <c r="B3" s="8" t="s">
        <v>294</v>
      </c>
      <c r="C3" s="8">
        <v>0.9</v>
      </c>
      <c r="D3" s="9">
        <v>1.9</v>
      </c>
      <c r="E3" s="10">
        <f>C3/D3*F4</f>
        <v>56534.2105263158</v>
      </c>
      <c r="F3" s="11">
        <v>119350</v>
      </c>
      <c r="G3" s="11">
        <v>3850</v>
      </c>
      <c r="H3" s="37">
        <f>E3/31</f>
        <v>1823.68421052632</v>
      </c>
      <c r="I3" s="37">
        <f>C3/D3*J4</f>
        <v>734.210526315789</v>
      </c>
      <c r="J3" s="38">
        <v>1550</v>
      </c>
      <c r="K3" s="38">
        <v>27450.5</v>
      </c>
      <c r="L3" s="39">
        <v>0.23</v>
      </c>
      <c r="M3" s="23">
        <v>85.8</v>
      </c>
      <c r="N3" s="20" t="s">
        <v>294</v>
      </c>
      <c r="O3" s="21">
        <v>120</v>
      </c>
      <c r="P3" s="21">
        <f>O3/4</f>
        <v>30</v>
      </c>
      <c r="Q3" s="21">
        <f>P3/7</f>
        <v>4.28571428571429</v>
      </c>
      <c r="R3" s="6">
        <v>60</v>
      </c>
      <c r="S3" s="70">
        <v>0</v>
      </c>
      <c r="T3" s="49">
        <v>30</v>
      </c>
      <c r="U3" s="49">
        <v>24</v>
      </c>
      <c r="V3" s="49">
        <v>15</v>
      </c>
    </row>
    <row r="4" spans="1:22">
      <c r="A4" s="6" t="s">
        <v>1277</v>
      </c>
      <c r="B4" s="8" t="s">
        <v>944</v>
      </c>
      <c r="C4" s="8">
        <v>1</v>
      </c>
      <c r="D4" s="9">
        <v>1.9</v>
      </c>
      <c r="E4" s="10">
        <f>C4/D4*F3</f>
        <v>62815.7894736842</v>
      </c>
      <c r="F4" s="11">
        <v>119350</v>
      </c>
      <c r="G4" s="11">
        <v>3850</v>
      </c>
      <c r="H4" s="37">
        <f>E4/31</f>
        <v>2026.31578947368</v>
      </c>
      <c r="I4" s="37">
        <f>C4/D4*J3</f>
        <v>815.789473684211</v>
      </c>
      <c r="J4" s="40">
        <v>1550</v>
      </c>
      <c r="K4" s="38">
        <v>27450.5</v>
      </c>
      <c r="L4" s="39">
        <v>0.23</v>
      </c>
      <c r="M4" s="23">
        <v>85.8</v>
      </c>
      <c r="N4" s="20" t="s">
        <v>944</v>
      </c>
      <c r="O4" s="21">
        <v>120</v>
      </c>
      <c r="P4" s="21">
        <f>O4/4</f>
        <v>30</v>
      </c>
      <c r="Q4" s="21">
        <f>P4/7</f>
        <v>4.28571428571429</v>
      </c>
      <c r="R4" s="6">
        <v>60</v>
      </c>
      <c r="S4" s="70">
        <v>0</v>
      </c>
      <c r="T4" s="49">
        <v>30</v>
      </c>
      <c r="U4" s="49">
        <v>26</v>
      </c>
      <c r="V4" s="49">
        <v>15</v>
      </c>
    </row>
    <row r="5" spans="1:22">
      <c r="A5" s="6"/>
      <c r="B5" s="8"/>
      <c r="C5" s="8">
        <f t="shared" ref="C5:I5" si="0">SUM(C3:C4)</f>
        <v>1.9</v>
      </c>
      <c r="D5" s="9"/>
      <c r="E5" s="10">
        <f t="shared" si="0"/>
        <v>119350</v>
      </c>
      <c r="F5" s="11"/>
      <c r="G5" s="11"/>
      <c r="H5" s="37">
        <f t="shared" si="0"/>
        <v>3850</v>
      </c>
      <c r="I5" s="37">
        <f t="shared" si="0"/>
        <v>1550</v>
      </c>
      <c r="J5" s="40"/>
      <c r="K5" s="38"/>
      <c r="L5" s="41"/>
      <c r="M5" s="23"/>
      <c r="N5" s="20"/>
      <c r="O5" s="23"/>
      <c r="P5" s="23"/>
      <c r="Q5" s="23"/>
      <c r="R5" s="8"/>
      <c r="S5" s="70"/>
      <c r="T5" s="49"/>
      <c r="U5" s="49">
        <f>SUM(U3:U4)</f>
        <v>50</v>
      </c>
      <c r="V5" s="49"/>
    </row>
    <row r="6" spans="1:18">
      <c r="A6" s="13"/>
      <c r="B6" s="172"/>
      <c r="C6" s="172"/>
      <c r="D6" s="173"/>
      <c r="E6" s="173"/>
      <c r="F6" s="173"/>
      <c r="G6" s="173"/>
      <c r="I6" s="173"/>
      <c r="J6" s="173"/>
      <c r="K6" s="173"/>
      <c r="L6" s="172"/>
      <c r="M6" s="172"/>
      <c r="N6" s="172"/>
      <c r="O6" s="172"/>
      <c r="P6" s="172"/>
      <c r="Q6" s="172"/>
      <c r="R6" s="172"/>
    </row>
    <row r="7" spans="1:18">
      <c r="A7" s="304" t="s">
        <v>298</v>
      </c>
      <c r="B7" s="329" t="s">
        <v>2</v>
      </c>
      <c r="C7" s="328" t="s">
        <v>294</v>
      </c>
      <c r="D7" s="328" t="s">
        <v>944</v>
      </c>
      <c r="E7" s="304" t="s">
        <v>442</v>
      </c>
      <c r="F7" s="159"/>
      <c r="G7" s="159"/>
      <c r="H7" s="159" t="s">
        <v>299</v>
      </c>
      <c r="I7" s="159"/>
      <c r="J7" s="303" t="s">
        <v>294</v>
      </c>
      <c r="K7" s="303" t="s">
        <v>944</v>
      </c>
      <c r="L7" s="159" t="s">
        <v>442</v>
      </c>
      <c r="M7" s="159"/>
      <c r="N7" s="172"/>
      <c r="O7" s="172"/>
      <c r="P7" s="172"/>
      <c r="Q7" s="172"/>
      <c r="R7" s="172"/>
    </row>
    <row r="8" spans="1:22">
      <c r="A8" s="518">
        <v>2</v>
      </c>
      <c r="B8" s="337" t="s">
        <v>1632</v>
      </c>
      <c r="C8" s="518">
        <v>1</v>
      </c>
      <c r="D8" s="519">
        <v>1</v>
      </c>
      <c r="E8" s="518">
        <f t="shared" ref="E8:E24" si="1">SUM(C8:D8)</f>
        <v>2</v>
      </c>
      <c r="F8" s="93"/>
      <c r="G8" s="93"/>
      <c r="H8" s="93"/>
      <c r="I8" s="93"/>
      <c r="J8" s="525"/>
      <c r="K8" s="525"/>
      <c r="L8" s="93"/>
      <c r="M8" s="93"/>
      <c r="N8" s="389"/>
      <c r="O8" s="389"/>
      <c r="P8" s="389"/>
      <c r="Q8" s="389"/>
      <c r="R8" s="389"/>
      <c r="S8" s="389"/>
      <c r="T8" s="389"/>
      <c r="U8" s="389"/>
      <c r="V8" s="389"/>
    </row>
    <row r="9" spans="1:22">
      <c r="A9" s="518">
        <v>21</v>
      </c>
      <c r="B9" s="337" t="s">
        <v>369</v>
      </c>
      <c r="C9" s="519">
        <v>10</v>
      </c>
      <c r="D9" s="519">
        <v>11</v>
      </c>
      <c r="E9" s="518">
        <f t="shared" si="1"/>
        <v>21</v>
      </c>
      <c r="F9" s="93"/>
      <c r="G9" s="518"/>
      <c r="H9" s="518">
        <v>22</v>
      </c>
      <c r="I9" s="337" t="s">
        <v>369</v>
      </c>
      <c r="J9" s="519">
        <v>10</v>
      </c>
      <c r="K9" s="525">
        <v>12</v>
      </c>
      <c r="L9" s="93">
        <f t="shared" ref="L9:L17" si="2">SUM(J9:K9)</f>
        <v>22</v>
      </c>
      <c r="M9" s="93"/>
      <c r="N9" s="390"/>
      <c r="O9" s="390"/>
      <c r="P9" s="390"/>
      <c r="Q9" s="390"/>
      <c r="R9" s="390"/>
      <c r="S9" s="390"/>
      <c r="T9" s="390"/>
      <c r="U9" s="390"/>
      <c r="V9" s="390"/>
    </row>
    <row r="10" spans="1:22">
      <c r="A10" s="518">
        <v>6</v>
      </c>
      <c r="B10" s="337" t="s">
        <v>1675</v>
      </c>
      <c r="C10" s="519">
        <v>3</v>
      </c>
      <c r="D10" s="519">
        <v>3</v>
      </c>
      <c r="E10" s="518">
        <f t="shared" si="1"/>
        <v>6</v>
      </c>
      <c r="F10" s="93"/>
      <c r="G10" s="518"/>
      <c r="H10" s="518">
        <v>7</v>
      </c>
      <c r="I10" s="337" t="s">
        <v>1675</v>
      </c>
      <c r="J10" s="519">
        <v>3</v>
      </c>
      <c r="K10" s="525">
        <v>4</v>
      </c>
      <c r="L10" s="93">
        <f t="shared" si="2"/>
        <v>7</v>
      </c>
      <c r="M10" s="93"/>
      <c r="N10" s="390"/>
      <c r="O10" s="390"/>
      <c r="P10" s="390"/>
      <c r="Q10" s="390"/>
      <c r="R10" s="390"/>
      <c r="S10" s="390"/>
      <c r="T10" s="390"/>
      <c r="U10" s="390"/>
      <c r="V10" s="390"/>
    </row>
    <row r="11" spans="1:22">
      <c r="A11" s="518">
        <v>8</v>
      </c>
      <c r="B11" s="337" t="s">
        <v>370</v>
      </c>
      <c r="C11" s="519">
        <v>4</v>
      </c>
      <c r="D11" s="519">
        <v>4</v>
      </c>
      <c r="E11" s="518">
        <f t="shared" si="1"/>
        <v>8</v>
      </c>
      <c r="F11" s="93"/>
      <c r="G11" s="518"/>
      <c r="H11" s="518">
        <v>10</v>
      </c>
      <c r="I11" s="337" t="s">
        <v>370</v>
      </c>
      <c r="J11" s="519">
        <v>5</v>
      </c>
      <c r="K11" s="525">
        <v>5</v>
      </c>
      <c r="L11" s="93">
        <f t="shared" si="2"/>
        <v>10</v>
      </c>
      <c r="M11" s="93"/>
      <c r="N11" s="390"/>
      <c r="O11" s="390"/>
      <c r="P11" s="390"/>
      <c r="Q11" s="390"/>
      <c r="R11" s="390"/>
      <c r="S11" s="390"/>
      <c r="T11" s="390"/>
      <c r="U11" s="390"/>
      <c r="V11" s="390"/>
    </row>
    <row r="12" spans="1:22">
      <c r="A12" s="518">
        <v>21</v>
      </c>
      <c r="B12" s="337" t="s">
        <v>300</v>
      </c>
      <c r="C12" s="519">
        <v>10</v>
      </c>
      <c r="D12" s="519">
        <v>11</v>
      </c>
      <c r="E12" s="518">
        <f t="shared" si="1"/>
        <v>21</v>
      </c>
      <c r="F12" s="93"/>
      <c r="G12" s="518"/>
      <c r="H12" s="518">
        <v>25</v>
      </c>
      <c r="I12" s="337" t="s">
        <v>300</v>
      </c>
      <c r="J12" s="519">
        <v>12</v>
      </c>
      <c r="K12" s="525">
        <v>13</v>
      </c>
      <c r="L12" s="93">
        <f t="shared" si="2"/>
        <v>25</v>
      </c>
      <c r="M12" s="93"/>
      <c r="N12" s="390"/>
      <c r="O12" s="390"/>
      <c r="P12" s="390"/>
      <c r="Q12" s="390"/>
      <c r="R12" s="390"/>
      <c r="S12" s="390"/>
      <c r="T12" s="390"/>
      <c r="U12" s="390"/>
      <c r="V12" s="390"/>
    </row>
    <row r="13" spans="1:22">
      <c r="A13" s="518">
        <v>19</v>
      </c>
      <c r="B13" s="337" t="s">
        <v>1595</v>
      </c>
      <c r="C13" s="519">
        <v>9</v>
      </c>
      <c r="D13" s="519">
        <v>10</v>
      </c>
      <c r="E13" s="518">
        <f t="shared" si="1"/>
        <v>19</v>
      </c>
      <c r="F13" s="93"/>
      <c r="G13" s="518"/>
      <c r="H13" s="518">
        <v>23</v>
      </c>
      <c r="I13" s="337" t="s">
        <v>1595</v>
      </c>
      <c r="J13" s="519">
        <v>11</v>
      </c>
      <c r="K13" s="525">
        <v>12</v>
      </c>
      <c r="L13" s="93">
        <f t="shared" si="2"/>
        <v>23</v>
      </c>
      <c r="M13" s="93"/>
      <c r="N13" s="390"/>
      <c r="O13" s="390"/>
      <c r="P13" s="390"/>
      <c r="Q13" s="390"/>
      <c r="R13" s="390"/>
      <c r="S13" s="390"/>
      <c r="T13" s="390"/>
      <c r="U13" s="390"/>
      <c r="V13" s="390"/>
    </row>
    <row r="14" spans="1:22">
      <c r="A14" s="518">
        <v>8</v>
      </c>
      <c r="B14" s="337" t="s">
        <v>1596</v>
      </c>
      <c r="C14" s="519">
        <v>4</v>
      </c>
      <c r="D14" s="519">
        <v>4</v>
      </c>
      <c r="E14" s="518">
        <f t="shared" si="1"/>
        <v>8</v>
      </c>
      <c r="F14" s="93"/>
      <c r="G14" s="518"/>
      <c r="H14" s="518">
        <v>10</v>
      </c>
      <c r="I14" s="337" t="s">
        <v>1596</v>
      </c>
      <c r="J14" s="519">
        <v>5</v>
      </c>
      <c r="K14" s="525">
        <v>5</v>
      </c>
      <c r="L14" s="93">
        <f t="shared" si="2"/>
        <v>10</v>
      </c>
      <c r="M14" s="93"/>
      <c r="N14" s="390"/>
      <c r="O14" s="390"/>
      <c r="P14" s="390"/>
      <c r="Q14" s="390"/>
      <c r="R14" s="390"/>
      <c r="S14" s="390"/>
      <c r="T14" s="390"/>
      <c r="U14" s="390"/>
      <c r="V14" s="390"/>
    </row>
    <row r="15" spans="1:22">
      <c r="A15" s="518">
        <v>2</v>
      </c>
      <c r="B15" s="337" t="s">
        <v>443</v>
      </c>
      <c r="C15" s="519">
        <v>1</v>
      </c>
      <c r="D15" s="519">
        <v>1</v>
      </c>
      <c r="E15" s="518">
        <f t="shared" si="1"/>
        <v>2</v>
      </c>
      <c r="F15" s="93"/>
      <c r="G15" s="518"/>
      <c r="H15" s="518">
        <v>3</v>
      </c>
      <c r="I15" s="337" t="s">
        <v>443</v>
      </c>
      <c r="J15" s="519">
        <v>1</v>
      </c>
      <c r="K15" s="525">
        <v>1</v>
      </c>
      <c r="L15" s="93">
        <f t="shared" si="2"/>
        <v>2</v>
      </c>
      <c r="M15" s="93"/>
      <c r="N15" s="390"/>
      <c r="O15" s="390"/>
      <c r="P15" s="390"/>
      <c r="Q15" s="390"/>
      <c r="R15" s="390"/>
      <c r="S15" s="390"/>
      <c r="T15" s="390"/>
      <c r="U15" s="390"/>
      <c r="V15" s="390"/>
    </row>
    <row r="16" spans="1:22">
      <c r="A16" s="518">
        <v>10</v>
      </c>
      <c r="B16" s="337" t="s">
        <v>1676</v>
      </c>
      <c r="C16" s="519">
        <v>5</v>
      </c>
      <c r="D16" s="519">
        <v>5</v>
      </c>
      <c r="E16" s="518">
        <f t="shared" si="1"/>
        <v>10</v>
      </c>
      <c r="F16" s="93"/>
      <c r="G16" s="518"/>
      <c r="H16" s="518">
        <v>12</v>
      </c>
      <c r="I16" s="337" t="s">
        <v>1676</v>
      </c>
      <c r="J16" s="519">
        <v>6</v>
      </c>
      <c r="K16" s="525">
        <v>6</v>
      </c>
      <c r="L16" s="93">
        <f t="shared" si="2"/>
        <v>12</v>
      </c>
      <c r="M16" s="93"/>
      <c r="N16" s="390"/>
      <c r="O16" s="390"/>
      <c r="P16" s="390"/>
      <c r="Q16" s="390"/>
      <c r="R16" s="390"/>
      <c r="S16" s="390"/>
      <c r="T16" s="390"/>
      <c r="U16" s="390"/>
      <c r="V16" s="390"/>
    </row>
    <row r="17" spans="1:22">
      <c r="A17" s="518">
        <v>24</v>
      </c>
      <c r="B17" s="337" t="s">
        <v>879</v>
      </c>
      <c r="C17" s="519">
        <v>11</v>
      </c>
      <c r="D17" s="519">
        <v>13</v>
      </c>
      <c r="E17" s="518">
        <f t="shared" si="1"/>
        <v>24</v>
      </c>
      <c r="F17" s="93"/>
      <c r="G17" s="518"/>
      <c r="H17" s="518">
        <v>29</v>
      </c>
      <c r="I17" s="337" t="s">
        <v>879</v>
      </c>
      <c r="J17" s="519">
        <v>14</v>
      </c>
      <c r="K17" s="525">
        <v>15</v>
      </c>
      <c r="L17" s="93">
        <f t="shared" si="2"/>
        <v>29</v>
      </c>
      <c r="M17" s="93"/>
      <c r="N17" s="390"/>
      <c r="O17" s="390"/>
      <c r="P17" s="390"/>
      <c r="Q17" s="390"/>
      <c r="R17" s="390"/>
      <c r="S17" s="390"/>
      <c r="T17" s="390"/>
      <c r="U17" s="390"/>
      <c r="V17" s="390"/>
    </row>
    <row r="18" spans="1:22">
      <c r="A18" s="518">
        <v>4</v>
      </c>
      <c r="B18" s="337" t="s">
        <v>1597</v>
      </c>
      <c r="C18" s="519">
        <v>2</v>
      </c>
      <c r="D18" s="519">
        <v>2</v>
      </c>
      <c r="E18" s="518">
        <f t="shared" si="1"/>
        <v>4</v>
      </c>
      <c r="F18" s="93"/>
      <c r="G18" s="518"/>
      <c r="H18" s="518"/>
      <c r="I18" s="337"/>
      <c r="J18" s="519"/>
      <c r="K18" s="525"/>
      <c r="L18" s="93"/>
      <c r="M18" s="93"/>
      <c r="N18" s="390"/>
      <c r="O18" s="390"/>
      <c r="P18" s="390"/>
      <c r="Q18" s="390"/>
      <c r="R18" s="390"/>
      <c r="S18" s="390"/>
      <c r="T18" s="390"/>
      <c r="U18" s="390"/>
      <c r="V18" s="390"/>
    </row>
    <row r="19" spans="1:22">
      <c r="A19" s="518">
        <v>3200</v>
      </c>
      <c r="B19" s="337" t="s">
        <v>313</v>
      </c>
      <c r="C19" s="519">
        <v>1516</v>
      </c>
      <c r="D19" s="519">
        <v>1684</v>
      </c>
      <c r="E19" s="518">
        <f t="shared" si="1"/>
        <v>3200</v>
      </c>
      <c r="F19" s="93"/>
      <c r="G19" s="518"/>
      <c r="H19" s="518">
        <v>4000</v>
      </c>
      <c r="I19" s="337" t="s">
        <v>313</v>
      </c>
      <c r="J19" s="519">
        <v>1895</v>
      </c>
      <c r="K19" s="525">
        <v>2105</v>
      </c>
      <c r="L19" s="93">
        <f>SUM(J19:K19)</f>
        <v>4000</v>
      </c>
      <c r="M19" s="93"/>
      <c r="N19" s="390"/>
      <c r="O19" s="390"/>
      <c r="P19" s="390"/>
      <c r="Q19" s="390"/>
      <c r="R19" s="390"/>
      <c r="S19" s="390"/>
      <c r="T19" s="390"/>
      <c r="U19" s="390"/>
      <c r="V19" s="390"/>
    </row>
    <row r="20" spans="1:22">
      <c r="A20" s="518">
        <v>1700</v>
      </c>
      <c r="B20" s="337" t="s">
        <v>1697</v>
      </c>
      <c r="C20" s="519">
        <v>805</v>
      </c>
      <c r="D20" s="519">
        <v>895</v>
      </c>
      <c r="E20" s="518">
        <f t="shared" si="1"/>
        <v>1700</v>
      </c>
      <c r="F20" s="93"/>
      <c r="G20" s="518"/>
      <c r="H20" s="518"/>
      <c r="I20" s="337"/>
      <c r="J20" s="519"/>
      <c r="K20" s="525"/>
      <c r="L20" s="93"/>
      <c r="M20" s="93"/>
      <c r="N20" s="390"/>
      <c r="O20" s="390"/>
      <c r="P20" s="390"/>
      <c r="Q20" s="390"/>
      <c r="R20" s="390"/>
      <c r="S20" s="390"/>
      <c r="T20" s="390"/>
      <c r="U20" s="390"/>
      <c r="V20" s="390"/>
    </row>
    <row r="21" spans="1:22">
      <c r="A21" s="518">
        <v>8</v>
      </c>
      <c r="B21" s="518" t="s">
        <v>1679</v>
      </c>
      <c r="C21" s="519">
        <v>4</v>
      </c>
      <c r="D21" s="519">
        <v>4</v>
      </c>
      <c r="E21" s="518">
        <f t="shared" si="1"/>
        <v>8</v>
      </c>
      <c r="F21" s="93"/>
      <c r="G21" s="93"/>
      <c r="H21" s="520"/>
      <c r="I21" s="94"/>
      <c r="J21" s="525"/>
      <c r="K21" s="525"/>
      <c r="L21" s="93"/>
      <c r="M21" s="93"/>
      <c r="N21" s="390"/>
      <c r="O21" s="390"/>
      <c r="P21" s="390"/>
      <c r="Q21" s="390"/>
      <c r="R21" s="390"/>
      <c r="S21" s="390"/>
      <c r="T21" s="390"/>
      <c r="U21" s="390"/>
      <c r="V21" s="390"/>
    </row>
    <row r="22" spans="1:22">
      <c r="A22" s="304">
        <v>40</v>
      </c>
      <c r="B22" s="329" t="s">
        <v>1639</v>
      </c>
      <c r="C22" s="518">
        <v>19</v>
      </c>
      <c r="D22" s="519">
        <v>21</v>
      </c>
      <c r="E22" s="518">
        <f t="shared" si="1"/>
        <v>40</v>
      </c>
      <c r="F22" s="93"/>
      <c r="G22" s="93"/>
      <c r="H22" s="93"/>
      <c r="I22" s="93"/>
      <c r="J22" s="93"/>
      <c r="K22" s="93"/>
      <c r="L22" s="93"/>
      <c r="M22" s="93"/>
      <c r="N22" s="526"/>
      <c r="O22" s="526"/>
      <c r="P22" s="526"/>
      <c r="Q22" s="526"/>
      <c r="R22" s="526"/>
      <c r="S22" s="526"/>
      <c r="T22" s="526"/>
      <c r="U22" s="526"/>
      <c r="V22" s="526"/>
    </row>
    <row r="23" spans="1:22">
      <c r="A23" s="304">
        <v>10</v>
      </c>
      <c r="B23" s="329" t="s">
        <v>1682</v>
      </c>
      <c r="C23" s="518">
        <v>5</v>
      </c>
      <c r="D23" s="519">
        <v>5</v>
      </c>
      <c r="E23" s="518">
        <f t="shared" si="1"/>
        <v>10</v>
      </c>
      <c r="F23" s="93"/>
      <c r="G23" s="93"/>
      <c r="H23" s="93"/>
      <c r="I23" s="93"/>
      <c r="J23" s="525"/>
      <c r="K23" s="525"/>
      <c r="L23" s="93"/>
      <c r="M23" s="93"/>
      <c r="N23" s="526"/>
      <c r="O23" s="526"/>
      <c r="P23" s="526"/>
      <c r="Q23" s="526"/>
      <c r="R23" s="526"/>
      <c r="S23" s="526"/>
      <c r="T23" s="526"/>
      <c r="U23" s="526"/>
      <c r="V23" s="526"/>
    </row>
    <row r="24" spans="1:22">
      <c r="A24" s="304">
        <v>20</v>
      </c>
      <c r="B24" s="304" t="s">
        <v>1634</v>
      </c>
      <c r="C24" s="518">
        <v>9</v>
      </c>
      <c r="D24" s="519">
        <v>11</v>
      </c>
      <c r="E24" s="518">
        <f t="shared" si="1"/>
        <v>20</v>
      </c>
      <c r="F24" s="93"/>
      <c r="G24" s="93"/>
      <c r="H24" s="93"/>
      <c r="I24" s="94"/>
      <c r="J24" s="525"/>
      <c r="K24" s="525"/>
      <c r="L24" s="93"/>
      <c r="M24" s="93"/>
      <c r="N24" s="390"/>
      <c r="O24" s="390"/>
      <c r="P24" s="390"/>
      <c r="Q24" s="390"/>
      <c r="R24" s="390"/>
      <c r="S24" s="390"/>
      <c r="T24" s="390"/>
      <c r="U24" s="390"/>
      <c r="V24" s="390"/>
    </row>
    <row r="25" spans="1:22">
      <c r="A25" s="304">
        <v>20</v>
      </c>
      <c r="B25" s="329" t="s">
        <v>101</v>
      </c>
      <c r="C25" s="518">
        <v>10</v>
      </c>
      <c r="D25" s="519">
        <v>10</v>
      </c>
      <c r="E25" s="518">
        <f t="shared" ref="E25:E39" si="3">SUM(C25:D25)</f>
        <v>20</v>
      </c>
      <c r="F25" s="93"/>
      <c r="G25" s="93"/>
      <c r="H25" s="93"/>
      <c r="I25" s="93"/>
      <c r="J25" s="525"/>
      <c r="K25" s="525"/>
      <c r="L25" s="93"/>
      <c r="M25" s="93"/>
      <c r="N25" s="408"/>
      <c r="O25" s="408"/>
      <c r="P25" s="408"/>
      <c r="Q25" s="408"/>
      <c r="R25" s="408"/>
      <c r="S25" s="408"/>
      <c r="T25" s="408"/>
      <c r="U25" s="408"/>
      <c r="V25" s="408"/>
    </row>
    <row r="26" spans="1:22">
      <c r="A26" s="304">
        <v>4</v>
      </c>
      <c r="B26" s="329" t="s">
        <v>1590</v>
      </c>
      <c r="C26" s="518">
        <v>2</v>
      </c>
      <c r="D26" s="519">
        <v>2</v>
      </c>
      <c r="E26" s="518">
        <f t="shared" si="3"/>
        <v>4</v>
      </c>
      <c r="F26" s="93"/>
      <c r="G26" s="93"/>
      <c r="H26" s="93"/>
      <c r="I26" s="527"/>
      <c r="J26" s="525"/>
      <c r="K26" s="525"/>
      <c r="L26" s="93"/>
      <c r="M26" s="93"/>
      <c r="N26" s="526"/>
      <c r="O26" s="526"/>
      <c r="P26" s="526"/>
      <c r="Q26" s="526"/>
      <c r="R26" s="526"/>
      <c r="S26" s="526"/>
      <c r="T26" s="526"/>
      <c r="U26" s="526"/>
      <c r="V26" s="526"/>
    </row>
    <row r="27" spans="1:22">
      <c r="A27" s="304">
        <v>10</v>
      </c>
      <c r="B27" s="329" t="s">
        <v>1685</v>
      </c>
      <c r="C27" s="518">
        <v>5</v>
      </c>
      <c r="D27" s="519">
        <v>5</v>
      </c>
      <c r="E27" s="518">
        <f t="shared" si="3"/>
        <v>10</v>
      </c>
      <c r="F27" s="93"/>
      <c r="G27" s="93"/>
      <c r="H27" s="93"/>
      <c r="I27" s="93"/>
      <c r="J27" s="525"/>
      <c r="K27" s="525"/>
      <c r="L27" s="93"/>
      <c r="M27" s="93"/>
      <c r="N27" s="526"/>
      <c r="O27" s="526"/>
      <c r="P27" s="526"/>
      <c r="Q27" s="526"/>
      <c r="R27" s="526"/>
      <c r="S27" s="526"/>
      <c r="T27" s="526"/>
      <c r="U27" s="526"/>
      <c r="V27" s="526"/>
    </row>
    <row r="28" spans="1:22">
      <c r="A28" s="304">
        <v>3</v>
      </c>
      <c r="B28" s="304" t="s">
        <v>1591</v>
      </c>
      <c r="C28" s="518">
        <v>2</v>
      </c>
      <c r="D28" s="519">
        <v>1</v>
      </c>
      <c r="E28" s="518">
        <f t="shared" si="3"/>
        <v>3</v>
      </c>
      <c r="F28" s="93"/>
      <c r="G28" s="521"/>
      <c r="H28" s="521"/>
      <c r="I28" s="521"/>
      <c r="J28" s="521"/>
      <c r="K28" s="521"/>
      <c r="L28" s="521"/>
      <c r="M28" s="521"/>
      <c r="N28" s="389"/>
      <c r="O28" s="389"/>
      <c r="P28" s="389"/>
      <c r="Q28" s="389"/>
      <c r="R28" s="389"/>
      <c r="S28" s="389"/>
      <c r="T28" s="389"/>
      <c r="U28" s="389"/>
      <c r="V28" s="389"/>
    </row>
    <row r="29" spans="1:22">
      <c r="A29" s="304">
        <v>8</v>
      </c>
      <c r="B29" s="329" t="s">
        <v>1592</v>
      </c>
      <c r="C29" s="518">
        <v>4</v>
      </c>
      <c r="D29" s="519">
        <v>4</v>
      </c>
      <c r="E29" s="518">
        <f t="shared" si="3"/>
        <v>8</v>
      </c>
      <c r="F29" s="93"/>
      <c r="G29" s="93"/>
      <c r="H29" s="93"/>
      <c r="I29" s="93"/>
      <c r="J29" s="525"/>
      <c r="K29" s="525"/>
      <c r="L29" s="93"/>
      <c r="M29" s="93"/>
      <c r="N29" s="526"/>
      <c r="O29" s="526"/>
      <c r="P29" s="526"/>
      <c r="Q29" s="526"/>
      <c r="R29" s="526"/>
      <c r="S29" s="526"/>
      <c r="T29" s="526"/>
      <c r="U29" s="532"/>
      <c r="V29" s="526"/>
    </row>
    <row r="30" spans="1:22">
      <c r="A30" s="304">
        <v>30</v>
      </c>
      <c r="B30" s="304" t="s">
        <v>337</v>
      </c>
      <c r="C30" s="518">
        <v>15</v>
      </c>
      <c r="D30" s="519">
        <v>15</v>
      </c>
      <c r="E30" s="518">
        <f t="shared" si="3"/>
        <v>30</v>
      </c>
      <c r="F30" s="93"/>
      <c r="G30" s="93"/>
      <c r="H30" s="93"/>
      <c r="I30" s="527"/>
      <c r="J30" s="525"/>
      <c r="K30" s="525"/>
      <c r="L30" s="93"/>
      <c r="M30" s="93"/>
      <c r="N30" s="528"/>
      <c r="O30" s="528"/>
      <c r="P30" s="528"/>
      <c r="Q30" s="528"/>
      <c r="R30" s="528"/>
      <c r="S30" s="528"/>
      <c r="T30" s="528"/>
      <c r="U30" s="533"/>
      <c r="V30" s="528"/>
    </row>
    <row r="31" spans="1:22">
      <c r="A31" s="304">
        <v>15</v>
      </c>
      <c r="B31" s="304" t="s">
        <v>543</v>
      </c>
      <c r="C31" s="518">
        <v>7</v>
      </c>
      <c r="D31" s="519">
        <v>8</v>
      </c>
      <c r="E31" s="304">
        <f t="shared" si="3"/>
        <v>15</v>
      </c>
      <c r="F31" s="93"/>
      <c r="G31" s="159"/>
      <c r="H31" s="159"/>
      <c r="I31" s="159"/>
      <c r="J31" s="303"/>
      <c r="K31" s="303"/>
      <c r="L31" s="159"/>
      <c r="M31" s="159"/>
      <c r="N31" s="529"/>
      <c r="O31" s="529"/>
      <c r="P31" s="529"/>
      <c r="Q31" s="529"/>
      <c r="R31" s="529"/>
      <c r="S31" s="531"/>
      <c r="T31" s="531"/>
      <c r="U31" s="531"/>
      <c r="V31" s="531"/>
    </row>
    <row r="32" spans="1:22">
      <c r="A32" s="304">
        <v>8</v>
      </c>
      <c r="B32" s="304" t="s">
        <v>1650</v>
      </c>
      <c r="C32" s="518">
        <v>4</v>
      </c>
      <c r="D32" s="519">
        <v>4</v>
      </c>
      <c r="E32" s="304">
        <f t="shared" si="3"/>
        <v>8</v>
      </c>
      <c r="F32" s="93"/>
      <c r="G32" s="159"/>
      <c r="H32" s="159"/>
      <c r="I32" s="159"/>
      <c r="J32" s="303"/>
      <c r="K32" s="303"/>
      <c r="L32" s="159"/>
      <c r="M32" s="159"/>
      <c r="N32" s="529"/>
      <c r="O32" s="529"/>
      <c r="P32" s="529"/>
      <c r="Q32" s="529"/>
      <c r="R32" s="529"/>
      <c r="S32" s="531"/>
      <c r="T32" s="531"/>
      <c r="U32" s="531"/>
      <c r="V32" s="531"/>
    </row>
    <row r="33" spans="1:22">
      <c r="A33" s="304">
        <v>5</v>
      </c>
      <c r="B33" s="329" t="s">
        <v>1583</v>
      </c>
      <c r="C33" s="518">
        <v>2</v>
      </c>
      <c r="D33" s="519">
        <v>3</v>
      </c>
      <c r="E33" s="304">
        <f t="shared" si="3"/>
        <v>5</v>
      </c>
      <c r="F33" s="93"/>
      <c r="G33" s="159"/>
      <c r="H33" s="159"/>
      <c r="I33" s="166"/>
      <c r="J33" s="303"/>
      <c r="K33" s="303"/>
      <c r="L33" s="159"/>
      <c r="M33" s="159"/>
      <c r="N33" s="206"/>
      <c r="O33" s="206"/>
      <c r="P33" s="206"/>
      <c r="Q33" s="206"/>
      <c r="R33" s="206"/>
      <c r="S33" s="206"/>
      <c r="T33" s="206"/>
      <c r="U33" s="206"/>
      <c r="V33" s="206"/>
    </row>
    <row r="34" spans="1:22">
      <c r="A34" s="304">
        <v>12</v>
      </c>
      <c r="B34" s="329" t="s">
        <v>1585</v>
      </c>
      <c r="C34" s="518">
        <v>6</v>
      </c>
      <c r="D34" s="519">
        <v>6</v>
      </c>
      <c r="E34" s="304">
        <f t="shared" si="3"/>
        <v>12</v>
      </c>
      <c r="F34" s="93"/>
      <c r="G34" s="159"/>
      <c r="H34" s="159"/>
      <c r="I34" s="166"/>
      <c r="J34" s="303"/>
      <c r="K34" s="303"/>
      <c r="L34" s="159"/>
      <c r="M34" s="159"/>
      <c r="N34" s="206"/>
      <c r="O34" s="206"/>
      <c r="P34" s="206"/>
      <c r="Q34" s="206"/>
      <c r="R34" s="206"/>
      <c r="S34" s="206"/>
      <c r="T34" s="206"/>
      <c r="U34" s="206"/>
      <c r="V34" s="206"/>
    </row>
    <row r="35" spans="1:22">
      <c r="A35" s="304">
        <v>18</v>
      </c>
      <c r="B35" s="329" t="s">
        <v>1586</v>
      </c>
      <c r="C35" s="518">
        <v>9</v>
      </c>
      <c r="D35" s="519">
        <v>9</v>
      </c>
      <c r="E35" s="304">
        <f t="shared" si="3"/>
        <v>18</v>
      </c>
      <c r="F35" s="93"/>
      <c r="G35" s="159"/>
      <c r="H35" s="159"/>
      <c r="I35" s="166"/>
      <c r="J35" s="303"/>
      <c r="K35" s="303"/>
      <c r="L35" s="159"/>
      <c r="M35" s="159"/>
      <c r="N35" s="206"/>
      <c r="O35" s="206"/>
      <c r="P35" s="206"/>
      <c r="Q35" s="206"/>
      <c r="R35" s="206"/>
      <c r="S35" s="206"/>
      <c r="T35" s="206"/>
      <c r="U35" s="206"/>
      <c r="V35" s="206"/>
    </row>
    <row r="36" spans="1:22">
      <c r="A36" s="304">
        <v>20</v>
      </c>
      <c r="B36" s="329" t="s">
        <v>1587</v>
      </c>
      <c r="C36" s="518">
        <v>9</v>
      </c>
      <c r="D36" s="519">
        <v>11</v>
      </c>
      <c r="E36" s="304">
        <f t="shared" si="3"/>
        <v>20</v>
      </c>
      <c r="F36" s="93"/>
      <c r="G36" s="159"/>
      <c r="H36" s="159"/>
      <c r="I36" s="166"/>
      <c r="J36" s="303"/>
      <c r="K36" s="303"/>
      <c r="L36" s="159"/>
      <c r="M36" s="159"/>
      <c r="N36" s="206"/>
      <c r="O36" s="206"/>
      <c r="P36" s="206"/>
      <c r="Q36" s="206"/>
      <c r="R36" s="206"/>
      <c r="S36" s="206"/>
      <c r="T36" s="206"/>
      <c r="U36" s="206"/>
      <c r="V36" s="206"/>
    </row>
    <row r="37" spans="1:22">
      <c r="A37" s="304">
        <v>10</v>
      </c>
      <c r="B37" s="329" t="s">
        <v>1588</v>
      </c>
      <c r="C37" s="518">
        <v>5</v>
      </c>
      <c r="D37" s="519">
        <v>5</v>
      </c>
      <c r="E37" s="304">
        <f t="shared" si="3"/>
        <v>10</v>
      </c>
      <c r="F37" s="93"/>
      <c r="G37" s="159"/>
      <c r="H37" s="159"/>
      <c r="I37" s="166"/>
      <c r="J37" s="303"/>
      <c r="K37" s="303"/>
      <c r="L37" s="159"/>
      <c r="M37" s="159"/>
      <c r="N37" s="206"/>
      <c r="O37" s="206"/>
      <c r="P37" s="206"/>
      <c r="Q37" s="206"/>
      <c r="R37" s="206"/>
      <c r="S37" s="206"/>
      <c r="T37" s="206"/>
      <c r="U37" s="206"/>
      <c r="V37" s="206"/>
    </row>
    <row r="38" spans="1:22">
      <c r="A38" s="304">
        <v>10</v>
      </c>
      <c r="B38" s="329" t="s">
        <v>1655</v>
      </c>
      <c r="C38" s="518">
        <v>5</v>
      </c>
      <c r="D38" s="519">
        <v>5</v>
      </c>
      <c r="E38" s="522">
        <f t="shared" si="3"/>
        <v>10</v>
      </c>
      <c r="F38" s="93"/>
      <c r="G38" s="523"/>
      <c r="H38" s="523"/>
      <c r="I38" s="523"/>
      <c r="J38" s="523"/>
      <c r="K38" s="523"/>
      <c r="L38" s="523"/>
      <c r="M38" s="523"/>
      <c r="N38" s="530"/>
      <c r="O38" s="530"/>
      <c r="P38" s="530"/>
      <c r="Q38" s="530"/>
      <c r="R38" s="530"/>
      <c r="S38" s="530"/>
      <c r="T38" s="530"/>
      <c r="U38" s="530"/>
      <c r="V38" s="530"/>
    </row>
    <row r="39" spans="1:22">
      <c r="A39" s="304">
        <v>20</v>
      </c>
      <c r="B39" s="329" t="s">
        <v>1584</v>
      </c>
      <c r="C39" s="518">
        <v>9</v>
      </c>
      <c r="D39" s="519">
        <v>11</v>
      </c>
      <c r="E39" s="304">
        <f t="shared" si="3"/>
        <v>20</v>
      </c>
      <c r="F39" s="93"/>
      <c r="G39" s="34"/>
      <c r="H39" s="34"/>
      <c r="I39" s="34"/>
      <c r="J39" s="34"/>
      <c r="K39" s="34"/>
      <c r="L39" s="34"/>
      <c r="M39" s="34"/>
      <c r="N39" s="531"/>
      <c r="O39" s="531"/>
      <c r="P39" s="531"/>
      <c r="Q39" s="531"/>
      <c r="R39" s="531"/>
      <c r="S39" s="531"/>
      <c r="T39" s="531"/>
      <c r="U39" s="531"/>
      <c r="V39" s="531"/>
    </row>
    <row r="40" spans="1:22">
      <c r="A40" s="519">
        <v>3708</v>
      </c>
      <c r="B40" s="337" t="s">
        <v>1147</v>
      </c>
      <c r="C40" s="519">
        <v>1756</v>
      </c>
      <c r="D40" s="519">
        <v>1952</v>
      </c>
      <c r="E40" s="518">
        <v>3708</v>
      </c>
      <c r="F40" s="93"/>
      <c r="G40" s="93"/>
      <c r="H40" s="93"/>
      <c r="I40" s="93"/>
      <c r="J40" s="525"/>
      <c r="K40" s="525"/>
      <c r="L40" s="93"/>
      <c r="M40" s="93"/>
      <c r="N40" s="389"/>
      <c r="O40" s="389"/>
      <c r="P40" s="389"/>
      <c r="Q40" s="389"/>
      <c r="R40" s="389"/>
      <c r="S40" s="389"/>
      <c r="T40" s="389"/>
      <c r="U40" s="389"/>
      <c r="V40" s="389"/>
    </row>
    <row r="41" spans="1:22">
      <c r="A41" s="518">
        <v>18</v>
      </c>
      <c r="B41" s="518" t="s">
        <v>1598</v>
      </c>
      <c r="C41" s="519">
        <v>9</v>
      </c>
      <c r="D41" s="519">
        <v>9</v>
      </c>
      <c r="E41" s="518">
        <f>SUM(C41:D41)</f>
        <v>18</v>
      </c>
      <c r="F41" s="93"/>
      <c r="G41" s="93"/>
      <c r="H41" s="93"/>
      <c r="I41" s="93"/>
      <c r="J41" s="525"/>
      <c r="K41" s="525"/>
      <c r="L41" s="93"/>
      <c r="M41" s="93"/>
      <c r="N41" s="389"/>
      <c r="O41" s="389"/>
      <c r="P41" s="389"/>
      <c r="Q41" s="389"/>
      <c r="R41" s="389"/>
      <c r="S41" s="389"/>
      <c r="T41" s="389"/>
      <c r="U41" s="389"/>
      <c r="V41" s="389"/>
    </row>
    <row r="42" spans="1:22">
      <c r="A42" s="524">
        <v>140</v>
      </c>
      <c r="B42" s="337" t="s">
        <v>722</v>
      </c>
      <c r="C42" s="519">
        <v>70</v>
      </c>
      <c r="D42" s="519">
        <v>70</v>
      </c>
      <c r="E42" s="518">
        <f>SUM(C42:D42)</f>
        <v>140</v>
      </c>
      <c r="F42" s="93"/>
      <c r="G42" s="93"/>
      <c r="H42" s="93"/>
      <c r="I42" s="94"/>
      <c r="J42" s="525"/>
      <c r="K42" s="525"/>
      <c r="L42" s="93"/>
      <c r="M42" s="93"/>
      <c r="N42" s="390"/>
      <c r="O42" s="390"/>
      <c r="P42" s="390"/>
      <c r="Q42" s="390"/>
      <c r="R42" s="390"/>
      <c r="S42" s="390"/>
      <c r="T42" s="390"/>
      <c r="U42" s="390"/>
      <c r="V42" s="390"/>
    </row>
  </sheetData>
  <mergeCells count="1">
    <mergeCell ref="A1:V1"/>
  </mergeCells>
  <pageMargins left="0.75" right="0.75" top="1" bottom="1" header="0.5" footer="0.5"/>
  <pageSetup paperSize="120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9"/>
  <sheetViews>
    <sheetView topLeftCell="A116" workbookViewId="0">
      <selection activeCell="A120" sqref="A120:E126"/>
    </sheetView>
  </sheetViews>
  <sheetFormatPr defaultColWidth="8.88888888888889" defaultRowHeight="15.6"/>
  <cols>
    <col min="5" max="5" width="31.1111111111111" customWidth="1"/>
    <col min="8" max="8" width="10.5" style="465" customWidth="1"/>
    <col min="9" max="9" width="10.5" style="465" hidden="1" customWidth="1"/>
    <col min="10" max="11" width="10.5" style="465" customWidth="1"/>
    <col min="12" max="12" width="30.75" style="412" customWidth="1"/>
    <col min="14" max="14" width="10.2222222222222" style="466" customWidth="1"/>
    <col min="15" max="15" width="6.11111111111111" style="466" customWidth="1"/>
    <col min="16" max="16" width="9.22222222222222" style="466" customWidth="1"/>
    <col min="17" max="17" width="14.8796296296296" style="466" customWidth="1"/>
  </cols>
  <sheetData>
    <row r="1" ht="14.4" spans="1:17">
      <c r="A1" s="460" t="s">
        <v>1632</v>
      </c>
      <c r="B1" s="451">
        <v>188362</v>
      </c>
      <c r="C1" s="452" t="s">
        <v>3</v>
      </c>
      <c r="D1" s="452" t="str">
        <f>B1&amp;C1</f>
        <v>188362,</v>
      </c>
      <c r="E1" s="85" t="s">
        <v>1633</v>
      </c>
      <c r="F1" s="459">
        <v>2</v>
      </c>
      <c r="G1" t="s">
        <v>313</v>
      </c>
      <c r="H1" s="467" t="s">
        <v>1698</v>
      </c>
      <c r="I1" s="467"/>
      <c r="J1" s="467"/>
      <c r="K1" s="467"/>
      <c r="L1" s="441" t="s">
        <v>447</v>
      </c>
      <c r="N1" s="27" t="s">
        <v>79</v>
      </c>
      <c r="O1" s="27"/>
      <c r="P1" s="27"/>
      <c r="Q1" s="27" t="s">
        <v>447</v>
      </c>
    </row>
    <row r="2" ht="14.4" spans="1:17">
      <c r="A2" s="460"/>
      <c r="B2" s="451">
        <v>192579</v>
      </c>
      <c r="C2" s="452" t="s">
        <v>3</v>
      </c>
      <c r="D2" s="452" t="str">
        <f>B2&amp;C2</f>
        <v>192579,</v>
      </c>
      <c r="E2" s="85"/>
      <c r="F2" s="459"/>
      <c r="H2" s="468">
        <v>163749</v>
      </c>
      <c r="I2" s="468" t="s">
        <v>3</v>
      </c>
      <c r="J2" s="468" t="s">
        <v>3</v>
      </c>
      <c r="K2" s="468" t="str">
        <f>H2&amp;J2</f>
        <v>163749,</v>
      </c>
      <c r="L2" s="444" t="s">
        <v>632</v>
      </c>
      <c r="N2" s="498">
        <v>30352</v>
      </c>
      <c r="O2" s="498" t="s">
        <v>3</v>
      </c>
      <c r="P2" s="498" t="str">
        <f>N2&amp;O2</f>
        <v>30352,</v>
      </c>
      <c r="Q2" s="27" t="s">
        <v>1699</v>
      </c>
    </row>
    <row r="3" ht="14.4" spans="1:17">
      <c r="A3" s="460"/>
      <c r="B3" s="451">
        <v>239763</v>
      </c>
      <c r="C3" s="452" t="s">
        <v>3</v>
      </c>
      <c r="D3" s="452" t="str">
        <f t="shared" ref="D3:D68" si="0">B3&amp;C3</f>
        <v>239763,</v>
      </c>
      <c r="E3" s="85"/>
      <c r="F3" s="459"/>
      <c r="H3" s="468">
        <v>158603</v>
      </c>
      <c r="I3" s="468" t="s">
        <v>3</v>
      </c>
      <c r="J3" s="468" t="s">
        <v>3</v>
      </c>
      <c r="K3" s="468" t="str">
        <f t="shared" ref="K3:K24" si="1">H3&amp;J3</f>
        <v>158603,</v>
      </c>
      <c r="L3" s="444" t="s">
        <v>1700</v>
      </c>
      <c r="N3" s="499">
        <v>1797</v>
      </c>
      <c r="O3" s="498" t="s">
        <v>3</v>
      </c>
      <c r="P3" s="498" t="str">
        <f t="shared" ref="P3:P44" si="2">N3&amp;O3</f>
        <v>1797,</v>
      </c>
      <c r="Q3" s="500" t="s">
        <v>1701</v>
      </c>
    </row>
    <row r="4" ht="14.4" spans="1:17">
      <c r="A4" s="460"/>
      <c r="B4" s="451">
        <v>239764</v>
      </c>
      <c r="C4" s="452" t="s">
        <v>3</v>
      </c>
      <c r="D4" s="452" t="str">
        <f t="shared" si="0"/>
        <v>239764,</v>
      </c>
      <c r="E4" s="85"/>
      <c r="F4" s="459"/>
      <c r="H4" s="468">
        <v>176958</v>
      </c>
      <c r="I4" s="468" t="s">
        <v>3</v>
      </c>
      <c r="J4" s="468" t="s">
        <v>3</v>
      </c>
      <c r="K4" s="468" t="str">
        <f t="shared" si="1"/>
        <v>176958,</v>
      </c>
      <c r="L4" s="444" t="s">
        <v>1702</v>
      </c>
      <c r="N4" s="499">
        <v>11731</v>
      </c>
      <c r="O4" s="498" t="s">
        <v>3</v>
      </c>
      <c r="P4" s="498" t="str">
        <f t="shared" si="2"/>
        <v>11731,</v>
      </c>
      <c r="Q4" s="500" t="s">
        <v>1701</v>
      </c>
    </row>
    <row r="5" ht="14.4" spans="1:17">
      <c r="A5" s="460"/>
      <c r="B5" s="451">
        <v>239797</v>
      </c>
      <c r="C5" s="452"/>
      <c r="D5" s="452" t="str">
        <f t="shared" si="0"/>
        <v>239797</v>
      </c>
      <c r="E5" s="85"/>
      <c r="F5" s="459"/>
      <c r="H5" s="469">
        <v>16570</v>
      </c>
      <c r="I5" s="468" t="s">
        <v>3</v>
      </c>
      <c r="J5" s="468" t="s">
        <v>3</v>
      </c>
      <c r="K5" s="468" t="str">
        <f t="shared" si="1"/>
        <v>16570,</v>
      </c>
      <c r="L5" s="441" t="s">
        <v>318</v>
      </c>
      <c r="N5" s="498">
        <v>29273</v>
      </c>
      <c r="O5" s="498" t="s">
        <v>3</v>
      </c>
      <c r="P5" s="498" t="str">
        <f t="shared" si="2"/>
        <v>29273,</v>
      </c>
      <c r="Q5" s="27" t="s">
        <v>1703</v>
      </c>
    </row>
    <row r="6" ht="14.4" spans="8:17">
      <c r="H6" s="469">
        <v>16569</v>
      </c>
      <c r="I6" s="468" t="s">
        <v>3</v>
      </c>
      <c r="J6" s="468" t="s">
        <v>3</v>
      </c>
      <c r="K6" s="468" t="str">
        <f t="shared" si="1"/>
        <v>16569,</v>
      </c>
      <c r="L6" s="441" t="s">
        <v>318</v>
      </c>
      <c r="N6" s="498">
        <v>1245</v>
      </c>
      <c r="O6" s="498" t="s">
        <v>3</v>
      </c>
      <c r="P6" s="498" t="str">
        <f t="shared" si="2"/>
        <v>1245,</v>
      </c>
      <c r="Q6" s="27" t="s">
        <v>1703</v>
      </c>
    </row>
    <row r="7" ht="14.4" spans="1:17">
      <c r="A7" s="470" t="s">
        <v>405</v>
      </c>
      <c r="B7" s="471" t="s">
        <v>79</v>
      </c>
      <c r="C7" s="471"/>
      <c r="D7" s="472"/>
      <c r="E7" s="472"/>
      <c r="F7" s="473"/>
      <c r="H7" s="469">
        <v>84545</v>
      </c>
      <c r="I7" s="468" t="s">
        <v>3</v>
      </c>
      <c r="J7" s="468" t="s">
        <v>3</v>
      </c>
      <c r="K7" s="468" t="str">
        <f t="shared" si="1"/>
        <v>84545,</v>
      </c>
      <c r="L7" s="441" t="s">
        <v>1704</v>
      </c>
      <c r="N7" s="499">
        <v>135354</v>
      </c>
      <c r="O7" s="498" t="s">
        <v>3</v>
      </c>
      <c r="P7" s="498" t="str">
        <f t="shared" si="2"/>
        <v>135354,</v>
      </c>
      <c r="Q7" s="500" t="s">
        <v>68</v>
      </c>
    </row>
    <row r="8" ht="14.4" spans="1:17">
      <c r="A8" s="474" t="s">
        <v>1206</v>
      </c>
      <c r="B8" s="475">
        <v>96799</v>
      </c>
      <c r="C8" s="51" t="s">
        <v>3</v>
      </c>
      <c r="D8" s="51" t="str">
        <f t="shared" si="0"/>
        <v>96799,</v>
      </c>
      <c r="E8" s="476" t="s">
        <v>505</v>
      </c>
      <c r="F8" s="431" t="s">
        <v>1705</v>
      </c>
      <c r="H8" s="469">
        <v>84546</v>
      </c>
      <c r="I8" s="468" t="s">
        <v>3</v>
      </c>
      <c r="J8" s="468" t="s">
        <v>3</v>
      </c>
      <c r="K8" s="468" t="str">
        <f t="shared" si="1"/>
        <v>84546,</v>
      </c>
      <c r="L8" s="441" t="s">
        <v>1706</v>
      </c>
      <c r="N8" s="498">
        <v>124181</v>
      </c>
      <c r="O8" s="498" t="s">
        <v>3</v>
      </c>
      <c r="P8" s="498" t="str">
        <f t="shared" si="2"/>
        <v>124181,</v>
      </c>
      <c r="Q8" s="27" t="s">
        <v>1697</v>
      </c>
    </row>
    <row r="9" ht="14.4" spans="1:17">
      <c r="A9" s="474"/>
      <c r="B9" s="475">
        <v>201309</v>
      </c>
      <c r="C9" s="51" t="s">
        <v>3</v>
      </c>
      <c r="D9" s="51" t="str">
        <f t="shared" si="0"/>
        <v>201309,</v>
      </c>
      <c r="E9" s="477" t="s">
        <v>542</v>
      </c>
      <c r="F9" s="434"/>
      <c r="H9" s="469">
        <v>137250</v>
      </c>
      <c r="I9" s="468" t="s">
        <v>3</v>
      </c>
      <c r="J9" s="468" t="s">
        <v>3</v>
      </c>
      <c r="K9" s="468" t="str">
        <f t="shared" si="1"/>
        <v>137250,</v>
      </c>
      <c r="L9" s="441" t="s">
        <v>1707</v>
      </c>
      <c r="N9" s="498">
        <v>1840</v>
      </c>
      <c r="O9" s="498" t="s">
        <v>3</v>
      </c>
      <c r="P9" s="498" t="str">
        <f t="shared" si="2"/>
        <v>1840,</v>
      </c>
      <c r="Q9" s="27" t="s">
        <v>1708</v>
      </c>
    </row>
    <row r="10" ht="14.4" spans="1:17">
      <c r="A10" s="474"/>
      <c r="B10" s="475">
        <v>235878</v>
      </c>
      <c r="C10" s="51" t="s">
        <v>3</v>
      </c>
      <c r="D10" s="51" t="str">
        <f t="shared" si="0"/>
        <v>235878,</v>
      </c>
      <c r="E10" s="477" t="s">
        <v>542</v>
      </c>
      <c r="F10" s="434"/>
      <c r="H10" s="469">
        <v>201264</v>
      </c>
      <c r="I10" s="468" t="s">
        <v>3</v>
      </c>
      <c r="J10" s="468" t="s">
        <v>3</v>
      </c>
      <c r="K10" s="468" t="str">
        <f t="shared" si="1"/>
        <v>201264,</v>
      </c>
      <c r="L10" s="441" t="s">
        <v>621</v>
      </c>
      <c r="N10" s="499">
        <v>30902</v>
      </c>
      <c r="O10" s="498" t="s">
        <v>3</v>
      </c>
      <c r="P10" s="498" t="str">
        <f t="shared" si="2"/>
        <v>30902,</v>
      </c>
      <c r="Q10" s="500" t="s">
        <v>1701</v>
      </c>
    </row>
    <row r="11" ht="14.4" spans="1:17">
      <c r="A11" s="474"/>
      <c r="B11" s="34">
        <v>104690</v>
      </c>
      <c r="C11" s="51" t="s">
        <v>3</v>
      </c>
      <c r="D11" s="51" t="str">
        <f t="shared" si="0"/>
        <v>104690,</v>
      </c>
      <c r="E11" s="31" t="s">
        <v>340</v>
      </c>
      <c r="F11" s="434"/>
      <c r="H11" s="469">
        <v>201495</v>
      </c>
      <c r="I11" s="468" t="s">
        <v>3</v>
      </c>
      <c r="J11" s="468" t="s">
        <v>3</v>
      </c>
      <c r="K11" s="468" t="str">
        <f t="shared" si="1"/>
        <v>201495,</v>
      </c>
      <c r="L11" s="441" t="s">
        <v>624</v>
      </c>
      <c r="N11" s="499">
        <v>1966</v>
      </c>
      <c r="O11" s="498" t="s">
        <v>3</v>
      </c>
      <c r="P11" s="498" t="str">
        <f t="shared" si="2"/>
        <v>1966,</v>
      </c>
      <c r="Q11" s="500" t="s">
        <v>1709</v>
      </c>
    </row>
    <row r="12" ht="14.4" spans="1:17">
      <c r="A12" s="474"/>
      <c r="B12" s="31">
        <v>1466</v>
      </c>
      <c r="C12" s="51" t="s">
        <v>3</v>
      </c>
      <c r="D12" s="51" t="str">
        <f t="shared" si="0"/>
        <v>1466,</v>
      </c>
      <c r="E12" s="477" t="s">
        <v>711</v>
      </c>
      <c r="F12" s="434"/>
      <c r="H12" s="469">
        <v>201807</v>
      </c>
      <c r="I12" s="468" t="s">
        <v>3</v>
      </c>
      <c r="J12" s="468" t="s">
        <v>3</v>
      </c>
      <c r="K12" s="468" t="str">
        <f t="shared" si="1"/>
        <v>201807,</v>
      </c>
      <c r="L12" s="441" t="s">
        <v>1710</v>
      </c>
      <c r="N12" s="498">
        <v>206240</v>
      </c>
      <c r="O12" s="498" t="s">
        <v>3</v>
      </c>
      <c r="P12" s="498" t="str">
        <f t="shared" si="2"/>
        <v>206240,</v>
      </c>
      <c r="Q12" s="27" t="s">
        <v>1699</v>
      </c>
    </row>
    <row r="13" ht="14.4" spans="1:17">
      <c r="A13" s="474"/>
      <c r="B13" s="31">
        <v>46760</v>
      </c>
      <c r="C13" s="51"/>
      <c r="D13" s="51" t="str">
        <f t="shared" si="0"/>
        <v>46760</v>
      </c>
      <c r="E13" s="477" t="s">
        <v>1152</v>
      </c>
      <c r="F13" s="436"/>
      <c r="H13" s="469">
        <v>174662</v>
      </c>
      <c r="I13" s="468" t="s">
        <v>3</v>
      </c>
      <c r="J13" s="468" t="s">
        <v>3</v>
      </c>
      <c r="K13" s="468" t="str">
        <f t="shared" si="1"/>
        <v>174662,</v>
      </c>
      <c r="L13" s="441" t="s">
        <v>1711</v>
      </c>
      <c r="N13" s="498">
        <v>2624</v>
      </c>
      <c r="O13" s="498" t="s">
        <v>3</v>
      </c>
      <c r="P13" s="498" t="str">
        <f t="shared" si="2"/>
        <v>2624,</v>
      </c>
      <c r="Q13" s="27" t="s">
        <v>1699</v>
      </c>
    </row>
    <row r="14" ht="14.4" spans="1:17">
      <c r="A14" s="478" t="s">
        <v>1663</v>
      </c>
      <c r="B14" s="479">
        <v>185513</v>
      </c>
      <c r="C14" s="51" t="s">
        <v>3</v>
      </c>
      <c r="D14" s="480" t="str">
        <f t="shared" si="0"/>
        <v>185513,</v>
      </c>
      <c r="E14" s="481" t="s">
        <v>898</v>
      </c>
      <c r="F14" s="482" t="s">
        <v>1664</v>
      </c>
      <c r="H14" s="469">
        <v>174666</v>
      </c>
      <c r="I14" s="468" t="s">
        <v>3</v>
      </c>
      <c r="J14" s="468" t="s">
        <v>3</v>
      </c>
      <c r="K14" s="468" t="str">
        <f t="shared" si="1"/>
        <v>174666,</v>
      </c>
      <c r="L14" s="441" t="s">
        <v>1711</v>
      </c>
      <c r="N14" s="499">
        <v>99699</v>
      </c>
      <c r="O14" s="498" t="s">
        <v>3</v>
      </c>
      <c r="P14" s="498" t="str">
        <f t="shared" si="2"/>
        <v>99699,</v>
      </c>
      <c r="Q14" s="500" t="s">
        <v>1709</v>
      </c>
    </row>
    <row r="15" ht="14.4" spans="1:17">
      <c r="A15" s="478"/>
      <c r="B15" s="479">
        <v>109800</v>
      </c>
      <c r="C15" s="51" t="s">
        <v>3</v>
      </c>
      <c r="D15" s="480" t="str">
        <f t="shared" si="0"/>
        <v>109800,</v>
      </c>
      <c r="E15" s="481" t="s">
        <v>499</v>
      </c>
      <c r="F15" s="483"/>
      <c r="H15" s="469">
        <v>363</v>
      </c>
      <c r="I15" s="468" t="s">
        <v>3</v>
      </c>
      <c r="J15" s="468" t="s">
        <v>3</v>
      </c>
      <c r="K15" s="468" t="str">
        <f t="shared" si="1"/>
        <v>363,</v>
      </c>
      <c r="L15" s="441" t="s">
        <v>1712</v>
      </c>
      <c r="N15" s="499">
        <v>34023</v>
      </c>
      <c r="O15" s="498" t="s">
        <v>3</v>
      </c>
      <c r="P15" s="498" t="str">
        <f t="shared" si="2"/>
        <v>34023,</v>
      </c>
      <c r="Q15" s="500" t="s">
        <v>1709</v>
      </c>
    </row>
    <row r="16" ht="14.4" spans="1:17">
      <c r="A16" s="474" t="s">
        <v>1211</v>
      </c>
      <c r="B16" s="475">
        <v>120776</v>
      </c>
      <c r="C16" s="194" t="s">
        <v>3</v>
      </c>
      <c r="D16" s="194" t="str">
        <f t="shared" si="0"/>
        <v>120776,</v>
      </c>
      <c r="E16" s="476" t="s">
        <v>33</v>
      </c>
      <c r="F16" s="431" t="s">
        <v>1670</v>
      </c>
      <c r="H16" s="469">
        <v>384</v>
      </c>
      <c r="I16" s="468" t="s">
        <v>3</v>
      </c>
      <c r="J16" s="468" t="s">
        <v>3</v>
      </c>
      <c r="K16" s="468" t="str">
        <f t="shared" si="1"/>
        <v>384,</v>
      </c>
      <c r="L16" s="441" t="s">
        <v>1706</v>
      </c>
      <c r="N16" s="498">
        <v>118592</v>
      </c>
      <c r="O16" s="498" t="s">
        <v>3</v>
      </c>
      <c r="P16" s="498" t="str">
        <f t="shared" si="2"/>
        <v>118592,</v>
      </c>
      <c r="Q16" s="27" t="s">
        <v>1713</v>
      </c>
    </row>
    <row r="17" ht="14.4" spans="1:17">
      <c r="A17" s="474"/>
      <c r="B17" s="34">
        <v>58522</v>
      </c>
      <c r="C17" s="194"/>
      <c r="D17" s="194" t="str">
        <f t="shared" si="0"/>
        <v>58522</v>
      </c>
      <c r="E17" s="31" t="s">
        <v>106</v>
      </c>
      <c r="F17" s="436"/>
      <c r="H17" s="469">
        <v>139200</v>
      </c>
      <c r="I17" s="468" t="s">
        <v>3</v>
      </c>
      <c r="J17" s="468" t="s">
        <v>3</v>
      </c>
      <c r="K17" s="468" t="str">
        <f t="shared" si="1"/>
        <v>139200,</v>
      </c>
      <c r="L17" s="441" t="s">
        <v>1714</v>
      </c>
      <c r="N17" s="498">
        <v>54403</v>
      </c>
      <c r="O17" s="498" t="s">
        <v>3</v>
      </c>
      <c r="P17" s="498" t="str">
        <f t="shared" si="2"/>
        <v>54403,</v>
      </c>
      <c r="Q17" s="27" t="s">
        <v>1713</v>
      </c>
    </row>
    <row r="18" ht="14.4" spans="1:17">
      <c r="A18" s="478" t="s">
        <v>107</v>
      </c>
      <c r="B18" s="484">
        <v>181356</v>
      </c>
      <c r="C18" s="51" t="s">
        <v>3</v>
      </c>
      <c r="D18" s="480" t="str">
        <f t="shared" si="0"/>
        <v>181356,</v>
      </c>
      <c r="E18" s="478" t="s">
        <v>112</v>
      </c>
      <c r="F18" s="482" t="s">
        <v>1715</v>
      </c>
      <c r="H18" s="469">
        <v>110208</v>
      </c>
      <c r="I18" s="468" t="s">
        <v>3</v>
      </c>
      <c r="J18" s="468" t="s">
        <v>3</v>
      </c>
      <c r="K18" s="468" t="str">
        <f t="shared" si="1"/>
        <v>110208,</v>
      </c>
      <c r="L18" s="441" t="s">
        <v>1716</v>
      </c>
      <c r="N18" s="498">
        <v>30351</v>
      </c>
      <c r="O18" s="498" t="s">
        <v>3</v>
      </c>
      <c r="P18" s="498" t="str">
        <f t="shared" si="2"/>
        <v>30351,</v>
      </c>
      <c r="Q18" s="27" t="s">
        <v>1699</v>
      </c>
    </row>
    <row r="19" ht="14.4" spans="1:17">
      <c r="A19" s="478"/>
      <c r="B19" s="478">
        <v>183439</v>
      </c>
      <c r="C19" s="51" t="s">
        <v>3</v>
      </c>
      <c r="D19" s="480" t="str">
        <f t="shared" si="0"/>
        <v>183439,</v>
      </c>
      <c r="E19" s="478" t="s">
        <v>7</v>
      </c>
      <c r="F19" s="485"/>
      <c r="H19" s="469">
        <v>138568</v>
      </c>
      <c r="I19" s="468" t="s">
        <v>3</v>
      </c>
      <c r="J19" s="468" t="s">
        <v>3</v>
      </c>
      <c r="K19" s="468" t="str">
        <f t="shared" si="1"/>
        <v>138568,</v>
      </c>
      <c r="L19" s="441" t="s">
        <v>1717</v>
      </c>
      <c r="N19" s="498">
        <v>132652</v>
      </c>
      <c r="O19" s="498" t="s">
        <v>3</v>
      </c>
      <c r="P19" s="498" t="str">
        <f t="shared" si="2"/>
        <v>132652,</v>
      </c>
      <c r="Q19" s="27" t="s">
        <v>1191</v>
      </c>
    </row>
    <row r="20" ht="14.4" spans="1:17">
      <c r="A20" s="478"/>
      <c r="B20" s="479">
        <v>201264</v>
      </c>
      <c r="C20" s="51" t="s">
        <v>3</v>
      </c>
      <c r="D20" s="480" t="str">
        <f t="shared" si="0"/>
        <v>201264,</v>
      </c>
      <c r="E20" s="486" t="s">
        <v>110</v>
      </c>
      <c r="F20" s="485"/>
      <c r="H20" s="469">
        <v>11203</v>
      </c>
      <c r="I20" s="468" t="s">
        <v>3</v>
      </c>
      <c r="J20" s="468" t="s">
        <v>3</v>
      </c>
      <c r="K20" s="468" t="str">
        <f t="shared" si="1"/>
        <v>11203,</v>
      </c>
      <c r="L20" s="441" t="s">
        <v>1718</v>
      </c>
      <c r="N20" s="498">
        <v>71520</v>
      </c>
      <c r="O20" s="498" t="s">
        <v>3</v>
      </c>
      <c r="P20" s="498" t="str">
        <f t="shared" si="2"/>
        <v>71520,</v>
      </c>
      <c r="Q20" s="27" t="s">
        <v>563</v>
      </c>
    </row>
    <row r="21" ht="14.4" spans="1:17">
      <c r="A21" s="478"/>
      <c r="B21" s="479">
        <v>201495</v>
      </c>
      <c r="C21" s="51" t="s">
        <v>3</v>
      </c>
      <c r="D21" s="480" t="str">
        <f t="shared" si="0"/>
        <v>201495,</v>
      </c>
      <c r="E21" s="486" t="s">
        <v>111</v>
      </c>
      <c r="F21" s="485"/>
      <c r="H21" s="469">
        <v>110207</v>
      </c>
      <c r="I21" s="468" t="s">
        <v>3</v>
      </c>
      <c r="J21" s="468" t="s">
        <v>3</v>
      </c>
      <c r="K21" s="468" t="str">
        <f t="shared" si="1"/>
        <v>110207,</v>
      </c>
      <c r="L21" s="441" t="s">
        <v>1716</v>
      </c>
      <c r="N21" s="498">
        <v>108087</v>
      </c>
      <c r="O21" s="498" t="s">
        <v>3</v>
      </c>
      <c r="P21" s="498" t="str">
        <f t="shared" si="2"/>
        <v>108087,</v>
      </c>
      <c r="Q21" s="27" t="s">
        <v>1719</v>
      </c>
    </row>
    <row r="22" ht="14.4" spans="1:17">
      <c r="A22" s="478"/>
      <c r="B22" s="479">
        <v>131284</v>
      </c>
      <c r="C22" s="51" t="s">
        <v>3</v>
      </c>
      <c r="D22" s="480" t="str">
        <f t="shared" si="0"/>
        <v>131284,</v>
      </c>
      <c r="E22" s="486" t="s">
        <v>329</v>
      </c>
      <c r="F22" s="485"/>
      <c r="H22" s="469">
        <v>10968</v>
      </c>
      <c r="I22" s="468" t="s">
        <v>3</v>
      </c>
      <c r="J22" s="468" t="s">
        <v>3</v>
      </c>
      <c r="K22" s="468" t="str">
        <f t="shared" si="1"/>
        <v>10968,</v>
      </c>
      <c r="L22" s="441" t="s">
        <v>631</v>
      </c>
      <c r="N22" s="498">
        <v>23712</v>
      </c>
      <c r="O22" s="498" t="s">
        <v>3</v>
      </c>
      <c r="P22" s="498" t="str">
        <f t="shared" si="2"/>
        <v>23712,</v>
      </c>
      <c r="Q22" s="27" t="s">
        <v>1720</v>
      </c>
    </row>
    <row r="23" ht="14.4" spans="1:17">
      <c r="A23" s="478"/>
      <c r="B23" s="487">
        <v>220476</v>
      </c>
      <c r="C23" s="51" t="s">
        <v>3</v>
      </c>
      <c r="D23" s="480" t="str">
        <f t="shared" si="0"/>
        <v>220476,</v>
      </c>
      <c r="E23" s="486" t="s">
        <v>114</v>
      </c>
      <c r="F23" s="485"/>
      <c r="H23" s="469">
        <v>10969</v>
      </c>
      <c r="I23" s="468" t="s">
        <v>3</v>
      </c>
      <c r="J23" s="468" t="s">
        <v>3</v>
      </c>
      <c r="K23" s="468" t="str">
        <f t="shared" si="1"/>
        <v>10969,</v>
      </c>
      <c r="L23" s="441" t="s">
        <v>1721</v>
      </c>
      <c r="N23" s="498">
        <v>184650</v>
      </c>
      <c r="O23" s="498" t="s">
        <v>3</v>
      </c>
      <c r="P23" s="498" t="str">
        <f t="shared" si="2"/>
        <v>184650,</v>
      </c>
      <c r="Q23" s="27" t="s">
        <v>1722</v>
      </c>
    </row>
    <row r="24" ht="14.4" spans="1:17">
      <c r="A24" s="478"/>
      <c r="B24" s="487">
        <v>220466</v>
      </c>
      <c r="C24" s="51"/>
      <c r="D24" s="480" t="str">
        <f t="shared" si="0"/>
        <v>220466</v>
      </c>
      <c r="E24" s="486" t="s">
        <v>114</v>
      </c>
      <c r="F24" s="483"/>
      <c r="H24" s="469">
        <v>131284</v>
      </c>
      <c r="I24" s="468" t="s">
        <v>3</v>
      </c>
      <c r="J24" s="468"/>
      <c r="K24" s="468" t="str">
        <f t="shared" si="1"/>
        <v>131284</v>
      </c>
      <c r="L24" s="441" t="s">
        <v>1723</v>
      </c>
      <c r="N24" s="498">
        <v>132655</v>
      </c>
      <c r="O24" s="498" t="s">
        <v>3</v>
      </c>
      <c r="P24" s="498" t="str">
        <f t="shared" si="2"/>
        <v>132655,</v>
      </c>
      <c r="Q24" s="27" t="s">
        <v>1724</v>
      </c>
    </row>
    <row r="25" ht="14.4" spans="1:17">
      <c r="A25" s="31" t="s">
        <v>1142</v>
      </c>
      <c r="B25" s="488">
        <v>240000</v>
      </c>
      <c r="C25" s="51" t="s">
        <v>3</v>
      </c>
      <c r="D25" s="51" t="str">
        <f t="shared" si="0"/>
        <v>240000,</v>
      </c>
      <c r="E25" s="489" t="s">
        <v>1645</v>
      </c>
      <c r="F25" s="431" t="s">
        <v>1725</v>
      </c>
      <c r="N25" s="498">
        <v>83208</v>
      </c>
      <c r="O25" s="498" t="s">
        <v>3</v>
      </c>
      <c r="P25" s="498" t="str">
        <f t="shared" si="2"/>
        <v>83208,</v>
      </c>
      <c r="Q25" s="27" t="s">
        <v>103</v>
      </c>
    </row>
    <row r="26" ht="24" spans="1:17">
      <c r="A26" s="31"/>
      <c r="B26" s="475">
        <v>137250</v>
      </c>
      <c r="C26" s="51" t="s">
        <v>3</v>
      </c>
      <c r="D26" s="51" t="str">
        <f t="shared" si="0"/>
        <v>137250,</v>
      </c>
      <c r="E26" s="477" t="s">
        <v>742</v>
      </c>
      <c r="F26" s="434"/>
      <c r="N26" s="498">
        <v>131591</v>
      </c>
      <c r="O26" s="498" t="s">
        <v>3</v>
      </c>
      <c r="P26" s="498" t="str">
        <f t="shared" si="2"/>
        <v>131591,</v>
      </c>
      <c r="Q26" s="27" t="s">
        <v>1726</v>
      </c>
    </row>
    <row r="27" ht="14.4" spans="1:17">
      <c r="A27" s="31"/>
      <c r="B27" s="488">
        <v>226562</v>
      </c>
      <c r="C27" s="51" t="s">
        <v>3</v>
      </c>
      <c r="D27" s="194" t="str">
        <f t="shared" si="0"/>
        <v>226562,</v>
      </c>
      <c r="E27" s="490" t="s">
        <v>6</v>
      </c>
      <c r="F27" s="434"/>
      <c r="N27" s="498">
        <v>152662</v>
      </c>
      <c r="O27" s="498" t="s">
        <v>3</v>
      </c>
      <c r="P27" s="498" t="str">
        <f t="shared" si="2"/>
        <v>152662,</v>
      </c>
      <c r="Q27" s="27" t="s">
        <v>490</v>
      </c>
    </row>
    <row r="28" ht="14.4" spans="1:17">
      <c r="A28" s="31"/>
      <c r="B28" s="488">
        <v>174232</v>
      </c>
      <c r="C28" s="51" t="s">
        <v>3</v>
      </c>
      <c r="D28" s="51" t="str">
        <f t="shared" si="0"/>
        <v>174232,</v>
      </c>
      <c r="E28" s="490" t="s">
        <v>6</v>
      </c>
      <c r="F28" s="434"/>
      <c r="N28" s="498">
        <v>106233</v>
      </c>
      <c r="O28" s="498" t="s">
        <v>3</v>
      </c>
      <c r="P28" s="498" t="str">
        <f t="shared" si="2"/>
        <v>106233,</v>
      </c>
      <c r="Q28" s="27" t="s">
        <v>101</v>
      </c>
    </row>
    <row r="29" ht="14.4" spans="1:17">
      <c r="A29" s="31"/>
      <c r="B29" s="31">
        <v>39103</v>
      </c>
      <c r="C29" s="51" t="s">
        <v>3</v>
      </c>
      <c r="D29" s="51" t="str">
        <f t="shared" si="0"/>
        <v>39103,</v>
      </c>
      <c r="E29" s="477" t="s">
        <v>6</v>
      </c>
      <c r="F29" s="434"/>
      <c r="N29" s="498">
        <v>114981</v>
      </c>
      <c r="O29" s="498" t="s">
        <v>3</v>
      </c>
      <c r="P29" s="498" t="str">
        <f t="shared" si="2"/>
        <v>114981,</v>
      </c>
      <c r="Q29" s="27" t="s">
        <v>1727</v>
      </c>
    </row>
    <row r="30" ht="24" spans="1:17">
      <c r="A30" s="31"/>
      <c r="B30" s="475">
        <v>217848</v>
      </c>
      <c r="C30" s="51"/>
      <c r="D30" s="51" t="str">
        <f t="shared" si="0"/>
        <v>217848</v>
      </c>
      <c r="E30" s="477" t="s">
        <v>6</v>
      </c>
      <c r="F30" s="436"/>
      <c r="N30" s="498">
        <v>228106</v>
      </c>
      <c r="O30" s="498" t="s">
        <v>3</v>
      </c>
      <c r="P30" s="498" t="str">
        <f t="shared" si="2"/>
        <v>228106,</v>
      </c>
      <c r="Q30" s="27" t="s">
        <v>1728</v>
      </c>
    </row>
    <row r="31" ht="14.4" spans="1:17">
      <c r="A31" s="478" t="s">
        <v>1560</v>
      </c>
      <c r="B31" s="487">
        <v>97851</v>
      </c>
      <c r="C31" s="51" t="s">
        <v>3</v>
      </c>
      <c r="D31" s="480" t="str">
        <f t="shared" si="0"/>
        <v>97851,</v>
      </c>
      <c r="E31" s="491" t="s">
        <v>732</v>
      </c>
      <c r="F31" s="482" t="s">
        <v>1670</v>
      </c>
      <c r="N31" s="498">
        <v>133462</v>
      </c>
      <c r="O31" s="498" t="s">
        <v>3</v>
      </c>
      <c r="P31" s="498" t="str">
        <f t="shared" si="2"/>
        <v>133462,</v>
      </c>
      <c r="Q31" s="27" t="s">
        <v>1729</v>
      </c>
    </row>
    <row r="32" ht="14.4" spans="1:17">
      <c r="A32" s="478"/>
      <c r="B32" s="487">
        <v>14246</v>
      </c>
      <c r="C32" s="51" t="s">
        <v>3</v>
      </c>
      <c r="D32" s="480" t="str">
        <f t="shared" si="0"/>
        <v>14246,</v>
      </c>
      <c r="E32" s="492" t="s">
        <v>1667</v>
      </c>
      <c r="F32" s="485"/>
      <c r="N32" s="498">
        <v>106229</v>
      </c>
      <c r="O32" s="498" t="s">
        <v>3</v>
      </c>
      <c r="P32" s="498" t="str">
        <f t="shared" si="2"/>
        <v>106229,</v>
      </c>
      <c r="Q32" s="27" t="s">
        <v>483</v>
      </c>
    </row>
    <row r="33" ht="14.4" spans="1:17">
      <c r="A33" s="478"/>
      <c r="B33" s="487">
        <v>127087</v>
      </c>
      <c r="C33" s="51"/>
      <c r="D33" s="480" t="str">
        <f t="shared" si="0"/>
        <v>127087</v>
      </c>
      <c r="E33" s="491" t="s">
        <v>718</v>
      </c>
      <c r="F33" s="483"/>
      <c r="N33" s="498">
        <v>105529</v>
      </c>
      <c r="O33" s="498" t="s">
        <v>3</v>
      </c>
      <c r="P33" s="498" t="str">
        <f t="shared" si="2"/>
        <v>105529,</v>
      </c>
      <c r="Q33" s="27" t="s">
        <v>1730</v>
      </c>
    </row>
    <row r="34" ht="14.4" spans="1:17">
      <c r="A34" s="493" t="s">
        <v>547</v>
      </c>
      <c r="B34" s="494">
        <v>208794</v>
      </c>
      <c r="C34" s="51"/>
      <c r="D34" s="495" t="str">
        <f t="shared" si="0"/>
        <v>208794</v>
      </c>
      <c r="E34" s="496" t="s">
        <v>717</v>
      </c>
      <c r="F34" s="473" t="s">
        <v>1731</v>
      </c>
      <c r="N34" s="498">
        <v>108008</v>
      </c>
      <c r="O34" s="498" t="s">
        <v>3</v>
      </c>
      <c r="P34" s="498" t="str">
        <f t="shared" si="2"/>
        <v>108008,</v>
      </c>
      <c r="Q34" s="27" t="s">
        <v>1732</v>
      </c>
    </row>
    <row r="35" ht="14.4" spans="1:17">
      <c r="A35" s="497" t="s">
        <v>1669</v>
      </c>
      <c r="B35" s="487">
        <v>123845</v>
      </c>
      <c r="C35" s="51" t="s">
        <v>3</v>
      </c>
      <c r="D35" s="480" t="str">
        <f t="shared" si="0"/>
        <v>123845,</v>
      </c>
      <c r="E35" s="486" t="s">
        <v>1642</v>
      </c>
      <c r="F35" s="482" t="s">
        <v>1216</v>
      </c>
      <c r="N35" s="498">
        <v>106213</v>
      </c>
      <c r="O35" s="498" t="s">
        <v>3</v>
      </c>
      <c r="P35" s="498" t="str">
        <f t="shared" si="2"/>
        <v>106213,</v>
      </c>
      <c r="Q35" s="27" t="s">
        <v>1733</v>
      </c>
    </row>
    <row r="36" ht="14.4" spans="1:17">
      <c r="A36" s="497"/>
      <c r="B36" s="479">
        <v>92130</v>
      </c>
      <c r="C36" s="51" t="s">
        <v>3</v>
      </c>
      <c r="D36" s="480" t="str">
        <f t="shared" si="0"/>
        <v>92130,</v>
      </c>
      <c r="E36" s="481" t="s">
        <v>909</v>
      </c>
      <c r="F36" s="485"/>
      <c r="N36" s="498">
        <v>135655</v>
      </c>
      <c r="O36" s="498" t="s">
        <v>3</v>
      </c>
      <c r="P36" s="498" t="str">
        <f t="shared" si="2"/>
        <v>135655,</v>
      </c>
      <c r="Q36" s="27" t="s">
        <v>1734</v>
      </c>
    </row>
    <row r="37" ht="14.4" spans="1:17">
      <c r="A37" s="497"/>
      <c r="B37" s="479">
        <v>136401</v>
      </c>
      <c r="C37" s="51"/>
      <c r="D37" s="480" t="str">
        <f t="shared" si="0"/>
        <v>136401</v>
      </c>
      <c r="E37" s="481" t="s">
        <v>483</v>
      </c>
      <c r="F37" s="483"/>
      <c r="N37" s="498">
        <v>131588</v>
      </c>
      <c r="O37" s="498" t="s">
        <v>3</v>
      </c>
      <c r="P37" s="498" t="str">
        <f t="shared" si="2"/>
        <v>131588,</v>
      </c>
      <c r="Q37" s="27" t="s">
        <v>1465</v>
      </c>
    </row>
    <row r="38" ht="14.4" spans="1:17">
      <c r="A38" s="31" t="s">
        <v>818</v>
      </c>
      <c r="B38" s="476">
        <v>122671</v>
      </c>
      <c r="C38" s="51" t="s">
        <v>3</v>
      </c>
      <c r="D38" s="51" t="str">
        <f t="shared" si="0"/>
        <v>122671,</v>
      </c>
      <c r="E38" s="476" t="s">
        <v>561</v>
      </c>
      <c r="F38" s="431" t="s">
        <v>1646</v>
      </c>
      <c r="N38" s="498">
        <v>25722</v>
      </c>
      <c r="O38" s="498" t="s">
        <v>3</v>
      </c>
      <c r="P38" s="498" t="str">
        <f t="shared" si="2"/>
        <v>25722,</v>
      </c>
      <c r="Q38" s="27" t="s">
        <v>1735</v>
      </c>
    </row>
    <row r="39" ht="14.4" spans="1:17">
      <c r="A39" s="31"/>
      <c r="B39" s="475">
        <v>71520</v>
      </c>
      <c r="C39" s="51" t="s">
        <v>3</v>
      </c>
      <c r="D39" s="51" t="str">
        <f t="shared" si="0"/>
        <v>71520,</v>
      </c>
      <c r="E39" s="476" t="s">
        <v>563</v>
      </c>
      <c r="F39" s="434"/>
      <c r="N39" s="498">
        <v>106232</v>
      </c>
      <c r="O39" s="498" t="s">
        <v>3</v>
      </c>
      <c r="P39" s="498" t="str">
        <f t="shared" si="2"/>
        <v>106232,</v>
      </c>
      <c r="Q39" s="27" t="s">
        <v>1736</v>
      </c>
    </row>
    <row r="40" ht="14.4" spans="1:17">
      <c r="A40" s="31"/>
      <c r="B40" s="476">
        <v>44368</v>
      </c>
      <c r="C40" s="51" t="s">
        <v>3</v>
      </c>
      <c r="D40" s="51" t="str">
        <f t="shared" si="0"/>
        <v>44368,</v>
      </c>
      <c r="E40" s="476" t="s">
        <v>472</v>
      </c>
      <c r="F40" s="434"/>
      <c r="N40" s="498">
        <v>148408</v>
      </c>
      <c r="O40" s="498" t="s">
        <v>3</v>
      </c>
      <c r="P40" s="498" t="str">
        <f t="shared" si="2"/>
        <v>148408,</v>
      </c>
      <c r="Q40" s="27" t="s">
        <v>1737</v>
      </c>
    </row>
    <row r="41" ht="14.4" spans="1:17">
      <c r="A41" s="31"/>
      <c r="B41" s="475">
        <v>200083</v>
      </c>
      <c r="C41" s="51" t="s">
        <v>3</v>
      </c>
      <c r="D41" s="51" t="str">
        <f t="shared" si="0"/>
        <v>200083,</v>
      </c>
      <c r="E41" s="476" t="s">
        <v>564</v>
      </c>
      <c r="F41" s="434"/>
      <c r="N41" s="498">
        <v>132653</v>
      </c>
      <c r="O41" s="498" t="s">
        <v>3</v>
      </c>
      <c r="P41" s="498" t="str">
        <f t="shared" si="2"/>
        <v>132653,</v>
      </c>
      <c r="Q41" s="27" t="s">
        <v>1738</v>
      </c>
    </row>
    <row r="42" ht="14.4" spans="1:17">
      <c r="A42" s="31"/>
      <c r="B42" s="476">
        <v>1331</v>
      </c>
      <c r="C42" s="51" t="s">
        <v>3</v>
      </c>
      <c r="D42" s="51" t="str">
        <f t="shared" si="0"/>
        <v>1331,</v>
      </c>
      <c r="E42" s="476" t="s">
        <v>561</v>
      </c>
      <c r="F42" s="434"/>
      <c r="N42" s="498">
        <v>106225</v>
      </c>
      <c r="O42" s="498" t="s">
        <v>3</v>
      </c>
      <c r="P42" s="498" t="str">
        <f t="shared" si="2"/>
        <v>106225,</v>
      </c>
      <c r="Q42" s="27" t="s">
        <v>1739</v>
      </c>
    </row>
    <row r="43" ht="14.4" spans="1:17">
      <c r="A43" s="31"/>
      <c r="B43" s="475">
        <v>1299</v>
      </c>
      <c r="C43" s="51" t="s">
        <v>3</v>
      </c>
      <c r="D43" s="51" t="str">
        <f t="shared" si="0"/>
        <v>1299,</v>
      </c>
      <c r="E43" s="476" t="s">
        <v>472</v>
      </c>
      <c r="F43" s="434"/>
      <c r="N43" s="498">
        <v>28207</v>
      </c>
      <c r="O43" s="498" t="s">
        <v>3</v>
      </c>
      <c r="P43" s="498" t="str">
        <f t="shared" si="2"/>
        <v>28207,</v>
      </c>
      <c r="Q43" s="27" t="s">
        <v>409</v>
      </c>
    </row>
    <row r="44" ht="14.4" spans="1:17">
      <c r="A44" s="31"/>
      <c r="B44" s="475">
        <v>58027</v>
      </c>
      <c r="C44" s="51" t="s">
        <v>3</v>
      </c>
      <c r="D44" s="51" t="str">
        <f t="shared" si="0"/>
        <v>58027,</v>
      </c>
      <c r="E44" s="476" t="s">
        <v>462</v>
      </c>
      <c r="F44" s="434"/>
      <c r="N44" s="498">
        <v>106211</v>
      </c>
      <c r="O44" s="498"/>
      <c r="P44" s="498" t="str">
        <f t="shared" si="2"/>
        <v>106211</v>
      </c>
      <c r="Q44" s="27" t="s">
        <v>1740</v>
      </c>
    </row>
    <row r="45" spans="1:6">
      <c r="A45" s="31"/>
      <c r="B45" s="475">
        <v>101420</v>
      </c>
      <c r="C45" s="51" t="s">
        <v>3</v>
      </c>
      <c r="D45" s="51" t="str">
        <f t="shared" si="0"/>
        <v>101420,</v>
      </c>
      <c r="E45" s="476" t="s">
        <v>565</v>
      </c>
      <c r="F45" s="434"/>
    </row>
    <row r="46" spans="1:6">
      <c r="A46" s="31"/>
      <c r="B46" s="475">
        <v>2029</v>
      </c>
      <c r="C46" s="51" t="s">
        <v>3</v>
      </c>
      <c r="D46" s="51" t="str">
        <f t="shared" si="0"/>
        <v>2029,</v>
      </c>
      <c r="E46" s="476" t="s">
        <v>566</v>
      </c>
      <c r="F46" s="434"/>
    </row>
    <row r="47" spans="1:6">
      <c r="A47" s="31"/>
      <c r="B47" s="475">
        <v>102608</v>
      </c>
      <c r="C47" s="51" t="s">
        <v>3</v>
      </c>
      <c r="D47" s="51" t="str">
        <f t="shared" si="0"/>
        <v>102608,</v>
      </c>
      <c r="E47" s="476" t="s">
        <v>567</v>
      </c>
      <c r="F47" s="434"/>
    </row>
    <row r="48" spans="1:6">
      <c r="A48" s="31"/>
      <c r="B48" s="475">
        <v>1944</v>
      </c>
      <c r="C48" s="51" t="s">
        <v>3</v>
      </c>
      <c r="D48" s="51" t="str">
        <f t="shared" si="0"/>
        <v>1944,</v>
      </c>
      <c r="E48" s="476" t="s">
        <v>568</v>
      </c>
      <c r="F48" s="434"/>
    </row>
    <row r="49" spans="1:6">
      <c r="A49" s="31"/>
      <c r="B49" s="475">
        <v>131898</v>
      </c>
      <c r="C49" s="51" t="s">
        <v>3</v>
      </c>
      <c r="D49" s="51" t="str">
        <f t="shared" si="0"/>
        <v>131898,</v>
      </c>
      <c r="E49" s="476" t="s">
        <v>569</v>
      </c>
      <c r="F49" s="434"/>
    </row>
    <row r="50" spans="1:6">
      <c r="A50" s="31"/>
      <c r="B50" s="475">
        <v>43628</v>
      </c>
      <c r="C50" s="51" t="s">
        <v>3</v>
      </c>
      <c r="D50" s="51" t="str">
        <f t="shared" si="0"/>
        <v>43628,</v>
      </c>
      <c r="E50" s="476" t="s">
        <v>570</v>
      </c>
      <c r="F50" s="434"/>
    </row>
    <row r="51" spans="1:6">
      <c r="A51" s="31"/>
      <c r="B51" s="475">
        <v>135483</v>
      </c>
      <c r="C51" s="51" t="s">
        <v>3</v>
      </c>
      <c r="D51" s="51" t="str">
        <f t="shared" si="0"/>
        <v>135483,</v>
      </c>
      <c r="E51" s="476" t="s">
        <v>570</v>
      </c>
      <c r="F51" s="434"/>
    </row>
    <row r="52" spans="1:6">
      <c r="A52" s="31"/>
      <c r="B52" s="475">
        <v>177707</v>
      </c>
      <c r="C52" s="51" t="s">
        <v>3</v>
      </c>
      <c r="D52" s="51" t="str">
        <f t="shared" si="0"/>
        <v>177707,</v>
      </c>
      <c r="E52" s="476" t="s">
        <v>832</v>
      </c>
      <c r="F52" s="434"/>
    </row>
    <row r="53" spans="1:6">
      <c r="A53" s="31"/>
      <c r="B53" s="475">
        <v>167024</v>
      </c>
      <c r="C53" s="51" t="s">
        <v>3</v>
      </c>
      <c r="D53" s="51" t="str">
        <f t="shared" si="0"/>
        <v>167024,</v>
      </c>
      <c r="E53" s="476" t="s">
        <v>833</v>
      </c>
      <c r="F53" s="434"/>
    </row>
    <row r="54" spans="1:6">
      <c r="A54" s="31"/>
      <c r="B54" s="475">
        <v>1314</v>
      </c>
      <c r="C54" s="51" t="s">
        <v>3</v>
      </c>
      <c r="D54" s="51" t="str">
        <f t="shared" si="0"/>
        <v>1314,</v>
      </c>
      <c r="E54" s="476" t="s">
        <v>472</v>
      </c>
      <c r="F54" s="434"/>
    </row>
    <row r="55" spans="1:6">
      <c r="A55" s="31"/>
      <c r="B55" s="475">
        <v>128372</v>
      </c>
      <c r="C55" s="51" t="s">
        <v>3</v>
      </c>
      <c r="D55" s="51" t="str">
        <f t="shared" si="0"/>
        <v>128372,</v>
      </c>
      <c r="E55" s="476" t="s">
        <v>564</v>
      </c>
      <c r="F55" s="434"/>
    </row>
    <row r="56" spans="1:6">
      <c r="A56" s="31"/>
      <c r="B56" s="475">
        <v>94886</v>
      </c>
      <c r="C56" s="51" t="s">
        <v>3</v>
      </c>
      <c r="D56" s="51" t="str">
        <f t="shared" si="0"/>
        <v>94886,</v>
      </c>
      <c r="E56" s="476" t="s">
        <v>564</v>
      </c>
      <c r="F56" s="434"/>
    </row>
    <row r="57" spans="1:6">
      <c r="A57" s="31"/>
      <c r="B57" s="475">
        <v>13491</v>
      </c>
      <c r="C57" s="51" t="s">
        <v>3</v>
      </c>
      <c r="D57" s="51" t="str">
        <f t="shared" si="0"/>
        <v>13491,</v>
      </c>
      <c r="E57" s="476" t="s">
        <v>835</v>
      </c>
      <c r="F57" s="434"/>
    </row>
    <row r="58" spans="1:6">
      <c r="A58" s="31"/>
      <c r="B58" s="475">
        <v>1440</v>
      </c>
      <c r="C58" s="51" t="s">
        <v>3</v>
      </c>
      <c r="D58" s="51" t="str">
        <f t="shared" si="0"/>
        <v>1440,</v>
      </c>
      <c r="E58" s="476" t="s">
        <v>457</v>
      </c>
      <c r="F58" s="434"/>
    </row>
    <row r="59" spans="1:6">
      <c r="A59" s="31"/>
      <c r="B59" s="475">
        <v>70432</v>
      </c>
      <c r="C59" s="51" t="s">
        <v>3</v>
      </c>
      <c r="D59" s="51" t="str">
        <f t="shared" si="0"/>
        <v>70432,</v>
      </c>
      <c r="E59" s="476" t="s">
        <v>457</v>
      </c>
      <c r="F59" s="434"/>
    </row>
    <row r="60" spans="1:6">
      <c r="A60" s="31"/>
      <c r="B60" s="475">
        <v>25343</v>
      </c>
      <c r="C60" s="51" t="s">
        <v>3</v>
      </c>
      <c r="D60" s="51" t="str">
        <f t="shared" si="0"/>
        <v>25343,</v>
      </c>
      <c r="E60" s="476" t="s">
        <v>839</v>
      </c>
      <c r="F60" s="434"/>
    </row>
    <row r="61" spans="1:6">
      <c r="A61" s="31"/>
      <c r="B61" s="475">
        <v>1236</v>
      </c>
      <c r="C61" s="51" t="s">
        <v>3</v>
      </c>
      <c r="D61" s="51" t="str">
        <f t="shared" si="0"/>
        <v>1236,</v>
      </c>
      <c r="E61" s="476" t="s">
        <v>477</v>
      </c>
      <c r="F61" s="434"/>
    </row>
    <row r="62" spans="1:6">
      <c r="A62" s="31"/>
      <c r="B62" s="475">
        <v>1375</v>
      </c>
      <c r="C62" s="51" t="s">
        <v>3</v>
      </c>
      <c r="D62" s="51" t="str">
        <f t="shared" si="0"/>
        <v>1375,</v>
      </c>
      <c r="E62" s="476" t="s">
        <v>477</v>
      </c>
      <c r="F62" s="434"/>
    </row>
    <row r="63" spans="1:6">
      <c r="A63" s="31"/>
      <c r="B63" s="475">
        <v>148890</v>
      </c>
      <c r="C63" s="51" t="s">
        <v>3</v>
      </c>
      <c r="D63" s="51" t="str">
        <f t="shared" si="0"/>
        <v>148890,</v>
      </c>
      <c r="E63" s="476" t="s">
        <v>477</v>
      </c>
      <c r="F63" s="434"/>
    </row>
    <row r="64" spans="1:6">
      <c r="A64" s="31"/>
      <c r="B64" s="475">
        <v>10702</v>
      </c>
      <c r="C64" s="51" t="s">
        <v>3</v>
      </c>
      <c r="D64" s="51" t="str">
        <f t="shared" si="0"/>
        <v>10702,</v>
      </c>
      <c r="E64" s="476" t="s">
        <v>477</v>
      </c>
      <c r="F64" s="434"/>
    </row>
    <row r="65" spans="1:6">
      <c r="A65" s="31"/>
      <c r="B65" s="475">
        <v>1271</v>
      </c>
      <c r="C65" s="51" t="s">
        <v>3</v>
      </c>
      <c r="D65" s="51" t="str">
        <f t="shared" si="0"/>
        <v>1271,</v>
      </c>
      <c r="E65" s="476" t="s">
        <v>840</v>
      </c>
      <c r="F65" s="434"/>
    </row>
    <row r="66" spans="1:6">
      <c r="A66" s="31"/>
      <c r="B66" s="475">
        <v>15929</v>
      </c>
      <c r="C66" s="51" t="s">
        <v>3</v>
      </c>
      <c r="D66" s="51" t="str">
        <f t="shared" si="0"/>
        <v>15929,</v>
      </c>
      <c r="E66" s="476" t="s">
        <v>841</v>
      </c>
      <c r="F66" s="434"/>
    </row>
    <row r="67" spans="1:6">
      <c r="A67" s="31"/>
      <c r="B67" s="475">
        <v>1946</v>
      </c>
      <c r="C67" s="51" t="s">
        <v>3</v>
      </c>
      <c r="D67" s="51" t="str">
        <f t="shared" si="0"/>
        <v>1946,</v>
      </c>
      <c r="E67" s="476" t="s">
        <v>842</v>
      </c>
      <c r="F67" s="434"/>
    </row>
    <row r="68" spans="1:6">
      <c r="A68" s="31"/>
      <c r="B68" s="475">
        <v>11788</v>
      </c>
      <c r="C68" s="51" t="s">
        <v>3</v>
      </c>
      <c r="D68" s="51" t="str">
        <f t="shared" si="0"/>
        <v>11788,</v>
      </c>
      <c r="E68" s="476" t="s">
        <v>843</v>
      </c>
      <c r="F68" s="434"/>
    </row>
    <row r="69" spans="1:6">
      <c r="A69" s="31"/>
      <c r="B69" s="475">
        <v>42965</v>
      </c>
      <c r="C69" s="51" t="s">
        <v>3</v>
      </c>
      <c r="D69" s="51" t="str">
        <f t="shared" ref="D69:D108" si="3">B69&amp;C69</f>
        <v>42965,</v>
      </c>
      <c r="E69" s="476" t="s">
        <v>843</v>
      </c>
      <c r="F69" s="434"/>
    </row>
    <row r="70" spans="1:6">
      <c r="A70" s="31"/>
      <c r="B70" s="475">
        <v>58262</v>
      </c>
      <c r="C70" s="51" t="s">
        <v>3</v>
      </c>
      <c r="D70" s="51" t="str">
        <f t="shared" si="3"/>
        <v>58262,</v>
      </c>
      <c r="E70" s="476" t="s">
        <v>843</v>
      </c>
      <c r="F70" s="434"/>
    </row>
    <row r="71" spans="1:6">
      <c r="A71" s="31"/>
      <c r="B71" s="475">
        <v>195217</v>
      </c>
      <c r="C71" s="51" t="s">
        <v>3</v>
      </c>
      <c r="D71" s="51" t="str">
        <f t="shared" si="3"/>
        <v>195217,</v>
      </c>
      <c r="E71" s="476" t="s">
        <v>67</v>
      </c>
      <c r="F71" s="434"/>
    </row>
    <row r="72" spans="1:6">
      <c r="A72" s="31"/>
      <c r="B72" s="475">
        <v>11424</v>
      </c>
      <c r="C72" s="51" t="s">
        <v>3</v>
      </c>
      <c r="D72" s="51" t="str">
        <f t="shared" si="3"/>
        <v>11424,</v>
      </c>
      <c r="E72" s="476" t="s">
        <v>844</v>
      </c>
      <c r="F72" s="434"/>
    </row>
    <row r="73" spans="1:6">
      <c r="A73" s="31"/>
      <c r="B73" s="475">
        <v>86955</v>
      </c>
      <c r="C73" s="51" t="s">
        <v>3</v>
      </c>
      <c r="D73" s="51" t="str">
        <f t="shared" si="3"/>
        <v>86955,</v>
      </c>
      <c r="E73" s="476" t="s">
        <v>844</v>
      </c>
      <c r="F73" s="434"/>
    </row>
    <row r="74" spans="1:6">
      <c r="A74" s="31"/>
      <c r="B74" s="475">
        <v>48043</v>
      </c>
      <c r="C74" s="51" t="s">
        <v>3</v>
      </c>
      <c r="D74" s="51" t="str">
        <f t="shared" si="3"/>
        <v>48043,</v>
      </c>
      <c r="E74" s="476" t="s">
        <v>844</v>
      </c>
      <c r="F74" s="434"/>
    </row>
    <row r="75" spans="1:6">
      <c r="A75" s="31"/>
      <c r="B75" s="475">
        <v>219041</v>
      </c>
      <c r="C75" s="51" t="s">
        <v>3</v>
      </c>
      <c r="D75" s="51" t="str">
        <f t="shared" si="3"/>
        <v>219041,</v>
      </c>
      <c r="E75" s="476" t="s">
        <v>845</v>
      </c>
      <c r="F75" s="434"/>
    </row>
    <row r="76" spans="1:6">
      <c r="A76" s="31"/>
      <c r="B76" s="475">
        <v>56875</v>
      </c>
      <c r="C76" s="51" t="s">
        <v>3</v>
      </c>
      <c r="D76" s="51" t="str">
        <f t="shared" si="3"/>
        <v>56875,</v>
      </c>
      <c r="E76" s="476" t="s">
        <v>845</v>
      </c>
      <c r="F76" s="434"/>
    </row>
    <row r="77" spans="1:6">
      <c r="A77" s="31"/>
      <c r="B77" s="475">
        <v>220224</v>
      </c>
      <c r="C77" s="51" t="s">
        <v>3</v>
      </c>
      <c r="D77" s="51" t="str">
        <f t="shared" si="3"/>
        <v>220224,</v>
      </c>
      <c r="E77" s="476" t="s">
        <v>845</v>
      </c>
      <c r="F77" s="434"/>
    </row>
    <row r="78" spans="1:6">
      <c r="A78" s="31"/>
      <c r="B78" s="475">
        <v>49118</v>
      </c>
      <c r="C78" s="51" t="s">
        <v>3</v>
      </c>
      <c r="D78" s="51" t="str">
        <f t="shared" si="3"/>
        <v>49118,</v>
      </c>
      <c r="E78" s="476" t="s">
        <v>846</v>
      </c>
      <c r="F78" s="434"/>
    </row>
    <row r="79" spans="1:6">
      <c r="A79" s="31"/>
      <c r="B79" s="475">
        <v>56783</v>
      </c>
      <c r="C79" s="51" t="s">
        <v>3</v>
      </c>
      <c r="D79" s="51" t="str">
        <f t="shared" si="3"/>
        <v>56783,</v>
      </c>
      <c r="E79" s="476" t="s">
        <v>846</v>
      </c>
      <c r="F79" s="434"/>
    </row>
    <row r="80" spans="1:6">
      <c r="A80" s="31"/>
      <c r="B80" s="475">
        <v>57129</v>
      </c>
      <c r="C80" s="51" t="s">
        <v>3</v>
      </c>
      <c r="D80" s="51" t="str">
        <f t="shared" si="3"/>
        <v>57129,</v>
      </c>
      <c r="E80" s="476" t="s">
        <v>534</v>
      </c>
      <c r="F80" s="434"/>
    </row>
    <row r="81" spans="1:6">
      <c r="A81" s="31"/>
      <c r="B81" s="475">
        <v>176650</v>
      </c>
      <c r="C81" s="51" t="s">
        <v>3</v>
      </c>
      <c r="D81" s="51" t="str">
        <f t="shared" si="3"/>
        <v>176650,</v>
      </c>
      <c r="E81" s="476" t="s">
        <v>462</v>
      </c>
      <c r="F81" s="434"/>
    </row>
    <row r="82" spans="1:6">
      <c r="A82" s="31"/>
      <c r="B82" s="475">
        <v>207271</v>
      </c>
      <c r="C82" s="51" t="s">
        <v>3</v>
      </c>
      <c r="D82" s="51" t="str">
        <f t="shared" si="3"/>
        <v>207271,</v>
      </c>
      <c r="E82" s="476" t="s">
        <v>462</v>
      </c>
      <c r="F82" s="434"/>
    </row>
    <row r="83" spans="1:6">
      <c r="A83" s="31"/>
      <c r="B83" s="475">
        <v>218704</v>
      </c>
      <c r="C83" s="51" t="s">
        <v>3</v>
      </c>
      <c r="D83" s="51" t="str">
        <f t="shared" si="3"/>
        <v>218704,</v>
      </c>
      <c r="E83" s="476" t="s">
        <v>462</v>
      </c>
      <c r="F83" s="434"/>
    </row>
    <row r="84" spans="1:6">
      <c r="A84" s="31"/>
      <c r="B84" s="475">
        <v>23217</v>
      </c>
      <c r="C84" s="51" t="s">
        <v>3</v>
      </c>
      <c r="D84" s="51" t="str">
        <f t="shared" si="3"/>
        <v>23217,</v>
      </c>
      <c r="E84" s="476" t="s">
        <v>570</v>
      </c>
      <c r="F84" s="434"/>
    </row>
    <row r="85" spans="1:6">
      <c r="A85" s="31"/>
      <c r="B85" s="475">
        <v>1924</v>
      </c>
      <c r="C85" s="51" t="s">
        <v>3</v>
      </c>
      <c r="D85" s="51" t="str">
        <f t="shared" si="3"/>
        <v>1924,</v>
      </c>
      <c r="E85" s="476" t="s">
        <v>570</v>
      </c>
      <c r="F85" s="434"/>
    </row>
    <row r="86" spans="1:6">
      <c r="A86" s="31"/>
      <c r="B86" s="475">
        <v>27724</v>
      </c>
      <c r="C86" s="51" t="s">
        <v>3</v>
      </c>
      <c r="D86" s="51" t="str">
        <f t="shared" si="3"/>
        <v>27724,</v>
      </c>
      <c r="E86" s="476" t="s">
        <v>570</v>
      </c>
      <c r="F86" s="434"/>
    </row>
    <row r="87" spans="1:6">
      <c r="A87" s="31"/>
      <c r="B87" s="475">
        <v>6178</v>
      </c>
      <c r="C87" s="51" t="s">
        <v>3</v>
      </c>
      <c r="D87" s="51" t="str">
        <f t="shared" si="3"/>
        <v>6178,</v>
      </c>
      <c r="E87" s="476" t="s">
        <v>570</v>
      </c>
      <c r="F87" s="434"/>
    </row>
    <row r="88" spans="1:6">
      <c r="A88" s="31"/>
      <c r="B88" s="475">
        <v>94162</v>
      </c>
      <c r="C88" s="51" t="s">
        <v>3</v>
      </c>
      <c r="D88" s="51" t="str">
        <f t="shared" si="3"/>
        <v>94162,</v>
      </c>
      <c r="E88" s="476" t="s">
        <v>847</v>
      </c>
      <c r="F88" s="434"/>
    </row>
    <row r="89" spans="1:6">
      <c r="A89" s="31"/>
      <c r="B89" s="475">
        <v>166880</v>
      </c>
      <c r="C89" s="51" t="s">
        <v>3</v>
      </c>
      <c r="D89" s="51" t="str">
        <f t="shared" si="3"/>
        <v>166880,</v>
      </c>
      <c r="E89" s="476" t="s">
        <v>463</v>
      </c>
      <c r="F89" s="434"/>
    </row>
    <row r="90" spans="1:6">
      <c r="A90" s="31"/>
      <c r="B90" s="475">
        <v>55449</v>
      </c>
      <c r="C90" s="51" t="s">
        <v>3</v>
      </c>
      <c r="D90" s="51" t="str">
        <f t="shared" si="3"/>
        <v>55449,</v>
      </c>
      <c r="E90" s="476" t="s">
        <v>463</v>
      </c>
      <c r="F90" s="434"/>
    </row>
    <row r="91" spans="1:6">
      <c r="A91" s="31"/>
      <c r="B91" s="475">
        <v>9025</v>
      </c>
      <c r="C91" s="51" t="s">
        <v>3</v>
      </c>
      <c r="D91" s="51" t="str">
        <f t="shared" si="3"/>
        <v>9025,</v>
      </c>
      <c r="E91" s="476" t="s">
        <v>561</v>
      </c>
      <c r="F91" s="434"/>
    </row>
    <row r="92" spans="1:6">
      <c r="A92" s="31"/>
      <c r="B92" s="475">
        <v>64766</v>
      </c>
      <c r="C92" s="51" t="s">
        <v>3</v>
      </c>
      <c r="D92" s="51" t="str">
        <f t="shared" si="3"/>
        <v>64766,</v>
      </c>
      <c r="E92" s="476" t="s">
        <v>561</v>
      </c>
      <c r="F92" s="434"/>
    </row>
    <row r="93" spans="1:6">
      <c r="A93" s="31"/>
      <c r="B93" s="475">
        <v>2585</v>
      </c>
      <c r="C93" s="51" t="s">
        <v>3</v>
      </c>
      <c r="D93" s="51" t="str">
        <f t="shared" si="3"/>
        <v>2585,</v>
      </c>
      <c r="E93" s="476" t="s">
        <v>848</v>
      </c>
      <c r="F93" s="434"/>
    </row>
    <row r="94" spans="1:6">
      <c r="A94" s="31"/>
      <c r="B94" s="475">
        <v>168760</v>
      </c>
      <c r="C94" s="51" t="s">
        <v>3</v>
      </c>
      <c r="D94" s="51" t="str">
        <f t="shared" si="3"/>
        <v>168760,</v>
      </c>
      <c r="E94" s="476" t="s">
        <v>848</v>
      </c>
      <c r="F94" s="434"/>
    </row>
    <row r="95" spans="1:6">
      <c r="A95" s="31"/>
      <c r="B95" s="488">
        <v>170537</v>
      </c>
      <c r="C95" s="51" t="s">
        <v>3</v>
      </c>
      <c r="D95" s="51" t="str">
        <f t="shared" si="3"/>
        <v>170537,</v>
      </c>
      <c r="E95" s="477" t="s">
        <v>798</v>
      </c>
      <c r="F95" s="434"/>
    </row>
    <row r="96" spans="1:6">
      <c r="A96" s="31"/>
      <c r="B96" s="488">
        <v>148441</v>
      </c>
      <c r="C96" s="51" t="s">
        <v>3</v>
      </c>
      <c r="D96" s="51" t="str">
        <f t="shared" si="3"/>
        <v>148441,</v>
      </c>
      <c r="E96" s="477" t="s">
        <v>501</v>
      </c>
      <c r="F96" s="434"/>
    </row>
    <row r="97" spans="1:6">
      <c r="A97" s="31"/>
      <c r="B97" s="488">
        <v>166819</v>
      </c>
      <c r="C97" s="51" t="s">
        <v>3</v>
      </c>
      <c r="D97" s="51" t="str">
        <f t="shared" si="3"/>
        <v>166819,</v>
      </c>
      <c r="E97" s="477" t="s">
        <v>28</v>
      </c>
      <c r="F97" s="434"/>
    </row>
    <row r="98" spans="1:6">
      <c r="A98" s="31"/>
      <c r="B98" s="488">
        <v>164949</v>
      </c>
      <c r="C98" s="51" t="s">
        <v>3</v>
      </c>
      <c r="D98" s="51" t="str">
        <f t="shared" si="3"/>
        <v>164949,</v>
      </c>
      <c r="E98" s="477" t="s">
        <v>28</v>
      </c>
      <c r="F98" s="434"/>
    </row>
    <row r="99" spans="1:6">
      <c r="A99" s="31"/>
      <c r="B99" s="501">
        <v>135858</v>
      </c>
      <c r="C99" s="51" t="s">
        <v>3</v>
      </c>
      <c r="D99" s="51" t="str">
        <f t="shared" si="3"/>
        <v>135858,</v>
      </c>
      <c r="E99" s="476" t="s">
        <v>561</v>
      </c>
      <c r="F99" s="434"/>
    </row>
    <row r="100" spans="1:6">
      <c r="A100" s="31"/>
      <c r="B100" s="501">
        <v>139495</v>
      </c>
      <c r="C100" s="51" t="s">
        <v>3</v>
      </c>
      <c r="D100" s="51" t="str">
        <f t="shared" si="3"/>
        <v>139495,</v>
      </c>
      <c r="E100" s="476" t="s">
        <v>477</v>
      </c>
      <c r="F100" s="434"/>
    </row>
    <row r="101" spans="1:6">
      <c r="A101" s="31"/>
      <c r="B101" s="501">
        <v>137157</v>
      </c>
      <c r="C101" s="51" t="s">
        <v>3</v>
      </c>
      <c r="D101" s="51" t="str">
        <f t="shared" si="3"/>
        <v>137157,</v>
      </c>
      <c r="E101" s="476" t="s">
        <v>464</v>
      </c>
      <c r="F101" s="434"/>
    </row>
    <row r="102" spans="1:6">
      <c r="A102" s="31"/>
      <c r="B102" s="501">
        <v>139497</v>
      </c>
      <c r="C102" s="51" t="s">
        <v>3</v>
      </c>
      <c r="D102" s="51" t="str">
        <f t="shared" si="3"/>
        <v>139497,</v>
      </c>
      <c r="E102" s="476" t="s">
        <v>850</v>
      </c>
      <c r="F102" s="434"/>
    </row>
    <row r="103" spans="1:6">
      <c r="A103" s="31"/>
      <c r="B103" s="501">
        <v>139743</v>
      </c>
      <c r="C103" s="51" t="s">
        <v>3</v>
      </c>
      <c r="D103" s="51" t="str">
        <f t="shared" si="3"/>
        <v>139743,</v>
      </c>
      <c r="E103" s="476" t="s">
        <v>472</v>
      </c>
      <c r="F103" s="434"/>
    </row>
    <row r="104" spans="1:6">
      <c r="A104" s="31"/>
      <c r="B104" s="501">
        <v>139494</v>
      </c>
      <c r="C104" s="51" t="s">
        <v>3</v>
      </c>
      <c r="D104" s="51" t="str">
        <f t="shared" si="3"/>
        <v>139494,</v>
      </c>
      <c r="E104" s="476" t="s">
        <v>789</v>
      </c>
      <c r="F104" s="434"/>
    </row>
    <row r="105" spans="1:6">
      <c r="A105" s="31"/>
      <c r="B105" s="501">
        <v>222895</v>
      </c>
      <c r="C105" s="51" t="s">
        <v>3</v>
      </c>
      <c r="D105" s="51" t="str">
        <f t="shared" si="3"/>
        <v>222895,</v>
      </c>
      <c r="E105" s="476" t="s">
        <v>457</v>
      </c>
      <c r="F105" s="434"/>
    </row>
    <row r="106" spans="1:6">
      <c r="A106" s="31"/>
      <c r="B106" s="501">
        <v>222896</v>
      </c>
      <c r="C106" s="51" t="s">
        <v>3</v>
      </c>
      <c r="D106" s="51" t="str">
        <f t="shared" si="3"/>
        <v>222896,</v>
      </c>
      <c r="E106" s="476" t="s">
        <v>851</v>
      </c>
      <c r="F106" s="434"/>
    </row>
    <row r="107" spans="1:6">
      <c r="A107" s="31"/>
      <c r="B107" s="475">
        <v>201777</v>
      </c>
      <c r="C107" s="51" t="s">
        <v>3</v>
      </c>
      <c r="D107" s="51" t="str">
        <f t="shared" si="3"/>
        <v>201777,</v>
      </c>
      <c r="E107" s="476" t="s">
        <v>836</v>
      </c>
      <c r="F107" s="434"/>
    </row>
    <row r="108" spans="1:6">
      <c r="A108" s="31"/>
      <c r="B108" s="475">
        <v>198750</v>
      </c>
      <c r="C108" s="51"/>
      <c r="D108" s="51" t="str">
        <f t="shared" si="3"/>
        <v>198750</v>
      </c>
      <c r="E108" s="476" t="s">
        <v>561</v>
      </c>
      <c r="F108" s="436"/>
    </row>
    <row r="109" spans="1:6">
      <c r="A109" s="31"/>
      <c r="B109" s="475"/>
      <c r="C109" s="51"/>
      <c r="D109" s="51"/>
      <c r="E109" s="476"/>
      <c r="F109" s="436"/>
    </row>
    <row r="110" spans="1:6">
      <c r="A110" s="478" t="s">
        <v>1741</v>
      </c>
      <c r="B110" s="487">
        <v>184361</v>
      </c>
      <c r="C110" s="480"/>
      <c r="D110" s="480" t="str">
        <f>B110&amp;C110</f>
        <v>184361</v>
      </c>
      <c r="E110" s="491" t="s">
        <v>1204</v>
      </c>
      <c r="F110" s="502">
        <v>4</v>
      </c>
    </row>
    <row r="112" spans="1:6">
      <c r="A112" s="50"/>
      <c r="B112" s="50">
        <v>171745</v>
      </c>
      <c r="C112" s="50"/>
      <c r="D112" s="50" t="str">
        <f>B112&amp;C112</f>
        <v>171745</v>
      </c>
      <c r="E112" s="50" t="s">
        <v>1679</v>
      </c>
      <c r="F112" s="414">
        <v>8</v>
      </c>
    </row>
    <row r="114" spans="1:6">
      <c r="A114" s="503" t="s">
        <v>1639</v>
      </c>
      <c r="B114" s="504">
        <v>240688</v>
      </c>
      <c r="C114" s="457"/>
      <c r="D114" s="504">
        <v>240688</v>
      </c>
      <c r="E114" s="504" t="s">
        <v>1639</v>
      </c>
      <c r="F114" s="505">
        <v>20</v>
      </c>
    </row>
    <row r="116" spans="1:6">
      <c r="A116" s="374"/>
      <c r="B116" s="458">
        <v>242306</v>
      </c>
      <c r="C116" s="307"/>
      <c r="D116" s="458">
        <v>242306</v>
      </c>
      <c r="E116" s="307" t="s">
        <v>1672</v>
      </c>
      <c r="F116" s="298">
        <v>10</v>
      </c>
    </row>
    <row r="118" spans="1:6">
      <c r="A118" s="455" t="s">
        <v>1634</v>
      </c>
      <c r="B118" s="456">
        <v>239621</v>
      </c>
      <c r="C118" s="457"/>
      <c r="D118" s="456" t="str">
        <f>B118&amp;C118</f>
        <v>239621</v>
      </c>
      <c r="E118" s="175" t="s">
        <v>1742</v>
      </c>
      <c r="F118" s="454">
        <v>40</v>
      </c>
    </row>
    <row r="120" spans="2:6">
      <c r="B120" s="375" t="s">
        <v>79</v>
      </c>
      <c r="C120" s="375"/>
      <c r="D120" s="375"/>
      <c r="E120" s="375" t="s">
        <v>2</v>
      </c>
      <c r="F120" s="316"/>
    </row>
    <row r="121" spans="2:6">
      <c r="B121" s="375">
        <v>161198</v>
      </c>
      <c r="C121" s="375" t="s">
        <v>3</v>
      </c>
      <c r="D121" s="375" t="str">
        <f t="shared" ref="D121:D126" si="4">B121&amp;C121</f>
        <v>161198,</v>
      </c>
      <c r="E121" s="375" t="s">
        <v>101</v>
      </c>
      <c r="F121" s="316">
        <v>20</v>
      </c>
    </row>
    <row r="122" spans="2:6">
      <c r="B122" s="375">
        <v>177394</v>
      </c>
      <c r="C122" s="375" t="s">
        <v>3</v>
      </c>
      <c r="D122" s="375" t="str">
        <f t="shared" si="4"/>
        <v>177394,</v>
      </c>
      <c r="E122" s="375" t="s">
        <v>101</v>
      </c>
      <c r="F122" s="316">
        <v>6</v>
      </c>
    </row>
    <row r="123" spans="2:6">
      <c r="B123" s="375">
        <v>208936</v>
      </c>
      <c r="C123" s="375" t="s">
        <v>3</v>
      </c>
      <c r="D123" s="375" t="str">
        <f t="shared" si="4"/>
        <v>208936,</v>
      </c>
      <c r="E123" s="375" t="s">
        <v>546</v>
      </c>
      <c r="F123" s="316">
        <v>4</v>
      </c>
    </row>
    <row r="124" spans="2:6">
      <c r="B124" s="375">
        <v>144423</v>
      </c>
      <c r="C124" s="375" t="s">
        <v>3</v>
      </c>
      <c r="D124" s="375" t="str">
        <f t="shared" si="4"/>
        <v>144423,</v>
      </c>
      <c r="E124" s="375" t="s">
        <v>103</v>
      </c>
      <c r="F124" s="506">
        <v>10</v>
      </c>
    </row>
    <row r="125" spans="2:6">
      <c r="B125" s="375">
        <v>176240</v>
      </c>
      <c r="C125" s="375" t="s">
        <v>3</v>
      </c>
      <c r="D125" s="375" t="str">
        <f t="shared" si="4"/>
        <v>176240,</v>
      </c>
      <c r="E125" s="375" t="s">
        <v>1401</v>
      </c>
      <c r="F125" s="316">
        <v>3</v>
      </c>
    </row>
    <row r="126" spans="2:6">
      <c r="B126" s="375">
        <v>96009</v>
      </c>
      <c r="C126" s="375"/>
      <c r="D126" s="375" t="str">
        <f t="shared" si="4"/>
        <v>96009</v>
      </c>
      <c r="E126" s="375" t="s">
        <v>852</v>
      </c>
      <c r="F126" s="316">
        <v>8</v>
      </c>
    </row>
    <row r="128" spans="2:6">
      <c r="B128" s="507" t="s">
        <v>454</v>
      </c>
      <c r="C128" s="507"/>
      <c r="D128" s="507"/>
      <c r="E128" s="507" t="s">
        <v>1414</v>
      </c>
      <c r="F128" s="316"/>
    </row>
    <row r="129" spans="2:6">
      <c r="B129" s="376">
        <v>155108</v>
      </c>
      <c r="C129" s="375" t="s">
        <v>3</v>
      </c>
      <c r="D129" s="376" t="str">
        <f>B129&amp;C129</f>
        <v>155108,</v>
      </c>
      <c r="E129" s="376" t="s">
        <v>1420</v>
      </c>
      <c r="F129" s="316">
        <v>20</v>
      </c>
    </row>
    <row r="130" spans="2:6">
      <c r="B130" s="376">
        <v>171499</v>
      </c>
      <c r="C130" s="376" t="s">
        <v>3</v>
      </c>
      <c r="D130" s="376" t="str">
        <f>B130&amp;C130</f>
        <v>171499,</v>
      </c>
      <c r="E130" s="376" t="s">
        <v>1423</v>
      </c>
      <c r="F130" s="316">
        <v>15</v>
      </c>
    </row>
    <row r="131" spans="2:6">
      <c r="B131" s="451">
        <v>170191</v>
      </c>
      <c r="C131" s="451"/>
      <c r="D131" s="376" t="str">
        <f>B131&amp;C131</f>
        <v>170191</v>
      </c>
      <c r="E131" s="85" t="s">
        <v>1650</v>
      </c>
      <c r="F131" s="508">
        <v>8</v>
      </c>
    </row>
    <row r="133" spans="2:6">
      <c r="B133" s="375" t="s">
        <v>79</v>
      </c>
      <c r="C133" s="375"/>
      <c r="D133" s="376"/>
      <c r="E133" s="375" t="s">
        <v>2</v>
      </c>
      <c r="F133" s="316"/>
    </row>
    <row r="134" spans="2:6">
      <c r="B134" s="375">
        <v>184082</v>
      </c>
      <c r="C134" s="375" t="s">
        <v>3</v>
      </c>
      <c r="D134" s="375" t="str">
        <f t="shared" ref="D134:D139" si="5">B134&amp;C134</f>
        <v>184082,</v>
      </c>
      <c r="E134" s="375" t="s">
        <v>135</v>
      </c>
      <c r="F134" s="506">
        <v>5</v>
      </c>
    </row>
    <row r="135" spans="2:6">
      <c r="B135" s="375">
        <v>48233</v>
      </c>
      <c r="C135" s="375" t="s">
        <v>3</v>
      </c>
      <c r="D135" s="375" t="str">
        <f t="shared" si="5"/>
        <v>48233,</v>
      </c>
      <c r="E135" s="375" t="s">
        <v>135</v>
      </c>
      <c r="F135" s="509"/>
    </row>
    <row r="136" spans="2:6">
      <c r="B136" s="375">
        <v>146</v>
      </c>
      <c r="C136" s="375" t="s">
        <v>3</v>
      </c>
      <c r="D136" s="375" t="str">
        <f t="shared" si="5"/>
        <v>146,</v>
      </c>
      <c r="E136" s="375" t="s">
        <v>150</v>
      </c>
      <c r="F136" s="316">
        <v>12</v>
      </c>
    </row>
    <row r="137" spans="2:6">
      <c r="B137" s="375">
        <v>184103</v>
      </c>
      <c r="C137" s="375" t="s">
        <v>3</v>
      </c>
      <c r="D137" s="375" t="str">
        <f t="shared" si="5"/>
        <v>184103,</v>
      </c>
      <c r="E137" s="375" t="s">
        <v>162</v>
      </c>
      <c r="F137" s="316">
        <v>18</v>
      </c>
    </row>
    <row r="138" spans="2:6">
      <c r="B138" s="375">
        <v>131752</v>
      </c>
      <c r="C138" s="375" t="s">
        <v>3</v>
      </c>
      <c r="D138" s="375" t="str">
        <f t="shared" si="5"/>
        <v>131752,</v>
      </c>
      <c r="E138" s="375" t="s">
        <v>148</v>
      </c>
      <c r="F138" s="316">
        <v>20</v>
      </c>
    </row>
    <row r="139" spans="2:6">
      <c r="B139" s="375">
        <v>9856</v>
      </c>
      <c r="C139" s="375"/>
      <c r="D139" s="375" t="str">
        <f t="shared" si="5"/>
        <v>9856</v>
      </c>
      <c r="E139" s="375" t="s">
        <v>1348</v>
      </c>
      <c r="F139" s="316">
        <v>10</v>
      </c>
    </row>
    <row r="141" spans="1:6">
      <c r="A141" s="510" t="s">
        <v>914</v>
      </c>
      <c r="B141" s="453">
        <v>118077</v>
      </c>
      <c r="C141" s="452" t="s">
        <v>3</v>
      </c>
      <c r="D141" s="453" t="str">
        <f t="shared" ref="D141:D143" si="6">B141&amp;C141</f>
        <v>118077,</v>
      </c>
      <c r="E141" s="453" t="s">
        <v>1636</v>
      </c>
      <c r="F141" s="460">
        <v>10</v>
      </c>
    </row>
    <row r="142" spans="1:6">
      <c r="A142" s="511"/>
      <c r="B142" s="451">
        <v>67665</v>
      </c>
      <c r="C142" s="452" t="s">
        <v>3</v>
      </c>
      <c r="D142" s="453" t="str">
        <f t="shared" si="6"/>
        <v>67665,</v>
      </c>
      <c r="E142" s="85" t="s">
        <v>113</v>
      </c>
      <c r="F142" s="512">
        <v>20</v>
      </c>
    </row>
    <row r="143" spans="1:6">
      <c r="A143" s="511"/>
      <c r="B143" s="451">
        <v>184102</v>
      </c>
      <c r="C143" s="452"/>
      <c r="D143" s="453" t="str">
        <f t="shared" si="6"/>
        <v>184102</v>
      </c>
      <c r="E143" s="85" t="s">
        <v>113</v>
      </c>
      <c r="F143" s="513"/>
    </row>
    <row r="145" spans="1:6">
      <c r="A145" s="50" t="s">
        <v>1743</v>
      </c>
      <c r="B145" s="514">
        <v>241566</v>
      </c>
      <c r="C145" s="452" t="s">
        <v>3</v>
      </c>
      <c r="D145" s="50" t="str">
        <f>B145&amp;C145</f>
        <v>241566,</v>
      </c>
      <c r="E145" s="49" t="s">
        <v>1686</v>
      </c>
      <c r="F145" s="515">
        <v>18</v>
      </c>
    </row>
    <row r="146" spans="1:6">
      <c r="A146" s="50"/>
      <c r="B146" s="50">
        <v>215271</v>
      </c>
      <c r="C146" s="452"/>
      <c r="D146" s="50" t="str">
        <f>B146&amp;C146</f>
        <v>215271</v>
      </c>
      <c r="E146" s="49"/>
      <c r="F146" s="515"/>
    </row>
    <row r="148" spans="1:6">
      <c r="A148" s="102" t="s">
        <v>1744</v>
      </c>
      <c r="B148" s="516"/>
      <c r="C148" s="516"/>
      <c r="D148" s="50" t="s">
        <v>1745</v>
      </c>
      <c r="E148" s="517" t="s">
        <v>1744</v>
      </c>
      <c r="F148" s="102">
        <v>140</v>
      </c>
    </row>
    <row r="149" spans="1:6">
      <c r="A149" s="103"/>
      <c r="B149" s="51"/>
      <c r="C149" s="51"/>
      <c r="D149" s="50">
        <v>1846</v>
      </c>
      <c r="E149" s="517" t="s">
        <v>1744</v>
      </c>
      <c r="F149" s="103"/>
    </row>
  </sheetData>
  <mergeCells count="26">
    <mergeCell ref="A1:A5"/>
    <mergeCell ref="A8:A13"/>
    <mergeCell ref="A14:A15"/>
    <mergeCell ref="A16:A17"/>
    <mergeCell ref="A18:A24"/>
    <mergeCell ref="A25:A30"/>
    <mergeCell ref="A31:A33"/>
    <mergeCell ref="A35:A37"/>
    <mergeCell ref="A38:A108"/>
    <mergeCell ref="A141:A143"/>
    <mergeCell ref="A148:A149"/>
    <mergeCell ref="E1:E5"/>
    <mergeCell ref="E145:E146"/>
    <mergeCell ref="F1:F5"/>
    <mergeCell ref="F8:F13"/>
    <mergeCell ref="F14:F15"/>
    <mergeCell ref="F16:F17"/>
    <mergeCell ref="F18:F24"/>
    <mergeCell ref="F25:F30"/>
    <mergeCell ref="F31:F33"/>
    <mergeCell ref="F35:F37"/>
    <mergeCell ref="F38:F108"/>
    <mergeCell ref="F134:F135"/>
    <mergeCell ref="F142:F143"/>
    <mergeCell ref="F145:F146"/>
    <mergeCell ref="F148:F149"/>
  </mergeCells>
  <conditionalFormatting sqref="N19:N44">
    <cfRule type="duplicateValues" dxfId="0" priority="1"/>
  </conditionalFormatting>
  <conditionalFormatting sqref="N1:P2 N3:N18 O3:P44">
    <cfRule type="duplicateValues" dxfId="0" priority="2"/>
  </conditionalFormatting>
  <pageMargins left="0.75" right="0.75" top="1" bottom="1" header="0.5" footer="0.5"/>
  <pageSetup paperSize="120" orientation="portrait"/>
  <headerFooter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8"/>
  <sheetViews>
    <sheetView topLeftCell="A103" workbookViewId="0">
      <selection activeCell="E163" sqref="E163"/>
    </sheetView>
  </sheetViews>
  <sheetFormatPr defaultColWidth="8.88888888888889" defaultRowHeight="14.4"/>
  <cols>
    <col min="1" max="1" width="9.88888888888889" style="411" customWidth="1"/>
    <col min="2" max="2" width="12.7777777777778" style="75" customWidth="1"/>
    <col min="3" max="3" width="8.77777777777778" customWidth="1"/>
    <col min="4" max="4" width="5.22222222222222" customWidth="1"/>
    <col min="5" max="5" width="10.4444444444444" customWidth="1"/>
    <col min="6" max="6" width="39.3333333333333" customWidth="1"/>
    <col min="9" max="10" width="10.5" style="412" customWidth="1"/>
    <col min="11" max="11" width="5.22222222222222" style="412" customWidth="1"/>
    <col min="12" max="12" width="10.5" style="412" customWidth="1"/>
    <col min="13" max="13" width="30.75" style="412" customWidth="1"/>
    <col min="14" max="14" width="18" style="412" customWidth="1"/>
    <col min="15" max="15" width="6.75" style="412" customWidth="1"/>
    <col min="16" max="16" width="26.3611111111111" style="413" customWidth="1"/>
  </cols>
  <sheetData>
    <row r="1" spans="9:16">
      <c r="I1" s="14" t="s">
        <v>1746</v>
      </c>
      <c r="J1" s="440" t="s">
        <v>1698</v>
      </c>
      <c r="K1" s="440"/>
      <c r="L1" s="440"/>
      <c r="M1" s="440" t="s">
        <v>447</v>
      </c>
      <c r="N1" s="440" t="s">
        <v>586</v>
      </c>
      <c r="O1" s="440" t="s">
        <v>1287</v>
      </c>
      <c r="P1" s="441" t="s">
        <v>1747</v>
      </c>
    </row>
    <row r="2" spans="1:16">
      <c r="A2" s="414" t="s">
        <v>427</v>
      </c>
      <c r="B2" s="415" t="s">
        <v>1206</v>
      </c>
      <c r="C2" s="416">
        <v>225347</v>
      </c>
      <c r="D2" s="417" t="s">
        <v>3</v>
      </c>
      <c r="E2" s="417" t="str">
        <f>C2&amp;D2</f>
        <v>225347,</v>
      </c>
      <c r="F2" s="416" t="s">
        <v>1207</v>
      </c>
      <c r="I2" s="58" t="s">
        <v>1748</v>
      </c>
      <c r="J2" s="442">
        <v>163749</v>
      </c>
      <c r="K2" s="442" t="s">
        <v>3</v>
      </c>
      <c r="L2" s="442" t="str">
        <f t="shared" ref="L2:L24" si="0">J2&amp;K3</f>
        <v>163749,</v>
      </c>
      <c r="M2" s="443" t="s">
        <v>632</v>
      </c>
      <c r="N2" s="442" t="s">
        <v>1749</v>
      </c>
      <c r="O2" s="443" t="s">
        <v>1313</v>
      </c>
      <c r="P2" s="444" t="s">
        <v>1750</v>
      </c>
    </row>
    <row r="3" spans="1:16">
      <c r="A3" s="414"/>
      <c r="B3" s="415"/>
      <c r="C3" s="417">
        <v>96799</v>
      </c>
      <c r="D3" s="417" t="s">
        <v>3</v>
      </c>
      <c r="E3" s="417" t="str">
        <f t="shared" ref="E3:E34" si="1">C3&amp;D3</f>
        <v>96799,</v>
      </c>
      <c r="F3" s="418" t="s">
        <v>505</v>
      </c>
      <c r="I3" s="58" t="s">
        <v>1748</v>
      </c>
      <c r="J3" s="442">
        <v>158603</v>
      </c>
      <c r="K3" s="442" t="s">
        <v>3</v>
      </c>
      <c r="L3" s="442" t="str">
        <f t="shared" si="0"/>
        <v>158603,</v>
      </c>
      <c r="M3" s="443" t="s">
        <v>1700</v>
      </c>
      <c r="N3" s="442" t="s">
        <v>1751</v>
      </c>
      <c r="O3" s="443" t="s">
        <v>1313</v>
      </c>
      <c r="P3" s="445"/>
    </row>
    <row r="4" spans="1:16">
      <c r="A4" s="414"/>
      <c r="B4" s="415"/>
      <c r="C4" s="417">
        <v>201309</v>
      </c>
      <c r="D4" s="417" t="s">
        <v>3</v>
      </c>
      <c r="E4" s="417" t="str">
        <f t="shared" si="1"/>
        <v>201309,</v>
      </c>
      <c r="F4" s="419" t="s">
        <v>542</v>
      </c>
      <c r="I4" s="58" t="s">
        <v>1748</v>
      </c>
      <c r="J4" s="442">
        <v>176958</v>
      </c>
      <c r="K4" s="442" t="s">
        <v>3</v>
      </c>
      <c r="L4" s="442" t="str">
        <f t="shared" si="0"/>
        <v>176958,</v>
      </c>
      <c r="M4" s="443" t="s">
        <v>1702</v>
      </c>
      <c r="N4" s="442" t="s">
        <v>1752</v>
      </c>
      <c r="O4" s="443" t="s">
        <v>1313</v>
      </c>
      <c r="P4" s="445"/>
    </row>
    <row r="5" spans="1:16">
      <c r="A5" s="414"/>
      <c r="B5" s="415"/>
      <c r="C5" s="417">
        <v>235878</v>
      </c>
      <c r="D5" s="417" t="s">
        <v>3</v>
      </c>
      <c r="E5" s="417" t="str">
        <f t="shared" si="1"/>
        <v>235878,</v>
      </c>
      <c r="F5" s="419" t="s">
        <v>542</v>
      </c>
      <c r="I5" s="446" t="s">
        <v>1753</v>
      </c>
      <c r="J5" s="447">
        <v>16570</v>
      </c>
      <c r="K5" s="442" t="s">
        <v>3</v>
      </c>
      <c r="L5" s="442" t="str">
        <f t="shared" si="0"/>
        <v>16570,</v>
      </c>
      <c r="M5" s="440" t="s">
        <v>318</v>
      </c>
      <c r="N5" s="447" t="s">
        <v>1754</v>
      </c>
      <c r="O5" s="440" t="s">
        <v>1313</v>
      </c>
      <c r="P5" s="441" t="s">
        <v>1755</v>
      </c>
    </row>
    <row r="6" spans="1:16">
      <c r="A6" s="414"/>
      <c r="B6" s="415"/>
      <c r="C6" s="420">
        <v>104690</v>
      </c>
      <c r="D6" s="417" t="s">
        <v>3</v>
      </c>
      <c r="E6" s="417" t="str">
        <f t="shared" si="1"/>
        <v>104690,</v>
      </c>
      <c r="F6" s="421" t="s">
        <v>340</v>
      </c>
      <c r="I6" s="446" t="s">
        <v>1753</v>
      </c>
      <c r="J6" s="447">
        <v>16569</v>
      </c>
      <c r="K6" s="442" t="s">
        <v>3</v>
      </c>
      <c r="L6" s="442" t="str">
        <f t="shared" si="0"/>
        <v>16569,</v>
      </c>
      <c r="M6" s="440" t="s">
        <v>318</v>
      </c>
      <c r="N6" s="447" t="s">
        <v>1756</v>
      </c>
      <c r="O6" s="440" t="s">
        <v>1313</v>
      </c>
      <c r="P6" s="441"/>
    </row>
    <row r="7" spans="1:16">
      <c r="A7" s="414"/>
      <c r="B7" s="415"/>
      <c r="C7" s="421">
        <v>1466</v>
      </c>
      <c r="D7" s="417" t="s">
        <v>3</v>
      </c>
      <c r="E7" s="417" t="str">
        <f t="shared" si="1"/>
        <v>1466,</v>
      </c>
      <c r="F7" s="419" t="s">
        <v>711</v>
      </c>
      <c r="I7" s="446" t="s">
        <v>1753</v>
      </c>
      <c r="J7" s="447">
        <v>84545</v>
      </c>
      <c r="K7" s="442" t="s">
        <v>3</v>
      </c>
      <c r="L7" s="442" t="str">
        <f t="shared" si="0"/>
        <v>84545,</v>
      </c>
      <c r="M7" s="440" t="s">
        <v>1757</v>
      </c>
      <c r="N7" s="447" t="s">
        <v>1758</v>
      </c>
      <c r="O7" s="440" t="s">
        <v>1313</v>
      </c>
      <c r="P7" s="441" t="s">
        <v>1759</v>
      </c>
    </row>
    <row r="8" spans="1:16">
      <c r="A8" s="414"/>
      <c r="B8" s="415"/>
      <c r="C8" s="422">
        <v>60165</v>
      </c>
      <c r="D8" s="423" t="s">
        <v>3</v>
      </c>
      <c r="E8" s="417" t="str">
        <f t="shared" si="1"/>
        <v>60165,</v>
      </c>
      <c r="F8" s="416" t="s">
        <v>1152</v>
      </c>
      <c r="I8" s="446" t="s">
        <v>1753</v>
      </c>
      <c r="J8" s="447">
        <v>84546</v>
      </c>
      <c r="K8" s="442" t="s">
        <v>3</v>
      </c>
      <c r="L8" s="442" t="str">
        <f t="shared" si="0"/>
        <v>84546,</v>
      </c>
      <c r="M8" s="440" t="s">
        <v>1706</v>
      </c>
      <c r="N8" s="447" t="s">
        <v>1758</v>
      </c>
      <c r="O8" s="440" t="s">
        <v>1313</v>
      </c>
      <c r="P8" s="441"/>
    </row>
    <row r="9" spans="1:16">
      <c r="A9" s="414"/>
      <c r="B9" s="415"/>
      <c r="C9" s="421">
        <v>46760</v>
      </c>
      <c r="D9" s="417"/>
      <c r="E9" s="417" t="str">
        <f t="shared" si="1"/>
        <v>46760</v>
      </c>
      <c r="F9" s="419" t="s">
        <v>1152</v>
      </c>
      <c r="I9" s="446" t="s">
        <v>1753</v>
      </c>
      <c r="J9" s="447">
        <v>137250</v>
      </c>
      <c r="K9" s="442" t="s">
        <v>3</v>
      </c>
      <c r="L9" s="442" t="str">
        <f t="shared" si="0"/>
        <v>137250,</v>
      </c>
      <c r="M9" s="440" t="s">
        <v>1760</v>
      </c>
      <c r="N9" s="447" t="s">
        <v>1761</v>
      </c>
      <c r="O9" s="440" t="s">
        <v>1303</v>
      </c>
      <c r="P9" s="441"/>
    </row>
    <row r="10" spans="1:16">
      <c r="A10" s="414" t="s">
        <v>1668</v>
      </c>
      <c r="B10" s="424" t="s">
        <v>1663</v>
      </c>
      <c r="C10" s="425">
        <v>185513</v>
      </c>
      <c r="D10" s="425" t="s">
        <v>3</v>
      </c>
      <c r="E10" s="425" t="str">
        <f t="shared" si="1"/>
        <v>185513,</v>
      </c>
      <c r="F10" s="426" t="s">
        <v>898</v>
      </c>
      <c r="I10" s="446" t="s">
        <v>1753</v>
      </c>
      <c r="J10" s="447">
        <v>201264</v>
      </c>
      <c r="K10" s="442" t="s">
        <v>3</v>
      </c>
      <c r="L10" s="442" t="str">
        <f t="shared" si="0"/>
        <v>201264,</v>
      </c>
      <c r="M10" s="440" t="s">
        <v>621</v>
      </c>
      <c r="N10" s="447" t="s">
        <v>1762</v>
      </c>
      <c r="O10" s="440" t="s">
        <v>1313</v>
      </c>
      <c r="P10" s="441"/>
    </row>
    <row r="11" spans="1:16">
      <c r="A11" s="414"/>
      <c r="B11" s="424"/>
      <c r="C11" s="425">
        <v>109800</v>
      </c>
      <c r="D11" s="425"/>
      <c r="E11" s="425" t="str">
        <f t="shared" si="1"/>
        <v>109800</v>
      </c>
      <c r="F11" s="426" t="s">
        <v>499</v>
      </c>
      <c r="I11" s="446" t="s">
        <v>1753</v>
      </c>
      <c r="J11" s="447">
        <v>201495</v>
      </c>
      <c r="K11" s="442" t="s">
        <v>3</v>
      </c>
      <c r="L11" s="442" t="str">
        <f t="shared" si="0"/>
        <v>201495,</v>
      </c>
      <c r="M11" s="440" t="s">
        <v>624</v>
      </c>
      <c r="N11" s="447" t="s">
        <v>1762</v>
      </c>
      <c r="O11" s="440" t="s">
        <v>1313</v>
      </c>
      <c r="P11" s="441"/>
    </row>
    <row r="12" spans="1:16">
      <c r="A12" s="414" t="s">
        <v>1670</v>
      </c>
      <c r="B12" s="415" t="s">
        <v>1211</v>
      </c>
      <c r="C12" s="417">
        <v>120776</v>
      </c>
      <c r="D12" s="417" t="s">
        <v>3</v>
      </c>
      <c r="E12" s="417" t="str">
        <f t="shared" si="1"/>
        <v>120776,</v>
      </c>
      <c r="F12" s="418" t="s">
        <v>33</v>
      </c>
      <c r="I12" s="446" t="s">
        <v>1753</v>
      </c>
      <c r="J12" s="447">
        <v>201807</v>
      </c>
      <c r="K12" s="442" t="s">
        <v>3</v>
      </c>
      <c r="L12" s="442" t="str">
        <f t="shared" si="0"/>
        <v>201807,</v>
      </c>
      <c r="M12" s="440" t="s">
        <v>1710</v>
      </c>
      <c r="N12" s="447" t="s">
        <v>1763</v>
      </c>
      <c r="O12" s="440" t="s">
        <v>1313</v>
      </c>
      <c r="P12" s="441"/>
    </row>
    <row r="13" spans="1:16">
      <c r="A13" s="414"/>
      <c r="B13" s="415"/>
      <c r="C13" s="420">
        <v>58522</v>
      </c>
      <c r="D13" s="417"/>
      <c r="E13" s="417" t="str">
        <f t="shared" si="1"/>
        <v>58522</v>
      </c>
      <c r="F13" s="421" t="s">
        <v>106</v>
      </c>
      <c r="I13" s="446" t="s">
        <v>1753</v>
      </c>
      <c r="J13" s="447">
        <v>174662</v>
      </c>
      <c r="K13" s="442" t="s">
        <v>3</v>
      </c>
      <c r="L13" s="442" t="str">
        <f t="shared" si="0"/>
        <v>174662,</v>
      </c>
      <c r="M13" s="440" t="s">
        <v>1711</v>
      </c>
      <c r="N13" s="447" t="s">
        <v>1764</v>
      </c>
      <c r="O13" s="440" t="s">
        <v>1313</v>
      </c>
      <c r="P13" s="441"/>
    </row>
    <row r="14" spans="1:16">
      <c r="A14" s="414" t="s">
        <v>1765</v>
      </c>
      <c r="B14" s="424" t="s">
        <v>107</v>
      </c>
      <c r="C14" s="427">
        <v>181356</v>
      </c>
      <c r="D14" s="425" t="s">
        <v>3</v>
      </c>
      <c r="E14" s="425" t="str">
        <f t="shared" si="1"/>
        <v>181356,</v>
      </c>
      <c r="F14" s="428" t="s">
        <v>112</v>
      </c>
      <c r="I14" s="446" t="s">
        <v>1753</v>
      </c>
      <c r="J14" s="447">
        <v>174666</v>
      </c>
      <c r="K14" s="442" t="s">
        <v>3</v>
      </c>
      <c r="L14" s="442" t="str">
        <f t="shared" si="0"/>
        <v>174666,</v>
      </c>
      <c r="M14" s="440" t="s">
        <v>1711</v>
      </c>
      <c r="N14" s="447" t="s">
        <v>1766</v>
      </c>
      <c r="O14" s="440" t="s">
        <v>1313</v>
      </c>
      <c r="P14" s="441"/>
    </row>
    <row r="15" spans="1:16">
      <c r="A15" s="414"/>
      <c r="B15" s="424"/>
      <c r="C15" s="428">
        <v>183439</v>
      </c>
      <c r="D15" s="425" t="s">
        <v>3</v>
      </c>
      <c r="E15" s="425" t="str">
        <f t="shared" si="1"/>
        <v>183439,</v>
      </c>
      <c r="F15" s="428" t="s">
        <v>7</v>
      </c>
      <c r="I15" s="446" t="s">
        <v>1753</v>
      </c>
      <c r="J15" s="447">
        <v>363</v>
      </c>
      <c r="K15" s="442" t="s">
        <v>3</v>
      </c>
      <c r="L15" s="442" t="str">
        <f t="shared" si="0"/>
        <v>363,</v>
      </c>
      <c r="M15" s="440" t="s">
        <v>1712</v>
      </c>
      <c r="N15" s="447" t="s">
        <v>1767</v>
      </c>
      <c r="O15" s="440" t="s">
        <v>1313</v>
      </c>
      <c r="P15" s="441"/>
    </row>
    <row r="16" spans="1:16">
      <c r="A16" s="414"/>
      <c r="B16" s="424"/>
      <c r="C16" s="425">
        <v>201264</v>
      </c>
      <c r="D16" s="425" t="s">
        <v>3</v>
      </c>
      <c r="E16" s="425" t="str">
        <f t="shared" si="1"/>
        <v>201264,</v>
      </c>
      <c r="F16" s="429" t="s">
        <v>110</v>
      </c>
      <c r="I16" s="446" t="s">
        <v>1753</v>
      </c>
      <c r="J16" s="447">
        <v>384</v>
      </c>
      <c r="K16" s="442" t="s">
        <v>3</v>
      </c>
      <c r="L16" s="442" t="str">
        <f t="shared" si="0"/>
        <v>384,</v>
      </c>
      <c r="M16" s="440" t="s">
        <v>1706</v>
      </c>
      <c r="N16" s="447" t="s">
        <v>1768</v>
      </c>
      <c r="O16" s="440" t="s">
        <v>1313</v>
      </c>
      <c r="P16" s="441"/>
    </row>
    <row r="17" spans="1:16">
      <c r="A17" s="414"/>
      <c r="B17" s="424"/>
      <c r="C17" s="425">
        <v>201495</v>
      </c>
      <c r="D17" s="425" t="s">
        <v>3</v>
      </c>
      <c r="E17" s="425" t="str">
        <f t="shared" si="1"/>
        <v>201495,</v>
      </c>
      <c r="F17" s="429" t="s">
        <v>111</v>
      </c>
      <c r="I17" s="446" t="s">
        <v>1753</v>
      </c>
      <c r="J17" s="447">
        <v>139200</v>
      </c>
      <c r="K17" s="442" t="s">
        <v>3</v>
      </c>
      <c r="L17" s="442" t="str">
        <f t="shared" si="0"/>
        <v>139200,</v>
      </c>
      <c r="M17" s="440" t="s">
        <v>1714</v>
      </c>
      <c r="N17" s="447" t="s">
        <v>1769</v>
      </c>
      <c r="O17" s="440" t="s">
        <v>1303</v>
      </c>
      <c r="P17" s="441"/>
    </row>
    <row r="18" spans="1:16">
      <c r="A18" s="414"/>
      <c r="B18" s="424"/>
      <c r="C18" s="425">
        <v>131284</v>
      </c>
      <c r="D18" s="425" t="s">
        <v>3</v>
      </c>
      <c r="E18" s="425" t="str">
        <f t="shared" si="1"/>
        <v>131284,</v>
      </c>
      <c r="F18" s="429" t="s">
        <v>329</v>
      </c>
      <c r="I18" s="446" t="s">
        <v>1753</v>
      </c>
      <c r="J18" s="447">
        <v>110208</v>
      </c>
      <c r="K18" s="442" t="s">
        <v>3</v>
      </c>
      <c r="L18" s="442" t="str">
        <f t="shared" si="0"/>
        <v>110208,</v>
      </c>
      <c r="M18" s="440" t="s">
        <v>1716</v>
      </c>
      <c r="N18" s="447" t="s">
        <v>1770</v>
      </c>
      <c r="O18" s="440" t="s">
        <v>1313</v>
      </c>
      <c r="P18" s="441"/>
    </row>
    <row r="19" spans="1:16">
      <c r="A19" s="414"/>
      <c r="B19" s="424"/>
      <c r="C19" s="430">
        <v>220476</v>
      </c>
      <c r="D19" s="425" t="s">
        <v>3</v>
      </c>
      <c r="E19" s="425" t="str">
        <f t="shared" si="1"/>
        <v>220476,</v>
      </c>
      <c r="F19" s="429" t="s">
        <v>114</v>
      </c>
      <c r="I19" s="446" t="s">
        <v>1753</v>
      </c>
      <c r="J19" s="447">
        <v>138568</v>
      </c>
      <c r="K19" s="442" t="s">
        <v>3</v>
      </c>
      <c r="L19" s="442" t="str">
        <f t="shared" si="0"/>
        <v>138568,</v>
      </c>
      <c r="M19" s="440" t="s">
        <v>1717</v>
      </c>
      <c r="N19" s="447" t="s">
        <v>1771</v>
      </c>
      <c r="O19" s="440" t="s">
        <v>1313</v>
      </c>
      <c r="P19" s="441"/>
    </row>
    <row r="20" spans="1:16">
      <c r="A20" s="414"/>
      <c r="B20" s="424"/>
      <c r="C20" s="430">
        <v>220466</v>
      </c>
      <c r="D20" s="425"/>
      <c r="E20" s="425" t="str">
        <f t="shared" si="1"/>
        <v>220466</v>
      </c>
      <c r="F20" s="429" t="s">
        <v>114</v>
      </c>
      <c r="I20" s="446" t="s">
        <v>1753</v>
      </c>
      <c r="J20" s="447">
        <v>11203</v>
      </c>
      <c r="K20" s="442" t="s">
        <v>3</v>
      </c>
      <c r="L20" s="442" t="str">
        <f t="shared" si="0"/>
        <v>11203,</v>
      </c>
      <c r="M20" s="440" t="s">
        <v>1718</v>
      </c>
      <c r="N20" s="447" t="s">
        <v>1772</v>
      </c>
      <c r="O20" s="440" t="s">
        <v>1313</v>
      </c>
      <c r="P20" s="441"/>
    </row>
    <row r="21" spans="1:16">
      <c r="A21" s="431" t="s">
        <v>1213</v>
      </c>
      <c r="B21" s="432" t="s">
        <v>1142</v>
      </c>
      <c r="C21" s="433">
        <v>240000</v>
      </c>
      <c r="D21" s="417" t="s">
        <v>3</v>
      </c>
      <c r="E21" s="417" t="str">
        <f t="shared" si="1"/>
        <v>240000,</v>
      </c>
      <c r="F21" s="38" t="s">
        <v>1645</v>
      </c>
      <c r="I21" s="446" t="s">
        <v>1753</v>
      </c>
      <c r="J21" s="447">
        <v>110207</v>
      </c>
      <c r="K21" s="442" t="s">
        <v>3</v>
      </c>
      <c r="L21" s="442" t="str">
        <f t="shared" si="0"/>
        <v>110207,</v>
      </c>
      <c r="M21" s="440" t="s">
        <v>1716</v>
      </c>
      <c r="N21" s="447" t="s">
        <v>1772</v>
      </c>
      <c r="O21" s="440" t="s">
        <v>1313</v>
      </c>
      <c r="P21" s="441"/>
    </row>
    <row r="22" spans="1:16">
      <c r="A22" s="434"/>
      <c r="B22" s="432"/>
      <c r="C22" s="417">
        <v>137250</v>
      </c>
      <c r="D22" s="417" t="s">
        <v>3</v>
      </c>
      <c r="E22" s="417" t="str">
        <f t="shared" si="1"/>
        <v>137250,</v>
      </c>
      <c r="F22" s="419" t="s">
        <v>742</v>
      </c>
      <c r="I22" s="446" t="s">
        <v>1753</v>
      </c>
      <c r="J22" s="447">
        <v>10968</v>
      </c>
      <c r="K22" s="442" t="s">
        <v>3</v>
      </c>
      <c r="L22" s="442" t="str">
        <f t="shared" si="0"/>
        <v>10968,</v>
      </c>
      <c r="M22" s="440" t="s">
        <v>631</v>
      </c>
      <c r="N22" s="447" t="s">
        <v>1773</v>
      </c>
      <c r="O22" s="440" t="s">
        <v>1313</v>
      </c>
      <c r="P22" s="441"/>
    </row>
    <row r="23" spans="1:16">
      <c r="A23" s="434"/>
      <c r="B23" s="432"/>
      <c r="C23" s="433">
        <v>226562</v>
      </c>
      <c r="D23" s="417" t="s">
        <v>3</v>
      </c>
      <c r="E23" s="417" t="str">
        <f t="shared" si="1"/>
        <v>226562,</v>
      </c>
      <c r="F23" s="435" t="s">
        <v>6</v>
      </c>
      <c r="I23" s="446" t="s">
        <v>1753</v>
      </c>
      <c r="J23" s="447">
        <v>10969</v>
      </c>
      <c r="K23" s="442" t="s">
        <v>3</v>
      </c>
      <c r="L23" s="442" t="str">
        <f t="shared" si="0"/>
        <v>10969,</v>
      </c>
      <c r="M23" s="440" t="s">
        <v>1721</v>
      </c>
      <c r="N23" s="447" t="s">
        <v>1773</v>
      </c>
      <c r="O23" s="440" t="s">
        <v>1313</v>
      </c>
      <c r="P23" s="441"/>
    </row>
    <row r="24" spans="1:16">
      <c r="A24" s="434"/>
      <c r="B24" s="432"/>
      <c r="C24" s="433">
        <v>174232</v>
      </c>
      <c r="D24" s="417" t="s">
        <v>3</v>
      </c>
      <c r="E24" s="417" t="str">
        <f t="shared" si="1"/>
        <v>174232,</v>
      </c>
      <c r="F24" s="435" t="s">
        <v>6</v>
      </c>
      <c r="I24" s="446" t="s">
        <v>1753</v>
      </c>
      <c r="J24" s="447">
        <v>131284</v>
      </c>
      <c r="K24" s="442" t="s">
        <v>3</v>
      </c>
      <c r="L24" s="442" t="str">
        <f t="shared" si="0"/>
        <v>131284</v>
      </c>
      <c r="M24" s="440" t="s">
        <v>1723</v>
      </c>
      <c r="N24" s="447" t="s">
        <v>1773</v>
      </c>
      <c r="O24" s="440" t="s">
        <v>1313</v>
      </c>
      <c r="P24" s="441"/>
    </row>
    <row r="25" spans="1:6">
      <c r="A25" s="434"/>
      <c r="B25" s="432"/>
      <c r="C25" s="421">
        <v>39103</v>
      </c>
      <c r="D25" s="417" t="s">
        <v>3</v>
      </c>
      <c r="E25" s="417" t="str">
        <f t="shared" si="1"/>
        <v>39103,</v>
      </c>
      <c r="F25" s="419" t="s">
        <v>6</v>
      </c>
    </row>
    <row r="26" spans="1:6">
      <c r="A26" s="436"/>
      <c r="B26" s="432"/>
      <c r="C26" s="417">
        <v>217848</v>
      </c>
      <c r="D26" s="417"/>
      <c r="E26" s="417" t="str">
        <f t="shared" si="1"/>
        <v>217848</v>
      </c>
      <c r="F26" s="419" t="s">
        <v>6</v>
      </c>
    </row>
    <row r="27" spans="1:6">
      <c r="A27" s="431" t="s">
        <v>1666</v>
      </c>
      <c r="B27" s="424" t="s">
        <v>1560</v>
      </c>
      <c r="C27" s="430">
        <v>97851</v>
      </c>
      <c r="D27" s="425" t="s">
        <v>3</v>
      </c>
      <c r="E27" s="425" t="str">
        <f t="shared" si="1"/>
        <v>97851,</v>
      </c>
      <c r="F27" s="437" t="s">
        <v>732</v>
      </c>
    </row>
    <row r="28" spans="1:6">
      <c r="A28" s="434"/>
      <c r="B28" s="424"/>
      <c r="C28" s="430">
        <v>14246</v>
      </c>
      <c r="D28" s="425" t="s">
        <v>3</v>
      </c>
      <c r="E28" s="425" t="str">
        <f t="shared" si="1"/>
        <v>14246,</v>
      </c>
      <c r="F28" s="438" t="s">
        <v>1667</v>
      </c>
    </row>
    <row r="29" spans="1:6">
      <c r="A29" s="436"/>
      <c r="B29" s="424"/>
      <c r="C29" s="430">
        <v>127087</v>
      </c>
      <c r="D29" s="425"/>
      <c r="E29" s="425" t="str">
        <f t="shared" si="1"/>
        <v>127087</v>
      </c>
      <c r="F29" s="437" t="s">
        <v>718</v>
      </c>
    </row>
    <row r="30" spans="1:6">
      <c r="A30" s="431" t="s">
        <v>1666</v>
      </c>
      <c r="B30" s="432" t="s">
        <v>1774</v>
      </c>
      <c r="C30" s="422">
        <v>177132</v>
      </c>
      <c r="D30" s="417" t="s">
        <v>3</v>
      </c>
      <c r="E30" s="417" t="str">
        <f t="shared" si="1"/>
        <v>177132,</v>
      </c>
      <c r="F30" s="422" t="s">
        <v>353</v>
      </c>
    </row>
    <row r="31" spans="1:6">
      <c r="A31" s="434"/>
      <c r="B31" s="432"/>
      <c r="C31" s="422">
        <v>154981</v>
      </c>
      <c r="D31" s="417"/>
      <c r="E31" s="417" t="str">
        <f t="shared" si="1"/>
        <v>154981</v>
      </c>
      <c r="F31" s="422" t="s">
        <v>1210</v>
      </c>
    </row>
    <row r="32" spans="1:6">
      <c r="A32" s="431" t="s">
        <v>1666</v>
      </c>
      <c r="B32" s="439" t="s">
        <v>1669</v>
      </c>
      <c r="C32" s="425">
        <v>92130</v>
      </c>
      <c r="D32" s="425" t="s">
        <v>3</v>
      </c>
      <c r="E32" s="425" t="str">
        <f t="shared" si="1"/>
        <v>92130,</v>
      </c>
      <c r="F32" s="426" t="s">
        <v>909</v>
      </c>
    </row>
    <row r="33" spans="1:6">
      <c r="A33" s="436"/>
      <c r="B33" s="439"/>
      <c r="C33" s="425">
        <v>136401</v>
      </c>
      <c r="D33" s="425"/>
      <c r="E33" s="425" t="str">
        <f t="shared" si="1"/>
        <v>136401</v>
      </c>
      <c r="F33" s="426" t="s">
        <v>483</v>
      </c>
    </row>
    <row r="34" spans="1:6">
      <c r="A34" s="431" t="s">
        <v>1646</v>
      </c>
      <c r="B34" s="432" t="s">
        <v>818</v>
      </c>
      <c r="C34" s="418">
        <v>122671</v>
      </c>
      <c r="D34" s="417" t="s">
        <v>3</v>
      </c>
      <c r="E34" s="417" t="str">
        <f t="shared" si="1"/>
        <v>122671,</v>
      </c>
      <c r="F34" s="418" t="s">
        <v>561</v>
      </c>
    </row>
    <row r="35" spans="1:6">
      <c r="A35" s="434"/>
      <c r="B35" s="432"/>
      <c r="C35" s="417">
        <v>71520</v>
      </c>
      <c r="D35" s="417" t="s">
        <v>3</v>
      </c>
      <c r="E35" s="417" t="str">
        <f t="shared" ref="E35:E66" si="2">C35&amp;D35</f>
        <v>71520,</v>
      </c>
      <c r="F35" s="418" t="s">
        <v>563</v>
      </c>
    </row>
    <row r="36" spans="1:6">
      <c r="A36" s="434"/>
      <c r="B36" s="432"/>
      <c r="C36" s="418">
        <v>44368</v>
      </c>
      <c r="D36" s="417" t="s">
        <v>3</v>
      </c>
      <c r="E36" s="417" t="str">
        <f t="shared" si="2"/>
        <v>44368,</v>
      </c>
      <c r="F36" s="418" t="s">
        <v>472</v>
      </c>
    </row>
    <row r="37" spans="1:6">
      <c r="A37" s="434"/>
      <c r="B37" s="432"/>
      <c r="C37" s="417">
        <v>200083</v>
      </c>
      <c r="D37" s="417" t="s">
        <v>3</v>
      </c>
      <c r="E37" s="417" t="str">
        <f t="shared" si="2"/>
        <v>200083,</v>
      </c>
      <c r="F37" s="418" t="s">
        <v>564</v>
      </c>
    </row>
    <row r="38" spans="1:6">
      <c r="A38" s="434"/>
      <c r="B38" s="432"/>
      <c r="C38" s="418">
        <v>1331</v>
      </c>
      <c r="D38" s="417" t="s">
        <v>3</v>
      </c>
      <c r="E38" s="417" t="str">
        <f t="shared" si="2"/>
        <v>1331,</v>
      </c>
      <c r="F38" s="418" t="s">
        <v>561</v>
      </c>
    </row>
    <row r="39" spans="1:6">
      <c r="A39" s="434"/>
      <c r="B39" s="432"/>
      <c r="C39" s="417">
        <v>1299</v>
      </c>
      <c r="D39" s="417" t="s">
        <v>3</v>
      </c>
      <c r="E39" s="417" t="str">
        <f t="shared" si="2"/>
        <v>1299,</v>
      </c>
      <c r="F39" s="418" t="s">
        <v>472</v>
      </c>
    </row>
    <row r="40" spans="1:6">
      <c r="A40" s="434"/>
      <c r="B40" s="432"/>
      <c r="C40" s="417">
        <v>58027</v>
      </c>
      <c r="D40" s="417" t="s">
        <v>3</v>
      </c>
      <c r="E40" s="417" t="str">
        <f t="shared" si="2"/>
        <v>58027,</v>
      </c>
      <c r="F40" s="418" t="s">
        <v>462</v>
      </c>
    </row>
    <row r="41" spans="1:6">
      <c r="A41" s="434"/>
      <c r="B41" s="432"/>
      <c r="C41" s="417">
        <v>101420</v>
      </c>
      <c r="D41" s="417" t="s">
        <v>3</v>
      </c>
      <c r="E41" s="417" t="str">
        <f t="shared" si="2"/>
        <v>101420,</v>
      </c>
      <c r="F41" s="418" t="s">
        <v>565</v>
      </c>
    </row>
    <row r="42" spans="1:6">
      <c r="A42" s="434"/>
      <c r="B42" s="432"/>
      <c r="C42" s="417">
        <v>2029</v>
      </c>
      <c r="D42" s="417" t="s">
        <v>3</v>
      </c>
      <c r="E42" s="417" t="str">
        <f t="shared" si="2"/>
        <v>2029,</v>
      </c>
      <c r="F42" s="418" t="s">
        <v>566</v>
      </c>
    </row>
    <row r="43" spans="1:6">
      <c r="A43" s="434"/>
      <c r="B43" s="432"/>
      <c r="C43" s="417">
        <v>102608</v>
      </c>
      <c r="D43" s="417" t="s">
        <v>3</v>
      </c>
      <c r="E43" s="417" t="str">
        <f t="shared" si="2"/>
        <v>102608,</v>
      </c>
      <c r="F43" s="418" t="s">
        <v>567</v>
      </c>
    </row>
    <row r="44" spans="1:6">
      <c r="A44" s="434"/>
      <c r="B44" s="432"/>
      <c r="C44" s="417">
        <v>1944</v>
      </c>
      <c r="D44" s="417" t="s">
        <v>3</v>
      </c>
      <c r="E44" s="417" t="str">
        <f t="shared" si="2"/>
        <v>1944,</v>
      </c>
      <c r="F44" s="418" t="s">
        <v>568</v>
      </c>
    </row>
    <row r="45" spans="1:6">
      <c r="A45" s="434"/>
      <c r="B45" s="432"/>
      <c r="C45" s="417">
        <v>131898</v>
      </c>
      <c r="D45" s="417" t="s">
        <v>3</v>
      </c>
      <c r="E45" s="417" t="str">
        <f t="shared" si="2"/>
        <v>131898,</v>
      </c>
      <c r="F45" s="418" t="s">
        <v>569</v>
      </c>
    </row>
    <row r="46" spans="1:6">
      <c r="A46" s="434"/>
      <c r="B46" s="432"/>
      <c r="C46" s="417">
        <v>43628</v>
      </c>
      <c r="D46" s="417" t="s">
        <v>3</v>
      </c>
      <c r="E46" s="417" t="str">
        <f t="shared" si="2"/>
        <v>43628,</v>
      </c>
      <c r="F46" s="418" t="s">
        <v>570</v>
      </c>
    </row>
    <row r="47" spans="1:6">
      <c r="A47" s="434"/>
      <c r="B47" s="432"/>
      <c r="C47" s="417">
        <v>135483</v>
      </c>
      <c r="D47" s="417" t="s">
        <v>3</v>
      </c>
      <c r="E47" s="417" t="str">
        <f t="shared" si="2"/>
        <v>135483,</v>
      </c>
      <c r="F47" s="418" t="s">
        <v>570</v>
      </c>
    </row>
    <row r="48" spans="1:6">
      <c r="A48" s="434"/>
      <c r="B48" s="432"/>
      <c r="C48" s="417">
        <v>177707</v>
      </c>
      <c r="D48" s="417" t="s">
        <v>3</v>
      </c>
      <c r="E48" s="417" t="str">
        <f t="shared" si="2"/>
        <v>177707,</v>
      </c>
      <c r="F48" s="418" t="s">
        <v>832</v>
      </c>
    </row>
    <row r="49" spans="1:6">
      <c r="A49" s="434"/>
      <c r="B49" s="432"/>
      <c r="C49" s="417">
        <v>167024</v>
      </c>
      <c r="D49" s="417" t="s">
        <v>3</v>
      </c>
      <c r="E49" s="417" t="str">
        <f t="shared" si="2"/>
        <v>167024,</v>
      </c>
      <c r="F49" s="418" t="s">
        <v>833</v>
      </c>
    </row>
    <row r="50" spans="1:6">
      <c r="A50" s="434"/>
      <c r="B50" s="432"/>
      <c r="C50" s="417">
        <v>1314</v>
      </c>
      <c r="D50" s="417" t="s">
        <v>3</v>
      </c>
      <c r="E50" s="417" t="str">
        <f t="shared" si="2"/>
        <v>1314,</v>
      </c>
      <c r="F50" s="418" t="s">
        <v>472</v>
      </c>
    </row>
    <row r="51" spans="1:6">
      <c r="A51" s="434"/>
      <c r="B51" s="432"/>
      <c r="C51" s="417">
        <v>128372</v>
      </c>
      <c r="D51" s="417" t="s">
        <v>3</v>
      </c>
      <c r="E51" s="417" t="str">
        <f t="shared" si="2"/>
        <v>128372,</v>
      </c>
      <c r="F51" s="418" t="s">
        <v>564</v>
      </c>
    </row>
    <row r="52" spans="1:6">
      <c r="A52" s="434"/>
      <c r="B52" s="432"/>
      <c r="C52" s="417">
        <v>94886</v>
      </c>
      <c r="D52" s="417" t="s">
        <v>3</v>
      </c>
      <c r="E52" s="417" t="str">
        <f t="shared" si="2"/>
        <v>94886,</v>
      </c>
      <c r="F52" s="418" t="s">
        <v>564</v>
      </c>
    </row>
    <row r="53" spans="1:6">
      <c r="A53" s="434"/>
      <c r="B53" s="432"/>
      <c r="C53" s="417">
        <v>13491</v>
      </c>
      <c r="D53" s="417" t="s">
        <v>3</v>
      </c>
      <c r="E53" s="417" t="str">
        <f t="shared" si="2"/>
        <v>13491,</v>
      </c>
      <c r="F53" s="418" t="s">
        <v>835</v>
      </c>
    </row>
    <row r="54" spans="1:6">
      <c r="A54" s="434"/>
      <c r="B54" s="432"/>
      <c r="C54" s="417">
        <v>1440</v>
      </c>
      <c r="D54" s="417" t="s">
        <v>3</v>
      </c>
      <c r="E54" s="417" t="str">
        <f t="shared" si="2"/>
        <v>1440,</v>
      </c>
      <c r="F54" s="418" t="s">
        <v>457</v>
      </c>
    </row>
    <row r="55" spans="1:6">
      <c r="A55" s="434"/>
      <c r="B55" s="432"/>
      <c r="C55" s="417">
        <v>70432</v>
      </c>
      <c r="D55" s="417" t="s">
        <v>3</v>
      </c>
      <c r="E55" s="417" t="str">
        <f t="shared" si="2"/>
        <v>70432,</v>
      </c>
      <c r="F55" s="418" t="s">
        <v>457</v>
      </c>
    </row>
    <row r="56" spans="1:6">
      <c r="A56" s="434"/>
      <c r="B56" s="432"/>
      <c r="C56" s="417">
        <v>25343</v>
      </c>
      <c r="D56" s="417" t="s">
        <v>3</v>
      </c>
      <c r="E56" s="417" t="str">
        <f t="shared" si="2"/>
        <v>25343,</v>
      </c>
      <c r="F56" s="418" t="s">
        <v>839</v>
      </c>
    </row>
    <row r="57" spans="1:6">
      <c r="A57" s="434"/>
      <c r="B57" s="432"/>
      <c r="C57" s="417">
        <v>1236</v>
      </c>
      <c r="D57" s="417" t="s">
        <v>3</v>
      </c>
      <c r="E57" s="417" t="str">
        <f t="shared" si="2"/>
        <v>1236,</v>
      </c>
      <c r="F57" s="418" t="s">
        <v>477</v>
      </c>
    </row>
    <row r="58" spans="1:6">
      <c r="A58" s="434"/>
      <c r="B58" s="432"/>
      <c r="C58" s="417">
        <v>1375</v>
      </c>
      <c r="D58" s="417" t="s">
        <v>3</v>
      </c>
      <c r="E58" s="417" t="str">
        <f t="shared" si="2"/>
        <v>1375,</v>
      </c>
      <c r="F58" s="418" t="s">
        <v>477</v>
      </c>
    </row>
    <row r="59" spans="1:6">
      <c r="A59" s="434"/>
      <c r="B59" s="432"/>
      <c r="C59" s="417">
        <v>148890</v>
      </c>
      <c r="D59" s="417" t="s">
        <v>3</v>
      </c>
      <c r="E59" s="417" t="str">
        <f t="shared" si="2"/>
        <v>148890,</v>
      </c>
      <c r="F59" s="418" t="s">
        <v>477</v>
      </c>
    </row>
    <row r="60" spans="1:6">
      <c r="A60" s="434"/>
      <c r="B60" s="432"/>
      <c r="C60" s="417">
        <v>10702</v>
      </c>
      <c r="D60" s="417" t="s">
        <v>3</v>
      </c>
      <c r="E60" s="417" t="str">
        <f t="shared" si="2"/>
        <v>10702,</v>
      </c>
      <c r="F60" s="418" t="s">
        <v>477</v>
      </c>
    </row>
    <row r="61" spans="1:6">
      <c r="A61" s="434"/>
      <c r="B61" s="432"/>
      <c r="C61" s="417">
        <v>1271</v>
      </c>
      <c r="D61" s="417" t="s">
        <v>3</v>
      </c>
      <c r="E61" s="417" t="str">
        <f t="shared" si="2"/>
        <v>1271,</v>
      </c>
      <c r="F61" s="418" t="s">
        <v>840</v>
      </c>
    </row>
    <row r="62" spans="1:6">
      <c r="A62" s="434"/>
      <c r="B62" s="432"/>
      <c r="C62" s="417">
        <v>15929</v>
      </c>
      <c r="D62" s="417" t="s">
        <v>3</v>
      </c>
      <c r="E62" s="417" t="str">
        <f t="shared" si="2"/>
        <v>15929,</v>
      </c>
      <c r="F62" s="418" t="s">
        <v>841</v>
      </c>
    </row>
    <row r="63" spans="1:6">
      <c r="A63" s="434"/>
      <c r="B63" s="432"/>
      <c r="C63" s="417">
        <v>1946</v>
      </c>
      <c r="D63" s="417" t="s">
        <v>3</v>
      </c>
      <c r="E63" s="417" t="str">
        <f t="shared" si="2"/>
        <v>1946,</v>
      </c>
      <c r="F63" s="418" t="s">
        <v>842</v>
      </c>
    </row>
    <row r="64" spans="1:6">
      <c r="A64" s="434"/>
      <c r="B64" s="432"/>
      <c r="C64" s="417">
        <v>11788</v>
      </c>
      <c r="D64" s="417" t="s">
        <v>3</v>
      </c>
      <c r="E64" s="417" t="str">
        <f t="shared" si="2"/>
        <v>11788,</v>
      </c>
      <c r="F64" s="418" t="s">
        <v>843</v>
      </c>
    </row>
    <row r="65" spans="1:6">
      <c r="A65" s="434"/>
      <c r="B65" s="432"/>
      <c r="C65" s="417">
        <v>42965</v>
      </c>
      <c r="D65" s="417" t="s">
        <v>3</v>
      </c>
      <c r="E65" s="417" t="str">
        <f t="shared" si="2"/>
        <v>42965,</v>
      </c>
      <c r="F65" s="418" t="s">
        <v>843</v>
      </c>
    </row>
    <row r="66" spans="1:6">
      <c r="A66" s="434"/>
      <c r="B66" s="432"/>
      <c r="C66" s="417">
        <v>58262</v>
      </c>
      <c r="D66" s="417" t="s">
        <v>3</v>
      </c>
      <c r="E66" s="417" t="str">
        <f t="shared" si="2"/>
        <v>58262,</v>
      </c>
      <c r="F66" s="418" t="s">
        <v>843</v>
      </c>
    </row>
    <row r="67" spans="1:6">
      <c r="A67" s="434"/>
      <c r="B67" s="432"/>
      <c r="C67" s="417">
        <v>195217</v>
      </c>
      <c r="D67" s="417" t="s">
        <v>3</v>
      </c>
      <c r="E67" s="417" t="str">
        <f t="shared" ref="E67:E105" si="3">C67&amp;D67</f>
        <v>195217,</v>
      </c>
      <c r="F67" s="418" t="s">
        <v>67</v>
      </c>
    </row>
    <row r="68" spans="1:6">
      <c r="A68" s="434"/>
      <c r="B68" s="432"/>
      <c r="C68" s="417">
        <v>11424</v>
      </c>
      <c r="D68" s="417" t="s">
        <v>3</v>
      </c>
      <c r="E68" s="417" t="str">
        <f t="shared" si="3"/>
        <v>11424,</v>
      </c>
      <c r="F68" s="418" t="s">
        <v>844</v>
      </c>
    </row>
    <row r="69" spans="1:6">
      <c r="A69" s="434"/>
      <c r="B69" s="432"/>
      <c r="C69" s="417">
        <v>86955</v>
      </c>
      <c r="D69" s="417" t="s">
        <v>3</v>
      </c>
      <c r="E69" s="417" t="str">
        <f t="shared" si="3"/>
        <v>86955,</v>
      </c>
      <c r="F69" s="418" t="s">
        <v>844</v>
      </c>
    </row>
    <row r="70" spans="1:6">
      <c r="A70" s="434"/>
      <c r="B70" s="432"/>
      <c r="C70" s="417">
        <v>48043</v>
      </c>
      <c r="D70" s="417" t="s">
        <v>3</v>
      </c>
      <c r="E70" s="417" t="str">
        <f t="shared" si="3"/>
        <v>48043,</v>
      </c>
      <c r="F70" s="418" t="s">
        <v>844</v>
      </c>
    </row>
    <row r="71" spans="1:6">
      <c r="A71" s="434"/>
      <c r="B71" s="432"/>
      <c r="C71" s="417">
        <v>219041</v>
      </c>
      <c r="D71" s="417" t="s">
        <v>3</v>
      </c>
      <c r="E71" s="417" t="str">
        <f t="shared" si="3"/>
        <v>219041,</v>
      </c>
      <c r="F71" s="418" t="s">
        <v>845</v>
      </c>
    </row>
    <row r="72" spans="1:6">
      <c r="A72" s="434"/>
      <c r="B72" s="432"/>
      <c r="C72" s="417">
        <v>56875</v>
      </c>
      <c r="D72" s="417" t="s">
        <v>3</v>
      </c>
      <c r="E72" s="417" t="str">
        <f t="shared" si="3"/>
        <v>56875,</v>
      </c>
      <c r="F72" s="418" t="s">
        <v>845</v>
      </c>
    </row>
    <row r="73" spans="1:6">
      <c r="A73" s="434"/>
      <c r="B73" s="432"/>
      <c r="C73" s="417">
        <v>220224</v>
      </c>
      <c r="D73" s="417" t="s">
        <v>3</v>
      </c>
      <c r="E73" s="417" t="str">
        <f t="shared" si="3"/>
        <v>220224,</v>
      </c>
      <c r="F73" s="418" t="s">
        <v>845</v>
      </c>
    </row>
    <row r="74" spans="1:6">
      <c r="A74" s="434"/>
      <c r="B74" s="432"/>
      <c r="C74" s="417">
        <v>49118</v>
      </c>
      <c r="D74" s="417" t="s">
        <v>3</v>
      </c>
      <c r="E74" s="417" t="str">
        <f t="shared" si="3"/>
        <v>49118,</v>
      </c>
      <c r="F74" s="418" t="s">
        <v>846</v>
      </c>
    </row>
    <row r="75" spans="1:6">
      <c r="A75" s="434"/>
      <c r="B75" s="432"/>
      <c r="C75" s="417">
        <v>56783</v>
      </c>
      <c r="D75" s="417" t="s">
        <v>3</v>
      </c>
      <c r="E75" s="417" t="str">
        <f t="shared" si="3"/>
        <v>56783,</v>
      </c>
      <c r="F75" s="418" t="s">
        <v>846</v>
      </c>
    </row>
    <row r="76" spans="1:6">
      <c r="A76" s="434"/>
      <c r="B76" s="432"/>
      <c r="C76" s="417">
        <v>57129</v>
      </c>
      <c r="D76" s="417" t="s">
        <v>3</v>
      </c>
      <c r="E76" s="417" t="str">
        <f t="shared" si="3"/>
        <v>57129,</v>
      </c>
      <c r="F76" s="418" t="s">
        <v>534</v>
      </c>
    </row>
    <row r="77" spans="1:6">
      <c r="A77" s="434"/>
      <c r="B77" s="432"/>
      <c r="C77" s="417">
        <v>176650</v>
      </c>
      <c r="D77" s="417" t="s">
        <v>3</v>
      </c>
      <c r="E77" s="417" t="str">
        <f t="shared" si="3"/>
        <v>176650,</v>
      </c>
      <c r="F77" s="418" t="s">
        <v>462</v>
      </c>
    </row>
    <row r="78" spans="1:6">
      <c r="A78" s="434"/>
      <c r="B78" s="432"/>
      <c r="C78" s="417">
        <v>207271</v>
      </c>
      <c r="D78" s="417" t="s">
        <v>3</v>
      </c>
      <c r="E78" s="417" t="str">
        <f t="shared" si="3"/>
        <v>207271,</v>
      </c>
      <c r="F78" s="418" t="s">
        <v>462</v>
      </c>
    </row>
    <row r="79" spans="1:6">
      <c r="A79" s="434"/>
      <c r="B79" s="432"/>
      <c r="C79" s="417">
        <v>218704</v>
      </c>
      <c r="D79" s="417" t="s">
        <v>3</v>
      </c>
      <c r="E79" s="417" t="str">
        <f t="shared" si="3"/>
        <v>218704,</v>
      </c>
      <c r="F79" s="418" t="s">
        <v>462</v>
      </c>
    </row>
    <row r="80" spans="1:6">
      <c r="A80" s="434"/>
      <c r="B80" s="432"/>
      <c r="C80" s="417">
        <v>23217</v>
      </c>
      <c r="D80" s="417" t="s">
        <v>3</v>
      </c>
      <c r="E80" s="417" t="str">
        <f t="shared" si="3"/>
        <v>23217,</v>
      </c>
      <c r="F80" s="418" t="s">
        <v>570</v>
      </c>
    </row>
    <row r="81" spans="1:6">
      <c r="A81" s="434"/>
      <c r="B81" s="432"/>
      <c r="C81" s="417">
        <v>1924</v>
      </c>
      <c r="D81" s="417" t="s">
        <v>3</v>
      </c>
      <c r="E81" s="417" t="str">
        <f t="shared" si="3"/>
        <v>1924,</v>
      </c>
      <c r="F81" s="418" t="s">
        <v>570</v>
      </c>
    </row>
    <row r="82" spans="1:6">
      <c r="A82" s="434"/>
      <c r="B82" s="432"/>
      <c r="C82" s="417">
        <v>27724</v>
      </c>
      <c r="D82" s="417" t="s">
        <v>3</v>
      </c>
      <c r="E82" s="417" t="str">
        <f t="shared" si="3"/>
        <v>27724,</v>
      </c>
      <c r="F82" s="418" t="s">
        <v>570</v>
      </c>
    </row>
    <row r="83" spans="1:6">
      <c r="A83" s="434"/>
      <c r="B83" s="432"/>
      <c r="C83" s="417">
        <v>6178</v>
      </c>
      <c r="D83" s="417" t="s">
        <v>3</v>
      </c>
      <c r="E83" s="417" t="str">
        <f t="shared" si="3"/>
        <v>6178,</v>
      </c>
      <c r="F83" s="418" t="s">
        <v>570</v>
      </c>
    </row>
    <row r="84" spans="1:6">
      <c r="A84" s="434"/>
      <c r="B84" s="432"/>
      <c r="C84" s="417">
        <v>94162</v>
      </c>
      <c r="D84" s="417" t="s">
        <v>3</v>
      </c>
      <c r="E84" s="417" t="str">
        <f t="shared" si="3"/>
        <v>94162,</v>
      </c>
      <c r="F84" s="418" t="s">
        <v>847</v>
      </c>
    </row>
    <row r="85" spans="1:6">
      <c r="A85" s="434"/>
      <c r="B85" s="432"/>
      <c r="C85" s="417">
        <v>166880</v>
      </c>
      <c r="D85" s="417" t="s">
        <v>3</v>
      </c>
      <c r="E85" s="417" t="str">
        <f t="shared" si="3"/>
        <v>166880,</v>
      </c>
      <c r="F85" s="418" t="s">
        <v>463</v>
      </c>
    </row>
    <row r="86" spans="1:6">
      <c r="A86" s="434"/>
      <c r="B86" s="432"/>
      <c r="C86" s="417">
        <v>55449</v>
      </c>
      <c r="D86" s="417" t="s">
        <v>3</v>
      </c>
      <c r="E86" s="417" t="str">
        <f t="shared" si="3"/>
        <v>55449,</v>
      </c>
      <c r="F86" s="418" t="s">
        <v>463</v>
      </c>
    </row>
    <row r="87" spans="1:6">
      <c r="A87" s="434"/>
      <c r="B87" s="432"/>
      <c r="C87" s="417">
        <v>9025</v>
      </c>
      <c r="D87" s="417" t="s">
        <v>3</v>
      </c>
      <c r="E87" s="417" t="str">
        <f t="shared" si="3"/>
        <v>9025,</v>
      </c>
      <c r="F87" s="418" t="s">
        <v>561</v>
      </c>
    </row>
    <row r="88" spans="1:6">
      <c r="A88" s="434"/>
      <c r="B88" s="432"/>
      <c r="C88" s="417">
        <v>64766</v>
      </c>
      <c r="D88" s="417" t="s">
        <v>3</v>
      </c>
      <c r="E88" s="417" t="str">
        <f t="shared" si="3"/>
        <v>64766,</v>
      </c>
      <c r="F88" s="418" t="s">
        <v>561</v>
      </c>
    </row>
    <row r="89" spans="1:6">
      <c r="A89" s="434"/>
      <c r="B89" s="432"/>
      <c r="C89" s="417">
        <v>2585</v>
      </c>
      <c r="D89" s="417" t="s">
        <v>3</v>
      </c>
      <c r="E89" s="417" t="str">
        <f t="shared" si="3"/>
        <v>2585,</v>
      </c>
      <c r="F89" s="418" t="s">
        <v>848</v>
      </c>
    </row>
    <row r="90" spans="1:6">
      <c r="A90" s="434"/>
      <c r="B90" s="432"/>
      <c r="C90" s="417">
        <v>168760</v>
      </c>
      <c r="D90" s="417" t="s">
        <v>3</v>
      </c>
      <c r="E90" s="417" t="str">
        <f t="shared" si="3"/>
        <v>168760,</v>
      </c>
      <c r="F90" s="418" t="s">
        <v>848</v>
      </c>
    </row>
    <row r="91" spans="1:6">
      <c r="A91" s="434"/>
      <c r="B91" s="432"/>
      <c r="C91" s="433">
        <v>170537</v>
      </c>
      <c r="D91" s="417" t="s">
        <v>3</v>
      </c>
      <c r="E91" s="417" t="str">
        <f t="shared" si="3"/>
        <v>170537,</v>
      </c>
      <c r="F91" s="419" t="s">
        <v>798</v>
      </c>
    </row>
    <row r="92" spans="1:6">
      <c r="A92" s="434"/>
      <c r="B92" s="432"/>
      <c r="C92" s="433">
        <v>148441</v>
      </c>
      <c r="D92" s="417" t="s">
        <v>3</v>
      </c>
      <c r="E92" s="417" t="str">
        <f t="shared" si="3"/>
        <v>148441,</v>
      </c>
      <c r="F92" s="419" t="s">
        <v>501</v>
      </c>
    </row>
    <row r="93" spans="1:6">
      <c r="A93" s="434"/>
      <c r="B93" s="432"/>
      <c r="C93" s="433">
        <v>166819</v>
      </c>
      <c r="D93" s="417" t="s">
        <v>3</v>
      </c>
      <c r="E93" s="417" t="str">
        <f t="shared" si="3"/>
        <v>166819,</v>
      </c>
      <c r="F93" s="419" t="s">
        <v>28</v>
      </c>
    </row>
    <row r="94" spans="1:6">
      <c r="A94" s="434"/>
      <c r="B94" s="432"/>
      <c r="C94" s="433">
        <v>164949</v>
      </c>
      <c r="D94" s="417" t="s">
        <v>3</v>
      </c>
      <c r="E94" s="417" t="str">
        <f t="shared" si="3"/>
        <v>164949,</v>
      </c>
      <c r="F94" s="419" t="s">
        <v>28</v>
      </c>
    </row>
    <row r="95" spans="1:6">
      <c r="A95" s="434"/>
      <c r="B95" s="432"/>
      <c r="C95" s="448">
        <v>135858</v>
      </c>
      <c r="D95" s="417" t="s">
        <v>3</v>
      </c>
      <c r="E95" s="417" t="str">
        <f t="shared" si="3"/>
        <v>135858,</v>
      </c>
      <c r="F95" s="418" t="s">
        <v>561</v>
      </c>
    </row>
    <row r="96" spans="1:6">
      <c r="A96" s="434"/>
      <c r="B96" s="432"/>
      <c r="C96" s="448">
        <v>139495</v>
      </c>
      <c r="D96" s="417" t="s">
        <v>3</v>
      </c>
      <c r="E96" s="417" t="str">
        <f t="shared" si="3"/>
        <v>139495,</v>
      </c>
      <c r="F96" s="418" t="s">
        <v>477</v>
      </c>
    </row>
    <row r="97" spans="1:6">
      <c r="A97" s="434"/>
      <c r="B97" s="432"/>
      <c r="C97" s="448">
        <v>137157</v>
      </c>
      <c r="D97" s="417" t="s">
        <v>3</v>
      </c>
      <c r="E97" s="417" t="str">
        <f t="shared" si="3"/>
        <v>137157,</v>
      </c>
      <c r="F97" s="418" t="s">
        <v>464</v>
      </c>
    </row>
    <row r="98" spans="1:6">
      <c r="A98" s="434"/>
      <c r="B98" s="432"/>
      <c r="C98" s="448">
        <v>139497</v>
      </c>
      <c r="D98" s="417" t="s">
        <v>3</v>
      </c>
      <c r="E98" s="417" t="str">
        <f t="shared" si="3"/>
        <v>139497,</v>
      </c>
      <c r="F98" s="418" t="s">
        <v>850</v>
      </c>
    </row>
    <row r="99" spans="1:6">
      <c r="A99" s="434"/>
      <c r="B99" s="432"/>
      <c r="C99" s="448">
        <v>139743</v>
      </c>
      <c r="D99" s="417" t="s">
        <v>3</v>
      </c>
      <c r="E99" s="417" t="str">
        <f t="shared" si="3"/>
        <v>139743,</v>
      </c>
      <c r="F99" s="418" t="s">
        <v>472</v>
      </c>
    </row>
    <row r="100" spans="1:6">
      <c r="A100" s="434"/>
      <c r="B100" s="432"/>
      <c r="C100" s="448">
        <v>139494</v>
      </c>
      <c r="D100" s="417" t="s">
        <v>3</v>
      </c>
      <c r="E100" s="417" t="str">
        <f t="shared" si="3"/>
        <v>139494,</v>
      </c>
      <c r="F100" s="418" t="s">
        <v>789</v>
      </c>
    </row>
    <row r="101" spans="1:6">
      <c r="A101" s="434"/>
      <c r="B101" s="432"/>
      <c r="C101" s="448">
        <v>222895</v>
      </c>
      <c r="D101" s="417" t="s">
        <v>3</v>
      </c>
      <c r="E101" s="417" t="str">
        <f t="shared" si="3"/>
        <v>222895,</v>
      </c>
      <c r="F101" s="418" t="s">
        <v>457</v>
      </c>
    </row>
    <row r="102" spans="1:6">
      <c r="A102" s="434"/>
      <c r="B102" s="432"/>
      <c r="C102" s="448">
        <v>222896</v>
      </c>
      <c r="D102" s="417" t="s">
        <v>3</v>
      </c>
      <c r="E102" s="417" t="str">
        <f t="shared" si="3"/>
        <v>222896,</v>
      </c>
      <c r="F102" s="418" t="s">
        <v>851</v>
      </c>
    </row>
    <row r="103" spans="1:6">
      <c r="A103" s="434"/>
      <c r="B103" s="432"/>
      <c r="C103" s="417">
        <v>201777</v>
      </c>
      <c r="D103" s="417" t="s">
        <v>3</v>
      </c>
      <c r="E103" s="417" t="str">
        <f t="shared" si="3"/>
        <v>201777,</v>
      </c>
      <c r="F103" s="418" t="s">
        <v>836</v>
      </c>
    </row>
    <row r="104" spans="1:6">
      <c r="A104" s="436"/>
      <c r="B104" s="432"/>
      <c r="C104" s="417">
        <v>198750</v>
      </c>
      <c r="D104" s="417"/>
      <c r="E104" s="417" t="str">
        <f t="shared" si="3"/>
        <v>198750</v>
      </c>
      <c r="F104" s="418" t="s">
        <v>561</v>
      </c>
    </row>
    <row r="105" ht="28.8" spans="1:6">
      <c r="A105" s="414">
        <v>3</v>
      </c>
      <c r="B105" s="424" t="s">
        <v>1577</v>
      </c>
      <c r="C105" s="430">
        <v>184361</v>
      </c>
      <c r="D105" s="425"/>
      <c r="E105" s="425" t="str">
        <f t="shared" si="3"/>
        <v>184361</v>
      </c>
      <c r="F105" s="437" t="s">
        <v>1204</v>
      </c>
    </row>
    <row r="106" spans="1:6">
      <c r="A106" s="449"/>
      <c r="B106" s="88"/>
      <c r="C106" s="51"/>
      <c r="D106" s="51"/>
      <c r="E106" s="51"/>
      <c r="F106" s="51"/>
    </row>
    <row r="107" spans="1:6">
      <c r="A107" s="431">
        <v>3</v>
      </c>
      <c r="B107" s="88" t="s">
        <v>709</v>
      </c>
      <c r="C107" s="50">
        <v>115733</v>
      </c>
      <c r="D107" s="50"/>
      <c r="E107" s="50">
        <v>115733</v>
      </c>
      <c r="F107" s="51" t="s">
        <v>709</v>
      </c>
    </row>
    <row r="108" spans="1:6">
      <c r="A108" s="436"/>
      <c r="B108" s="88"/>
      <c r="C108" s="50"/>
      <c r="D108" s="50"/>
      <c r="E108" s="50"/>
      <c r="F108" s="51"/>
    </row>
    <row r="109" spans="1:6">
      <c r="A109" s="414">
        <v>3</v>
      </c>
      <c r="B109" s="88" t="s">
        <v>1625</v>
      </c>
      <c r="C109" s="50">
        <v>21580</v>
      </c>
      <c r="D109" s="50" t="s">
        <v>3</v>
      </c>
      <c r="E109" s="50" t="s">
        <v>997</v>
      </c>
      <c r="F109" s="51" t="s">
        <v>1625</v>
      </c>
    </row>
    <row r="110" spans="1:6">
      <c r="A110" s="414"/>
      <c r="B110" s="88"/>
      <c r="C110" s="50">
        <v>1285</v>
      </c>
      <c r="D110" s="50"/>
      <c r="E110" s="50">
        <v>1285</v>
      </c>
      <c r="F110" s="51" t="s">
        <v>1625</v>
      </c>
    </row>
    <row r="111" spans="1:6">
      <c r="A111" s="449"/>
      <c r="B111" s="88"/>
      <c r="C111" s="50"/>
      <c r="D111" s="50"/>
      <c r="E111" s="50"/>
      <c r="F111" s="51"/>
    </row>
    <row r="112" spans="1:6">
      <c r="A112" s="414"/>
      <c r="B112" s="51"/>
      <c r="C112" s="375" t="s">
        <v>79</v>
      </c>
      <c r="D112" s="375"/>
      <c r="E112" s="376"/>
      <c r="F112" s="375" t="s">
        <v>2</v>
      </c>
    </row>
    <row r="113" spans="1:6">
      <c r="A113" s="431">
        <v>5</v>
      </c>
      <c r="B113" s="51"/>
      <c r="C113" s="375">
        <v>184082</v>
      </c>
      <c r="D113" s="375" t="s">
        <v>3</v>
      </c>
      <c r="E113" s="375" t="str">
        <f>C113&amp;D113</f>
        <v>184082,</v>
      </c>
      <c r="F113" s="375" t="s">
        <v>135</v>
      </c>
    </row>
    <row r="114" spans="1:6">
      <c r="A114" s="436"/>
      <c r="B114" s="51"/>
      <c r="C114" s="375">
        <v>48233</v>
      </c>
      <c r="D114" s="375" t="s">
        <v>3</v>
      </c>
      <c r="E114" s="375" t="str">
        <f>C114&amp;D114</f>
        <v>48233,</v>
      </c>
      <c r="F114" s="375" t="s">
        <v>135</v>
      </c>
    </row>
    <row r="115" spans="1:6">
      <c r="A115" s="414">
        <v>12</v>
      </c>
      <c r="B115" s="51"/>
      <c r="C115" s="375">
        <v>146</v>
      </c>
      <c r="D115" s="375" t="s">
        <v>3</v>
      </c>
      <c r="E115" s="375" t="str">
        <f>C115&amp;D115</f>
        <v>146,</v>
      </c>
      <c r="F115" s="375" t="s">
        <v>150</v>
      </c>
    </row>
    <row r="116" spans="1:6">
      <c r="A116" s="414">
        <v>18</v>
      </c>
      <c r="B116" s="51"/>
      <c r="C116" s="375">
        <v>184103</v>
      </c>
      <c r="E116" s="375" t="str">
        <f>C116&amp;D117</f>
        <v>184103,</v>
      </c>
      <c r="F116" s="375" t="s">
        <v>162</v>
      </c>
    </row>
    <row r="117" spans="1:6">
      <c r="A117" s="414">
        <v>20</v>
      </c>
      <c r="B117" s="51"/>
      <c r="C117" s="375">
        <v>141623</v>
      </c>
      <c r="D117" s="375" t="s">
        <v>3</v>
      </c>
      <c r="E117" s="375" t="s">
        <v>1775</v>
      </c>
      <c r="F117" s="375" t="s">
        <v>148</v>
      </c>
    </row>
    <row r="118" spans="1:6">
      <c r="A118" s="414"/>
      <c r="B118" s="51"/>
      <c r="C118" s="375">
        <v>131752</v>
      </c>
      <c r="D118" s="375"/>
      <c r="E118" s="375" t="str">
        <f>C118&amp;D118</f>
        <v>131752</v>
      </c>
      <c r="F118" s="375" t="s">
        <v>148</v>
      </c>
    </row>
    <row r="119" spans="1:6">
      <c r="A119" s="414">
        <v>10</v>
      </c>
      <c r="B119" s="51"/>
      <c r="C119" s="375">
        <v>9856</v>
      </c>
      <c r="D119" s="375"/>
      <c r="E119" s="375" t="str">
        <f>C119&amp;D119</f>
        <v>9856</v>
      </c>
      <c r="F119" s="375" t="s">
        <v>1348</v>
      </c>
    </row>
    <row r="120" spans="1:6">
      <c r="A120" s="414">
        <v>20</v>
      </c>
      <c r="B120" s="450"/>
      <c r="C120" s="451">
        <v>67665</v>
      </c>
      <c r="D120" s="452" t="s">
        <v>3</v>
      </c>
      <c r="E120" s="453" t="str">
        <f>C120&amp;D120</f>
        <v>67665,</v>
      </c>
      <c r="F120" s="85" t="s">
        <v>113</v>
      </c>
    </row>
    <row r="121" spans="1:6">
      <c r="A121" s="414"/>
      <c r="B121" s="450"/>
      <c r="C121" s="451">
        <v>184102</v>
      </c>
      <c r="D121" s="452"/>
      <c r="E121" s="453" t="str">
        <f>C121&amp;D121</f>
        <v>184102</v>
      </c>
      <c r="F121" s="85" t="s">
        <v>113</v>
      </c>
    </row>
    <row r="122" spans="1:6">
      <c r="A122" s="414"/>
      <c r="B122" s="48"/>
      <c r="C122" s="50"/>
      <c r="D122" s="50"/>
      <c r="E122" s="50"/>
      <c r="F122" s="50"/>
    </row>
    <row r="123" spans="1:6">
      <c r="A123" s="414">
        <v>40</v>
      </c>
      <c r="B123" s="48"/>
      <c r="C123" s="50">
        <v>240688</v>
      </c>
      <c r="D123" s="50" t="s">
        <v>3</v>
      </c>
      <c r="E123" s="50" t="str">
        <f>C123&amp;D123</f>
        <v>240688,</v>
      </c>
      <c r="F123" s="50" t="s">
        <v>1639</v>
      </c>
    </row>
    <row r="124" spans="1:6">
      <c r="A124" s="414">
        <v>5</v>
      </c>
      <c r="B124" s="48"/>
      <c r="C124" s="50">
        <v>236580</v>
      </c>
      <c r="D124" s="50" t="s">
        <v>3</v>
      </c>
      <c r="E124" s="50" t="str">
        <f>C124&amp;D124</f>
        <v>236580,</v>
      </c>
      <c r="F124" s="50" t="s">
        <v>1776</v>
      </c>
    </row>
    <row r="125" spans="1:6">
      <c r="A125" s="414">
        <v>8</v>
      </c>
      <c r="B125" s="48"/>
      <c r="C125" s="50">
        <v>274</v>
      </c>
      <c r="D125" s="50" t="s">
        <v>3</v>
      </c>
      <c r="E125" s="50" t="str">
        <f>C125&amp;D125</f>
        <v>274,</v>
      </c>
      <c r="F125" s="50" t="s">
        <v>357</v>
      </c>
    </row>
    <row r="126" spans="1:6">
      <c r="A126" s="414">
        <v>2</v>
      </c>
      <c r="B126" s="48"/>
      <c r="C126" s="50">
        <v>245065</v>
      </c>
      <c r="D126" s="50"/>
      <c r="E126" s="50" t="str">
        <f>C126&amp;D126</f>
        <v>245065</v>
      </c>
      <c r="F126" s="50" t="s">
        <v>1777</v>
      </c>
    </row>
    <row r="127" spans="1:6">
      <c r="A127" s="449"/>
      <c r="B127" s="88"/>
      <c r="C127" s="51"/>
      <c r="D127" s="51"/>
      <c r="E127" s="51"/>
      <c r="F127" s="51"/>
    </row>
    <row r="128" spans="1:6">
      <c r="A128" s="414">
        <v>8</v>
      </c>
      <c r="B128" s="50"/>
      <c r="C128" s="50">
        <v>171745</v>
      </c>
      <c r="D128" s="50"/>
      <c r="E128" s="50" t="str">
        <f>C128&amp;D128</f>
        <v>171745</v>
      </c>
      <c r="F128" s="50" t="s">
        <v>1679</v>
      </c>
    </row>
    <row r="129" spans="1:6">
      <c r="A129" s="449"/>
      <c r="B129" s="88"/>
      <c r="C129" s="51"/>
      <c r="D129" s="51"/>
      <c r="E129" s="51"/>
      <c r="F129" s="51"/>
    </row>
    <row r="130" spans="1:6">
      <c r="A130" s="454">
        <v>40</v>
      </c>
      <c r="B130" s="455" t="s">
        <v>1634</v>
      </c>
      <c r="C130" s="456">
        <v>239621</v>
      </c>
      <c r="D130" s="457"/>
      <c r="E130" s="456" t="str">
        <f t="shared" ref="E130:E138" si="4">C130&amp;D130</f>
        <v>239621</v>
      </c>
      <c r="F130" s="175" t="s">
        <v>1742</v>
      </c>
    </row>
    <row r="131" spans="1:6">
      <c r="A131" s="449"/>
      <c r="B131" s="88"/>
      <c r="C131" s="51"/>
      <c r="D131" s="51"/>
      <c r="E131" s="51"/>
      <c r="F131" s="51"/>
    </row>
    <row r="132" spans="1:6">
      <c r="A132" s="298">
        <v>10</v>
      </c>
      <c r="B132" s="88"/>
      <c r="C132" s="458">
        <v>242306</v>
      </c>
      <c r="D132" s="307"/>
      <c r="E132" s="458">
        <v>242306</v>
      </c>
      <c r="F132" s="307" t="s">
        <v>1672</v>
      </c>
    </row>
    <row r="133" spans="1:6">
      <c r="A133" s="449"/>
      <c r="B133" s="88"/>
      <c r="C133" s="51"/>
      <c r="D133" s="51"/>
      <c r="E133" s="51"/>
      <c r="F133" s="51"/>
    </row>
    <row r="134" spans="1:6">
      <c r="A134" s="459">
        <v>4</v>
      </c>
      <c r="B134" s="460" t="s">
        <v>1632</v>
      </c>
      <c r="C134" s="451">
        <v>188362</v>
      </c>
      <c r="D134" s="452" t="s">
        <v>3</v>
      </c>
      <c r="E134" s="452" t="str">
        <f t="shared" si="4"/>
        <v>188362,</v>
      </c>
      <c r="F134" s="85" t="s">
        <v>1633</v>
      </c>
    </row>
    <row r="135" spans="1:6">
      <c r="A135" s="459"/>
      <c r="B135" s="460"/>
      <c r="C135" s="451">
        <v>192579</v>
      </c>
      <c r="D135" s="452" t="s">
        <v>3</v>
      </c>
      <c r="E135" s="452" t="str">
        <f t="shared" si="4"/>
        <v>192579,</v>
      </c>
      <c r="F135" s="85"/>
    </row>
    <row r="136" spans="1:6">
      <c r="A136" s="459"/>
      <c r="B136" s="460"/>
      <c r="C136" s="451">
        <v>239763</v>
      </c>
      <c r="D136" s="452" t="s">
        <v>3</v>
      </c>
      <c r="E136" s="452" t="str">
        <f t="shared" si="4"/>
        <v>239763,</v>
      </c>
      <c r="F136" s="85"/>
    </row>
    <row r="137" spans="1:6">
      <c r="A137" s="459"/>
      <c r="B137" s="460"/>
      <c r="C137" s="451">
        <v>239764</v>
      </c>
      <c r="D137" s="452" t="s">
        <v>3</v>
      </c>
      <c r="E137" s="452" t="str">
        <f t="shared" si="4"/>
        <v>239764,</v>
      </c>
      <c r="F137" s="85"/>
    </row>
    <row r="138" spans="1:6">
      <c r="A138" s="459"/>
      <c r="B138" s="460"/>
      <c r="C138" s="451">
        <v>239797</v>
      </c>
      <c r="D138" s="452"/>
      <c r="E138" s="452" t="str">
        <f t="shared" si="4"/>
        <v>239797</v>
      </c>
      <c r="F138" s="85"/>
    </row>
    <row r="139" spans="1:6">
      <c r="A139" s="449"/>
      <c r="B139" s="88"/>
      <c r="C139" s="51"/>
      <c r="D139" s="51"/>
      <c r="E139" s="51"/>
      <c r="F139" s="51"/>
    </row>
    <row r="140" spans="1:6">
      <c r="A140" s="449">
        <v>4449.73</v>
      </c>
      <c r="B140" s="88" t="s">
        <v>1778</v>
      </c>
      <c r="C140" s="51"/>
      <c r="D140" s="51"/>
      <c r="E140" s="51"/>
      <c r="F140" s="50">
        <v>4449.73</v>
      </c>
    </row>
    <row r="141" spans="1:6">
      <c r="A141" s="449"/>
      <c r="B141" s="88"/>
      <c r="C141" s="51"/>
      <c r="D141" s="51"/>
      <c r="E141" s="51"/>
      <c r="F141" s="51"/>
    </row>
    <row r="143" ht="15.6" spans="1:6">
      <c r="A143" s="414" t="s">
        <v>1216</v>
      </c>
      <c r="B143" s="88" t="s">
        <v>1779</v>
      </c>
      <c r="C143" s="461" t="s">
        <v>79</v>
      </c>
      <c r="D143" s="461"/>
      <c r="E143" s="461"/>
      <c r="F143" s="462" t="s">
        <v>2</v>
      </c>
    </row>
    <row r="144" spans="1:6">
      <c r="A144" s="414"/>
      <c r="B144" s="88"/>
      <c r="C144" s="463">
        <v>171131</v>
      </c>
      <c r="D144" s="463" t="s">
        <v>3</v>
      </c>
      <c r="E144" s="463" t="str">
        <f t="shared" ref="E144:E158" si="5">C144&amp;D144</f>
        <v>171131,</v>
      </c>
      <c r="F144" s="464" t="s">
        <v>464</v>
      </c>
    </row>
    <row r="145" spans="1:6">
      <c r="A145" s="414"/>
      <c r="B145" s="88"/>
      <c r="C145" s="463">
        <v>151010</v>
      </c>
      <c r="D145" s="463" t="s">
        <v>3</v>
      </c>
      <c r="E145" s="463" t="str">
        <f t="shared" si="5"/>
        <v>151010,</v>
      </c>
      <c r="F145" s="464" t="s">
        <v>475</v>
      </c>
    </row>
    <row r="146" spans="1:6">
      <c r="A146" s="414"/>
      <c r="B146" s="88"/>
      <c r="C146" s="463">
        <v>148665</v>
      </c>
      <c r="D146" s="463" t="s">
        <v>3</v>
      </c>
      <c r="E146" s="463" t="str">
        <f t="shared" si="5"/>
        <v>148665,</v>
      </c>
      <c r="F146" s="464" t="s">
        <v>479</v>
      </c>
    </row>
    <row r="147" spans="1:6">
      <c r="A147" s="414"/>
      <c r="B147" s="88"/>
      <c r="C147" s="463">
        <v>148055</v>
      </c>
      <c r="D147" s="463" t="s">
        <v>3</v>
      </c>
      <c r="E147" s="463" t="str">
        <f t="shared" si="5"/>
        <v>148055,</v>
      </c>
      <c r="F147" s="464" t="s">
        <v>481</v>
      </c>
    </row>
    <row r="148" spans="1:6">
      <c r="A148" s="414"/>
      <c r="B148" s="88"/>
      <c r="C148" s="463">
        <v>83269</v>
      </c>
      <c r="D148" s="463" t="s">
        <v>3</v>
      </c>
      <c r="E148" s="463" t="str">
        <f t="shared" si="5"/>
        <v>83269,</v>
      </c>
      <c r="F148" s="464" t="s">
        <v>509</v>
      </c>
    </row>
    <row r="149" spans="1:6">
      <c r="A149" s="414"/>
      <c r="B149" s="88"/>
      <c r="C149" s="463">
        <v>150626</v>
      </c>
      <c r="D149" s="463" t="s">
        <v>3</v>
      </c>
      <c r="E149" s="463" t="str">
        <f t="shared" si="5"/>
        <v>150626,</v>
      </c>
      <c r="F149" s="464" t="s">
        <v>476</v>
      </c>
    </row>
    <row r="150" spans="1:6">
      <c r="A150" s="414"/>
      <c r="B150" s="88"/>
      <c r="C150" s="463">
        <v>152763</v>
      </c>
      <c r="D150" s="463" t="s">
        <v>3</v>
      </c>
      <c r="E150" s="463" t="str">
        <f t="shared" si="5"/>
        <v>152763,</v>
      </c>
      <c r="F150" s="464" t="s">
        <v>473</v>
      </c>
    </row>
    <row r="151" spans="1:6">
      <c r="A151" s="414"/>
      <c r="B151" s="88"/>
      <c r="C151" s="463">
        <v>148056</v>
      </c>
      <c r="D151" s="463" t="s">
        <v>3</v>
      </c>
      <c r="E151" s="463" t="str">
        <f t="shared" si="5"/>
        <v>148056,</v>
      </c>
      <c r="F151" s="464" t="s">
        <v>32</v>
      </c>
    </row>
    <row r="152" spans="1:6">
      <c r="A152" s="414"/>
      <c r="B152" s="88"/>
      <c r="C152" s="463">
        <v>144706</v>
      </c>
      <c r="D152" s="463" t="s">
        <v>3</v>
      </c>
      <c r="E152" s="463" t="str">
        <f t="shared" si="5"/>
        <v>144706,</v>
      </c>
      <c r="F152" s="464" t="s">
        <v>482</v>
      </c>
    </row>
    <row r="153" spans="1:6">
      <c r="A153" s="414"/>
      <c r="B153" s="88"/>
      <c r="C153" s="463">
        <v>148769</v>
      </c>
      <c r="D153" s="463" t="s">
        <v>3</v>
      </c>
      <c r="E153" s="463" t="str">
        <f t="shared" si="5"/>
        <v>148769,</v>
      </c>
      <c r="F153" s="464" t="s">
        <v>478</v>
      </c>
    </row>
    <row r="154" spans="1:6">
      <c r="A154" s="414"/>
      <c r="B154" s="88"/>
      <c r="C154" s="463">
        <v>190079</v>
      </c>
      <c r="D154" s="463" t="s">
        <v>3</v>
      </c>
      <c r="E154" s="463" t="str">
        <f t="shared" si="5"/>
        <v>190079,</v>
      </c>
      <c r="F154" s="464" t="s">
        <v>458</v>
      </c>
    </row>
    <row r="155" spans="1:6">
      <c r="A155" s="414"/>
      <c r="B155" s="88"/>
      <c r="C155" s="463">
        <v>148890</v>
      </c>
      <c r="D155" s="463" t="s">
        <v>3</v>
      </c>
      <c r="E155" s="463" t="str">
        <f t="shared" si="5"/>
        <v>148890,</v>
      </c>
      <c r="F155" s="464" t="s">
        <v>477</v>
      </c>
    </row>
    <row r="156" spans="1:6">
      <c r="A156" s="414"/>
      <c r="B156" s="88"/>
      <c r="C156" s="463">
        <v>152000</v>
      </c>
      <c r="D156" s="463" t="s">
        <v>3</v>
      </c>
      <c r="E156" s="463" t="str">
        <f t="shared" si="5"/>
        <v>152000,</v>
      </c>
      <c r="F156" s="464" t="s">
        <v>474</v>
      </c>
    </row>
    <row r="157" spans="1:6">
      <c r="A157" s="414"/>
      <c r="B157" s="88"/>
      <c r="C157" s="463">
        <v>148531</v>
      </c>
      <c r="D157" s="463" t="s">
        <v>3</v>
      </c>
      <c r="E157" s="463" t="str">
        <f t="shared" si="5"/>
        <v>148531,</v>
      </c>
      <c r="F157" s="464" t="s">
        <v>480</v>
      </c>
    </row>
    <row r="158" spans="1:6">
      <c r="A158" s="414"/>
      <c r="B158" s="88"/>
      <c r="C158" s="463">
        <v>176650</v>
      </c>
      <c r="D158" s="463"/>
      <c r="E158" s="463" t="str">
        <f t="shared" si="5"/>
        <v>176650</v>
      </c>
      <c r="F158" s="464" t="s">
        <v>462</v>
      </c>
    </row>
  </sheetData>
  <mergeCells count="32">
    <mergeCell ref="A2:A9"/>
    <mergeCell ref="A10:A11"/>
    <mergeCell ref="A12:A13"/>
    <mergeCell ref="A14:A20"/>
    <mergeCell ref="A21:A26"/>
    <mergeCell ref="A27:A29"/>
    <mergeCell ref="A30:A31"/>
    <mergeCell ref="A32:A33"/>
    <mergeCell ref="A34:A104"/>
    <mergeCell ref="A107:A108"/>
    <mergeCell ref="A109:A110"/>
    <mergeCell ref="A113:A114"/>
    <mergeCell ref="A117:A118"/>
    <mergeCell ref="A120:A121"/>
    <mergeCell ref="A134:A138"/>
    <mergeCell ref="A143:A158"/>
    <mergeCell ref="B2:B9"/>
    <mergeCell ref="B10:B11"/>
    <mergeCell ref="B12:B13"/>
    <mergeCell ref="B14:B20"/>
    <mergeCell ref="B21:B26"/>
    <mergeCell ref="B27:B29"/>
    <mergeCell ref="B30:B31"/>
    <mergeCell ref="B32:B33"/>
    <mergeCell ref="B34:B104"/>
    <mergeCell ref="B109:B110"/>
    <mergeCell ref="B134:B138"/>
    <mergeCell ref="B143:B158"/>
    <mergeCell ref="F134:F138"/>
    <mergeCell ref="P2:P4"/>
    <mergeCell ref="P5:P6"/>
    <mergeCell ref="P7:P24"/>
  </mergeCells>
  <pageMargins left="0.75" right="0.75" top="1" bottom="1" header="0.5" footer="0.5"/>
  <pageSetup paperSize="120" orientation="portrait"/>
  <headerFooter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1"/>
  <sheetViews>
    <sheetView workbookViewId="0">
      <selection activeCell="A30" sqref="A30:A45"/>
    </sheetView>
  </sheetViews>
  <sheetFormatPr defaultColWidth="8.88888888888889" defaultRowHeight="14.4"/>
  <cols>
    <col min="1" max="1" width="12.7777777777778" style="383" customWidth="1"/>
    <col min="2" max="2" width="8.88888888888889" style="171"/>
    <col min="3" max="3" width="12.8888888888889" style="171" customWidth="1"/>
    <col min="4" max="10" width="8.88888888888889" style="171" customWidth="1"/>
    <col min="11" max="16384" width="8.88888888888889" style="171"/>
  </cols>
  <sheetData>
    <row r="1" ht="20.4" spans="1:22">
      <c r="A1" s="294" t="s">
        <v>1780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</row>
    <row r="2" ht="28.8" spans="1:22">
      <c r="A2" s="3" t="s">
        <v>276</v>
      </c>
      <c r="B2" s="4" t="s">
        <v>277</v>
      </c>
      <c r="C2" s="4" t="s">
        <v>278</v>
      </c>
      <c r="D2" s="5" t="s">
        <v>279</v>
      </c>
      <c r="E2" s="5" t="s">
        <v>280</v>
      </c>
      <c r="F2" s="5" t="s">
        <v>281</v>
      </c>
      <c r="G2" s="5" t="s">
        <v>282</v>
      </c>
      <c r="H2" s="35" t="s">
        <v>283</v>
      </c>
      <c r="I2" s="35" t="s">
        <v>284</v>
      </c>
      <c r="J2" s="5" t="s">
        <v>285</v>
      </c>
      <c r="K2" s="5" t="s">
        <v>286</v>
      </c>
      <c r="L2" s="4" t="s">
        <v>287</v>
      </c>
      <c r="M2" s="36" t="s">
        <v>288</v>
      </c>
      <c r="N2" s="4" t="s">
        <v>277</v>
      </c>
      <c r="O2" s="4" t="s">
        <v>289</v>
      </c>
      <c r="P2" s="4" t="s">
        <v>290</v>
      </c>
      <c r="Q2" s="4" t="s">
        <v>291</v>
      </c>
      <c r="R2" s="4" t="s">
        <v>292</v>
      </c>
      <c r="S2" s="407" t="s">
        <v>441</v>
      </c>
      <c r="T2" s="88" t="s">
        <v>861</v>
      </c>
      <c r="U2" s="88" t="s">
        <v>942</v>
      </c>
      <c r="V2" s="49" t="s">
        <v>1133</v>
      </c>
    </row>
    <row r="3" spans="1:22">
      <c r="A3" s="6" t="s">
        <v>1277</v>
      </c>
      <c r="B3" s="8" t="s">
        <v>294</v>
      </c>
      <c r="C3" s="8">
        <v>0.9</v>
      </c>
      <c r="D3" s="9">
        <v>1.9</v>
      </c>
      <c r="E3" s="10">
        <f>C3/D3*F4</f>
        <v>54710.5263157895</v>
      </c>
      <c r="F3" s="11">
        <v>115500</v>
      </c>
      <c r="G3" s="11">
        <v>3850</v>
      </c>
      <c r="H3" s="37">
        <f>E3/30</f>
        <v>1823.68421052632</v>
      </c>
      <c r="I3" s="37">
        <f>C3/D3*J4</f>
        <v>710.526315789474</v>
      </c>
      <c r="J3" s="38">
        <v>1500</v>
      </c>
      <c r="K3" s="38">
        <v>26565</v>
      </c>
      <c r="L3" s="39">
        <v>0.23</v>
      </c>
      <c r="M3" s="23">
        <v>85.8</v>
      </c>
      <c r="N3" s="20" t="s">
        <v>294</v>
      </c>
      <c r="O3" s="21">
        <v>120</v>
      </c>
      <c r="P3" s="21">
        <f>O3/4</f>
        <v>30</v>
      </c>
      <c r="Q3" s="21">
        <f>P3/7</f>
        <v>4.28571428571429</v>
      </c>
      <c r="R3" s="6">
        <v>60</v>
      </c>
      <c r="S3" s="70">
        <v>0</v>
      </c>
      <c r="T3" s="49">
        <v>30</v>
      </c>
      <c r="U3" s="49">
        <v>24</v>
      </c>
      <c r="V3" s="49">
        <v>15</v>
      </c>
    </row>
    <row r="4" spans="1:22">
      <c r="A4" s="6" t="s">
        <v>1277</v>
      </c>
      <c r="B4" s="8" t="s">
        <v>944</v>
      </c>
      <c r="C4" s="8">
        <v>1</v>
      </c>
      <c r="D4" s="9">
        <v>1.9</v>
      </c>
      <c r="E4" s="10">
        <f>C4/D4*F3</f>
        <v>60789.4736842105</v>
      </c>
      <c r="F4" s="11">
        <v>115500</v>
      </c>
      <c r="G4" s="11">
        <v>3850</v>
      </c>
      <c r="H4" s="37">
        <f>E4/30</f>
        <v>2026.31578947368</v>
      </c>
      <c r="I4" s="37">
        <f>C4/D4*J3</f>
        <v>789.473684210526</v>
      </c>
      <c r="J4" s="40">
        <v>1500</v>
      </c>
      <c r="K4" s="38">
        <v>26565</v>
      </c>
      <c r="L4" s="39">
        <v>0.23</v>
      </c>
      <c r="M4" s="23">
        <v>85.8</v>
      </c>
      <c r="N4" s="20" t="s">
        <v>944</v>
      </c>
      <c r="O4" s="21">
        <v>120</v>
      </c>
      <c r="P4" s="21">
        <f>O4/4</f>
        <v>30</v>
      </c>
      <c r="Q4" s="21">
        <f>P4/7</f>
        <v>4.28571428571429</v>
      </c>
      <c r="R4" s="6">
        <v>60</v>
      </c>
      <c r="S4" s="70">
        <v>0</v>
      </c>
      <c r="T4" s="49">
        <v>30</v>
      </c>
      <c r="U4" s="49">
        <v>26</v>
      </c>
      <c r="V4" s="49">
        <v>15</v>
      </c>
    </row>
    <row r="5" spans="1:22">
      <c r="A5" s="6"/>
      <c r="B5" s="8"/>
      <c r="C5" s="8">
        <f t="shared" ref="C5:I5" si="0">SUM(C3:C4)</f>
        <v>1.9</v>
      </c>
      <c r="D5" s="9"/>
      <c r="E5" s="10">
        <f t="shared" si="0"/>
        <v>115500</v>
      </c>
      <c r="F5" s="11"/>
      <c r="G5" s="11"/>
      <c r="H5" s="37">
        <f>E5/30</f>
        <v>3850</v>
      </c>
      <c r="I5" s="37">
        <f t="shared" si="0"/>
        <v>1500</v>
      </c>
      <c r="J5" s="40"/>
      <c r="K5" s="38"/>
      <c r="L5" s="41"/>
      <c r="M5" s="23"/>
      <c r="N5" s="20"/>
      <c r="O5" s="23"/>
      <c r="P5" s="23"/>
      <c r="Q5" s="23"/>
      <c r="R5" s="8"/>
      <c r="S5" s="70"/>
      <c r="T5" s="49"/>
      <c r="U5" s="49">
        <f>SUM(U3:U4)</f>
        <v>50</v>
      </c>
      <c r="V5" s="49"/>
    </row>
    <row r="6" spans="1:22">
      <c r="A6" s="384"/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172"/>
      <c r="O6" s="172"/>
      <c r="P6" s="172"/>
      <c r="Q6" s="172"/>
      <c r="R6" s="172"/>
      <c r="S6"/>
      <c r="T6"/>
      <c r="U6"/>
      <c r="V6"/>
    </row>
    <row r="7" spans="1:22">
      <c r="A7" s="304" t="s">
        <v>298</v>
      </c>
      <c r="B7" s="166" t="s">
        <v>2</v>
      </c>
      <c r="C7" s="328" t="s">
        <v>294</v>
      </c>
      <c r="D7" s="328" t="s">
        <v>944</v>
      </c>
      <c r="E7" s="304" t="s">
        <v>442</v>
      </c>
      <c r="F7" s="159"/>
      <c r="G7" s="159"/>
      <c r="H7" s="159" t="s">
        <v>299</v>
      </c>
      <c r="I7" s="159"/>
      <c r="J7" s="328" t="s">
        <v>294</v>
      </c>
      <c r="K7" s="328" t="s">
        <v>944</v>
      </c>
      <c r="L7" s="304" t="s">
        <v>442</v>
      </c>
      <c r="M7" s="304"/>
      <c r="N7" s="172"/>
      <c r="O7" s="172"/>
      <c r="P7" s="172"/>
      <c r="Q7" s="172"/>
      <c r="R7" s="172"/>
      <c r="S7"/>
      <c r="T7"/>
      <c r="U7"/>
      <c r="V7"/>
    </row>
    <row r="8" spans="1:22">
      <c r="A8" s="304">
        <v>26</v>
      </c>
      <c r="B8" s="165" t="s">
        <v>96</v>
      </c>
      <c r="C8" s="304">
        <v>12</v>
      </c>
      <c r="D8" s="328">
        <v>14</v>
      </c>
      <c r="E8" s="304">
        <f t="shared" ref="E8:E29" si="1">SUM(C8:D8)</f>
        <v>26</v>
      </c>
      <c r="F8" s="159"/>
      <c r="G8" s="159"/>
      <c r="H8" s="304">
        <v>31</v>
      </c>
      <c r="I8" s="165" t="s">
        <v>96</v>
      </c>
      <c r="J8" s="328">
        <v>15</v>
      </c>
      <c r="K8" s="328">
        <v>16</v>
      </c>
      <c r="L8" s="304">
        <f t="shared" ref="L8:L16" si="2">SUM(J8:K8)</f>
        <v>31</v>
      </c>
      <c r="M8" s="304"/>
      <c r="N8" s="389"/>
      <c r="O8" s="389"/>
      <c r="P8" s="389"/>
      <c r="Q8" s="389"/>
      <c r="R8" s="389"/>
      <c r="S8" s="389"/>
      <c r="T8" s="389"/>
      <c r="U8" s="389"/>
      <c r="V8" s="389"/>
    </row>
    <row r="9" spans="1:22">
      <c r="A9" s="304">
        <v>4</v>
      </c>
      <c r="B9" s="166" t="s">
        <v>1781</v>
      </c>
      <c r="C9" s="304">
        <v>2</v>
      </c>
      <c r="D9" s="328">
        <v>2</v>
      </c>
      <c r="E9" s="304">
        <f t="shared" si="1"/>
        <v>4</v>
      </c>
      <c r="F9" s="159"/>
      <c r="G9" s="304"/>
      <c r="H9" s="304">
        <v>5</v>
      </c>
      <c r="I9" s="166" t="s">
        <v>1781</v>
      </c>
      <c r="J9" s="328">
        <v>2</v>
      </c>
      <c r="K9" s="328">
        <v>3</v>
      </c>
      <c r="L9" s="304">
        <f t="shared" si="2"/>
        <v>5</v>
      </c>
      <c r="M9" s="304"/>
      <c r="N9" s="390"/>
      <c r="O9" s="390"/>
      <c r="P9" s="390"/>
      <c r="Q9" s="390"/>
      <c r="R9" s="390"/>
      <c r="S9" s="390"/>
      <c r="T9" s="390"/>
      <c r="U9" s="390"/>
      <c r="V9" s="390"/>
    </row>
    <row r="10" spans="1:22">
      <c r="A10" s="304">
        <v>8</v>
      </c>
      <c r="B10" s="165" t="s">
        <v>1211</v>
      </c>
      <c r="C10" s="304">
        <v>4</v>
      </c>
      <c r="D10" s="328">
        <v>4</v>
      </c>
      <c r="E10" s="304">
        <f t="shared" si="1"/>
        <v>8</v>
      </c>
      <c r="F10" s="159"/>
      <c r="G10" s="304"/>
      <c r="H10" s="304">
        <v>10</v>
      </c>
      <c r="I10" s="165" t="s">
        <v>1211</v>
      </c>
      <c r="J10" s="328">
        <v>5</v>
      </c>
      <c r="K10" s="328">
        <v>5</v>
      </c>
      <c r="L10" s="304">
        <f t="shared" si="2"/>
        <v>10</v>
      </c>
      <c r="M10" s="304"/>
      <c r="N10" s="390"/>
      <c r="O10" s="390"/>
      <c r="P10" s="390"/>
      <c r="Q10" s="390"/>
      <c r="R10" s="390"/>
      <c r="S10" s="390"/>
      <c r="T10" s="390"/>
      <c r="U10" s="390"/>
      <c r="V10" s="390"/>
    </row>
    <row r="11" spans="1:22">
      <c r="A11" s="304">
        <v>20</v>
      </c>
      <c r="B11" s="166" t="s">
        <v>920</v>
      </c>
      <c r="C11" s="304">
        <v>9</v>
      </c>
      <c r="D11" s="328">
        <v>11</v>
      </c>
      <c r="E11" s="304">
        <f t="shared" si="1"/>
        <v>20</v>
      </c>
      <c r="F11" s="159"/>
      <c r="G11" s="304"/>
      <c r="H11" s="304">
        <v>24</v>
      </c>
      <c r="I11" s="166" t="s">
        <v>920</v>
      </c>
      <c r="J11" s="328">
        <v>11</v>
      </c>
      <c r="K11" s="328">
        <v>13</v>
      </c>
      <c r="L11" s="304">
        <f t="shared" si="2"/>
        <v>24</v>
      </c>
      <c r="M11" s="304"/>
      <c r="N11" s="390"/>
      <c r="O11" s="390"/>
      <c r="P11" s="390"/>
      <c r="Q11" s="390"/>
      <c r="R11" s="390"/>
      <c r="S11" s="390"/>
      <c r="T11" s="390"/>
      <c r="U11" s="390"/>
      <c r="V11" s="390"/>
    </row>
    <row r="12" spans="1:22">
      <c r="A12" s="304">
        <v>18</v>
      </c>
      <c r="B12" s="166" t="s">
        <v>1142</v>
      </c>
      <c r="C12" s="304">
        <v>9</v>
      </c>
      <c r="D12" s="328">
        <v>9</v>
      </c>
      <c r="E12" s="304">
        <f t="shared" si="1"/>
        <v>18</v>
      </c>
      <c r="F12" s="159"/>
      <c r="G12" s="304"/>
      <c r="H12" s="304">
        <v>22</v>
      </c>
      <c r="I12" s="166" t="s">
        <v>1142</v>
      </c>
      <c r="J12" s="328">
        <v>10</v>
      </c>
      <c r="K12" s="328">
        <v>12</v>
      </c>
      <c r="L12" s="304">
        <f t="shared" si="2"/>
        <v>22</v>
      </c>
      <c r="M12" s="304"/>
      <c r="N12" s="390"/>
      <c r="O12" s="390"/>
      <c r="P12" s="390"/>
      <c r="Q12" s="390"/>
      <c r="R12" s="390"/>
      <c r="S12" s="390"/>
      <c r="T12" s="390"/>
      <c r="U12" s="390"/>
      <c r="V12" s="390"/>
    </row>
    <row r="13" spans="1:22">
      <c r="A13" s="304">
        <v>7</v>
      </c>
      <c r="B13" s="166" t="s">
        <v>1782</v>
      </c>
      <c r="C13" s="304">
        <v>3</v>
      </c>
      <c r="D13" s="328">
        <v>4</v>
      </c>
      <c r="E13" s="304">
        <f t="shared" si="1"/>
        <v>7</v>
      </c>
      <c r="F13" s="159"/>
      <c r="G13" s="304"/>
      <c r="H13" s="304">
        <v>8</v>
      </c>
      <c r="I13" s="166" t="s">
        <v>1782</v>
      </c>
      <c r="J13" s="328">
        <v>4</v>
      </c>
      <c r="K13" s="328">
        <v>4</v>
      </c>
      <c r="L13" s="304">
        <f t="shared" si="2"/>
        <v>8</v>
      </c>
      <c r="M13" s="304"/>
      <c r="N13" s="390"/>
      <c r="O13" s="390"/>
      <c r="P13" s="390"/>
      <c r="Q13" s="390"/>
      <c r="R13" s="390"/>
      <c r="S13" s="393"/>
      <c r="T13" s="390"/>
      <c r="U13" s="390"/>
      <c r="V13" s="390"/>
    </row>
    <row r="14" spans="1:22">
      <c r="A14" s="304">
        <v>7</v>
      </c>
      <c r="B14" s="166" t="s">
        <v>1783</v>
      </c>
      <c r="C14" s="304">
        <v>3</v>
      </c>
      <c r="D14" s="328">
        <v>4</v>
      </c>
      <c r="E14" s="304">
        <f t="shared" si="1"/>
        <v>7</v>
      </c>
      <c r="F14" s="159"/>
      <c r="G14" s="304"/>
      <c r="H14" s="304">
        <v>8</v>
      </c>
      <c r="I14" s="166" t="s">
        <v>1783</v>
      </c>
      <c r="J14" s="328">
        <v>4</v>
      </c>
      <c r="K14" s="328">
        <v>4</v>
      </c>
      <c r="L14" s="304">
        <f t="shared" si="2"/>
        <v>8</v>
      </c>
      <c r="M14" s="304"/>
      <c r="N14" s="390"/>
      <c r="O14" s="390"/>
      <c r="P14" s="390"/>
      <c r="Q14" s="390"/>
      <c r="R14" s="390"/>
      <c r="S14" s="390"/>
      <c r="T14" s="390"/>
      <c r="U14" s="390"/>
      <c r="V14" s="390"/>
    </row>
    <row r="15" spans="1:22">
      <c r="A15" s="304">
        <v>7</v>
      </c>
      <c r="B15" s="165" t="s">
        <v>1669</v>
      </c>
      <c r="C15" s="304">
        <v>3</v>
      </c>
      <c r="D15" s="328">
        <v>4</v>
      </c>
      <c r="E15" s="304">
        <f t="shared" si="1"/>
        <v>7</v>
      </c>
      <c r="F15" s="159"/>
      <c r="G15" s="304"/>
      <c r="H15" s="304">
        <v>8</v>
      </c>
      <c r="I15" s="165" t="s">
        <v>1669</v>
      </c>
      <c r="J15" s="328">
        <v>4</v>
      </c>
      <c r="K15" s="328">
        <v>4</v>
      </c>
      <c r="L15" s="304">
        <f t="shared" si="2"/>
        <v>8</v>
      </c>
      <c r="M15" s="304"/>
      <c r="N15" s="390"/>
      <c r="O15" s="390"/>
      <c r="P15" s="390"/>
      <c r="Q15" s="390"/>
      <c r="R15" s="390"/>
      <c r="S15" s="390"/>
      <c r="T15" s="390"/>
      <c r="U15" s="390"/>
      <c r="V15" s="390"/>
    </row>
    <row r="16" spans="1:33">
      <c r="A16" s="304">
        <v>24</v>
      </c>
      <c r="B16" s="166" t="s">
        <v>818</v>
      </c>
      <c r="C16" s="304">
        <v>11</v>
      </c>
      <c r="D16" s="328">
        <v>13</v>
      </c>
      <c r="E16" s="304">
        <f t="shared" si="1"/>
        <v>24</v>
      </c>
      <c r="F16" s="159"/>
      <c r="G16" s="304"/>
      <c r="H16" s="304">
        <v>29</v>
      </c>
      <c r="I16" s="166" t="s">
        <v>818</v>
      </c>
      <c r="J16" s="328">
        <v>14</v>
      </c>
      <c r="K16" s="328">
        <v>15</v>
      </c>
      <c r="L16" s="304">
        <f t="shared" si="2"/>
        <v>29</v>
      </c>
      <c r="M16" s="304"/>
      <c r="N16" s="390"/>
      <c r="O16" s="390"/>
      <c r="P16" s="390"/>
      <c r="Q16" s="390"/>
      <c r="R16" s="390"/>
      <c r="S16" s="390"/>
      <c r="T16" s="390"/>
      <c r="U16" s="390"/>
      <c r="V16" s="390"/>
      <c r="AG16" s="399"/>
    </row>
    <row r="17" spans="1:22">
      <c r="A17" s="304">
        <v>3</v>
      </c>
      <c r="B17" s="166" t="s">
        <v>1741</v>
      </c>
      <c r="C17" s="304">
        <v>2</v>
      </c>
      <c r="D17" s="328">
        <v>1</v>
      </c>
      <c r="E17" s="304">
        <f t="shared" si="1"/>
        <v>3</v>
      </c>
      <c r="F17" s="159"/>
      <c r="G17" s="304"/>
      <c r="H17" s="304"/>
      <c r="I17" s="391"/>
      <c r="J17" s="303"/>
      <c r="K17" s="303"/>
      <c r="L17" s="159"/>
      <c r="M17" s="159"/>
      <c r="N17" s="390"/>
      <c r="O17" s="390"/>
      <c r="P17" s="390"/>
      <c r="Q17" s="390"/>
      <c r="R17" s="390"/>
      <c r="S17" s="390"/>
      <c r="T17" s="390"/>
      <c r="U17" s="390"/>
      <c r="V17" s="390"/>
    </row>
    <row r="18" spans="1:22">
      <c r="A18" s="304">
        <v>3</v>
      </c>
      <c r="B18" s="166" t="s">
        <v>709</v>
      </c>
      <c r="C18" s="328">
        <v>2</v>
      </c>
      <c r="D18" s="328">
        <v>1</v>
      </c>
      <c r="E18" s="304">
        <f t="shared" si="1"/>
        <v>3</v>
      </c>
      <c r="F18" s="159"/>
      <c r="G18" s="304"/>
      <c r="H18" s="304"/>
      <c r="I18" s="392"/>
      <c r="J18" s="328"/>
      <c r="K18" s="303"/>
      <c r="L18" s="159"/>
      <c r="M18" s="159"/>
      <c r="N18" s="390"/>
      <c r="O18" s="390"/>
      <c r="P18" s="390"/>
      <c r="Q18" s="390"/>
      <c r="R18" s="390"/>
      <c r="S18" s="390"/>
      <c r="T18" s="390"/>
      <c r="U18" s="390"/>
      <c r="V18" s="390"/>
    </row>
    <row r="19" spans="1:24">
      <c r="A19" s="304">
        <v>3</v>
      </c>
      <c r="B19" s="166" t="s">
        <v>1625</v>
      </c>
      <c r="C19" s="328">
        <v>1</v>
      </c>
      <c r="D19" s="328">
        <v>2</v>
      </c>
      <c r="E19" s="304">
        <f t="shared" si="1"/>
        <v>3</v>
      </c>
      <c r="F19" s="159"/>
      <c r="G19" s="304"/>
      <c r="H19" s="304"/>
      <c r="I19" s="329"/>
      <c r="J19" s="328"/>
      <c r="K19" s="303"/>
      <c r="L19" s="159"/>
      <c r="M19" s="159"/>
      <c r="N19" s="393"/>
      <c r="O19" s="390"/>
      <c r="P19" s="390"/>
      <c r="Q19" s="390"/>
      <c r="R19" s="390"/>
      <c r="S19" s="390"/>
      <c r="T19" s="390"/>
      <c r="U19" s="390"/>
      <c r="V19" s="390"/>
      <c r="X19" s="399"/>
    </row>
    <row r="20" spans="1:22">
      <c r="A20" s="304">
        <v>5</v>
      </c>
      <c r="B20" s="166" t="s">
        <v>1583</v>
      </c>
      <c r="C20" s="304">
        <v>2</v>
      </c>
      <c r="D20" s="328">
        <v>3</v>
      </c>
      <c r="E20" s="304">
        <f t="shared" si="1"/>
        <v>5</v>
      </c>
      <c r="F20" s="159"/>
      <c r="G20" s="159"/>
      <c r="H20" s="159"/>
      <c r="I20" s="166"/>
      <c r="J20" s="303"/>
      <c r="K20" s="394"/>
      <c r="L20" s="395"/>
      <c r="M20" s="395"/>
      <c r="N20" s="396"/>
      <c r="O20" s="396"/>
      <c r="P20" s="396"/>
      <c r="Q20" s="396"/>
      <c r="R20" s="396"/>
      <c r="S20" s="396"/>
      <c r="T20" s="396"/>
      <c r="U20" s="396"/>
      <c r="V20" s="396"/>
    </row>
    <row r="21" spans="1:22">
      <c r="A21" s="304">
        <v>12</v>
      </c>
      <c r="B21" s="166" t="s">
        <v>1585</v>
      </c>
      <c r="C21" s="304">
        <v>6</v>
      </c>
      <c r="D21" s="328">
        <v>6</v>
      </c>
      <c r="E21" s="304">
        <f t="shared" si="1"/>
        <v>12</v>
      </c>
      <c r="F21" s="159"/>
      <c r="G21" s="159"/>
      <c r="H21" s="159"/>
      <c r="I21" s="166"/>
      <c r="J21" s="303"/>
      <c r="K21" s="394"/>
      <c r="L21" s="395"/>
      <c r="M21" s="395"/>
      <c r="N21" s="396"/>
      <c r="O21" s="396"/>
      <c r="P21" s="396"/>
      <c r="Q21" s="396"/>
      <c r="R21" s="396"/>
      <c r="S21" s="396"/>
      <c r="T21" s="396"/>
      <c r="U21" s="396"/>
      <c r="V21" s="396"/>
    </row>
    <row r="22" spans="1:22">
      <c r="A22" s="304">
        <v>18</v>
      </c>
      <c r="B22" s="166" t="s">
        <v>1586</v>
      </c>
      <c r="C22" s="304">
        <v>9</v>
      </c>
      <c r="D22" s="328">
        <v>9</v>
      </c>
      <c r="E22" s="304">
        <f t="shared" si="1"/>
        <v>18</v>
      </c>
      <c r="F22" s="159"/>
      <c r="G22" s="159"/>
      <c r="H22" s="159"/>
      <c r="I22" s="166"/>
      <c r="J22" s="303"/>
      <c r="K22" s="394"/>
      <c r="L22" s="395"/>
      <c r="M22" s="395"/>
      <c r="N22" s="396"/>
      <c r="O22" s="396"/>
      <c r="P22" s="396"/>
      <c r="Q22" s="396"/>
      <c r="R22" s="396"/>
      <c r="S22" s="396"/>
      <c r="T22" s="396"/>
      <c r="U22" s="396"/>
      <c r="V22" s="396"/>
    </row>
    <row r="23" spans="1:22">
      <c r="A23" s="304">
        <v>20</v>
      </c>
      <c r="B23" s="166" t="s">
        <v>1587</v>
      </c>
      <c r="C23" s="304">
        <v>9</v>
      </c>
      <c r="D23" s="328">
        <v>11</v>
      </c>
      <c r="E23" s="304">
        <f t="shared" si="1"/>
        <v>20</v>
      </c>
      <c r="F23" s="159"/>
      <c r="G23" s="159"/>
      <c r="H23" s="159"/>
      <c r="I23" s="166"/>
      <c r="J23" s="303"/>
      <c r="K23" s="394"/>
      <c r="L23" s="395"/>
      <c r="M23" s="395"/>
      <c r="N23" s="396"/>
      <c r="O23" s="396"/>
      <c r="P23" s="396"/>
      <c r="Q23" s="396"/>
      <c r="R23" s="396"/>
      <c r="S23" s="396"/>
      <c r="T23" s="396"/>
      <c r="U23" s="396"/>
      <c r="V23" s="396"/>
    </row>
    <row r="24" spans="1:22">
      <c r="A24" s="304">
        <v>10</v>
      </c>
      <c r="B24" s="166" t="s">
        <v>1588</v>
      </c>
      <c r="C24" s="304">
        <v>5</v>
      </c>
      <c r="D24" s="328">
        <v>5</v>
      </c>
      <c r="E24" s="304">
        <f t="shared" si="1"/>
        <v>10</v>
      </c>
      <c r="F24" s="159"/>
      <c r="G24" s="159"/>
      <c r="H24" s="159"/>
      <c r="I24" s="166"/>
      <c r="J24" s="303"/>
      <c r="K24" s="394"/>
      <c r="L24" s="395"/>
      <c r="M24" s="395"/>
      <c r="N24" s="396"/>
      <c r="O24" s="396"/>
      <c r="P24" s="396"/>
      <c r="Q24" s="396"/>
      <c r="R24" s="396"/>
      <c r="S24" s="396"/>
      <c r="T24" s="396"/>
      <c r="U24" s="396"/>
      <c r="V24" s="396"/>
    </row>
    <row r="25" spans="1:22">
      <c r="A25" s="304">
        <v>20</v>
      </c>
      <c r="B25" s="166" t="s">
        <v>1584</v>
      </c>
      <c r="C25" s="304">
        <v>9</v>
      </c>
      <c r="D25" s="328">
        <v>11</v>
      </c>
      <c r="E25" s="304">
        <f t="shared" si="1"/>
        <v>20</v>
      </c>
      <c r="F25" s="159"/>
      <c r="G25" s="159"/>
      <c r="H25" s="159"/>
      <c r="I25" s="159"/>
      <c r="J25" s="159"/>
      <c r="K25" s="395"/>
      <c r="L25" s="395"/>
      <c r="M25" s="395"/>
      <c r="N25" s="397"/>
      <c r="O25" s="397"/>
      <c r="P25" s="397"/>
      <c r="Q25" s="397"/>
      <c r="R25" s="397"/>
      <c r="S25" s="397"/>
      <c r="T25" s="397"/>
      <c r="U25" s="397"/>
      <c r="V25" s="397"/>
    </row>
    <row r="26" spans="1:13">
      <c r="A26" s="386">
        <v>40</v>
      </c>
      <c r="B26" s="192" t="s">
        <v>1639</v>
      </c>
      <c r="C26" s="189">
        <v>20</v>
      </c>
      <c r="D26" s="189">
        <v>20</v>
      </c>
      <c r="E26" s="189">
        <f t="shared" si="1"/>
        <v>40</v>
      </c>
      <c r="F26" s="387"/>
      <c r="G26" s="387"/>
      <c r="H26" s="387"/>
      <c r="I26" s="387"/>
      <c r="J26" s="387"/>
      <c r="K26" s="387"/>
      <c r="L26" s="387"/>
      <c r="M26" s="387"/>
    </row>
    <row r="27" spans="1:13">
      <c r="A27" s="386">
        <v>5</v>
      </c>
      <c r="B27" s="192" t="s">
        <v>1776</v>
      </c>
      <c r="C27" s="189">
        <v>2</v>
      </c>
      <c r="D27" s="189">
        <v>3</v>
      </c>
      <c r="E27" s="189">
        <f t="shared" si="1"/>
        <v>5</v>
      </c>
      <c r="F27" s="387"/>
      <c r="G27" s="387"/>
      <c r="H27" s="387"/>
      <c r="I27" s="387"/>
      <c r="J27" s="387"/>
      <c r="K27" s="387"/>
      <c r="L27" s="387"/>
      <c r="M27" s="387"/>
    </row>
    <row r="28" spans="1:20">
      <c r="A28" s="386">
        <v>8</v>
      </c>
      <c r="B28" s="192" t="s">
        <v>357</v>
      </c>
      <c r="C28" s="189">
        <v>4</v>
      </c>
      <c r="D28" s="189">
        <v>4</v>
      </c>
      <c r="E28" s="189">
        <f t="shared" si="1"/>
        <v>8</v>
      </c>
      <c r="F28" s="387"/>
      <c r="G28" s="387"/>
      <c r="H28" s="387"/>
      <c r="I28" s="387"/>
      <c r="J28" s="387"/>
      <c r="K28" s="398"/>
      <c r="L28" s="398"/>
      <c r="M28" s="398"/>
      <c r="N28" s="399"/>
      <c r="O28" s="399"/>
      <c r="P28" s="399"/>
      <c r="Q28" s="399"/>
      <c r="R28" s="399"/>
      <c r="S28" s="399"/>
      <c r="T28" s="399"/>
    </row>
    <row r="29" spans="1:20">
      <c r="A29" s="386">
        <v>2</v>
      </c>
      <c r="B29" s="192" t="s">
        <v>1777</v>
      </c>
      <c r="C29" s="189">
        <v>1</v>
      </c>
      <c r="D29" s="189">
        <v>1</v>
      </c>
      <c r="E29" s="189">
        <f t="shared" si="1"/>
        <v>2</v>
      </c>
      <c r="F29" s="387"/>
      <c r="G29" s="387"/>
      <c r="H29" s="387"/>
      <c r="I29" s="387"/>
      <c r="J29" s="387"/>
      <c r="K29" s="398"/>
      <c r="L29" s="398"/>
      <c r="M29" s="398"/>
      <c r="N29" s="399"/>
      <c r="O29" s="399"/>
      <c r="P29" s="399"/>
      <c r="Q29" s="399"/>
      <c r="R29" s="399"/>
      <c r="S29" s="399"/>
      <c r="T29" s="399"/>
    </row>
    <row r="30" spans="1:20">
      <c r="A30" s="386">
        <v>8</v>
      </c>
      <c r="B30" s="192" t="s">
        <v>1679</v>
      </c>
      <c r="C30" s="189">
        <v>4</v>
      </c>
      <c r="D30" s="189">
        <v>4</v>
      </c>
      <c r="E30" s="189">
        <v>8</v>
      </c>
      <c r="F30" s="192"/>
      <c r="G30" s="192"/>
      <c r="H30" s="192"/>
      <c r="I30" s="192"/>
      <c r="J30" s="192"/>
      <c r="K30" s="400"/>
      <c r="L30" s="400"/>
      <c r="M30" s="400"/>
      <c r="N30" s="399"/>
      <c r="O30" s="399"/>
      <c r="P30" s="399"/>
      <c r="Q30" s="399"/>
      <c r="R30" s="399"/>
      <c r="S30" s="399"/>
      <c r="T30" s="399"/>
    </row>
    <row r="31" spans="1:20">
      <c r="A31" s="386">
        <v>20</v>
      </c>
      <c r="B31" s="192" t="s">
        <v>1784</v>
      </c>
      <c r="C31" s="189">
        <v>10</v>
      </c>
      <c r="D31" s="189">
        <v>10</v>
      </c>
      <c r="E31" s="189">
        <f>SUM(C31:D31)</f>
        <v>20</v>
      </c>
      <c r="F31" s="192"/>
      <c r="G31" s="192"/>
      <c r="H31" s="192"/>
      <c r="I31" s="192"/>
      <c r="J31" s="192"/>
      <c r="K31" s="400"/>
      <c r="L31" s="400"/>
      <c r="M31" s="400"/>
      <c r="N31" s="399"/>
      <c r="O31" s="399"/>
      <c r="P31" s="399"/>
      <c r="Q31" s="399"/>
      <c r="R31" s="399"/>
      <c r="S31" s="399"/>
      <c r="T31" s="399"/>
    </row>
    <row r="32" spans="1:20">
      <c r="A32" s="386">
        <v>10</v>
      </c>
      <c r="B32" s="192" t="s">
        <v>1677</v>
      </c>
      <c r="C32" s="189">
        <v>5</v>
      </c>
      <c r="D32" s="189">
        <v>5</v>
      </c>
      <c r="E32" s="189">
        <f>SUM(C32:D32)</f>
        <v>10</v>
      </c>
      <c r="F32" s="192"/>
      <c r="G32" s="192"/>
      <c r="H32" s="192"/>
      <c r="I32" s="192"/>
      <c r="J32" s="192"/>
      <c r="K32" s="400"/>
      <c r="L32" s="400"/>
      <c r="M32" s="400"/>
      <c r="N32" s="399"/>
      <c r="O32" s="399"/>
      <c r="P32" s="399"/>
      <c r="Q32" s="399"/>
      <c r="R32" s="399"/>
      <c r="S32" s="399"/>
      <c r="T32" s="399"/>
    </row>
    <row r="33" spans="1:20">
      <c r="A33" s="386">
        <v>4</v>
      </c>
      <c r="B33" s="192" t="s">
        <v>1785</v>
      </c>
      <c r="C33" s="189">
        <v>2</v>
      </c>
      <c r="D33" s="189">
        <v>2</v>
      </c>
      <c r="E33" s="189">
        <f>SUM(C33:D33)</f>
        <v>4</v>
      </c>
      <c r="F33" s="192"/>
      <c r="G33" s="192"/>
      <c r="H33" s="192"/>
      <c r="I33" s="192"/>
      <c r="J33" s="192"/>
      <c r="K33" s="400"/>
      <c r="L33" s="400"/>
      <c r="M33" s="400"/>
      <c r="N33" s="399"/>
      <c r="O33" s="399"/>
      <c r="P33" s="399"/>
      <c r="Q33" s="399"/>
      <c r="R33" s="399"/>
      <c r="S33" s="399"/>
      <c r="T33" s="399"/>
    </row>
    <row r="34" spans="1:22">
      <c r="A34" s="328">
        <v>4449.73</v>
      </c>
      <c r="B34" s="166" t="s">
        <v>1147</v>
      </c>
      <c r="C34" s="304">
        <v>2224.73</v>
      </c>
      <c r="D34" s="328">
        <v>2225</v>
      </c>
      <c r="E34" s="304">
        <f>SUM(C34:D34)</f>
        <v>4449.73</v>
      </c>
      <c r="F34" s="159"/>
      <c r="G34" s="159"/>
      <c r="H34" s="159"/>
      <c r="I34" s="159"/>
      <c r="J34" s="303"/>
      <c r="K34" s="303"/>
      <c r="L34" s="159"/>
      <c r="M34" s="159"/>
      <c r="N34" s="389"/>
      <c r="O34" s="389"/>
      <c r="P34" s="389"/>
      <c r="Q34" s="389"/>
      <c r="R34" s="389"/>
      <c r="S34" s="389"/>
      <c r="T34" s="389"/>
      <c r="U34" s="389"/>
      <c r="V34" s="389"/>
    </row>
    <row r="35" spans="1:22">
      <c r="A35" s="304">
        <v>10</v>
      </c>
      <c r="B35" s="166" t="s">
        <v>1779</v>
      </c>
      <c r="C35" s="328">
        <v>5</v>
      </c>
      <c r="D35" s="328">
        <v>5</v>
      </c>
      <c r="E35" s="304">
        <v>10</v>
      </c>
      <c r="F35" s="159"/>
      <c r="G35" s="304"/>
      <c r="H35" s="304">
        <v>12</v>
      </c>
      <c r="I35" s="329" t="s">
        <v>1779</v>
      </c>
      <c r="J35" s="328">
        <v>6</v>
      </c>
      <c r="K35" s="328">
        <v>6</v>
      </c>
      <c r="L35" s="304">
        <v>12</v>
      </c>
      <c r="M35" s="159"/>
      <c r="N35" s="390"/>
      <c r="O35" s="390"/>
      <c r="P35" s="390"/>
      <c r="Q35" s="390"/>
      <c r="R35" s="390"/>
      <c r="S35" s="390"/>
      <c r="T35" s="390"/>
      <c r="U35" s="390"/>
      <c r="V35" s="390"/>
    </row>
    <row r="36" spans="1:22">
      <c r="A36" s="304">
        <v>3200</v>
      </c>
      <c r="B36" s="166" t="s">
        <v>313</v>
      </c>
      <c r="C36" s="304">
        <v>1516</v>
      </c>
      <c r="D36" s="328">
        <v>1684</v>
      </c>
      <c r="E36" s="304">
        <f>SUM(C36:D36)</f>
        <v>3200</v>
      </c>
      <c r="F36" s="159"/>
      <c r="G36" s="159"/>
      <c r="H36" s="304">
        <v>4000</v>
      </c>
      <c r="I36" s="304" t="s">
        <v>313</v>
      </c>
      <c r="J36" s="304">
        <v>1895</v>
      </c>
      <c r="K36" s="401">
        <v>2105</v>
      </c>
      <c r="L36" s="401">
        <f>SUM(J36:K36)</f>
        <v>4000</v>
      </c>
      <c r="M36" s="395"/>
      <c r="N36" s="402"/>
      <c r="O36" s="402"/>
      <c r="P36" s="402"/>
      <c r="Q36" s="402"/>
      <c r="R36" s="402"/>
      <c r="S36" s="402"/>
      <c r="T36" s="402"/>
      <c r="U36" s="402"/>
      <c r="V36" s="402"/>
    </row>
    <row r="37" ht="21.6" spans="1:22">
      <c r="A37" s="304">
        <v>20</v>
      </c>
      <c r="B37" s="166" t="s">
        <v>101</v>
      </c>
      <c r="C37" s="304">
        <v>10</v>
      </c>
      <c r="D37" s="328">
        <v>10</v>
      </c>
      <c r="E37" s="304">
        <f t="shared" ref="E37:E45" si="3">SUM(C37:D37)</f>
        <v>20</v>
      </c>
      <c r="F37" s="159"/>
      <c r="G37" s="159"/>
      <c r="H37" s="159"/>
      <c r="I37" s="159"/>
      <c r="J37" s="303"/>
      <c r="K37" s="394"/>
      <c r="L37" s="395"/>
      <c r="M37" s="395"/>
      <c r="N37" s="403"/>
      <c r="O37" s="403"/>
      <c r="P37" s="403"/>
      <c r="Q37" s="403"/>
      <c r="R37" s="403"/>
      <c r="S37" s="403"/>
      <c r="T37" s="403"/>
      <c r="U37" s="403"/>
      <c r="V37" s="408"/>
    </row>
    <row r="38" ht="21.6" spans="1:22">
      <c r="A38" s="304">
        <v>4</v>
      </c>
      <c r="B38" s="166" t="s">
        <v>1590</v>
      </c>
      <c r="C38" s="304">
        <v>2</v>
      </c>
      <c r="D38" s="328">
        <v>2</v>
      </c>
      <c r="E38" s="304">
        <f t="shared" si="3"/>
        <v>4</v>
      </c>
      <c r="F38" s="159"/>
      <c r="G38" s="159"/>
      <c r="H38" s="159"/>
      <c r="I38" s="168"/>
      <c r="J38" s="303"/>
      <c r="K38" s="394"/>
      <c r="L38" s="395"/>
      <c r="M38" s="395"/>
      <c r="N38" s="402"/>
      <c r="O38" s="402"/>
      <c r="P38" s="402"/>
      <c r="Q38" s="402"/>
      <c r="R38" s="402"/>
      <c r="S38" s="402"/>
      <c r="T38" s="402"/>
      <c r="U38" s="402"/>
      <c r="V38" s="402"/>
    </row>
    <row r="39" spans="1:22">
      <c r="A39" s="304">
        <v>10</v>
      </c>
      <c r="B39" s="166" t="s">
        <v>1685</v>
      </c>
      <c r="C39" s="304">
        <v>5</v>
      </c>
      <c r="D39" s="328">
        <v>5</v>
      </c>
      <c r="E39" s="304">
        <f t="shared" si="3"/>
        <v>10</v>
      </c>
      <c r="F39" s="159"/>
      <c r="G39" s="159"/>
      <c r="H39" s="159"/>
      <c r="I39" s="159"/>
      <c r="J39" s="303"/>
      <c r="K39" s="394"/>
      <c r="L39" s="395"/>
      <c r="M39" s="395"/>
      <c r="N39" s="402"/>
      <c r="O39" s="402"/>
      <c r="P39" s="402"/>
      <c r="Q39" s="402"/>
      <c r="R39" s="402"/>
      <c r="S39" s="402"/>
      <c r="T39" s="402"/>
      <c r="U39" s="402"/>
      <c r="V39" s="402"/>
    </row>
    <row r="40" spans="1:22">
      <c r="A40" s="304">
        <v>3</v>
      </c>
      <c r="B40" s="159" t="s">
        <v>1591</v>
      </c>
      <c r="C40" s="304">
        <v>2</v>
      </c>
      <c r="D40" s="328">
        <v>1</v>
      </c>
      <c r="E40" s="304">
        <f t="shared" si="3"/>
        <v>3</v>
      </c>
      <c r="F40" s="159"/>
      <c r="G40" s="159"/>
      <c r="H40" s="159"/>
      <c r="I40" s="159"/>
      <c r="J40" s="159"/>
      <c r="K40" s="395"/>
      <c r="L40" s="395"/>
      <c r="M40" s="395"/>
      <c r="N40" s="404"/>
      <c r="O40" s="404"/>
      <c r="P40" s="404"/>
      <c r="Q40" s="404"/>
      <c r="R40" s="404"/>
      <c r="S40" s="404"/>
      <c r="T40" s="404"/>
      <c r="U40" s="404"/>
      <c r="V40" s="404"/>
    </row>
    <row r="41" spans="1:22">
      <c r="A41" s="304">
        <v>8</v>
      </c>
      <c r="B41" s="166" t="s">
        <v>1592</v>
      </c>
      <c r="C41" s="304">
        <v>4</v>
      </c>
      <c r="D41" s="328">
        <v>4</v>
      </c>
      <c r="E41" s="304">
        <f t="shared" si="3"/>
        <v>8</v>
      </c>
      <c r="F41" s="159"/>
      <c r="G41" s="159"/>
      <c r="H41" s="159"/>
      <c r="I41" s="159"/>
      <c r="J41" s="303"/>
      <c r="K41" s="394"/>
      <c r="L41" s="395"/>
      <c r="M41" s="395"/>
      <c r="N41" s="402"/>
      <c r="O41" s="402"/>
      <c r="P41" s="402"/>
      <c r="Q41" s="402"/>
      <c r="R41" s="402"/>
      <c r="S41" s="402"/>
      <c r="T41" s="402"/>
      <c r="U41" s="409"/>
      <c r="V41" s="402"/>
    </row>
    <row r="42" spans="1:22">
      <c r="A42" s="304">
        <v>30</v>
      </c>
      <c r="B42" s="159" t="s">
        <v>337</v>
      </c>
      <c r="C42" s="304">
        <v>15</v>
      </c>
      <c r="D42" s="328">
        <v>15</v>
      </c>
      <c r="E42" s="304">
        <f t="shared" si="3"/>
        <v>30</v>
      </c>
      <c r="F42" s="159"/>
      <c r="G42" s="159"/>
      <c r="H42" s="159"/>
      <c r="I42" s="168"/>
      <c r="J42" s="303"/>
      <c r="K42" s="394"/>
      <c r="L42" s="395"/>
      <c r="M42" s="395"/>
      <c r="N42" s="393"/>
      <c r="O42" s="393"/>
      <c r="P42" s="393"/>
      <c r="Q42" s="393"/>
      <c r="R42" s="393"/>
      <c r="S42" s="393"/>
      <c r="T42" s="393"/>
      <c r="U42" s="410"/>
      <c r="V42" s="393"/>
    </row>
    <row r="43" spans="1:22">
      <c r="A43" s="304">
        <v>15</v>
      </c>
      <c r="B43" s="159" t="s">
        <v>543</v>
      </c>
      <c r="C43" s="304">
        <v>7</v>
      </c>
      <c r="D43" s="328">
        <v>8</v>
      </c>
      <c r="E43" s="304">
        <f t="shared" si="3"/>
        <v>15</v>
      </c>
      <c r="F43" s="159"/>
      <c r="G43" s="159"/>
      <c r="H43" s="159"/>
      <c r="I43" s="159"/>
      <c r="J43" s="303"/>
      <c r="K43" s="394"/>
      <c r="L43" s="395"/>
      <c r="M43" s="395"/>
      <c r="N43" s="405"/>
      <c r="O43" s="405"/>
      <c r="P43" s="405"/>
      <c r="Q43" s="405"/>
      <c r="R43" s="405"/>
      <c r="S43" s="397"/>
      <c r="T43" s="397"/>
      <c r="U43" s="397"/>
      <c r="V43" s="397"/>
    </row>
    <row r="44" spans="1:22">
      <c r="A44" s="304">
        <v>8</v>
      </c>
      <c r="B44" s="159" t="s">
        <v>1650</v>
      </c>
      <c r="C44" s="304">
        <v>4</v>
      </c>
      <c r="D44" s="328">
        <v>4</v>
      </c>
      <c r="E44" s="304">
        <f t="shared" si="3"/>
        <v>8</v>
      </c>
      <c r="F44" s="159"/>
      <c r="G44" s="159"/>
      <c r="H44" s="159"/>
      <c r="I44" s="159"/>
      <c r="J44" s="303"/>
      <c r="K44" s="394"/>
      <c r="L44" s="395"/>
      <c r="M44" s="395"/>
      <c r="N44" s="405"/>
      <c r="O44" s="405"/>
      <c r="P44" s="405"/>
      <c r="Q44" s="405"/>
      <c r="R44" s="405"/>
      <c r="S44" s="397"/>
      <c r="T44" s="397"/>
      <c r="U44" s="397"/>
      <c r="V44" s="397"/>
    </row>
    <row r="45" spans="1:22">
      <c r="A45" s="304">
        <v>18</v>
      </c>
      <c r="B45" s="159" t="s">
        <v>1598</v>
      </c>
      <c r="C45" s="328">
        <v>9</v>
      </c>
      <c r="D45" s="328">
        <v>9</v>
      </c>
      <c r="E45" s="304">
        <f t="shared" si="3"/>
        <v>18</v>
      </c>
      <c r="F45" s="159"/>
      <c r="G45" s="159"/>
      <c r="H45" s="159"/>
      <c r="I45" s="159"/>
      <c r="J45" s="303"/>
      <c r="K45" s="303"/>
      <c r="L45" s="159"/>
      <c r="M45" s="159"/>
      <c r="N45" s="389"/>
      <c r="O45" s="389"/>
      <c r="P45" s="389"/>
      <c r="Q45" s="389"/>
      <c r="R45" s="389"/>
      <c r="S45" s="389"/>
      <c r="T45" s="389"/>
      <c r="U45" s="389"/>
      <c r="V45" s="389"/>
    </row>
    <row r="46" spans="1:20">
      <c r="A46" s="388"/>
      <c r="B46" s="385"/>
      <c r="C46" s="385"/>
      <c r="D46" s="385"/>
      <c r="E46" s="385"/>
      <c r="F46" s="385"/>
      <c r="G46" s="385"/>
      <c r="H46" s="385"/>
      <c r="I46" s="385"/>
      <c r="J46" s="385"/>
      <c r="K46" s="406"/>
      <c r="L46" s="406"/>
      <c r="M46" s="406"/>
      <c r="N46" s="399"/>
      <c r="O46" s="399"/>
      <c r="P46" s="399"/>
      <c r="Q46" s="399"/>
      <c r="R46" s="399"/>
      <c r="S46" s="399"/>
      <c r="T46" s="399"/>
    </row>
    <row r="47" spans="11:20">
      <c r="K47" s="399"/>
      <c r="L47" s="399"/>
      <c r="M47" s="399"/>
      <c r="N47" s="399"/>
      <c r="O47" s="399"/>
      <c r="P47" s="399"/>
      <c r="Q47" s="399"/>
      <c r="R47" s="399"/>
      <c r="S47" s="399"/>
      <c r="T47" s="399"/>
    </row>
    <row r="48" spans="11:20">
      <c r="K48" s="399"/>
      <c r="L48" s="399"/>
      <c r="M48" s="399"/>
      <c r="N48" s="399"/>
      <c r="O48" s="399"/>
      <c r="P48" s="399"/>
      <c r="Q48" s="399"/>
      <c r="R48" s="399"/>
      <c r="S48" s="399"/>
      <c r="T48" s="399"/>
    </row>
    <row r="49" spans="11:20">
      <c r="K49" s="399"/>
      <c r="L49" s="399"/>
      <c r="M49" s="399"/>
      <c r="N49" s="399"/>
      <c r="O49" s="399"/>
      <c r="P49" s="399"/>
      <c r="Q49" s="399"/>
      <c r="R49" s="399"/>
      <c r="S49" s="399"/>
      <c r="T49" s="399"/>
    </row>
    <row r="50" spans="11:20">
      <c r="K50" s="399"/>
      <c r="L50" s="399"/>
      <c r="M50" s="399"/>
      <c r="N50" s="399"/>
      <c r="O50" s="399"/>
      <c r="P50" s="399"/>
      <c r="Q50" s="399"/>
      <c r="R50" s="399"/>
      <c r="S50" s="399"/>
      <c r="T50" s="399"/>
    </row>
    <row r="51" spans="11:20">
      <c r="K51" s="399"/>
      <c r="L51" s="399"/>
      <c r="M51" s="399"/>
      <c r="N51" s="399"/>
      <c r="O51" s="399"/>
      <c r="P51" s="399"/>
      <c r="Q51" s="399"/>
      <c r="R51" s="399"/>
      <c r="S51" s="399"/>
      <c r="T51" s="399"/>
    </row>
  </sheetData>
  <mergeCells count="1">
    <mergeCell ref="A1:V1"/>
  </mergeCells>
  <pageMargins left="0.75" right="0.75" top="1" bottom="1" header="0.5" footer="0.5"/>
  <pageSetup paperSize="120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6"/>
  <sheetViews>
    <sheetView topLeftCell="A91" workbookViewId="0">
      <selection activeCell="C115" sqref="C115:F115"/>
    </sheetView>
  </sheetViews>
  <sheetFormatPr defaultColWidth="8.88888888888889" defaultRowHeight="14.4"/>
  <cols>
    <col min="1" max="1" width="8.88888888888889" style="153"/>
    <col min="2" max="2" width="8.88888888888889" style="345"/>
    <col min="3" max="3" width="9.11111111111111" style="152" customWidth="1"/>
    <col min="4" max="4" width="4" style="152" customWidth="1"/>
    <col min="5" max="5" width="8.22222222222222" style="152" customWidth="1"/>
    <col min="6" max="6" width="22.4444444444444" style="152" customWidth="1"/>
    <col min="7" max="7" width="3.22222222222222" style="153" customWidth="1"/>
    <col min="8" max="8" width="4.66666666666667" style="153" customWidth="1"/>
    <col min="9" max="10" width="8.88888888888889" style="153"/>
    <col min="11" max="11" width="3.22222222222222" style="153" customWidth="1"/>
    <col min="12" max="12" width="7.66666666666667" style="153" customWidth="1"/>
    <col min="13" max="13" width="15.7777777777778" style="153" customWidth="1"/>
    <col min="14" max="14" width="4" style="153" customWidth="1"/>
    <col min="15" max="16" width="8.88888888888889" style="346"/>
    <col min="17" max="17" width="3.55555555555556" style="346" customWidth="1"/>
    <col min="18" max="18" width="8.88888888888889" style="346"/>
    <col min="19" max="19" width="22.1111111111111" style="346" customWidth="1"/>
  </cols>
  <sheetData>
    <row r="1" spans="9:19">
      <c r="I1" s="165" t="s">
        <v>405</v>
      </c>
      <c r="J1" s="166" t="s">
        <v>79</v>
      </c>
      <c r="K1" s="166"/>
      <c r="L1" s="166"/>
      <c r="M1" s="166" t="s">
        <v>95</v>
      </c>
      <c r="O1" s="348" t="s">
        <v>1786</v>
      </c>
      <c r="P1" s="363">
        <v>138325</v>
      </c>
      <c r="Q1" s="363" t="s">
        <v>3</v>
      </c>
      <c r="R1" s="363" t="str">
        <f>P1&amp;Q1</f>
        <v>138325,</v>
      </c>
      <c r="S1" s="363" t="s">
        <v>1787</v>
      </c>
    </row>
    <row r="2" spans="1:19">
      <c r="A2" s="298" t="s">
        <v>0</v>
      </c>
      <c r="B2" s="165" t="s">
        <v>405</v>
      </c>
      <c r="C2" s="166" t="s">
        <v>79</v>
      </c>
      <c r="D2" s="166"/>
      <c r="E2" s="166"/>
      <c r="F2" s="166" t="s">
        <v>95</v>
      </c>
      <c r="I2" s="166" t="s">
        <v>818</v>
      </c>
      <c r="J2" s="166">
        <v>122671</v>
      </c>
      <c r="K2" s="166" t="s">
        <v>3</v>
      </c>
      <c r="L2" s="166" t="str">
        <f>J2&amp;K2</f>
        <v>122671,</v>
      </c>
      <c r="M2" s="166" t="s">
        <v>561</v>
      </c>
      <c r="O2" s="348"/>
      <c r="P2" s="363">
        <v>138584</v>
      </c>
      <c r="Q2" s="363" t="s">
        <v>3</v>
      </c>
      <c r="R2" s="363" t="str">
        <f t="shared" ref="R2:R33" si="0">P2&amp;Q2</f>
        <v>138584,</v>
      </c>
      <c r="S2" s="363" t="s">
        <v>1788</v>
      </c>
    </row>
    <row r="3" spans="1:19">
      <c r="A3" s="347" t="s">
        <v>1789</v>
      </c>
      <c r="B3" s="348" t="s">
        <v>1206</v>
      </c>
      <c r="C3" s="349">
        <v>225347</v>
      </c>
      <c r="D3" s="349" t="s">
        <v>3</v>
      </c>
      <c r="E3" s="349" t="str">
        <f>C3&amp;D3</f>
        <v>225347,</v>
      </c>
      <c r="F3" s="349" t="s">
        <v>1207</v>
      </c>
      <c r="I3" s="166"/>
      <c r="J3" s="168">
        <v>71520</v>
      </c>
      <c r="K3" s="166" t="s">
        <v>3</v>
      </c>
      <c r="L3" s="166" t="str">
        <f t="shared" ref="L3:L34" si="1">J3&amp;K3</f>
        <v>71520,</v>
      </c>
      <c r="M3" s="166" t="s">
        <v>563</v>
      </c>
      <c r="O3" s="348"/>
      <c r="P3" s="363">
        <v>203192</v>
      </c>
      <c r="Q3" s="363" t="s">
        <v>3</v>
      </c>
      <c r="R3" s="363" t="str">
        <f t="shared" si="0"/>
        <v>203192,</v>
      </c>
      <c r="S3" s="363" t="s">
        <v>307</v>
      </c>
    </row>
    <row r="4" spans="1:19">
      <c r="A4" s="350"/>
      <c r="B4" s="348"/>
      <c r="C4" s="351">
        <v>96799</v>
      </c>
      <c r="D4" s="349" t="s">
        <v>3</v>
      </c>
      <c r="E4" s="349" t="str">
        <f t="shared" ref="E4:E38" si="2">C4&amp;D4</f>
        <v>96799,</v>
      </c>
      <c r="F4" s="352" t="s">
        <v>505</v>
      </c>
      <c r="I4" s="166"/>
      <c r="J4" s="166">
        <v>44368</v>
      </c>
      <c r="K4" s="166" t="s">
        <v>3</v>
      </c>
      <c r="L4" s="166" t="str">
        <f t="shared" si="1"/>
        <v>44368,</v>
      </c>
      <c r="M4" s="166" t="s">
        <v>472</v>
      </c>
      <c r="O4" s="348"/>
      <c r="P4" s="363">
        <v>168601</v>
      </c>
      <c r="Q4" s="363" t="s">
        <v>3</v>
      </c>
      <c r="R4" s="363" t="str">
        <f t="shared" si="0"/>
        <v>168601,</v>
      </c>
      <c r="S4" s="363" t="s">
        <v>1186</v>
      </c>
    </row>
    <row r="5" spans="1:19">
      <c r="A5" s="350"/>
      <c r="B5" s="348"/>
      <c r="C5" s="351">
        <v>201309</v>
      </c>
      <c r="D5" s="349" t="s">
        <v>3</v>
      </c>
      <c r="E5" s="349" t="str">
        <f t="shared" si="2"/>
        <v>201309,</v>
      </c>
      <c r="F5" s="351" t="s">
        <v>542</v>
      </c>
      <c r="I5" s="166"/>
      <c r="J5" s="168">
        <v>200083</v>
      </c>
      <c r="K5" s="166" t="s">
        <v>3</v>
      </c>
      <c r="L5" s="166" t="str">
        <f t="shared" si="1"/>
        <v>200083,</v>
      </c>
      <c r="M5" s="166" t="s">
        <v>564</v>
      </c>
      <c r="O5" s="348"/>
      <c r="P5" s="363">
        <v>197355</v>
      </c>
      <c r="Q5" s="363" t="s">
        <v>3</v>
      </c>
      <c r="R5" s="363" t="str">
        <f t="shared" si="0"/>
        <v>197355,</v>
      </c>
      <c r="S5" s="363" t="s">
        <v>1790</v>
      </c>
    </row>
    <row r="6" spans="1:19">
      <c r="A6" s="350"/>
      <c r="B6" s="348"/>
      <c r="C6" s="351">
        <v>235878</v>
      </c>
      <c r="D6" s="349" t="s">
        <v>3</v>
      </c>
      <c r="E6" s="349" t="str">
        <f t="shared" si="2"/>
        <v>235878,</v>
      </c>
      <c r="F6" s="351" t="s">
        <v>542</v>
      </c>
      <c r="I6" s="166"/>
      <c r="J6" s="166">
        <v>1331</v>
      </c>
      <c r="K6" s="166" t="s">
        <v>3</v>
      </c>
      <c r="L6" s="166" t="str">
        <f t="shared" si="1"/>
        <v>1331,</v>
      </c>
      <c r="M6" s="166" t="s">
        <v>561</v>
      </c>
      <c r="O6" s="348"/>
      <c r="P6" s="363">
        <v>190556</v>
      </c>
      <c r="Q6" s="363"/>
      <c r="R6" s="363" t="str">
        <f t="shared" si="0"/>
        <v>190556</v>
      </c>
      <c r="S6" s="363" t="s">
        <v>1791</v>
      </c>
    </row>
    <row r="7" spans="1:19">
      <c r="A7" s="350"/>
      <c r="B7" s="348"/>
      <c r="C7" s="349">
        <v>139379</v>
      </c>
      <c r="D7" s="349" t="s">
        <v>3</v>
      </c>
      <c r="E7" s="349" t="str">
        <f t="shared" si="2"/>
        <v>139379,</v>
      </c>
      <c r="F7" s="349" t="s">
        <v>99</v>
      </c>
      <c r="I7" s="166"/>
      <c r="J7" s="168">
        <v>1299</v>
      </c>
      <c r="K7" s="166" t="s">
        <v>3</v>
      </c>
      <c r="L7" s="166" t="str">
        <f t="shared" si="1"/>
        <v>1299,</v>
      </c>
      <c r="M7" s="166" t="s">
        <v>472</v>
      </c>
      <c r="O7" s="364" t="s">
        <v>24</v>
      </c>
      <c r="P7" s="365">
        <v>49939</v>
      </c>
      <c r="Q7" s="365" t="s">
        <v>3</v>
      </c>
      <c r="R7" s="365" t="str">
        <f t="shared" si="0"/>
        <v>49939,</v>
      </c>
      <c r="S7" s="365" t="s">
        <v>27</v>
      </c>
    </row>
    <row r="8" spans="1:19">
      <c r="A8" s="353"/>
      <c r="B8" s="348"/>
      <c r="C8" s="354">
        <v>104690</v>
      </c>
      <c r="D8" s="349"/>
      <c r="E8" s="349" t="str">
        <f t="shared" si="2"/>
        <v>104690</v>
      </c>
      <c r="F8" s="352" t="s">
        <v>340</v>
      </c>
      <c r="I8" s="166"/>
      <c r="J8" s="168">
        <v>58027</v>
      </c>
      <c r="K8" s="166" t="s">
        <v>3</v>
      </c>
      <c r="L8" s="166" t="str">
        <f t="shared" si="1"/>
        <v>58027,</v>
      </c>
      <c r="M8" s="166" t="s">
        <v>462</v>
      </c>
      <c r="O8" s="366"/>
      <c r="P8" s="365">
        <v>148693</v>
      </c>
      <c r="Q8" s="365" t="s">
        <v>3</v>
      </c>
      <c r="R8" s="365" t="str">
        <f t="shared" si="0"/>
        <v>148693,</v>
      </c>
      <c r="S8" s="365" t="s">
        <v>27</v>
      </c>
    </row>
    <row r="9" spans="1:19">
      <c r="A9" s="355" t="s">
        <v>1215</v>
      </c>
      <c r="B9" s="166" t="s">
        <v>1663</v>
      </c>
      <c r="C9" s="168">
        <v>185513</v>
      </c>
      <c r="D9" s="167" t="s">
        <v>3</v>
      </c>
      <c r="E9" s="167" t="str">
        <f t="shared" si="2"/>
        <v>185513,</v>
      </c>
      <c r="F9" s="166" t="s">
        <v>898</v>
      </c>
      <c r="I9" s="166"/>
      <c r="J9" s="168">
        <v>101420</v>
      </c>
      <c r="K9" s="166" t="s">
        <v>3</v>
      </c>
      <c r="L9" s="166" t="str">
        <f t="shared" si="1"/>
        <v>101420,</v>
      </c>
      <c r="M9" s="166" t="s">
        <v>565</v>
      </c>
      <c r="O9" s="366"/>
      <c r="P9" s="365">
        <v>164949</v>
      </c>
      <c r="Q9" s="365" t="s">
        <v>3</v>
      </c>
      <c r="R9" s="365" t="str">
        <f t="shared" si="0"/>
        <v>164949,</v>
      </c>
      <c r="S9" s="365" t="s">
        <v>28</v>
      </c>
    </row>
    <row r="10" spans="1:19">
      <c r="A10" s="356"/>
      <c r="B10" s="166"/>
      <c r="C10" s="168">
        <v>109800</v>
      </c>
      <c r="D10" s="167"/>
      <c r="E10" s="167" t="str">
        <f t="shared" si="2"/>
        <v>109800</v>
      </c>
      <c r="F10" s="166" t="s">
        <v>499</v>
      </c>
      <c r="I10" s="166"/>
      <c r="J10" s="168">
        <v>2029</v>
      </c>
      <c r="K10" s="166" t="s">
        <v>3</v>
      </c>
      <c r="L10" s="166" t="str">
        <f t="shared" si="1"/>
        <v>2029,</v>
      </c>
      <c r="M10" s="166" t="s">
        <v>566</v>
      </c>
      <c r="O10" s="366"/>
      <c r="P10" s="365">
        <v>166819</v>
      </c>
      <c r="Q10" s="365" t="s">
        <v>3</v>
      </c>
      <c r="R10" s="365" t="str">
        <f t="shared" si="0"/>
        <v>166819,</v>
      </c>
      <c r="S10" s="365" t="s">
        <v>28</v>
      </c>
    </row>
    <row r="11" spans="1:19">
      <c r="A11" s="347" t="s">
        <v>980</v>
      </c>
      <c r="B11" s="348" t="s">
        <v>1792</v>
      </c>
      <c r="C11" s="349">
        <v>124775</v>
      </c>
      <c r="D11" s="349" t="s">
        <v>3</v>
      </c>
      <c r="E11" s="349" t="str">
        <f t="shared" si="2"/>
        <v>124775,</v>
      </c>
      <c r="F11" s="349" t="s">
        <v>150</v>
      </c>
      <c r="I11" s="166"/>
      <c r="J11" s="168">
        <v>102608</v>
      </c>
      <c r="K11" s="166" t="s">
        <v>3</v>
      </c>
      <c r="L11" s="166" t="str">
        <f t="shared" si="1"/>
        <v>102608,</v>
      </c>
      <c r="M11" s="166" t="s">
        <v>567</v>
      </c>
      <c r="O11" s="366"/>
      <c r="P11" s="314">
        <v>122482</v>
      </c>
      <c r="Q11" s="365" t="s">
        <v>3</v>
      </c>
      <c r="R11" s="365" t="str">
        <f t="shared" si="0"/>
        <v>122482,</v>
      </c>
      <c r="S11" s="314" t="s">
        <v>26</v>
      </c>
    </row>
    <row r="12" spans="1:19">
      <c r="A12" s="350"/>
      <c r="B12" s="348"/>
      <c r="C12" s="357">
        <v>202044</v>
      </c>
      <c r="D12" s="349" t="s">
        <v>3</v>
      </c>
      <c r="E12" s="349" t="str">
        <f t="shared" si="2"/>
        <v>202044,</v>
      </c>
      <c r="F12" s="357" t="s">
        <v>98</v>
      </c>
      <c r="I12" s="166"/>
      <c r="J12" s="168">
        <v>1944</v>
      </c>
      <c r="K12" s="166" t="s">
        <v>3</v>
      </c>
      <c r="L12" s="166" t="str">
        <f t="shared" si="1"/>
        <v>1944,</v>
      </c>
      <c r="M12" s="166" t="s">
        <v>568</v>
      </c>
      <c r="O12" s="366"/>
      <c r="P12" s="314">
        <v>158354</v>
      </c>
      <c r="Q12" s="365" t="s">
        <v>3</v>
      </c>
      <c r="R12" s="365" t="str">
        <f t="shared" si="0"/>
        <v>158354,</v>
      </c>
      <c r="S12" s="314" t="s">
        <v>26</v>
      </c>
    </row>
    <row r="13" spans="1:19">
      <c r="A13" s="353"/>
      <c r="B13" s="348"/>
      <c r="C13" s="351">
        <v>120776</v>
      </c>
      <c r="D13" s="349"/>
      <c r="E13" s="349" t="str">
        <f t="shared" si="2"/>
        <v>120776</v>
      </c>
      <c r="F13" s="352" t="s">
        <v>33</v>
      </c>
      <c r="I13" s="166"/>
      <c r="J13" s="168">
        <v>131898</v>
      </c>
      <c r="K13" s="166" t="s">
        <v>3</v>
      </c>
      <c r="L13" s="166" t="str">
        <f t="shared" si="1"/>
        <v>131898,</v>
      </c>
      <c r="M13" s="166" t="s">
        <v>569</v>
      </c>
      <c r="O13" s="366"/>
      <c r="P13" s="314">
        <v>227069</v>
      </c>
      <c r="Q13" s="365" t="s">
        <v>3</v>
      </c>
      <c r="R13" s="365" t="str">
        <f t="shared" si="0"/>
        <v>227069,</v>
      </c>
      <c r="S13" s="314" t="s">
        <v>1149</v>
      </c>
    </row>
    <row r="14" spans="1:19">
      <c r="A14" s="347" t="s">
        <v>716</v>
      </c>
      <c r="B14" s="166" t="s">
        <v>107</v>
      </c>
      <c r="C14" s="159">
        <v>181356</v>
      </c>
      <c r="D14" s="167" t="s">
        <v>3</v>
      </c>
      <c r="E14" s="167" t="str">
        <f t="shared" si="2"/>
        <v>181356,</v>
      </c>
      <c r="F14" s="166" t="s">
        <v>112</v>
      </c>
      <c r="I14" s="166"/>
      <c r="J14" s="168">
        <v>43628</v>
      </c>
      <c r="K14" s="166" t="s">
        <v>3</v>
      </c>
      <c r="L14" s="166" t="str">
        <f t="shared" si="1"/>
        <v>43628,</v>
      </c>
      <c r="M14" s="166" t="s">
        <v>570</v>
      </c>
      <c r="O14" s="366"/>
      <c r="P14" s="314">
        <v>160637</v>
      </c>
      <c r="Q14" s="365" t="s">
        <v>3</v>
      </c>
      <c r="R14" s="365" t="str">
        <f t="shared" si="0"/>
        <v>160637,</v>
      </c>
      <c r="S14" s="314" t="s">
        <v>29</v>
      </c>
    </row>
    <row r="15" spans="1:19">
      <c r="A15" s="350"/>
      <c r="B15" s="166"/>
      <c r="C15" s="166">
        <v>183439</v>
      </c>
      <c r="D15" s="167" t="s">
        <v>3</v>
      </c>
      <c r="E15" s="167" t="str">
        <f t="shared" si="2"/>
        <v>183439,</v>
      </c>
      <c r="F15" s="166" t="s">
        <v>7</v>
      </c>
      <c r="I15" s="166"/>
      <c r="J15" s="168">
        <v>135483</v>
      </c>
      <c r="K15" s="166" t="s">
        <v>3</v>
      </c>
      <c r="L15" s="166" t="str">
        <f t="shared" si="1"/>
        <v>135483,</v>
      </c>
      <c r="M15" s="166" t="s">
        <v>570</v>
      </c>
      <c r="O15" s="366"/>
      <c r="P15" s="165">
        <v>58522</v>
      </c>
      <c r="Q15" s="365" t="s">
        <v>3</v>
      </c>
      <c r="R15" s="365" t="str">
        <f t="shared" si="0"/>
        <v>58522,</v>
      </c>
      <c r="S15" s="165" t="s">
        <v>106</v>
      </c>
    </row>
    <row r="16" spans="1:19">
      <c r="A16" s="350"/>
      <c r="B16" s="166"/>
      <c r="C16" s="168">
        <v>201264</v>
      </c>
      <c r="D16" s="167" t="s">
        <v>3</v>
      </c>
      <c r="E16" s="167" t="str">
        <f t="shared" si="2"/>
        <v>201264,</v>
      </c>
      <c r="F16" s="168" t="s">
        <v>110</v>
      </c>
      <c r="I16" s="166"/>
      <c r="J16" s="168">
        <v>177707</v>
      </c>
      <c r="K16" s="166" t="s">
        <v>3</v>
      </c>
      <c r="L16" s="166" t="str">
        <f t="shared" si="1"/>
        <v>177707,</v>
      </c>
      <c r="M16" s="166" t="s">
        <v>832</v>
      </c>
      <c r="O16" s="366"/>
      <c r="P16" s="165">
        <v>1466</v>
      </c>
      <c r="Q16" s="365" t="s">
        <v>3</v>
      </c>
      <c r="R16" s="365" t="str">
        <f t="shared" si="0"/>
        <v>1466,</v>
      </c>
      <c r="S16" s="165" t="s">
        <v>796</v>
      </c>
    </row>
    <row r="17" spans="1:19">
      <c r="A17" s="350"/>
      <c r="B17" s="166"/>
      <c r="C17" s="168">
        <v>201495</v>
      </c>
      <c r="D17" s="167" t="s">
        <v>3</v>
      </c>
      <c r="E17" s="167" t="str">
        <f t="shared" si="2"/>
        <v>201495,</v>
      </c>
      <c r="F17" s="168" t="s">
        <v>111</v>
      </c>
      <c r="I17" s="166"/>
      <c r="J17" s="168">
        <v>167024</v>
      </c>
      <c r="K17" s="166" t="s">
        <v>3</v>
      </c>
      <c r="L17" s="166" t="str">
        <f t="shared" si="1"/>
        <v>167024,</v>
      </c>
      <c r="M17" s="166" t="s">
        <v>833</v>
      </c>
      <c r="O17" s="366"/>
      <c r="P17" s="165">
        <v>58375</v>
      </c>
      <c r="Q17" s="365" t="s">
        <v>3</v>
      </c>
      <c r="R17" s="365" t="str">
        <f t="shared" si="0"/>
        <v>58375,</v>
      </c>
      <c r="S17" s="165" t="s">
        <v>32</v>
      </c>
    </row>
    <row r="18" spans="1:19">
      <c r="A18" s="350"/>
      <c r="B18" s="166"/>
      <c r="C18" s="168">
        <v>131284</v>
      </c>
      <c r="D18" s="167" t="s">
        <v>3</v>
      </c>
      <c r="E18" s="167" t="str">
        <f t="shared" si="2"/>
        <v>131284,</v>
      </c>
      <c r="F18" s="168" t="s">
        <v>329</v>
      </c>
      <c r="I18" s="166"/>
      <c r="J18" s="168">
        <v>1314</v>
      </c>
      <c r="K18" s="166" t="s">
        <v>3</v>
      </c>
      <c r="L18" s="166" t="str">
        <f t="shared" si="1"/>
        <v>1314,</v>
      </c>
      <c r="M18" s="166" t="s">
        <v>472</v>
      </c>
      <c r="O18" s="366"/>
      <c r="P18" s="365">
        <v>10397</v>
      </c>
      <c r="Q18" s="365" t="s">
        <v>3</v>
      </c>
      <c r="R18" s="365" t="str">
        <f t="shared" si="0"/>
        <v>10397,</v>
      </c>
      <c r="S18" s="365" t="s">
        <v>25</v>
      </c>
    </row>
    <row r="19" spans="1:19">
      <c r="A19" s="350"/>
      <c r="B19" s="166"/>
      <c r="C19" s="164">
        <v>220476</v>
      </c>
      <c r="D19" s="167" t="s">
        <v>3</v>
      </c>
      <c r="E19" s="167" t="str">
        <f t="shared" si="2"/>
        <v>220476,</v>
      </c>
      <c r="F19" s="168" t="s">
        <v>114</v>
      </c>
      <c r="I19" s="166"/>
      <c r="J19" s="168">
        <v>128372</v>
      </c>
      <c r="K19" s="166" t="s">
        <v>3</v>
      </c>
      <c r="L19" s="166" t="str">
        <f t="shared" si="1"/>
        <v>128372,</v>
      </c>
      <c r="M19" s="166" t="s">
        <v>564</v>
      </c>
      <c r="O19" s="366"/>
      <c r="P19" s="365">
        <v>148288</v>
      </c>
      <c r="Q19" s="365" t="s">
        <v>3</v>
      </c>
      <c r="R19" s="365" t="str">
        <f t="shared" si="0"/>
        <v>148288,</v>
      </c>
      <c r="S19" s="365" t="s">
        <v>25</v>
      </c>
    </row>
    <row r="20" spans="1:19">
      <c r="A20" s="353"/>
      <c r="B20" s="166"/>
      <c r="C20" s="164">
        <v>220466</v>
      </c>
      <c r="D20" s="167"/>
      <c r="E20" s="167" t="str">
        <f t="shared" si="2"/>
        <v>220466</v>
      </c>
      <c r="F20" s="168" t="s">
        <v>114</v>
      </c>
      <c r="I20" s="166"/>
      <c r="J20" s="168">
        <v>94886</v>
      </c>
      <c r="K20" s="166" t="s">
        <v>3</v>
      </c>
      <c r="L20" s="166" t="str">
        <f t="shared" si="1"/>
        <v>94886,</v>
      </c>
      <c r="M20" s="166" t="s">
        <v>564</v>
      </c>
      <c r="O20" s="366"/>
      <c r="P20" s="367">
        <v>26043</v>
      </c>
      <c r="Q20" s="365" t="s">
        <v>3</v>
      </c>
      <c r="R20" s="365" t="str">
        <f t="shared" si="0"/>
        <v>26043,</v>
      </c>
      <c r="S20" s="367" t="s">
        <v>799</v>
      </c>
    </row>
    <row r="21" spans="1:19">
      <c r="A21" s="347" t="s">
        <v>348</v>
      </c>
      <c r="B21" s="352" t="s">
        <v>1142</v>
      </c>
      <c r="C21" s="358">
        <v>240000</v>
      </c>
      <c r="D21" s="349" t="s">
        <v>3</v>
      </c>
      <c r="E21" s="349" t="str">
        <f t="shared" si="2"/>
        <v>240000,</v>
      </c>
      <c r="F21" s="358" t="s">
        <v>1645</v>
      </c>
      <c r="I21" s="166"/>
      <c r="J21" s="168">
        <v>13491</v>
      </c>
      <c r="K21" s="166" t="s">
        <v>3</v>
      </c>
      <c r="L21" s="166" t="str">
        <f t="shared" si="1"/>
        <v>13491,</v>
      </c>
      <c r="M21" s="166" t="s">
        <v>835</v>
      </c>
      <c r="O21" s="366"/>
      <c r="P21" s="367">
        <v>49943</v>
      </c>
      <c r="Q21" s="365" t="s">
        <v>3</v>
      </c>
      <c r="R21" s="365" t="str">
        <f t="shared" si="0"/>
        <v>49943,</v>
      </c>
      <c r="S21" s="367" t="s">
        <v>800</v>
      </c>
    </row>
    <row r="22" spans="1:19">
      <c r="A22" s="350"/>
      <c r="B22" s="352"/>
      <c r="C22" s="351">
        <v>137250</v>
      </c>
      <c r="D22" s="349" t="s">
        <v>3</v>
      </c>
      <c r="E22" s="349" t="str">
        <f t="shared" si="2"/>
        <v>137250,</v>
      </c>
      <c r="F22" s="351" t="s">
        <v>617</v>
      </c>
      <c r="I22" s="166"/>
      <c r="J22" s="168">
        <v>1440</v>
      </c>
      <c r="K22" s="166" t="s">
        <v>3</v>
      </c>
      <c r="L22" s="166" t="str">
        <f t="shared" si="1"/>
        <v>1440,</v>
      </c>
      <c r="M22" s="166" t="s">
        <v>457</v>
      </c>
      <c r="O22" s="366"/>
      <c r="P22" s="367">
        <v>148441</v>
      </c>
      <c r="Q22" s="365" t="s">
        <v>3</v>
      </c>
      <c r="R22" s="365" t="str">
        <f t="shared" si="0"/>
        <v>148441,</v>
      </c>
      <c r="S22" s="367" t="s">
        <v>501</v>
      </c>
    </row>
    <row r="23" spans="1:19">
      <c r="A23" s="350"/>
      <c r="B23" s="352"/>
      <c r="C23" s="358">
        <v>226562</v>
      </c>
      <c r="D23" s="349" t="s">
        <v>3</v>
      </c>
      <c r="E23" s="349" t="str">
        <f t="shared" si="2"/>
        <v>226562,</v>
      </c>
      <c r="F23" s="351" t="s">
        <v>6</v>
      </c>
      <c r="I23" s="166"/>
      <c r="J23" s="168">
        <v>70432</v>
      </c>
      <c r="K23" s="166" t="s">
        <v>3</v>
      </c>
      <c r="L23" s="166" t="str">
        <f t="shared" si="1"/>
        <v>70432,</v>
      </c>
      <c r="M23" s="166" t="s">
        <v>457</v>
      </c>
      <c r="O23" s="366"/>
      <c r="P23" s="367">
        <v>24147</v>
      </c>
      <c r="Q23" s="365" t="s">
        <v>3</v>
      </c>
      <c r="R23" s="365" t="str">
        <f t="shared" si="0"/>
        <v>24147,</v>
      </c>
      <c r="S23" s="367" t="s">
        <v>801</v>
      </c>
    </row>
    <row r="24" spans="1:19">
      <c r="A24" s="350"/>
      <c r="B24" s="352"/>
      <c r="C24" s="358">
        <v>174232</v>
      </c>
      <c r="D24" s="349" t="s">
        <v>3</v>
      </c>
      <c r="E24" s="349" t="str">
        <f t="shared" si="2"/>
        <v>174232,</v>
      </c>
      <c r="F24" s="351" t="s">
        <v>6</v>
      </c>
      <c r="I24" s="166"/>
      <c r="J24" s="168">
        <v>25343</v>
      </c>
      <c r="K24" s="166" t="s">
        <v>3</v>
      </c>
      <c r="L24" s="166" t="str">
        <f t="shared" si="1"/>
        <v>25343,</v>
      </c>
      <c r="M24" s="166" t="s">
        <v>839</v>
      </c>
      <c r="O24" s="366"/>
      <c r="P24" s="367">
        <v>117873</v>
      </c>
      <c r="Q24" s="365" t="s">
        <v>3</v>
      </c>
      <c r="R24" s="365" t="str">
        <f t="shared" si="0"/>
        <v>117873,</v>
      </c>
      <c r="S24" s="367" t="s">
        <v>801</v>
      </c>
    </row>
    <row r="25" spans="1:19">
      <c r="A25" s="350"/>
      <c r="B25" s="352"/>
      <c r="C25" s="352">
        <v>39103</v>
      </c>
      <c r="D25" s="349" t="s">
        <v>3</v>
      </c>
      <c r="E25" s="349" t="str">
        <f t="shared" si="2"/>
        <v>39103,</v>
      </c>
      <c r="F25" s="351" t="s">
        <v>6</v>
      </c>
      <c r="I25" s="166"/>
      <c r="J25" s="168">
        <v>1236</v>
      </c>
      <c r="K25" s="166" t="s">
        <v>3</v>
      </c>
      <c r="L25" s="166" t="str">
        <f t="shared" si="1"/>
        <v>1236,</v>
      </c>
      <c r="M25" s="166" t="s">
        <v>477</v>
      </c>
      <c r="O25" s="366"/>
      <c r="P25" s="367">
        <v>37804</v>
      </c>
      <c r="Q25" s="365" t="s">
        <v>3</v>
      </c>
      <c r="R25" s="365" t="str">
        <f t="shared" si="0"/>
        <v>37804,</v>
      </c>
      <c r="S25" s="367" t="s">
        <v>505</v>
      </c>
    </row>
    <row r="26" spans="1:19">
      <c r="A26" s="353"/>
      <c r="B26" s="352"/>
      <c r="C26" s="351">
        <v>217848</v>
      </c>
      <c r="D26" s="349"/>
      <c r="E26" s="349" t="str">
        <f t="shared" si="2"/>
        <v>217848</v>
      </c>
      <c r="F26" s="351" t="s">
        <v>6</v>
      </c>
      <c r="I26" s="166"/>
      <c r="J26" s="168">
        <v>1375</v>
      </c>
      <c r="K26" s="166" t="s">
        <v>3</v>
      </c>
      <c r="L26" s="166" t="str">
        <f t="shared" si="1"/>
        <v>1375,</v>
      </c>
      <c r="M26" s="166" t="s">
        <v>477</v>
      </c>
      <c r="O26" s="366"/>
      <c r="P26" s="367">
        <v>144698</v>
      </c>
      <c r="Q26" s="365" t="s">
        <v>3</v>
      </c>
      <c r="R26" s="365" t="str">
        <f t="shared" si="0"/>
        <v>144698,</v>
      </c>
      <c r="S26" s="367" t="s">
        <v>482</v>
      </c>
    </row>
    <row r="27" spans="1:19">
      <c r="A27" s="336" t="s">
        <v>1666</v>
      </c>
      <c r="B27" s="166" t="s">
        <v>1560</v>
      </c>
      <c r="C27" s="164">
        <v>97851</v>
      </c>
      <c r="D27" s="167" t="s">
        <v>3</v>
      </c>
      <c r="E27" s="167" t="str">
        <f t="shared" si="2"/>
        <v>97851,</v>
      </c>
      <c r="F27" s="164" t="s">
        <v>732</v>
      </c>
      <c r="I27" s="166"/>
      <c r="J27" s="168">
        <v>148890</v>
      </c>
      <c r="K27" s="166" t="s">
        <v>3</v>
      </c>
      <c r="L27" s="166" t="str">
        <f t="shared" si="1"/>
        <v>148890,</v>
      </c>
      <c r="M27" s="166" t="s">
        <v>477</v>
      </c>
      <c r="O27" s="366"/>
      <c r="P27" s="367">
        <v>39247</v>
      </c>
      <c r="Q27" s="365" t="s">
        <v>3</v>
      </c>
      <c r="R27" s="365" t="str">
        <f t="shared" si="0"/>
        <v>39247,</v>
      </c>
      <c r="S27" s="367" t="s">
        <v>116</v>
      </c>
    </row>
    <row r="28" spans="1:19">
      <c r="A28" s="298"/>
      <c r="B28" s="166"/>
      <c r="C28" s="164">
        <v>14246</v>
      </c>
      <c r="D28" s="167" t="s">
        <v>3</v>
      </c>
      <c r="E28" s="167" t="str">
        <f t="shared" si="2"/>
        <v>14246,</v>
      </c>
      <c r="F28" s="159" t="s">
        <v>1667</v>
      </c>
      <c r="I28" s="166"/>
      <c r="J28" s="168">
        <v>10702</v>
      </c>
      <c r="K28" s="166" t="s">
        <v>3</v>
      </c>
      <c r="L28" s="166" t="str">
        <f t="shared" si="1"/>
        <v>10702,</v>
      </c>
      <c r="M28" s="166" t="s">
        <v>477</v>
      </c>
      <c r="O28" s="366"/>
      <c r="P28" s="367">
        <v>150866</v>
      </c>
      <c r="Q28" s="365" t="s">
        <v>3</v>
      </c>
      <c r="R28" s="365" t="str">
        <f t="shared" si="0"/>
        <v>150866,</v>
      </c>
      <c r="S28" s="367" t="s">
        <v>802</v>
      </c>
    </row>
    <row r="29" spans="1:19">
      <c r="A29" s="298"/>
      <c r="B29" s="166"/>
      <c r="C29" s="164">
        <v>127087</v>
      </c>
      <c r="D29" s="167"/>
      <c r="E29" s="167" t="str">
        <f t="shared" si="2"/>
        <v>127087</v>
      </c>
      <c r="F29" s="164" t="s">
        <v>718</v>
      </c>
      <c r="I29" s="166"/>
      <c r="J29" s="168">
        <v>1271</v>
      </c>
      <c r="K29" s="166" t="s">
        <v>3</v>
      </c>
      <c r="L29" s="166" t="str">
        <f t="shared" si="1"/>
        <v>1271,</v>
      </c>
      <c r="M29" s="166" t="s">
        <v>840</v>
      </c>
      <c r="O29" s="366"/>
      <c r="P29" s="367">
        <v>49938</v>
      </c>
      <c r="Q29" s="365" t="s">
        <v>3</v>
      </c>
      <c r="R29" s="365" t="str">
        <f t="shared" si="0"/>
        <v>49938,</v>
      </c>
      <c r="S29" s="367" t="s">
        <v>803</v>
      </c>
    </row>
    <row r="30" spans="1:19">
      <c r="A30" s="298" t="s">
        <v>1666</v>
      </c>
      <c r="B30" s="352" t="s">
        <v>1774</v>
      </c>
      <c r="C30" s="357">
        <v>177132</v>
      </c>
      <c r="D30" s="349" t="s">
        <v>3</v>
      </c>
      <c r="E30" s="349" t="str">
        <f t="shared" si="2"/>
        <v>177132,</v>
      </c>
      <c r="F30" s="357" t="s">
        <v>353</v>
      </c>
      <c r="I30" s="166"/>
      <c r="J30" s="168">
        <v>15929</v>
      </c>
      <c r="K30" s="166" t="s">
        <v>3</v>
      </c>
      <c r="L30" s="166" t="str">
        <f t="shared" si="1"/>
        <v>15929,</v>
      </c>
      <c r="M30" s="166" t="s">
        <v>841</v>
      </c>
      <c r="O30" s="366"/>
      <c r="P30" s="367">
        <v>45388</v>
      </c>
      <c r="Q30" s="365" t="s">
        <v>3</v>
      </c>
      <c r="R30" s="365" t="str">
        <f t="shared" si="0"/>
        <v>45388,</v>
      </c>
      <c r="S30" s="367" t="s">
        <v>478</v>
      </c>
    </row>
    <row r="31" spans="1:19">
      <c r="A31" s="298"/>
      <c r="B31" s="352"/>
      <c r="C31" s="357">
        <v>154981</v>
      </c>
      <c r="D31" s="349"/>
      <c r="E31" s="349" t="str">
        <f t="shared" si="2"/>
        <v>154981</v>
      </c>
      <c r="F31" s="357" t="s">
        <v>1210</v>
      </c>
      <c r="I31" s="166"/>
      <c r="J31" s="168">
        <v>1946</v>
      </c>
      <c r="K31" s="166" t="s">
        <v>3</v>
      </c>
      <c r="L31" s="166" t="str">
        <f t="shared" si="1"/>
        <v>1946,</v>
      </c>
      <c r="M31" s="166" t="s">
        <v>842</v>
      </c>
      <c r="O31" s="366"/>
      <c r="P31" s="367">
        <v>49936</v>
      </c>
      <c r="Q31" s="365" t="s">
        <v>3</v>
      </c>
      <c r="R31" s="365" t="str">
        <f t="shared" si="0"/>
        <v>49936,</v>
      </c>
      <c r="S31" s="367" t="s">
        <v>507</v>
      </c>
    </row>
    <row r="32" spans="1:19">
      <c r="A32" s="298" t="s">
        <v>1793</v>
      </c>
      <c r="B32" s="165" t="s">
        <v>1669</v>
      </c>
      <c r="C32" s="168">
        <v>92130</v>
      </c>
      <c r="D32" s="167" t="s">
        <v>3</v>
      </c>
      <c r="E32" s="167" t="str">
        <f t="shared" si="2"/>
        <v>92130,</v>
      </c>
      <c r="F32" s="166" t="s">
        <v>909</v>
      </c>
      <c r="I32" s="166"/>
      <c r="J32" s="168">
        <v>11788</v>
      </c>
      <c r="K32" s="166" t="s">
        <v>3</v>
      </c>
      <c r="L32" s="166" t="str">
        <f t="shared" si="1"/>
        <v>11788,</v>
      </c>
      <c r="M32" s="166" t="s">
        <v>843</v>
      </c>
      <c r="O32" s="366"/>
      <c r="P32" s="367">
        <v>104543</v>
      </c>
      <c r="Q32" s="365" t="s">
        <v>3</v>
      </c>
      <c r="R32" s="365" t="str">
        <f t="shared" si="0"/>
        <v>104543,</v>
      </c>
      <c r="S32" s="367" t="s">
        <v>494</v>
      </c>
    </row>
    <row r="33" spans="1:19">
      <c r="A33" s="298"/>
      <c r="B33" s="165"/>
      <c r="C33" s="168">
        <v>136401</v>
      </c>
      <c r="D33" s="167" t="s">
        <v>3</v>
      </c>
      <c r="E33" s="167" t="str">
        <f t="shared" si="2"/>
        <v>136401,</v>
      </c>
      <c r="F33" s="166" t="s">
        <v>483</v>
      </c>
      <c r="I33" s="166"/>
      <c r="J33" s="168">
        <v>42965</v>
      </c>
      <c r="K33" s="166" t="s">
        <v>3</v>
      </c>
      <c r="L33" s="166" t="str">
        <f t="shared" si="1"/>
        <v>42965,</v>
      </c>
      <c r="M33" s="166" t="s">
        <v>843</v>
      </c>
      <c r="O33" s="366"/>
      <c r="P33" s="367">
        <v>160686</v>
      </c>
      <c r="Q33" s="365" t="s">
        <v>3</v>
      </c>
      <c r="R33" s="365" t="str">
        <f t="shared" si="0"/>
        <v>160686,</v>
      </c>
      <c r="S33" s="367" t="s">
        <v>30</v>
      </c>
    </row>
    <row r="34" spans="1:19">
      <c r="A34" s="298"/>
      <c r="B34" s="165"/>
      <c r="C34" s="163">
        <v>84174</v>
      </c>
      <c r="D34" s="167"/>
      <c r="E34" s="167" t="str">
        <f t="shared" si="2"/>
        <v>84174</v>
      </c>
      <c r="F34" s="163" t="s">
        <v>116</v>
      </c>
      <c r="I34" s="166"/>
      <c r="J34" s="168">
        <v>58262</v>
      </c>
      <c r="K34" s="166" t="s">
        <v>3</v>
      </c>
      <c r="L34" s="166" t="str">
        <f t="shared" si="1"/>
        <v>58262,</v>
      </c>
      <c r="M34" s="166" t="s">
        <v>843</v>
      </c>
      <c r="O34" s="366"/>
      <c r="P34" s="367">
        <v>23123</v>
      </c>
      <c r="Q34" s="365" t="s">
        <v>3</v>
      </c>
      <c r="R34" s="365" t="str">
        <f t="shared" ref="R34:R55" si="3">P34&amp;Q34</f>
        <v>23123,</v>
      </c>
      <c r="S34" s="367" t="s">
        <v>459</v>
      </c>
    </row>
    <row r="35" spans="1:19">
      <c r="A35" s="298" t="s">
        <v>1794</v>
      </c>
      <c r="B35" s="352" t="s">
        <v>818</v>
      </c>
      <c r="C35" s="318" t="s">
        <v>818</v>
      </c>
      <c r="D35" s="349"/>
      <c r="E35" s="349" t="str">
        <f t="shared" si="2"/>
        <v>补脾系列</v>
      </c>
      <c r="F35" s="352" t="s">
        <v>1795</v>
      </c>
      <c r="I35" s="166"/>
      <c r="J35" s="168">
        <v>195217</v>
      </c>
      <c r="K35" s="166" t="s">
        <v>3</v>
      </c>
      <c r="L35" s="166" t="str">
        <f t="shared" ref="L35:L72" si="4">J35&amp;K35</f>
        <v>195217,</v>
      </c>
      <c r="M35" s="166" t="s">
        <v>67</v>
      </c>
      <c r="O35" s="366"/>
      <c r="P35" s="367">
        <v>74554</v>
      </c>
      <c r="Q35" s="365" t="s">
        <v>3</v>
      </c>
      <c r="R35" s="365" t="str">
        <f t="shared" si="3"/>
        <v>74554,</v>
      </c>
      <c r="S35" s="367" t="s">
        <v>469</v>
      </c>
    </row>
    <row r="36" spans="1:19">
      <c r="A36" s="298">
        <v>3</v>
      </c>
      <c r="B36" s="166" t="s">
        <v>1741</v>
      </c>
      <c r="C36" s="164">
        <v>184361</v>
      </c>
      <c r="D36" s="167" t="s">
        <v>3</v>
      </c>
      <c r="E36" s="167" t="str">
        <f t="shared" si="2"/>
        <v>184361,</v>
      </c>
      <c r="F36" s="164" t="s">
        <v>1204</v>
      </c>
      <c r="I36" s="166"/>
      <c r="J36" s="168">
        <v>11424</v>
      </c>
      <c r="K36" s="166" t="s">
        <v>3</v>
      </c>
      <c r="L36" s="166" t="str">
        <f t="shared" si="4"/>
        <v>11424,</v>
      </c>
      <c r="M36" s="166" t="s">
        <v>844</v>
      </c>
      <c r="O36" s="366"/>
      <c r="P36" s="367">
        <v>24841</v>
      </c>
      <c r="Q36" s="365" t="s">
        <v>3</v>
      </c>
      <c r="R36" s="365" t="str">
        <f t="shared" si="3"/>
        <v>24841,</v>
      </c>
      <c r="S36" s="367" t="s">
        <v>804</v>
      </c>
    </row>
    <row r="37" spans="1:19">
      <c r="A37" s="298">
        <v>2</v>
      </c>
      <c r="B37" s="167" t="s">
        <v>1796</v>
      </c>
      <c r="C37" s="163">
        <v>248168</v>
      </c>
      <c r="D37" s="167" t="s">
        <v>3</v>
      </c>
      <c r="E37" s="167" t="str">
        <f t="shared" si="2"/>
        <v>248168,</v>
      </c>
      <c r="F37" s="163" t="s">
        <v>1797</v>
      </c>
      <c r="I37" s="166"/>
      <c r="J37" s="168">
        <v>86955</v>
      </c>
      <c r="K37" s="166" t="s">
        <v>3</v>
      </c>
      <c r="L37" s="166" t="str">
        <f t="shared" si="4"/>
        <v>86955,</v>
      </c>
      <c r="M37" s="166" t="s">
        <v>844</v>
      </c>
      <c r="O37" s="366"/>
      <c r="P37" s="367">
        <v>65851</v>
      </c>
      <c r="Q37" s="365" t="s">
        <v>3</v>
      </c>
      <c r="R37" s="365" t="str">
        <f t="shared" si="3"/>
        <v>65851,</v>
      </c>
      <c r="S37" s="367" t="s">
        <v>460</v>
      </c>
    </row>
    <row r="38" spans="1:19">
      <c r="A38" s="298">
        <v>12</v>
      </c>
      <c r="B38" s="167" t="s">
        <v>1798</v>
      </c>
      <c r="C38" s="163">
        <v>189678</v>
      </c>
      <c r="D38" s="167"/>
      <c r="E38" s="167" t="str">
        <f t="shared" si="2"/>
        <v>189678</v>
      </c>
      <c r="F38" s="163" t="s">
        <v>1798</v>
      </c>
      <c r="I38" s="166"/>
      <c r="J38" s="168">
        <v>48043</v>
      </c>
      <c r="K38" s="166" t="s">
        <v>3</v>
      </c>
      <c r="L38" s="166" t="str">
        <f t="shared" si="4"/>
        <v>48043,</v>
      </c>
      <c r="M38" s="166" t="s">
        <v>844</v>
      </c>
      <c r="O38" s="366"/>
      <c r="P38" s="367">
        <v>87119</v>
      </c>
      <c r="Q38" s="365" t="s">
        <v>3</v>
      </c>
      <c r="R38" s="365" t="str">
        <f t="shared" si="3"/>
        <v>87119,</v>
      </c>
      <c r="S38" s="367" t="s">
        <v>521</v>
      </c>
    </row>
    <row r="39" spans="9:19">
      <c r="I39" s="166"/>
      <c r="J39" s="168">
        <v>219041</v>
      </c>
      <c r="K39" s="166" t="s">
        <v>3</v>
      </c>
      <c r="L39" s="166" t="str">
        <f t="shared" si="4"/>
        <v>219041,</v>
      </c>
      <c r="M39" s="166" t="s">
        <v>845</v>
      </c>
      <c r="O39" s="366"/>
      <c r="P39" s="367">
        <v>40744</v>
      </c>
      <c r="Q39" s="365" t="s">
        <v>3</v>
      </c>
      <c r="R39" s="365" t="str">
        <f t="shared" si="3"/>
        <v>40744,</v>
      </c>
      <c r="S39" s="367" t="s">
        <v>521</v>
      </c>
    </row>
    <row r="40" spans="1:19">
      <c r="A40" s="347" t="s">
        <v>0</v>
      </c>
      <c r="B40" s="359" t="s">
        <v>1799</v>
      </c>
      <c r="C40" s="360" t="s">
        <v>79</v>
      </c>
      <c r="D40" s="361"/>
      <c r="E40" s="361"/>
      <c r="F40" s="360" t="s">
        <v>137</v>
      </c>
      <c r="I40" s="166"/>
      <c r="J40" s="168">
        <v>56875</v>
      </c>
      <c r="K40" s="166" t="s">
        <v>3</v>
      </c>
      <c r="L40" s="166" t="str">
        <f t="shared" si="4"/>
        <v>56875,</v>
      </c>
      <c r="M40" s="166" t="s">
        <v>845</v>
      </c>
      <c r="O40" s="366"/>
      <c r="P40" s="367">
        <v>140426</v>
      </c>
      <c r="Q40" s="365" t="s">
        <v>3</v>
      </c>
      <c r="R40" s="365" t="str">
        <f t="shared" si="3"/>
        <v>140426,</v>
      </c>
      <c r="S40" s="367" t="s">
        <v>485</v>
      </c>
    </row>
    <row r="41" spans="1:19">
      <c r="A41" s="362">
        <v>333.4464</v>
      </c>
      <c r="B41" s="295" t="s">
        <v>1800</v>
      </c>
      <c r="C41" s="159">
        <v>214822</v>
      </c>
      <c r="D41" s="299" t="s">
        <v>3</v>
      </c>
      <c r="E41" s="299" t="str">
        <f>C41&amp;D41</f>
        <v>214822,</v>
      </c>
      <c r="F41" s="159" t="s">
        <v>1160</v>
      </c>
      <c r="I41" s="166"/>
      <c r="J41" s="168">
        <v>220224</v>
      </c>
      <c r="K41" s="166" t="s">
        <v>3</v>
      </c>
      <c r="L41" s="166" t="str">
        <f t="shared" si="4"/>
        <v>220224,</v>
      </c>
      <c r="M41" s="166" t="s">
        <v>845</v>
      </c>
      <c r="O41" s="366"/>
      <c r="P41" s="367">
        <v>63403</v>
      </c>
      <c r="Q41" s="365" t="s">
        <v>3</v>
      </c>
      <c r="R41" s="365" t="str">
        <f t="shared" si="3"/>
        <v>63403,</v>
      </c>
      <c r="S41" s="367" t="s">
        <v>813</v>
      </c>
    </row>
    <row r="42" spans="1:19">
      <c r="A42" s="362"/>
      <c r="B42" s="295"/>
      <c r="C42" s="159">
        <v>229782</v>
      </c>
      <c r="D42" s="299" t="s">
        <v>3</v>
      </c>
      <c r="E42" s="299" t="str">
        <f t="shared" ref="E42:E62" si="5">C42&amp;D42</f>
        <v>229782,</v>
      </c>
      <c r="F42" s="159" t="s">
        <v>1158</v>
      </c>
      <c r="I42" s="166"/>
      <c r="J42" s="168">
        <v>49118</v>
      </c>
      <c r="K42" s="166" t="s">
        <v>3</v>
      </c>
      <c r="L42" s="166" t="str">
        <f t="shared" si="4"/>
        <v>49118,</v>
      </c>
      <c r="M42" s="166" t="s">
        <v>846</v>
      </c>
      <c r="O42" s="366"/>
      <c r="P42" s="367">
        <v>1210</v>
      </c>
      <c r="Q42" s="365" t="s">
        <v>3</v>
      </c>
      <c r="R42" s="365" t="str">
        <f t="shared" si="3"/>
        <v>1210,</v>
      </c>
      <c r="S42" s="367" t="s">
        <v>805</v>
      </c>
    </row>
    <row r="43" spans="1:19">
      <c r="A43" s="362"/>
      <c r="B43" s="295"/>
      <c r="C43" s="159">
        <v>235087</v>
      </c>
      <c r="D43" s="299" t="s">
        <v>3</v>
      </c>
      <c r="E43" s="299" t="str">
        <f t="shared" si="5"/>
        <v>235087,</v>
      </c>
      <c r="F43" s="159" t="s">
        <v>1160</v>
      </c>
      <c r="I43" s="166"/>
      <c r="J43" s="168">
        <v>56783</v>
      </c>
      <c r="K43" s="166" t="s">
        <v>3</v>
      </c>
      <c r="L43" s="166" t="str">
        <f t="shared" si="4"/>
        <v>56783,</v>
      </c>
      <c r="M43" s="166" t="s">
        <v>846</v>
      </c>
      <c r="O43" s="366"/>
      <c r="P43" s="367">
        <v>49942</v>
      </c>
      <c r="Q43" s="365" t="s">
        <v>3</v>
      </c>
      <c r="R43" s="365" t="str">
        <f t="shared" si="3"/>
        <v>49942,</v>
      </c>
      <c r="S43" s="367" t="s">
        <v>806</v>
      </c>
    </row>
    <row r="44" spans="1:19">
      <c r="A44" s="362"/>
      <c r="B44" s="295"/>
      <c r="C44" s="163">
        <v>209443</v>
      </c>
      <c r="D44" s="299" t="s">
        <v>3</v>
      </c>
      <c r="E44" s="299" t="str">
        <f t="shared" si="5"/>
        <v>209443,</v>
      </c>
      <c r="F44" s="163" t="s">
        <v>1158</v>
      </c>
      <c r="I44" s="166"/>
      <c r="J44" s="168">
        <v>57129</v>
      </c>
      <c r="K44" s="166" t="s">
        <v>3</v>
      </c>
      <c r="L44" s="166" t="str">
        <f t="shared" si="4"/>
        <v>57129,</v>
      </c>
      <c r="M44" s="166" t="s">
        <v>534</v>
      </c>
      <c r="O44" s="366"/>
      <c r="P44" s="367">
        <v>49944</v>
      </c>
      <c r="Q44" s="365" t="s">
        <v>3</v>
      </c>
      <c r="R44" s="365" t="str">
        <f t="shared" si="3"/>
        <v>49944,</v>
      </c>
      <c r="S44" s="367" t="s">
        <v>807</v>
      </c>
    </row>
    <row r="45" spans="1:19">
      <c r="A45" s="362"/>
      <c r="B45" s="295"/>
      <c r="C45" s="159">
        <v>189662</v>
      </c>
      <c r="D45" s="299" t="s">
        <v>3</v>
      </c>
      <c r="E45" s="299" t="str">
        <f t="shared" si="5"/>
        <v>189662,</v>
      </c>
      <c r="F45" s="159" t="s">
        <v>1158</v>
      </c>
      <c r="I45" s="166"/>
      <c r="J45" s="168">
        <v>176650</v>
      </c>
      <c r="K45" s="166" t="s">
        <v>3</v>
      </c>
      <c r="L45" s="166" t="str">
        <f t="shared" si="4"/>
        <v>176650,</v>
      </c>
      <c r="M45" s="166" t="s">
        <v>462</v>
      </c>
      <c r="O45" s="366"/>
      <c r="P45" s="367">
        <v>35100</v>
      </c>
      <c r="Q45" s="365" t="s">
        <v>3</v>
      </c>
      <c r="R45" s="365" t="str">
        <f t="shared" si="3"/>
        <v>35100,</v>
      </c>
      <c r="S45" s="367" t="s">
        <v>527</v>
      </c>
    </row>
    <row r="46" spans="1:19">
      <c r="A46" s="362"/>
      <c r="B46" s="295"/>
      <c r="C46" s="159">
        <v>189663</v>
      </c>
      <c r="D46" s="299" t="s">
        <v>3</v>
      </c>
      <c r="E46" s="299" t="str">
        <f t="shared" si="5"/>
        <v>189663,</v>
      </c>
      <c r="F46" s="159" t="s">
        <v>1158</v>
      </c>
      <c r="I46" s="166"/>
      <c r="J46" s="168">
        <v>207271</v>
      </c>
      <c r="K46" s="166" t="s">
        <v>3</v>
      </c>
      <c r="L46" s="166" t="str">
        <f t="shared" si="4"/>
        <v>207271,</v>
      </c>
      <c r="M46" s="166" t="s">
        <v>462</v>
      </c>
      <c r="O46" s="366"/>
      <c r="P46" s="367">
        <v>64766</v>
      </c>
      <c r="Q46" s="365" t="s">
        <v>3</v>
      </c>
      <c r="R46" s="365" t="str">
        <f t="shared" si="3"/>
        <v>64766,</v>
      </c>
      <c r="S46" s="367" t="s">
        <v>561</v>
      </c>
    </row>
    <row r="47" spans="1:19">
      <c r="A47" s="362"/>
      <c r="B47" s="295"/>
      <c r="C47" s="164">
        <v>179192</v>
      </c>
      <c r="D47" s="299" t="s">
        <v>3</v>
      </c>
      <c r="E47" s="299" t="str">
        <f t="shared" si="5"/>
        <v>179192,</v>
      </c>
      <c r="F47" s="159" t="s">
        <v>1158</v>
      </c>
      <c r="I47" s="166"/>
      <c r="J47" s="168">
        <v>218704</v>
      </c>
      <c r="K47" s="166" t="s">
        <v>3</v>
      </c>
      <c r="L47" s="166" t="str">
        <f t="shared" si="4"/>
        <v>218704,</v>
      </c>
      <c r="M47" s="166" t="s">
        <v>462</v>
      </c>
      <c r="O47" s="366"/>
      <c r="P47" s="367">
        <v>22509</v>
      </c>
      <c r="Q47" s="365" t="s">
        <v>3</v>
      </c>
      <c r="R47" s="365" t="str">
        <f t="shared" si="3"/>
        <v>22509,</v>
      </c>
      <c r="S47" s="367" t="s">
        <v>417</v>
      </c>
    </row>
    <row r="48" spans="1:19">
      <c r="A48" s="362"/>
      <c r="B48" s="295"/>
      <c r="C48" s="159">
        <v>189661</v>
      </c>
      <c r="D48" s="299" t="s">
        <v>3</v>
      </c>
      <c r="E48" s="299" t="str">
        <f t="shared" si="5"/>
        <v>189661,</v>
      </c>
      <c r="F48" s="159" t="s">
        <v>1158</v>
      </c>
      <c r="I48" s="166"/>
      <c r="J48" s="168">
        <v>23217</v>
      </c>
      <c r="K48" s="166" t="s">
        <v>3</v>
      </c>
      <c r="L48" s="166" t="str">
        <f t="shared" si="4"/>
        <v>23217,</v>
      </c>
      <c r="M48" s="166" t="s">
        <v>570</v>
      </c>
      <c r="O48" s="366"/>
      <c r="P48" s="367">
        <v>38124</v>
      </c>
      <c r="Q48" s="365" t="s">
        <v>3</v>
      </c>
      <c r="R48" s="365" t="str">
        <f t="shared" si="3"/>
        <v>38124,</v>
      </c>
      <c r="S48" s="367" t="s">
        <v>808</v>
      </c>
    </row>
    <row r="49" spans="1:19">
      <c r="A49" s="362"/>
      <c r="B49" s="295"/>
      <c r="C49" s="299">
        <v>235087</v>
      </c>
      <c r="D49" s="299" t="s">
        <v>3</v>
      </c>
      <c r="E49" s="299" t="str">
        <f t="shared" si="5"/>
        <v>235087,</v>
      </c>
      <c r="F49" s="299" t="s">
        <v>1160</v>
      </c>
      <c r="I49" s="166"/>
      <c r="J49" s="168">
        <v>1924</v>
      </c>
      <c r="K49" s="166" t="s">
        <v>3</v>
      </c>
      <c r="L49" s="166" t="str">
        <f t="shared" si="4"/>
        <v>1924,</v>
      </c>
      <c r="M49" s="166" t="s">
        <v>570</v>
      </c>
      <c r="O49" s="366"/>
      <c r="P49" s="367">
        <v>143325</v>
      </c>
      <c r="Q49" s="365" t="s">
        <v>3</v>
      </c>
      <c r="R49" s="365" t="str">
        <f t="shared" si="3"/>
        <v>143325,</v>
      </c>
      <c r="S49" s="367" t="s">
        <v>809</v>
      </c>
    </row>
    <row r="50" spans="1:19">
      <c r="A50" s="362"/>
      <c r="B50" s="295"/>
      <c r="C50" s="299">
        <v>201197</v>
      </c>
      <c r="D50" s="299" t="s">
        <v>3</v>
      </c>
      <c r="E50" s="299" t="str">
        <f t="shared" si="5"/>
        <v>201197,</v>
      </c>
      <c r="F50" s="299" t="s">
        <v>1160</v>
      </c>
      <c r="I50" s="166"/>
      <c r="J50" s="168">
        <v>27724</v>
      </c>
      <c r="K50" s="166" t="s">
        <v>3</v>
      </c>
      <c r="L50" s="166" t="str">
        <f t="shared" si="4"/>
        <v>27724,</v>
      </c>
      <c r="M50" s="166" t="s">
        <v>570</v>
      </c>
      <c r="O50" s="366"/>
      <c r="P50" s="367">
        <v>35101</v>
      </c>
      <c r="Q50" s="365" t="s">
        <v>3</v>
      </c>
      <c r="R50" s="365" t="str">
        <f t="shared" si="3"/>
        <v>35101,</v>
      </c>
      <c r="S50" s="367" t="s">
        <v>495</v>
      </c>
    </row>
    <row r="51" spans="1:19">
      <c r="A51" s="362"/>
      <c r="B51" s="295"/>
      <c r="C51" s="299">
        <v>201045</v>
      </c>
      <c r="D51" s="299" t="s">
        <v>3</v>
      </c>
      <c r="E51" s="299" t="str">
        <f t="shared" si="5"/>
        <v>201045,</v>
      </c>
      <c r="F51" s="299" t="s">
        <v>1801</v>
      </c>
      <c r="I51" s="166"/>
      <c r="J51" s="168">
        <v>6178</v>
      </c>
      <c r="K51" s="166" t="s">
        <v>3</v>
      </c>
      <c r="L51" s="166" t="str">
        <f t="shared" si="4"/>
        <v>6178,</v>
      </c>
      <c r="M51" s="166" t="s">
        <v>570</v>
      </c>
      <c r="O51" s="366"/>
      <c r="P51" s="367">
        <v>49947</v>
      </c>
      <c r="Q51" s="365" t="s">
        <v>3</v>
      </c>
      <c r="R51" s="365" t="str">
        <f t="shared" si="3"/>
        <v>49947,</v>
      </c>
      <c r="S51" s="367" t="s">
        <v>810</v>
      </c>
    </row>
    <row r="52" spans="1:19">
      <c r="A52" s="362"/>
      <c r="B52" s="295"/>
      <c r="C52" s="299">
        <v>214825</v>
      </c>
      <c r="D52" s="299" t="s">
        <v>3</v>
      </c>
      <c r="E52" s="299" t="str">
        <f t="shared" si="5"/>
        <v>214825,</v>
      </c>
      <c r="F52" s="299" t="s">
        <v>1160</v>
      </c>
      <c r="I52" s="166"/>
      <c r="J52" s="168">
        <v>94162</v>
      </c>
      <c r="K52" s="166" t="s">
        <v>3</v>
      </c>
      <c r="L52" s="166" t="str">
        <f t="shared" si="4"/>
        <v>94162,</v>
      </c>
      <c r="M52" s="166" t="s">
        <v>847</v>
      </c>
      <c r="O52" s="366"/>
      <c r="P52" s="367">
        <v>39248</v>
      </c>
      <c r="Q52" s="365" t="s">
        <v>3</v>
      </c>
      <c r="R52" s="365" t="str">
        <f t="shared" si="3"/>
        <v>39248,</v>
      </c>
      <c r="S52" s="367" t="s">
        <v>1802</v>
      </c>
    </row>
    <row r="53" spans="1:19">
      <c r="A53" s="362"/>
      <c r="B53" s="295"/>
      <c r="C53" s="299">
        <v>128486</v>
      </c>
      <c r="D53" s="299" t="s">
        <v>3</v>
      </c>
      <c r="E53" s="299" t="str">
        <f t="shared" si="5"/>
        <v>128486,</v>
      </c>
      <c r="F53" s="299" t="s">
        <v>1160</v>
      </c>
      <c r="I53" s="166"/>
      <c r="J53" s="168">
        <v>166880</v>
      </c>
      <c r="K53" s="166" t="s">
        <v>3</v>
      </c>
      <c r="L53" s="166" t="str">
        <f t="shared" si="4"/>
        <v>166880,</v>
      </c>
      <c r="M53" s="166" t="s">
        <v>463</v>
      </c>
      <c r="O53" s="366"/>
      <c r="P53" s="367">
        <v>22510</v>
      </c>
      <c r="Q53" s="365" t="s">
        <v>3</v>
      </c>
      <c r="R53" s="365" t="str">
        <f t="shared" si="3"/>
        <v>22510,</v>
      </c>
      <c r="S53" s="367" t="s">
        <v>811</v>
      </c>
    </row>
    <row r="54" spans="1:19">
      <c r="A54" s="362"/>
      <c r="B54" s="295"/>
      <c r="C54" s="299">
        <v>67402</v>
      </c>
      <c r="D54" s="299" t="s">
        <v>3</v>
      </c>
      <c r="E54" s="299" t="str">
        <f t="shared" si="5"/>
        <v>67402,</v>
      </c>
      <c r="F54" s="299" t="s">
        <v>1160</v>
      </c>
      <c r="I54" s="166"/>
      <c r="J54" s="168">
        <v>55449</v>
      </c>
      <c r="K54" s="166" t="s">
        <v>3</v>
      </c>
      <c r="L54" s="166" t="str">
        <f t="shared" si="4"/>
        <v>55449,</v>
      </c>
      <c r="M54" s="166" t="s">
        <v>463</v>
      </c>
      <c r="O54" s="366"/>
      <c r="P54" s="367">
        <v>49940</v>
      </c>
      <c r="Q54" s="365" t="s">
        <v>3</v>
      </c>
      <c r="R54" s="365" t="str">
        <f t="shared" si="3"/>
        <v>49940,</v>
      </c>
      <c r="S54" s="367" t="s">
        <v>479</v>
      </c>
    </row>
    <row r="55" spans="1:19">
      <c r="A55" s="362"/>
      <c r="B55" s="295"/>
      <c r="C55" s="299">
        <v>214824</v>
      </c>
      <c r="D55" s="299" t="s">
        <v>3</v>
      </c>
      <c r="E55" s="299" t="str">
        <f t="shared" si="5"/>
        <v>214824,</v>
      </c>
      <c r="F55" s="299" t="s">
        <v>1160</v>
      </c>
      <c r="I55" s="166"/>
      <c r="J55" s="168">
        <v>9025</v>
      </c>
      <c r="K55" s="166" t="s">
        <v>3</v>
      </c>
      <c r="L55" s="166" t="str">
        <f t="shared" si="4"/>
        <v>9025,</v>
      </c>
      <c r="M55" s="166" t="s">
        <v>561</v>
      </c>
      <c r="O55" s="368"/>
      <c r="P55" s="367">
        <v>74885</v>
      </c>
      <c r="Q55" s="365"/>
      <c r="R55" s="365" t="str">
        <f t="shared" si="3"/>
        <v>74885</v>
      </c>
      <c r="S55" s="367" t="s">
        <v>812</v>
      </c>
    </row>
    <row r="56" spans="1:13">
      <c r="A56" s="362"/>
      <c r="B56" s="295"/>
      <c r="C56" s="299">
        <v>214823</v>
      </c>
      <c r="D56" s="299" t="s">
        <v>3</v>
      </c>
      <c r="E56" s="299" t="str">
        <f t="shared" si="5"/>
        <v>214823,</v>
      </c>
      <c r="F56" s="299" t="s">
        <v>1160</v>
      </c>
      <c r="I56" s="166"/>
      <c r="J56" s="168">
        <v>64766</v>
      </c>
      <c r="K56" s="166" t="s">
        <v>3</v>
      </c>
      <c r="L56" s="166" t="str">
        <f t="shared" si="4"/>
        <v>64766,</v>
      </c>
      <c r="M56" s="166" t="s">
        <v>561</v>
      </c>
    </row>
    <row r="57" spans="1:13">
      <c r="A57" s="362"/>
      <c r="B57" s="295"/>
      <c r="C57" s="299">
        <v>214822</v>
      </c>
      <c r="D57" s="299" t="s">
        <v>3</v>
      </c>
      <c r="E57" s="299" t="str">
        <f t="shared" si="5"/>
        <v>214822,</v>
      </c>
      <c r="F57" s="299" t="s">
        <v>1160</v>
      </c>
      <c r="I57" s="166"/>
      <c r="J57" s="168">
        <v>2585</v>
      </c>
      <c r="K57" s="166" t="s">
        <v>3</v>
      </c>
      <c r="L57" s="166" t="str">
        <f t="shared" si="4"/>
        <v>2585,</v>
      </c>
      <c r="M57" s="166" t="s">
        <v>848</v>
      </c>
    </row>
    <row r="58" spans="1:13">
      <c r="A58" s="362"/>
      <c r="B58" s="295"/>
      <c r="C58" s="299">
        <v>223635</v>
      </c>
      <c r="D58" s="299" t="s">
        <v>3</v>
      </c>
      <c r="E58" s="299" t="str">
        <f t="shared" si="5"/>
        <v>223635,</v>
      </c>
      <c r="F58" s="299" t="s">
        <v>1160</v>
      </c>
      <c r="I58" s="166"/>
      <c r="J58" s="168">
        <v>168760</v>
      </c>
      <c r="K58" s="166" t="s">
        <v>3</v>
      </c>
      <c r="L58" s="166" t="str">
        <f t="shared" si="4"/>
        <v>168760,</v>
      </c>
      <c r="M58" s="166" t="s">
        <v>848</v>
      </c>
    </row>
    <row r="59" spans="1:13">
      <c r="A59" s="362"/>
      <c r="B59" s="295"/>
      <c r="C59" s="299">
        <v>223635</v>
      </c>
      <c r="D59" s="299" t="s">
        <v>3</v>
      </c>
      <c r="E59" s="299" t="str">
        <f t="shared" si="5"/>
        <v>223635,</v>
      </c>
      <c r="F59" s="299" t="s">
        <v>1160</v>
      </c>
      <c r="I59" s="166"/>
      <c r="J59" s="164">
        <v>170537</v>
      </c>
      <c r="K59" s="166" t="s">
        <v>3</v>
      </c>
      <c r="L59" s="166" t="str">
        <f t="shared" si="4"/>
        <v>170537,</v>
      </c>
      <c r="M59" s="168" t="s">
        <v>798</v>
      </c>
    </row>
    <row r="60" spans="1:13">
      <c r="A60" s="362"/>
      <c r="B60" s="295"/>
      <c r="C60" s="299">
        <v>231973</v>
      </c>
      <c r="D60" s="299" t="s">
        <v>3</v>
      </c>
      <c r="E60" s="299" t="str">
        <f t="shared" si="5"/>
        <v>231973,</v>
      </c>
      <c r="F60" s="299" t="s">
        <v>1160</v>
      </c>
      <c r="I60" s="166"/>
      <c r="J60" s="164">
        <v>148441</v>
      </c>
      <c r="K60" s="166" t="s">
        <v>3</v>
      </c>
      <c r="L60" s="166" t="str">
        <f t="shared" si="4"/>
        <v>148441,</v>
      </c>
      <c r="M60" s="168" t="s">
        <v>501</v>
      </c>
    </row>
    <row r="61" spans="1:13">
      <c r="A61" s="362"/>
      <c r="B61" s="295"/>
      <c r="C61" s="299">
        <v>199131</v>
      </c>
      <c r="D61" s="299" t="s">
        <v>3</v>
      </c>
      <c r="E61" s="299" t="str">
        <f t="shared" si="5"/>
        <v>199131,</v>
      </c>
      <c r="F61" s="299" t="s">
        <v>1160</v>
      </c>
      <c r="I61" s="166"/>
      <c r="J61" s="164">
        <v>166819</v>
      </c>
      <c r="K61" s="166" t="s">
        <v>3</v>
      </c>
      <c r="L61" s="166" t="str">
        <f t="shared" si="4"/>
        <v>166819,</v>
      </c>
      <c r="M61" s="168" t="s">
        <v>28</v>
      </c>
    </row>
    <row r="62" spans="1:13">
      <c r="A62" s="362"/>
      <c r="B62" s="295"/>
      <c r="C62" s="299">
        <v>203249</v>
      </c>
      <c r="D62" s="299"/>
      <c r="E62" s="299" t="str">
        <f t="shared" si="5"/>
        <v>203249</v>
      </c>
      <c r="F62" s="299" t="s">
        <v>1158</v>
      </c>
      <c r="I62" s="166"/>
      <c r="J62" s="164">
        <v>164949</v>
      </c>
      <c r="K62" s="166" t="s">
        <v>3</v>
      </c>
      <c r="L62" s="166" t="str">
        <f t="shared" si="4"/>
        <v>164949,</v>
      </c>
      <c r="M62" s="168" t="s">
        <v>28</v>
      </c>
    </row>
    <row r="63" spans="9:13">
      <c r="I63" s="166"/>
      <c r="J63" s="159">
        <v>135858</v>
      </c>
      <c r="K63" s="166" t="s">
        <v>3</v>
      </c>
      <c r="L63" s="166" t="str">
        <f t="shared" si="4"/>
        <v>135858,</v>
      </c>
      <c r="M63" s="166" t="s">
        <v>561</v>
      </c>
    </row>
    <row r="64" spans="1:13">
      <c r="A64" s="298" t="s">
        <v>0</v>
      </c>
      <c r="B64" s="295" t="s">
        <v>1799</v>
      </c>
      <c r="C64" s="299" t="s">
        <v>16</v>
      </c>
      <c r="D64" s="299"/>
      <c r="E64" s="299"/>
      <c r="F64" s="299"/>
      <c r="I64" s="166"/>
      <c r="J64" s="159">
        <v>139495</v>
      </c>
      <c r="K64" s="166" t="s">
        <v>3</v>
      </c>
      <c r="L64" s="166" t="str">
        <f t="shared" si="4"/>
        <v>139495,</v>
      </c>
      <c r="M64" s="166" t="s">
        <v>477</v>
      </c>
    </row>
    <row r="65" spans="1:13">
      <c r="A65" s="298">
        <v>2</v>
      </c>
      <c r="B65" s="295" t="s">
        <v>827</v>
      </c>
      <c r="C65" s="166">
        <v>188362</v>
      </c>
      <c r="D65" s="299" t="s">
        <v>3</v>
      </c>
      <c r="E65" s="299" t="str">
        <f>C65&amp;D65</f>
        <v>188362,</v>
      </c>
      <c r="F65" s="159" t="s">
        <v>828</v>
      </c>
      <c r="I65" s="166"/>
      <c r="J65" s="159">
        <v>137157</v>
      </c>
      <c r="K65" s="166" t="s">
        <v>3</v>
      </c>
      <c r="L65" s="166" t="str">
        <f t="shared" si="4"/>
        <v>137157,</v>
      </c>
      <c r="M65" s="166" t="s">
        <v>464</v>
      </c>
    </row>
    <row r="66" spans="1:13">
      <c r="A66" s="298"/>
      <c r="B66" s="295"/>
      <c r="C66" s="159">
        <v>192579</v>
      </c>
      <c r="D66" s="299" t="s">
        <v>3</v>
      </c>
      <c r="E66" s="299" t="str">
        <f t="shared" ref="E66:E74" si="6">C66&amp;D66</f>
        <v>192579,</v>
      </c>
      <c r="F66" s="159" t="s">
        <v>827</v>
      </c>
      <c r="I66" s="166"/>
      <c r="J66" s="159">
        <v>139497</v>
      </c>
      <c r="K66" s="166" t="s">
        <v>3</v>
      </c>
      <c r="L66" s="166" t="str">
        <f t="shared" si="4"/>
        <v>139497,</v>
      </c>
      <c r="M66" s="166" t="s">
        <v>850</v>
      </c>
    </row>
    <row r="67" spans="1:13">
      <c r="A67" s="298"/>
      <c r="B67" s="295"/>
      <c r="C67" s="161">
        <v>239763</v>
      </c>
      <c r="D67" s="299" t="s">
        <v>3</v>
      </c>
      <c r="E67" s="299" t="str">
        <f t="shared" si="6"/>
        <v>239763,</v>
      </c>
      <c r="F67" s="159" t="s">
        <v>1803</v>
      </c>
      <c r="I67" s="166"/>
      <c r="J67" s="159">
        <v>139743</v>
      </c>
      <c r="K67" s="166" t="s">
        <v>3</v>
      </c>
      <c r="L67" s="166" t="str">
        <f t="shared" si="4"/>
        <v>139743,</v>
      </c>
      <c r="M67" s="166" t="s">
        <v>472</v>
      </c>
    </row>
    <row r="68" spans="1:13">
      <c r="A68" s="298"/>
      <c r="B68" s="295"/>
      <c r="C68" s="161">
        <v>239764</v>
      </c>
      <c r="D68" s="299" t="s">
        <v>3</v>
      </c>
      <c r="E68" s="299" t="str">
        <f t="shared" si="6"/>
        <v>239764,</v>
      </c>
      <c r="F68" s="159" t="s">
        <v>1803</v>
      </c>
      <c r="I68" s="166"/>
      <c r="J68" s="159">
        <v>139494</v>
      </c>
      <c r="K68" s="166" t="s">
        <v>3</v>
      </c>
      <c r="L68" s="166" t="str">
        <f t="shared" si="4"/>
        <v>139494,</v>
      </c>
      <c r="M68" s="166" t="s">
        <v>789</v>
      </c>
    </row>
    <row r="69" spans="1:13">
      <c r="A69" s="298"/>
      <c r="B69" s="295"/>
      <c r="C69" s="161">
        <v>239767</v>
      </c>
      <c r="D69" s="299" t="s">
        <v>3</v>
      </c>
      <c r="E69" s="299" t="str">
        <f t="shared" si="6"/>
        <v>239767,</v>
      </c>
      <c r="F69" s="159" t="s">
        <v>1804</v>
      </c>
      <c r="I69" s="166"/>
      <c r="J69" s="159">
        <v>222895</v>
      </c>
      <c r="K69" s="166" t="s">
        <v>3</v>
      </c>
      <c r="L69" s="166" t="str">
        <f t="shared" si="4"/>
        <v>222895,</v>
      </c>
      <c r="M69" s="166" t="s">
        <v>457</v>
      </c>
    </row>
    <row r="70" spans="1:13">
      <c r="A70" s="298"/>
      <c r="B70" s="295"/>
      <c r="C70" s="162">
        <v>243909</v>
      </c>
      <c r="D70" s="299" t="s">
        <v>3</v>
      </c>
      <c r="E70" s="299" t="str">
        <f t="shared" si="6"/>
        <v>243909,</v>
      </c>
      <c r="F70" s="163" t="s">
        <v>828</v>
      </c>
      <c r="I70" s="166"/>
      <c r="J70" s="159">
        <v>222896</v>
      </c>
      <c r="K70" s="166" t="s">
        <v>3</v>
      </c>
      <c r="L70" s="166" t="str">
        <f t="shared" si="4"/>
        <v>222896,</v>
      </c>
      <c r="M70" s="166" t="s">
        <v>851</v>
      </c>
    </row>
    <row r="71" spans="1:13">
      <c r="A71" s="298"/>
      <c r="B71" s="295"/>
      <c r="C71" s="159">
        <v>184704</v>
      </c>
      <c r="D71" s="299" t="s">
        <v>3</v>
      </c>
      <c r="E71" s="299" t="str">
        <f t="shared" si="6"/>
        <v>184704,</v>
      </c>
      <c r="F71" s="159" t="s">
        <v>827</v>
      </c>
      <c r="I71" s="166"/>
      <c r="J71" s="168">
        <v>201777</v>
      </c>
      <c r="K71" s="166" t="s">
        <v>3</v>
      </c>
      <c r="L71" s="166" t="str">
        <f t="shared" si="4"/>
        <v>201777,</v>
      </c>
      <c r="M71" s="166" t="s">
        <v>836</v>
      </c>
    </row>
    <row r="72" spans="1:13">
      <c r="A72" s="298"/>
      <c r="B72" s="295"/>
      <c r="C72" s="159">
        <v>223517</v>
      </c>
      <c r="D72" s="299" t="s">
        <v>3</v>
      </c>
      <c r="E72" s="299" t="str">
        <f t="shared" si="6"/>
        <v>223517,</v>
      </c>
      <c r="F72" s="159" t="s">
        <v>1803</v>
      </c>
      <c r="I72" s="166"/>
      <c r="J72" s="168">
        <v>198750</v>
      </c>
      <c r="K72" s="166"/>
      <c r="L72" s="166" t="str">
        <f t="shared" si="4"/>
        <v>198750</v>
      </c>
      <c r="M72" s="166" t="s">
        <v>561</v>
      </c>
    </row>
    <row r="73" spans="1:6">
      <c r="A73" s="298"/>
      <c r="B73" s="295"/>
      <c r="C73" s="159">
        <v>246237</v>
      </c>
      <c r="D73" s="299" t="s">
        <v>3</v>
      </c>
      <c r="E73" s="299" t="str">
        <f t="shared" si="6"/>
        <v>246237,</v>
      </c>
      <c r="F73" s="164" t="s">
        <v>828</v>
      </c>
    </row>
    <row r="74" spans="1:6">
      <c r="A74" s="298"/>
      <c r="B74" s="295"/>
      <c r="C74" s="159">
        <v>223518</v>
      </c>
      <c r="D74" s="299"/>
      <c r="E74" s="299" t="str">
        <f t="shared" si="6"/>
        <v>223518</v>
      </c>
      <c r="F74" s="159" t="s">
        <v>1803</v>
      </c>
    </row>
    <row r="75" s="343" customFormat="1" spans="1:19">
      <c r="A75" s="369"/>
      <c r="B75" s="370"/>
      <c r="C75" s="371"/>
      <c r="D75" s="371"/>
      <c r="E75" s="371"/>
      <c r="F75" s="371"/>
      <c r="G75" s="372"/>
      <c r="H75" s="372"/>
      <c r="I75" s="372"/>
      <c r="J75" s="372"/>
      <c r="K75" s="372"/>
      <c r="L75" s="372"/>
      <c r="M75" s="372"/>
      <c r="N75" s="372"/>
      <c r="O75" s="382"/>
      <c r="P75" s="382"/>
      <c r="Q75" s="382"/>
      <c r="R75" s="382"/>
      <c r="S75" s="382"/>
    </row>
    <row r="76" spans="1:6">
      <c r="A76" s="298" t="s">
        <v>0</v>
      </c>
      <c r="B76" s="296"/>
      <c r="C76" s="154" t="s">
        <v>431</v>
      </c>
      <c r="D76" s="299"/>
      <c r="E76" s="299"/>
      <c r="F76" s="154" t="s">
        <v>432</v>
      </c>
    </row>
    <row r="77" spans="1:6">
      <c r="A77" s="298">
        <v>20</v>
      </c>
      <c r="B77" s="295" t="s">
        <v>1185</v>
      </c>
      <c r="C77" s="373">
        <v>58375</v>
      </c>
      <c r="D77" s="299" t="s">
        <v>3</v>
      </c>
      <c r="E77" s="299" t="str">
        <f>C77&amp;D77</f>
        <v>58375,</v>
      </c>
      <c r="F77" s="373" t="s">
        <v>32</v>
      </c>
    </row>
    <row r="78" spans="1:6">
      <c r="A78" s="298">
        <v>3</v>
      </c>
      <c r="B78" s="295"/>
      <c r="C78" s="373">
        <v>10397</v>
      </c>
      <c r="D78" s="299" t="s">
        <v>3</v>
      </c>
      <c r="E78" s="299" t="str">
        <f>C78&amp;D78</f>
        <v>10397,</v>
      </c>
      <c r="F78" s="373" t="s">
        <v>25</v>
      </c>
    </row>
    <row r="79" spans="1:6">
      <c r="A79" s="298"/>
      <c r="B79" s="295"/>
      <c r="C79" s="373">
        <v>148288</v>
      </c>
      <c r="D79" s="299" t="s">
        <v>3</v>
      </c>
      <c r="E79" s="299" t="str">
        <f>C79&amp;D79</f>
        <v>148288,</v>
      </c>
      <c r="F79" s="373" t="s">
        <v>25</v>
      </c>
    </row>
    <row r="80" spans="1:6">
      <c r="A80" s="298">
        <v>20</v>
      </c>
      <c r="B80" s="295"/>
      <c r="C80" s="154">
        <v>58522</v>
      </c>
      <c r="D80" s="299" t="s">
        <v>3</v>
      </c>
      <c r="E80" s="299" t="str">
        <f>C80&amp;D80</f>
        <v>58522,</v>
      </c>
      <c r="F80" s="154" t="s">
        <v>106</v>
      </c>
    </row>
    <row r="81" spans="1:6">
      <c r="A81" s="298">
        <v>20</v>
      </c>
      <c r="B81" s="295"/>
      <c r="C81" s="154">
        <v>1466</v>
      </c>
      <c r="D81" s="299"/>
      <c r="E81" s="299" t="str">
        <f>C81&amp;D81</f>
        <v>1466</v>
      </c>
      <c r="F81" s="154" t="s">
        <v>1805</v>
      </c>
    </row>
    <row r="82" spans="1:1">
      <c r="A82" s="298" t="s">
        <v>0</v>
      </c>
    </row>
    <row r="83" spans="1:6">
      <c r="A83" s="336" t="s">
        <v>1806</v>
      </c>
      <c r="B83" s="295"/>
      <c r="C83" s="299" t="s">
        <v>305</v>
      </c>
      <c r="D83" s="299"/>
      <c r="E83" s="299"/>
      <c r="F83" s="299" t="s">
        <v>405</v>
      </c>
    </row>
    <row r="84" spans="1:6">
      <c r="A84" s="298">
        <v>3082</v>
      </c>
      <c r="B84" s="295"/>
      <c r="C84" s="299" t="s">
        <v>788</v>
      </c>
      <c r="D84" s="299"/>
      <c r="E84" s="299"/>
      <c r="F84" s="299" t="s">
        <v>405</v>
      </c>
    </row>
    <row r="85" spans="1:6">
      <c r="A85" s="298" t="s">
        <v>0</v>
      </c>
      <c r="B85" s="374"/>
      <c r="C85" s="296" t="s">
        <v>79</v>
      </c>
      <c r="D85" s="299"/>
      <c r="E85" s="299"/>
      <c r="F85" s="296" t="s">
        <v>2</v>
      </c>
    </row>
    <row r="86" spans="1:6">
      <c r="A86" s="298">
        <v>1</v>
      </c>
      <c r="B86" s="374"/>
      <c r="C86" s="154">
        <v>184048</v>
      </c>
      <c r="D86" s="299" t="s">
        <v>3</v>
      </c>
      <c r="E86" s="299" t="str">
        <f>C86&amp;D86</f>
        <v>184048,</v>
      </c>
      <c r="F86" s="154" t="s">
        <v>638</v>
      </c>
    </row>
    <row r="87" spans="1:6">
      <c r="A87" s="298">
        <v>2</v>
      </c>
      <c r="B87" s="374"/>
      <c r="C87" s="154">
        <v>220987</v>
      </c>
      <c r="D87" s="299"/>
      <c r="E87" s="299" t="str">
        <f>C87&amp;D87</f>
        <v>220987</v>
      </c>
      <c r="F87" s="154" t="s">
        <v>1807</v>
      </c>
    </row>
    <row r="89" spans="1:6">
      <c r="A89" s="311"/>
      <c r="B89" s="307"/>
      <c r="C89" s="375" t="s">
        <v>79</v>
      </c>
      <c r="D89" s="375"/>
      <c r="E89" s="376"/>
      <c r="F89" s="375" t="s">
        <v>2</v>
      </c>
    </row>
    <row r="90" spans="1:6">
      <c r="A90" s="377">
        <v>5</v>
      </c>
      <c r="B90" s="307"/>
      <c r="C90" s="375">
        <v>184082</v>
      </c>
      <c r="D90" s="375" t="s">
        <v>3</v>
      </c>
      <c r="E90" s="375" t="str">
        <f t="shared" ref="E90:E92" si="7">C90&amp;D90</f>
        <v>184082,</v>
      </c>
      <c r="F90" s="375" t="s">
        <v>135</v>
      </c>
    </row>
    <row r="91" spans="1:6">
      <c r="A91" s="378"/>
      <c r="B91" s="307"/>
      <c r="C91" s="375">
        <v>48233</v>
      </c>
      <c r="D91" s="375" t="s">
        <v>3</v>
      </c>
      <c r="E91" s="375" t="str">
        <f t="shared" ref="E91:E96" si="8">C91&amp;D91</f>
        <v>48233,</v>
      </c>
      <c r="F91" s="375" t="s">
        <v>135</v>
      </c>
    </row>
    <row r="92" spans="1:6">
      <c r="A92" s="311">
        <v>12</v>
      </c>
      <c r="B92" s="307"/>
      <c r="C92" s="375">
        <v>146</v>
      </c>
      <c r="D92" s="375" t="s">
        <v>3</v>
      </c>
      <c r="E92" s="375" t="str">
        <f t="shared" si="8"/>
        <v>146,</v>
      </c>
      <c r="F92" s="375" t="s">
        <v>150</v>
      </c>
    </row>
    <row r="93" spans="1:6">
      <c r="A93" s="311">
        <v>18</v>
      </c>
      <c r="B93" s="307"/>
      <c r="C93" s="375">
        <v>184103</v>
      </c>
      <c r="D93" s="375" t="s">
        <v>3</v>
      </c>
      <c r="E93" s="375" t="str">
        <f t="shared" si="8"/>
        <v>184103,</v>
      </c>
      <c r="F93" s="375" t="s">
        <v>162</v>
      </c>
    </row>
    <row r="94" spans="1:6">
      <c r="A94" s="311">
        <v>20</v>
      </c>
      <c r="B94" s="307"/>
      <c r="C94" s="375">
        <v>141623</v>
      </c>
      <c r="D94" s="375" t="s">
        <v>3</v>
      </c>
      <c r="E94" s="375" t="str">
        <f t="shared" si="8"/>
        <v>141623,</v>
      </c>
      <c r="F94" s="375" t="s">
        <v>148</v>
      </c>
    </row>
    <row r="95" spans="1:6">
      <c r="A95" s="311"/>
      <c r="B95" s="307"/>
      <c r="C95" s="375">
        <v>131752</v>
      </c>
      <c r="D95" s="375" t="s">
        <v>3</v>
      </c>
      <c r="E95" s="375" t="str">
        <f t="shared" si="8"/>
        <v>131752,</v>
      </c>
      <c r="F95" s="375" t="s">
        <v>148</v>
      </c>
    </row>
    <row r="96" spans="1:6">
      <c r="A96" s="311">
        <v>10</v>
      </c>
      <c r="B96" s="307"/>
      <c r="C96" s="375">
        <v>9856</v>
      </c>
      <c r="D96" s="375"/>
      <c r="E96" s="375" t="str">
        <f t="shared" si="8"/>
        <v>9856</v>
      </c>
      <c r="F96" s="375" t="s">
        <v>1348</v>
      </c>
    </row>
    <row r="98" spans="1:6">
      <c r="A98" s="311">
        <v>40</v>
      </c>
      <c r="B98" s="296"/>
      <c r="C98" s="299">
        <v>240688</v>
      </c>
      <c r="D98" s="299" t="s">
        <v>3</v>
      </c>
      <c r="E98" s="299" t="str">
        <f t="shared" ref="E95:E101" si="9">C98&amp;D98</f>
        <v>240688,</v>
      </c>
      <c r="F98" s="299" t="s">
        <v>1639</v>
      </c>
    </row>
    <row r="99" spans="1:6">
      <c r="A99" s="311">
        <v>5</v>
      </c>
      <c r="B99" s="296"/>
      <c r="C99" s="299">
        <v>236580</v>
      </c>
      <c r="D99" s="299" t="s">
        <v>3</v>
      </c>
      <c r="E99" s="299" t="str">
        <f t="shared" si="9"/>
        <v>236580,</v>
      </c>
      <c r="F99" s="299" t="s">
        <v>1776</v>
      </c>
    </row>
    <row r="100" spans="1:6">
      <c r="A100" s="311">
        <v>4</v>
      </c>
      <c r="B100" s="296"/>
      <c r="C100" s="299">
        <v>274</v>
      </c>
      <c r="D100" s="299" t="s">
        <v>3</v>
      </c>
      <c r="E100" s="299" t="str">
        <f t="shared" si="9"/>
        <v>274,</v>
      </c>
      <c r="F100" s="299" t="s">
        <v>357</v>
      </c>
    </row>
    <row r="101" spans="1:6">
      <c r="A101" s="311">
        <v>30</v>
      </c>
      <c r="B101" s="296"/>
      <c r="C101" s="299">
        <v>245065</v>
      </c>
      <c r="D101" s="299"/>
      <c r="E101" s="299" t="str">
        <f t="shared" si="9"/>
        <v>245065</v>
      </c>
      <c r="F101" s="299" t="s">
        <v>1777</v>
      </c>
    </row>
    <row r="103" spans="1:6">
      <c r="A103" s="311">
        <v>8</v>
      </c>
      <c r="B103" s="299"/>
      <c r="C103" s="299">
        <v>171745</v>
      </c>
      <c r="D103" s="299" t="s">
        <v>3</v>
      </c>
      <c r="E103" s="299" t="str">
        <f>C103&amp;D103</f>
        <v>171745,</v>
      </c>
      <c r="F103" s="299" t="s">
        <v>1679</v>
      </c>
    </row>
    <row r="104" s="344" customFormat="1" spans="1:19">
      <c r="A104" s="379">
        <v>40</v>
      </c>
      <c r="B104" s="380" t="s">
        <v>1634</v>
      </c>
      <c r="C104" s="376">
        <v>239621</v>
      </c>
      <c r="D104" s="299" t="s">
        <v>3</v>
      </c>
      <c r="E104" s="376" t="str">
        <f>C104&amp;D104</f>
        <v>239621,</v>
      </c>
      <c r="F104" s="296" t="s">
        <v>1742</v>
      </c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</row>
    <row r="105" spans="1:6">
      <c r="A105" s="298">
        <v>10</v>
      </c>
      <c r="B105" s="295"/>
      <c r="C105" s="381">
        <v>242306</v>
      </c>
      <c r="D105" s="299"/>
      <c r="E105" s="381">
        <v>242306</v>
      </c>
      <c r="F105" s="299" t="s">
        <v>1672</v>
      </c>
    </row>
    <row r="107" spans="1:6">
      <c r="A107" s="298"/>
      <c r="B107" s="307"/>
      <c r="C107" s="375" t="s">
        <v>79</v>
      </c>
      <c r="D107" s="375"/>
      <c r="E107" s="375"/>
      <c r="F107" s="375" t="s">
        <v>2</v>
      </c>
    </row>
    <row r="108" spans="1:6">
      <c r="A108" s="298">
        <v>20</v>
      </c>
      <c r="B108" s="307"/>
      <c r="C108" s="375">
        <v>161198</v>
      </c>
      <c r="D108" s="375" t="s">
        <v>3</v>
      </c>
      <c r="E108" s="375" t="str">
        <f t="shared" ref="E108:E113" si="10">C108&amp;D108</f>
        <v>161198,</v>
      </c>
      <c r="F108" s="375" t="s">
        <v>101</v>
      </c>
    </row>
    <row r="109" spans="1:6">
      <c r="A109" s="298">
        <v>6</v>
      </c>
      <c r="B109" s="307"/>
      <c r="C109" s="375">
        <v>177394</v>
      </c>
      <c r="D109" s="375" t="s">
        <v>3</v>
      </c>
      <c r="E109" s="375" t="str">
        <f t="shared" si="10"/>
        <v>177394,</v>
      </c>
      <c r="F109" s="375" t="s">
        <v>101</v>
      </c>
    </row>
    <row r="110" spans="1:6">
      <c r="A110" s="298">
        <v>4</v>
      </c>
      <c r="B110" s="307"/>
      <c r="C110" s="375">
        <v>208936</v>
      </c>
      <c r="D110" s="375" t="s">
        <v>3</v>
      </c>
      <c r="E110" s="375" t="str">
        <f t="shared" si="10"/>
        <v>208936,</v>
      </c>
      <c r="F110" s="375" t="s">
        <v>546</v>
      </c>
    </row>
    <row r="111" spans="1:6">
      <c r="A111" s="298">
        <v>10</v>
      </c>
      <c r="B111" s="299"/>
      <c r="C111" s="375">
        <v>144423</v>
      </c>
      <c r="D111" s="375" t="s">
        <v>3</v>
      </c>
      <c r="E111" s="375" t="str">
        <f t="shared" si="10"/>
        <v>144423,</v>
      </c>
      <c r="F111" s="375" t="s">
        <v>103</v>
      </c>
    </row>
    <row r="112" spans="1:6">
      <c r="A112" s="298">
        <v>3</v>
      </c>
      <c r="B112" s="299"/>
      <c r="C112" s="375">
        <v>176240</v>
      </c>
      <c r="D112" s="375" t="s">
        <v>3</v>
      </c>
      <c r="E112" s="375" t="str">
        <f t="shared" si="10"/>
        <v>176240,</v>
      </c>
      <c r="F112" s="375" t="s">
        <v>1401</v>
      </c>
    </row>
    <row r="113" spans="1:6">
      <c r="A113" s="298">
        <v>8</v>
      </c>
      <c r="B113" s="299"/>
      <c r="C113" s="375">
        <v>96009</v>
      </c>
      <c r="D113" s="375"/>
      <c r="E113" s="375" t="str">
        <f t="shared" si="10"/>
        <v>96009</v>
      </c>
      <c r="F113" s="375" t="s">
        <v>852</v>
      </c>
    </row>
    <row r="114" spans="1:6">
      <c r="A114" s="298"/>
      <c r="B114" s="296"/>
      <c r="C114" s="299"/>
      <c r="D114" s="299"/>
      <c r="E114" s="299"/>
      <c r="F114" s="299"/>
    </row>
    <row r="115" spans="1:6">
      <c r="A115" s="298">
        <v>4</v>
      </c>
      <c r="B115" s="296"/>
      <c r="C115" s="299">
        <v>231368</v>
      </c>
      <c r="D115" s="299"/>
      <c r="E115" s="299">
        <v>231368</v>
      </c>
      <c r="F115" s="299" t="s">
        <v>1808</v>
      </c>
    </row>
    <row r="116" spans="1:6">
      <c r="A116" s="299"/>
      <c r="B116" s="296"/>
      <c r="C116" s="299"/>
      <c r="D116" s="299"/>
      <c r="E116" s="299"/>
      <c r="F116" s="299"/>
    </row>
  </sheetData>
  <autoFilter ref="D1:D116">
    <extLst/>
  </autoFilter>
  <mergeCells count="27">
    <mergeCell ref="A3:A8"/>
    <mergeCell ref="A9:A10"/>
    <mergeCell ref="A11:A13"/>
    <mergeCell ref="A14:A20"/>
    <mergeCell ref="A21:A26"/>
    <mergeCell ref="A27:A29"/>
    <mergeCell ref="A30:A31"/>
    <mergeCell ref="A32:A34"/>
    <mergeCell ref="A41:A62"/>
    <mergeCell ref="A65:A74"/>
    <mergeCell ref="A78:A79"/>
    <mergeCell ref="A90:A91"/>
    <mergeCell ref="A94:A95"/>
    <mergeCell ref="B3:B8"/>
    <mergeCell ref="B9:B10"/>
    <mergeCell ref="B11:B13"/>
    <mergeCell ref="B14:B20"/>
    <mergeCell ref="B21:B26"/>
    <mergeCell ref="B27:B29"/>
    <mergeCell ref="B30:B31"/>
    <mergeCell ref="B32:B34"/>
    <mergeCell ref="B41:B62"/>
    <mergeCell ref="B65:B74"/>
    <mergeCell ref="B77:B81"/>
    <mergeCell ref="I2:I72"/>
    <mergeCell ref="O1:O6"/>
    <mergeCell ref="O7:O55"/>
  </mergeCells>
  <pageMargins left="0.75" right="0.75" top="1" bottom="1" header="0.5" footer="0.5"/>
  <pageSetup paperSize="120" orientation="portrait"/>
  <headerFooter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A2" sqref="A$1:V$1048576"/>
    </sheetView>
  </sheetViews>
  <sheetFormatPr defaultColWidth="8.88888888888889" defaultRowHeight="14.4"/>
  <cols>
    <col min="1" max="1" width="9.22222222222222" customWidth="1"/>
    <col min="2" max="3" width="8.33333333333333" customWidth="1"/>
    <col min="4" max="4" width="6.44444444444444" customWidth="1"/>
    <col min="5" max="5" width="8.66666666666667" customWidth="1"/>
    <col min="6" max="6" width="7.66666666666667" customWidth="1"/>
    <col min="7" max="7" width="5.66666666666667" customWidth="1"/>
    <col min="8" max="8" width="8.33333333333333" customWidth="1"/>
    <col min="9" max="9" width="6.66666666666667" customWidth="1"/>
    <col min="10" max="10" width="6.44444444444444" customWidth="1"/>
    <col min="11" max="11" width="6.66666666666667" customWidth="1"/>
    <col min="12" max="13" width="6.44444444444444" customWidth="1"/>
    <col min="14" max="15" width="8.33333333333333" customWidth="1"/>
    <col min="16" max="17" width="6.44444444444444" customWidth="1"/>
    <col min="18" max="18" width="8.33333333333333" customWidth="1"/>
    <col min="19" max="21" width="8.77777777777778" customWidth="1"/>
    <col min="22" max="22" width="7.66666666666667" customWidth="1"/>
  </cols>
  <sheetData>
    <row r="1" s="171" customFormat="1" ht="20.4" spans="1:22">
      <c r="A1" s="294" t="s">
        <v>1809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</row>
    <row r="2" s="171" customFormat="1" ht="21.6" spans="1:22">
      <c r="A2" s="295" t="s">
        <v>276</v>
      </c>
      <c r="B2" s="296" t="s">
        <v>277</v>
      </c>
      <c r="C2" s="296" t="s">
        <v>278</v>
      </c>
      <c r="D2" s="165" t="s">
        <v>279</v>
      </c>
      <c r="E2" s="165" t="s">
        <v>280</v>
      </c>
      <c r="F2" s="165" t="s">
        <v>281</v>
      </c>
      <c r="G2" s="165" t="s">
        <v>282</v>
      </c>
      <c r="H2" s="297" t="s">
        <v>283</v>
      </c>
      <c r="I2" s="297" t="s">
        <v>284</v>
      </c>
      <c r="J2" s="165" t="s">
        <v>285</v>
      </c>
      <c r="K2" s="165" t="s">
        <v>286</v>
      </c>
      <c r="L2" s="296" t="s">
        <v>287</v>
      </c>
      <c r="M2" s="319" t="s">
        <v>288</v>
      </c>
      <c r="N2" s="296" t="s">
        <v>277</v>
      </c>
      <c r="O2" s="296" t="s">
        <v>289</v>
      </c>
      <c r="P2" s="296" t="s">
        <v>290</v>
      </c>
      <c r="Q2" s="296" t="s">
        <v>291</v>
      </c>
      <c r="R2" s="296" t="s">
        <v>292</v>
      </c>
      <c r="S2" s="331" t="s">
        <v>441</v>
      </c>
      <c r="T2" s="295" t="s">
        <v>861</v>
      </c>
      <c r="U2" s="295" t="s">
        <v>942</v>
      </c>
      <c r="V2" s="298" t="s">
        <v>1133</v>
      </c>
    </row>
    <row r="3" s="171" customFormat="1" spans="1:22">
      <c r="A3" s="298" t="s">
        <v>1277</v>
      </c>
      <c r="B3" s="299" t="s">
        <v>294</v>
      </c>
      <c r="C3" s="299">
        <v>0.9</v>
      </c>
      <c r="D3" s="192">
        <v>1.9</v>
      </c>
      <c r="E3" s="300">
        <f>C3/D3*F4</f>
        <v>56534.2105263158</v>
      </c>
      <c r="F3" s="301">
        <v>119350</v>
      </c>
      <c r="G3" s="301">
        <v>3850</v>
      </c>
      <c r="H3" s="302">
        <f>E3/31</f>
        <v>1823.68421052632</v>
      </c>
      <c r="I3" s="302">
        <f>C3/D3*J4</f>
        <v>710.526315789474</v>
      </c>
      <c r="J3" s="320">
        <v>1500</v>
      </c>
      <c r="K3" s="320">
        <v>26565</v>
      </c>
      <c r="L3" s="321">
        <v>0.23</v>
      </c>
      <c r="M3" s="322">
        <v>85.8</v>
      </c>
      <c r="N3" s="323" t="s">
        <v>294</v>
      </c>
      <c r="O3" s="176">
        <v>120</v>
      </c>
      <c r="P3" s="176">
        <f>O3/4</f>
        <v>30</v>
      </c>
      <c r="Q3" s="176">
        <f>P3/7</f>
        <v>4.28571428571429</v>
      </c>
      <c r="R3" s="298">
        <v>60</v>
      </c>
      <c r="S3" s="332">
        <v>0</v>
      </c>
      <c r="T3" s="298">
        <v>30</v>
      </c>
      <c r="U3" s="298">
        <v>24</v>
      </c>
      <c r="V3" s="298">
        <v>15</v>
      </c>
    </row>
    <row r="4" s="171" customFormat="1" spans="1:22">
      <c r="A4" s="298" t="s">
        <v>1277</v>
      </c>
      <c r="B4" s="299" t="s">
        <v>944</v>
      </c>
      <c r="C4" s="299">
        <v>1</v>
      </c>
      <c r="D4" s="192">
        <v>1.9</v>
      </c>
      <c r="E4" s="300">
        <f>C4/D4*F3</f>
        <v>62815.7894736842</v>
      </c>
      <c r="F4" s="301">
        <v>119350</v>
      </c>
      <c r="G4" s="301">
        <v>3850</v>
      </c>
      <c r="H4" s="302">
        <f>E4/31</f>
        <v>2026.31578947368</v>
      </c>
      <c r="I4" s="302">
        <f>C4/D4*J3</f>
        <v>789.473684210526</v>
      </c>
      <c r="J4" s="324">
        <v>1500</v>
      </c>
      <c r="K4" s="320">
        <v>26565</v>
      </c>
      <c r="L4" s="321">
        <v>0.23</v>
      </c>
      <c r="M4" s="322">
        <v>85.8</v>
      </c>
      <c r="N4" s="323" t="s">
        <v>944</v>
      </c>
      <c r="O4" s="176">
        <v>120</v>
      </c>
      <c r="P4" s="176">
        <f>O4/4</f>
        <v>30</v>
      </c>
      <c r="Q4" s="176">
        <f>P4/7</f>
        <v>4.28571428571429</v>
      </c>
      <c r="R4" s="298">
        <v>60</v>
      </c>
      <c r="S4" s="332">
        <v>0</v>
      </c>
      <c r="T4" s="298">
        <v>30</v>
      </c>
      <c r="U4" s="298">
        <v>26</v>
      </c>
      <c r="V4" s="298">
        <v>15</v>
      </c>
    </row>
    <row r="5" s="171" customFormat="1" spans="1:22">
      <c r="A5" s="298"/>
      <c r="B5" s="299"/>
      <c r="C5" s="299">
        <f>SUM(C3:C4)</f>
        <v>1.9</v>
      </c>
      <c r="D5" s="192"/>
      <c r="E5" s="300">
        <f>SUM(E3:E4)</f>
        <v>119350</v>
      </c>
      <c r="F5" s="301"/>
      <c r="G5" s="301"/>
      <c r="H5" s="302">
        <f>E5/31</f>
        <v>3850</v>
      </c>
      <c r="I5" s="302">
        <f>SUM(I3:I4)</f>
        <v>1500</v>
      </c>
      <c r="J5" s="324"/>
      <c r="K5" s="320"/>
      <c r="L5" s="325"/>
      <c r="M5" s="322"/>
      <c r="N5" s="323"/>
      <c r="O5" s="322"/>
      <c r="P5" s="322"/>
      <c r="Q5" s="322"/>
      <c r="R5" s="299"/>
      <c r="S5" s="332"/>
      <c r="T5" s="298"/>
      <c r="U5" s="298">
        <f>SUM(U3:U4)</f>
        <v>50</v>
      </c>
      <c r="V5" s="298"/>
    </row>
    <row r="6" s="171" customFormat="1" spans="1:22">
      <c r="A6" s="298"/>
      <c r="B6" s="299"/>
      <c r="C6" s="299"/>
      <c r="D6" s="192"/>
      <c r="E6" s="300"/>
      <c r="F6" s="301"/>
      <c r="G6" s="301"/>
      <c r="H6" s="302"/>
      <c r="I6" s="302"/>
      <c r="J6" s="324"/>
      <c r="K6" s="320"/>
      <c r="L6" s="325"/>
      <c r="M6" s="322"/>
      <c r="N6" s="326"/>
      <c r="O6" s="327"/>
      <c r="P6" s="327"/>
      <c r="Q6" s="327"/>
      <c r="R6" s="152"/>
      <c r="S6" s="333"/>
      <c r="T6" s="334"/>
      <c r="U6" s="334"/>
      <c r="V6" s="334"/>
    </row>
    <row r="7" s="171" customFormat="1" spans="1:22">
      <c r="A7" s="298"/>
      <c r="B7" s="299"/>
      <c r="C7" s="299"/>
      <c r="D7" s="192"/>
      <c r="E7" s="300"/>
      <c r="F7" s="301"/>
      <c r="G7" s="301"/>
      <c r="H7" s="302"/>
      <c r="I7" s="302"/>
      <c r="J7" s="324"/>
      <c r="K7" s="320"/>
      <c r="L7" s="325"/>
      <c r="M7" s="322"/>
      <c r="N7" s="326"/>
      <c r="O7" s="327"/>
      <c r="P7" s="327"/>
      <c r="Q7" s="327"/>
      <c r="R7" s="152"/>
      <c r="S7" s="333"/>
      <c r="T7" s="334"/>
      <c r="U7" s="334"/>
      <c r="V7" s="334"/>
    </row>
    <row r="8" s="171" customFormat="1" spans="1:22">
      <c r="A8" s="298" t="s">
        <v>298</v>
      </c>
      <c r="B8" s="298" t="s">
        <v>432</v>
      </c>
      <c r="C8" s="328" t="s">
        <v>294</v>
      </c>
      <c r="D8" s="328" t="s">
        <v>944</v>
      </c>
      <c r="E8" s="304" t="s">
        <v>442</v>
      </c>
      <c r="F8" s="159"/>
      <c r="G8" s="159"/>
      <c r="H8" s="304" t="s">
        <v>299</v>
      </c>
      <c r="I8" s="304"/>
      <c r="J8" s="328" t="s">
        <v>294</v>
      </c>
      <c r="K8" s="328" t="s">
        <v>944</v>
      </c>
      <c r="L8" s="304" t="s">
        <v>442</v>
      </c>
      <c r="M8" s="304"/>
      <c r="N8" s="326"/>
      <c r="O8" s="327"/>
      <c r="P8" s="327"/>
      <c r="Q8" s="327"/>
      <c r="R8" s="152"/>
      <c r="S8" s="333"/>
      <c r="T8" s="334"/>
      <c r="U8" s="334"/>
      <c r="V8" s="334"/>
    </row>
    <row r="9" spans="1:22">
      <c r="A9" s="298">
        <v>40</v>
      </c>
      <c r="B9" s="329" t="s">
        <v>369</v>
      </c>
      <c r="C9" s="298">
        <v>19</v>
      </c>
      <c r="D9" s="298">
        <v>21</v>
      </c>
      <c r="E9" s="298">
        <f t="shared" ref="E9:E21" si="0">SUM(C9:D9)</f>
        <v>40</v>
      </c>
      <c r="F9" s="307"/>
      <c r="G9" s="307"/>
      <c r="H9" s="298">
        <v>48</v>
      </c>
      <c r="I9" s="329" t="s">
        <v>369</v>
      </c>
      <c r="J9" s="298">
        <v>23</v>
      </c>
      <c r="K9" s="298">
        <v>25</v>
      </c>
      <c r="L9" s="298">
        <f t="shared" ref="L9:L17" si="1">SUM(J9:K9)</f>
        <v>48</v>
      </c>
      <c r="M9" s="298"/>
      <c r="N9" s="153"/>
      <c r="O9" s="153"/>
      <c r="P9" s="153"/>
      <c r="Q9" s="153"/>
      <c r="R9" s="153"/>
      <c r="S9" s="153"/>
      <c r="T9" s="153"/>
      <c r="U9" s="153"/>
      <c r="V9" s="153"/>
    </row>
    <row r="10" spans="1:22">
      <c r="A10" s="298">
        <v>5</v>
      </c>
      <c r="B10" s="329" t="s">
        <v>1810</v>
      </c>
      <c r="C10" s="298">
        <v>2</v>
      </c>
      <c r="D10" s="298">
        <v>3</v>
      </c>
      <c r="E10" s="298">
        <f t="shared" si="0"/>
        <v>5</v>
      </c>
      <c r="F10" s="307"/>
      <c r="G10" s="307"/>
      <c r="H10" s="298">
        <v>6</v>
      </c>
      <c r="I10" s="329" t="s">
        <v>1810</v>
      </c>
      <c r="J10" s="298">
        <v>3</v>
      </c>
      <c r="K10" s="298">
        <v>3</v>
      </c>
      <c r="L10" s="298">
        <f t="shared" si="1"/>
        <v>6</v>
      </c>
      <c r="M10" s="298"/>
      <c r="N10" s="153"/>
      <c r="O10" s="153"/>
      <c r="P10" s="153"/>
      <c r="Q10" s="153"/>
      <c r="R10" s="153"/>
      <c r="S10" s="153"/>
      <c r="T10" s="153"/>
      <c r="U10" s="153"/>
      <c r="V10" s="153"/>
    </row>
    <row r="11" spans="1:22">
      <c r="A11" s="298">
        <v>13</v>
      </c>
      <c r="B11" s="329" t="s">
        <v>370</v>
      </c>
      <c r="C11" s="298">
        <v>6</v>
      </c>
      <c r="D11" s="298">
        <v>7</v>
      </c>
      <c r="E11" s="298">
        <f t="shared" si="0"/>
        <v>13</v>
      </c>
      <c r="F11" s="307"/>
      <c r="G11" s="307"/>
      <c r="H11" s="298">
        <v>16</v>
      </c>
      <c r="I11" s="329" t="s">
        <v>370</v>
      </c>
      <c r="J11" s="298">
        <v>8</v>
      </c>
      <c r="K11" s="298">
        <v>8</v>
      </c>
      <c r="L11" s="298">
        <f t="shared" si="1"/>
        <v>16</v>
      </c>
      <c r="M11" s="298"/>
      <c r="N11" s="153"/>
      <c r="O11" s="153"/>
      <c r="P11" s="153"/>
      <c r="Q11" s="153"/>
      <c r="R11" s="153"/>
      <c r="S11" s="153"/>
      <c r="T11" s="153"/>
      <c r="U11" s="153"/>
      <c r="V11" s="153"/>
    </row>
    <row r="12" spans="1:22">
      <c r="A12" s="298">
        <v>20</v>
      </c>
      <c r="B12" s="329" t="s">
        <v>300</v>
      </c>
      <c r="C12" s="298">
        <v>9</v>
      </c>
      <c r="D12" s="298">
        <v>11</v>
      </c>
      <c r="E12" s="298">
        <f t="shared" si="0"/>
        <v>20</v>
      </c>
      <c r="F12" s="307"/>
      <c r="G12" s="307"/>
      <c r="H12" s="298">
        <v>24</v>
      </c>
      <c r="I12" s="329" t="s">
        <v>300</v>
      </c>
      <c r="J12" s="298">
        <v>11</v>
      </c>
      <c r="K12" s="298">
        <v>13</v>
      </c>
      <c r="L12" s="298">
        <f t="shared" si="1"/>
        <v>24</v>
      </c>
      <c r="M12" s="298"/>
      <c r="N12" s="153"/>
      <c r="O12" s="153"/>
      <c r="P12" s="153"/>
      <c r="Q12" s="153"/>
      <c r="R12" s="153"/>
      <c r="S12" s="153"/>
      <c r="T12" s="153"/>
      <c r="U12" s="153"/>
      <c r="V12" s="153"/>
    </row>
    <row r="13" spans="1:22">
      <c r="A13" s="298">
        <v>15</v>
      </c>
      <c r="B13" s="329" t="s">
        <v>1595</v>
      </c>
      <c r="C13" s="298">
        <v>7</v>
      </c>
      <c r="D13" s="298">
        <v>8</v>
      </c>
      <c r="E13" s="298">
        <f t="shared" si="0"/>
        <v>15</v>
      </c>
      <c r="F13" s="307"/>
      <c r="G13" s="307"/>
      <c r="H13" s="298">
        <v>18</v>
      </c>
      <c r="I13" s="329" t="s">
        <v>1595</v>
      </c>
      <c r="J13" s="298">
        <v>8</v>
      </c>
      <c r="K13" s="298">
        <v>10</v>
      </c>
      <c r="L13" s="298">
        <f t="shared" si="1"/>
        <v>18</v>
      </c>
      <c r="M13" s="298"/>
      <c r="N13" s="153"/>
      <c r="O13" s="153"/>
      <c r="P13" s="153"/>
      <c r="Q13" s="153"/>
      <c r="R13" s="153"/>
      <c r="S13" s="153"/>
      <c r="T13" s="153"/>
      <c r="U13" s="153"/>
      <c r="V13" s="153"/>
    </row>
    <row r="14" spans="1:22">
      <c r="A14" s="298">
        <v>7</v>
      </c>
      <c r="B14" s="329" t="s">
        <v>1596</v>
      </c>
      <c r="C14" s="298">
        <v>3</v>
      </c>
      <c r="D14" s="298">
        <v>4</v>
      </c>
      <c r="E14" s="298">
        <f t="shared" si="0"/>
        <v>7</v>
      </c>
      <c r="F14" s="307"/>
      <c r="G14" s="307"/>
      <c r="H14" s="298">
        <v>8</v>
      </c>
      <c r="I14" s="329" t="s">
        <v>1596</v>
      </c>
      <c r="J14" s="298">
        <v>4</v>
      </c>
      <c r="K14" s="298">
        <v>4</v>
      </c>
      <c r="L14" s="298">
        <f t="shared" si="1"/>
        <v>8</v>
      </c>
      <c r="M14" s="298"/>
      <c r="N14" s="153"/>
      <c r="O14" s="153"/>
      <c r="P14" s="153"/>
      <c r="Q14" s="153"/>
      <c r="R14" s="153"/>
      <c r="S14" s="153"/>
      <c r="T14" s="153"/>
      <c r="U14" s="153"/>
      <c r="V14" s="153"/>
    </row>
    <row r="15" spans="1:22">
      <c r="A15" s="298">
        <v>7</v>
      </c>
      <c r="B15" s="329" t="s">
        <v>1594</v>
      </c>
      <c r="C15" s="298">
        <v>3</v>
      </c>
      <c r="D15" s="298">
        <v>4</v>
      </c>
      <c r="E15" s="298">
        <f t="shared" si="0"/>
        <v>7</v>
      </c>
      <c r="F15" s="307"/>
      <c r="G15" s="307"/>
      <c r="H15" s="298">
        <v>8</v>
      </c>
      <c r="I15" s="329" t="s">
        <v>1594</v>
      </c>
      <c r="J15" s="298">
        <v>4</v>
      </c>
      <c r="K15" s="298">
        <v>4</v>
      </c>
      <c r="L15" s="298">
        <f t="shared" si="1"/>
        <v>8</v>
      </c>
      <c r="M15" s="298"/>
      <c r="N15" s="153"/>
      <c r="O15" s="153"/>
      <c r="P15" s="153"/>
      <c r="Q15" s="153"/>
      <c r="R15" s="153"/>
      <c r="S15" s="153"/>
      <c r="T15" s="153"/>
      <c r="U15" s="153"/>
      <c r="V15" s="153"/>
    </row>
    <row r="16" spans="1:22">
      <c r="A16" s="298">
        <v>13</v>
      </c>
      <c r="B16" s="329" t="s">
        <v>1669</v>
      </c>
      <c r="C16" s="298">
        <v>6</v>
      </c>
      <c r="D16" s="298">
        <v>7</v>
      </c>
      <c r="E16" s="298">
        <f t="shared" si="0"/>
        <v>13</v>
      </c>
      <c r="F16" s="307"/>
      <c r="G16" s="307"/>
      <c r="H16" s="298">
        <v>18</v>
      </c>
      <c r="I16" s="329" t="s">
        <v>1669</v>
      </c>
      <c r="J16" s="298">
        <v>8</v>
      </c>
      <c r="K16" s="298">
        <v>10</v>
      </c>
      <c r="L16" s="298">
        <f t="shared" si="1"/>
        <v>18</v>
      </c>
      <c r="M16" s="298"/>
      <c r="N16" s="153"/>
      <c r="O16" s="153"/>
      <c r="P16" s="153"/>
      <c r="Q16" s="153"/>
      <c r="R16" s="153"/>
      <c r="S16" s="153"/>
      <c r="T16" s="153"/>
      <c r="U16" s="153"/>
      <c r="V16" s="153"/>
    </row>
    <row r="17" spans="1:22">
      <c r="A17" s="298">
        <v>33</v>
      </c>
      <c r="B17" s="329" t="s">
        <v>1811</v>
      </c>
      <c r="C17" s="298">
        <v>16</v>
      </c>
      <c r="D17" s="298">
        <v>17</v>
      </c>
      <c r="E17" s="298">
        <f t="shared" si="0"/>
        <v>33</v>
      </c>
      <c r="F17" s="307"/>
      <c r="G17" s="307"/>
      <c r="H17" s="298">
        <v>40</v>
      </c>
      <c r="I17" s="329" t="s">
        <v>1811</v>
      </c>
      <c r="J17" s="298">
        <v>19</v>
      </c>
      <c r="K17" s="298">
        <v>21</v>
      </c>
      <c r="L17" s="298">
        <f t="shared" si="1"/>
        <v>40</v>
      </c>
      <c r="M17" s="298"/>
      <c r="N17" s="153"/>
      <c r="O17" s="153"/>
      <c r="P17" s="153"/>
      <c r="Q17" s="153"/>
      <c r="R17" s="153"/>
      <c r="S17" s="153"/>
      <c r="T17" s="153"/>
      <c r="U17" s="153"/>
      <c r="V17" s="153"/>
    </row>
    <row r="18" spans="1:22">
      <c r="A18" s="298">
        <v>3</v>
      </c>
      <c r="B18" s="329" t="s">
        <v>1812</v>
      </c>
      <c r="C18" s="298">
        <v>1</v>
      </c>
      <c r="D18" s="298">
        <v>2</v>
      </c>
      <c r="E18" s="298">
        <f t="shared" si="0"/>
        <v>3</v>
      </c>
      <c r="F18" s="307"/>
      <c r="G18" s="307"/>
      <c r="H18" s="298"/>
      <c r="I18" s="329" t="s">
        <v>1812</v>
      </c>
      <c r="J18" s="298"/>
      <c r="K18" s="298"/>
      <c r="L18" s="298"/>
      <c r="M18" s="298"/>
      <c r="N18" s="153"/>
      <c r="O18" s="153"/>
      <c r="P18" s="153"/>
      <c r="Q18" s="153"/>
      <c r="R18" s="153"/>
      <c r="S18" s="153"/>
      <c r="T18" s="153"/>
      <c r="U18" s="153"/>
      <c r="V18" s="153"/>
    </row>
    <row r="19" spans="1:22">
      <c r="A19" s="298">
        <v>2</v>
      </c>
      <c r="B19" s="330" t="s">
        <v>1615</v>
      </c>
      <c r="C19" s="298">
        <v>1</v>
      </c>
      <c r="D19" s="298">
        <v>1</v>
      </c>
      <c r="E19" s="298">
        <f t="shared" si="0"/>
        <v>2</v>
      </c>
      <c r="F19" s="307"/>
      <c r="G19" s="307"/>
      <c r="H19" s="298"/>
      <c r="I19" s="330" t="s">
        <v>1615</v>
      </c>
      <c r="J19" s="298"/>
      <c r="K19" s="298"/>
      <c r="L19" s="298"/>
      <c r="M19" s="298"/>
      <c r="N19" s="153"/>
      <c r="O19" s="153"/>
      <c r="P19" s="153"/>
      <c r="Q19" s="153"/>
      <c r="R19" s="153"/>
      <c r="S19" s="153"/>
      <c r="T19" s="153"/>
      <c r="U19" s="153"/>
      <c r="V19" s="153"/>
    </row>
    <row r="20" spans="1:22">
      <c r="A20" s="298">
        <v>12</v>
      </c>
      <c r="B20" s="330" t="s">
        <v>1798</v>
      </c>
      <c r="C20" s="298">
        <v>6</v>
      </c>
      <c r="D20" s="298">
        <v>6</v>
      </c>
      <c r="E20" s="298">
        <f t="shared" si="0"/>
        <v>12</v>
      </c>
      <c r="F20" s="309"/>
      <c r="G20" s="307"/>
      <c r="H20" s="298"/>
      <c r="I20" s="330" t="s">
        <v>1798</v>
      </c>
      <c r="J20" s="298"/>
      <c r="K20" s="298"/>
      <c r="L20" s="298"/>
      <c r="M20" s="298"/>
      <c r="N20" s="153"/>
      <c r="O20" s="153"/>
      <c r="P20" s="153"/>
      <c r="Q20" s="153"/>
      <c r="R20" s="153"/>
      <c r="S20" s="153"/>
      <c r="T20" s="153"/>
      <c r="U20" s="153"/>
      <c r="V20" s="153"/>
    </row>
    <row r="21" spans="1:22">
      <c r="A21" s="298">
        <v>333</v>
      </c>
      <c r="B21" s="298" t="s">
        <v>1158</v>
      </c>
      <c r="C21" s="298">
        <v>158</v>
      </c>
      <c r="D21" s="298">
        <v>175</v>
      </c>
      <c r="E21" s="298">
        <f t="shared" si="0"/>
        <v>333</v>
      </c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</row>
    <row r="22" spans="1:22">
      <c r="A22" s="335">
        <v>2</v>
      </c>
      <c r="B22" s="335" t="s">
        <v>1632</v>
      </c>
      <c r="C22" s="335">
        <v>1</v>
      </c>
      <c r="D22" s="335">
        <v>1</v>
      </c>
      <c r="E22" s="335">
        <v>2</v>
      </c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</row>
    <row r="23" spans="1:5">
      <c r="A23" s="298">
        <v>20</v>
      </c>
      <c r="B23" s="298" t="s">
        <v>541</v>
      </c>
      <c r="C23" s="298">
        <v>10</v>
      </c>
      <c r="D23" s="298">
        <v>10</v>
      </c>
      <c r="E23" s="298">
        <f t="shared" ref="E23:E28" si="2">SUM(C23:D23)</f>
        <v>20</v>
      </c>
    </row>
    <row r="24" spans="1:5">
      <c r="A24" s="298">
        <v>20</v>
      </c>
      <c r="B24" s="298" t="s">
        <v>332</v>
      </c>
      <c r="C24" s="298">
        <v>10</v>
      </c>
      <c r="D24" s="298">
        <v>10</v>
      </c>
      <c r="E24" s="298">
        <f t="shared" si="2"/>
        <v>20</v>
      </c>
    </row>
    <row r="25" spans="1:5">
      <c r="A25" s="298">
        <v>20</v>
      </c>
      <c r="B25" s="298" t="s">
        <v>1813</v>
      </c>
      <c r="C25" s="298">
        <v>10</v>
      </c>
      <c r="D25" s="298">
        <v>10</v>
      </c>
      <c r="E25" s="298">
        <f t="shared" si="2"/>
        <v>20</v>
      </c>
    </row>
    <row r="26" spans="1:5">
      <c r="A26" s="298">
        <v>3</v>
      </c>
      <c r="B26" s="298" t="s">
        <v>1278</v>
      </c>
      <c r="C26" s="298">
        <v>1</v>
      </c>
      <c r="D26" s="298">
        <v>2</v>
      </c>
      <c r="E26" s="298">
        <f t="shared" si="2"/>
        <v>3</v>
      </c>
    </row>
    <row r="27" spans="1:5">
      <c r="A27" s="336" t="s">
        <v>1806</v>
      </c>
      <c r="B27" s="298" t="s">
        <v>305</v>
      </c>
      <c r="C27" s="116">
        <v>6</v>
      </c>
      <c r="D27" s="116">
        <v>6</v>
      </c>
      <c r="E27" s="116">
        <f t="shared" si="2"/>
        <v>12</v>
      </c>
    </row>
    <row r="28" spans="1:5">
      <c r="A28" s="298">
        <v>3082</v>
      </c>
      <c r="B28" s="298" t="s">
        <v>788</v>
      </c>
      <c r="C28" s="116">
        <v>1460</v>
      </c>
      <c r="D28" s="116">
        <v>1622</v>
      </c>
      <c r="E28" s="116">
        <f t="shared" si="2"/>
        <v>3082</v>
      </c>
    </row>
    <row r="29" spans="1:5">
      <c r="A29" s="116">
        <v>2</v>
      </c>
      <c r="B29" s="116" t="s">
        <v>663</v>
      </c>
      <c r="C29" s="116">
        <v>1</v>
      </c>
      <c r="D29" s="116">
        <v>1</v>
      </c>
      <c r="E29" s="116">
        <v>2</v>
      </c>
    </row>
    <row r="30" spans="1:5">
      <c r="A30" s="116">
        <v>1</v>
      </c>
      <c r="B30" s="116" t="s">
        <v>645</v>
      </c>
      <c r="C30" s="116">
        <v>0</v>
      </c>
      <c r="D30" s="116">
        <v>1</v>
      </c>
      <c r="E30" s="116">
        <v>1</v>
      </c>
    </row>
    <row r="31" spans="1:5">
      <c r="A31" s="49">
        <v>5</v>
      </c>
      <c r="B31" s="166" t="s">
        <v>1583</v>
      </c>
      <c r="C31" s="49">
        <v>2</v>
      </c>
      <c r="D31" s="49">
        <v>3</v>
      </c>
      <c r="E31" s="49">
        <f t="shared" ref="E31:E51" si="3">SUM(C31:D31)</f>
        <v>5</v>
      </c>
    </row>
    <row r="32" spans="1:5">
      <c r="A32" s="49">
        <v>12</v>
      </c>
      <c r="B32" s="166" t="s">
        <v>1585</v>
      </c>
      <c r="C32" s="49">
        <v>6</v>
      </c>
      <c r="D32" s="49">
        <v>6</v>
      </c>
      <c r="E32" s="49">
        <f t="shared" si="3"/>
        <v>12</v>
      </c>
    </row>
    <row r="33" spans="1:5">
      <c r="A33" s="49">
        <v>18</v>
      </c>
      <c r="B33" s="166" t="s">
        <v>1586</v>
      </c>
      <c r="C33" s="49">
        <v>9</v>
      </c>
      <c r="D33" s="49">
        <v>9</v>
      </c>
      <c r="E33" s="49">
        <f t="shared" si="3"/>
        <v>18</v>
      </c>
    </row>
    <row r="34" spans="1:5">
      <c r="A34" s="49">
        <v>20</v>
      </c>
      <c r="B34" s="166" t="s">
        <v>1587</v>
      </c>
      <c r="C34" s="49">
        <v>9</v>
      </c>
      <c r="D34" s="49">
        <v>11</v>
      </c>
      <c r="E34" s="49">
        <f t="shared" si="3"/>
        <v>20</v>
      </c>
    </row>
    <row r="35" spans="1:5">
      <c r="A35" s="49">
        <v>10</v>
      </c>
      <c r="B35" s="329" t="s">
        <v>1588</v>
      </c>
      <c r="C35" s="49">
        <v>5</v>
      </c>
      <c r="D35" s="49">
        <v>5</v>
      </c>
      <c r="E35" s="49">
        <f t="shared" si="3"/>
        <v>10</v>
      </c>
    </row>
    <row r="36" spans="1:5">
      <c r="A36" s="49">
        <v>40</v>
      </c>
      <c r="B36" s="337" t="s">
        <v>1639</v>
      </c>
      <c r="C36" s="49">
        <v>20</v>
      </c>
      <c r="D36" s="49">
        <v>20</v>
      </c>
      <c r="E36" s="49">
        <f t="shared" si="3"/>
        <v>40</v>
      </c>
    </row>
    <row r="37" spans="1:5">
      <c r="A37" s="49">
        <v>5</v>
      </c>
      <c r="B37" s="337" t="s">
        <v>1814</v>
      </c>
      <c r="C37" s="49">
        <v>2</v>
      </c>
      <c r="D37" s="49">
        <v>3</v>
      </c>
      <c r="E37" s="49">
        <f t="shared" si="3"/>
        <v>5</v>
      </c>
    </row>
    <row r="38" spans="1:5">
      <c r="A38" s="335">
        <v>4</v>
      </c>
      <c r="B38" s="338" t="s">
        <v>357</v>
      </c>
      <c r="C38" s="335">
        <v>2</v>
      </c>
      <c r="D38" s="335">
        <v>2</v>
      </c>
      <c r="E38" s="335">
        <f t="shared" si="3"/>
        <v>4</v>
      </c>
    </row>
    <row r="39" spans="1:5">
      <c r="A39" s="335">
        <v>30</v>
      </c>
      <c r="B39" s="339" t="s">
        <v>1815</v>
      </c>
      <c r="C39" s="335">
        <v>15</v>
      </c>
      <c r="D39" s="335">
        <v>15</v>
      </c>
      <c r="E39" s="335">
        <f t="shared" si="3"/>
        <v>30</v>
      </c>
    </row>
    <row r="40" spans="1:5">
      <c r="A40" s="340">
        <v>8</v>
      </c>
      <c r="B40" s="341" t="s">
        <v>1679</v>
      </c>
      <c r="C40" s="335">
        <v>4</v>
      </c>
      <c r="D40" s="335">
        <v>4</v>
      </c>
      <c r="E40" s="335">
        <f t="shared" si="3"/>
        <v>8</v>
      </c>
    </row>
    <row r="41" spans="1:5">
      <c r="A41" s="340">
        <v>20</v>
      </c>
      <c r="B41" s="341" t="s">
        <v>1784</v>
      </c>
      <c r="C41" s="335">
        <v>10</v>
      </c>
      <c r="D41" s="335">
        <v>10</v>
      </c>
      <c r="E41" s="335">
        <f t="shared" si="3"/>
        <v>20</v>
      </c>
    </row>
    <row r="42" spans="1:5">
      <c r="A42" s="340">
        <v>10</v>
      </c>
      <c r="B42" s="341" t="s">
        <v>1677</v>
      </c>
      <c r="C42" s="335">
        <v>5</v>
      </c>
      <c r="D42" s="335">
        <v>10</v>
      </c>
      <c r="E42" s="335">
        <f t="shared" si="3"/>
        <v>15</v>
      </c>
    </row>
    <row r="43" spans="1:5">
      <c r="A43" s="340">
        <v>4</v>
      </c>
      <c r="B43" s="341" t="s">
        <v>1785</v>
      </c>
      <c r="C43" s="335">
        <v>2</v>
      </c>
      <c r="D43" s="335">
        <v>2</v>
      </c>
      <c r="E43" s="335">
        <f t="shared" si="3"/>
        <v>4</v>
      </c>
    </row>
    <row r="44" spans="1:5">
      <c r="A44" s="342">
        <v>6727</v>
      </c>
      <c r="B44" s="338" t="s">
        <v>1147</v>
      </c>
      <c r="C44" s="335">
        <v>3400</v>
      </c>
      <c r="D44" s="335">
        <v>3400</v>
      </c>
      <c r="E44" s="335">
        <f t="shared" si="3"/>
        <v>6800</v>
      </c>
    </row>
    <row r="45" spans="1:5">
      <c r="A45" s="339">
        <v>20</v>
      </c>
      <c r="B45" s="338" t="s">
        <v>1816</v>
      </c>
      <c r="C45" s="335">
        <v>10</v>
      </c>
      <c r="D45" s="335">
        <v>10</v>
      </c>
      <c r="E45" s="335">
        <f t="shared" si="3"/>
        <v>20</v>
      </c>
    </row>
    <row r="46" spans="1:5">
      <c r="A46" s="339">
        <v>4</v>
      </c>
      <c r="B46" s="338" t="s">
        <v>1817</v>
      </c>
      <c r="C46" s="335">
        <v>2</v>
      </c>
      <c r="D46" s="335">
        <v>2</v>
      </c>
      <c r="E46" s="335">
        <f t="shared" si="3"/>
        <v>4</v>
      </c>
    </row>
    <row r="47" spans="1:5">
      <c r="A47" s="339">
        <v>10</v>
      </c>
      <c r="B47" s="338" t="s">
        <v>1685</v>
      </c>
      <c r="C47" s="335">
        <v>5</v>
      </c>
      <c r="D47" s="335">
        <v>5</v>
      </c>
      <c r="E47" s="335">
        <f t="shared" si="3"/>
        <v>10</v>
      </c>
    </row>
    <row r="48" spans="1:5">
      <c r="A48" s="339">
        <v>3</v>
      </c>
      <c r="B48" s="339" t="s">
        <v>1591</v>
      </c>
      <c r="C48" s="335">
        <v>1</v>
      </c>
      <c r="D48" s="335">
        <v>2</v>
      </c>
      <c r="E48" s="335">
        <f t="shared" si="3"/>
        <v>3</v>
      </c>
    </row>
    <row r="49" spans="1:5">
      <c r="A49" s="339">
        <v>8</v>
      </c>
      <c r="B49" s="338" t="s">
        <v>1592</v>
      </c>
      <c r="C49" s="335">
        <v>4</v>
      </c>
      <c r="D49" s="335">
        <v>4</v>
      </c>
      <c r="E49" s="335">
        <f t="shared" si="3"/>
        <v>8</v>
      </c>
    </row>
    <row r="50" spans="1:5">
      <c r="A50" s="335">
        <v>4</v>
      </c>
      <c r="B50" s="335" t="s">
        <v>1660</v>
      </c>
      <c r="C50" s="335">
        <v>2</v>
      </c>
      <c r="D50" s="335">
        <v>2</v>
      </c>
      <c r="E50" s="335">
        <f t="shared" si="3"/>
        <v>4</v>
      </c>
    </row>
    <row r="51" spans="1:5">
      <c r="A51" s="335">
        <v>6</v>
      </c>
      <c r="B51" s="335" t="s">
        <v>1818</v>
      </c>
      <c r="C51" s="335">
        <v>3</v>
      </c>
      <c r="D51" s="335">
        <v>3</v>
      </c>
      <c r="E51" s="335">
        <f t="shared" si="3"/>
        <v>6</v>
      </c>
    </row>
  </sheetData>
  <mergeCells count="1">
    <mergeCell ref="A1:V1"/>
  </mergeCells>
  <pageMargins left="0.75" right="0.75" top="1" bottom="1" header="0.5" footer="0.5"/>
  <pageSetup paperSize="120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"/>
  <sheetViews>
    <sheetView workbookViewId="0">
      <selection activeCell="J40" sqref="J40"/>
    </sheetView>
  </sheetViews>
  <sheetFormatPr defaultColWidth="8.88888888888889" defaultRowHeight="14.4"/>
  <cols>
    <col min="1" max="1" width="9.22222222222222" style="293" customWidth="1"/>
    <col min="2" max="3" width="8.33333333333333" customWidth="1"/>
    <col min="4" max="4" width="6.44444444444444" customWidth="1"/>
    <col min="5" max="5" width="8.66666666666667" customWidth="1"/>
    <col min="6" max="6" width="7.66666666666667" customWidth="1"/>
    <col min="7" max="7" width="7.11111111111111" customWidth="1"/>
    <col min="8" max="8" width="8.33333333333333" customWidth="1"/>
    <col min="9" max="9" width="6.66666666666667" customWidth="1"/>
    <col min="10" max="10" width="6.44444444444444" customWidth="1"/>
    <col min="11" max="11" width="6.66666666666667" customWidth="1"/>
    <col min="12" max="13" width="6.44444444444444" customWidth="1"/>
    <col min="14" max="15" width="8.33333333333333" customWidth="1"/>
    <col min="16" max="17" width="6.44444444444444" customWidth="1"/>
    <col min="18" max="18" width="8.33333333333333" customWidth="1"/>
    <col min="19" max="21" width="8.77777777777778" customWidth="1"/>
    <col min="22" max="22" width="7.66666666666667" customWidth="1"/>
  </cols>
  <sheetData>
    <row r="1" ht="20.4" spans="1:22">
      <c r="A1" s="294" t="s">
        <v>1819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</row>
    <row r="2" ht="21.6" spans="1:22">
      <c r="A2" s="295" t="s">
        <v>276</v>
      </c>
      <c r="B2" s="296" t="s">
        <v>277</v>
      </c>
      <c r="C2" s="296" t="s">
        <v>278</v>
      </c>
      <c r="D2" s="165" t="s">
        <v>279</v>
      </c>
      <c r="E2" s="165" t="s">
        <v>280</v>
      </c>
      <c r="F2" s="165" t="s">
        <v>281</v>
      </c>
      <c r="G2" s="165" t="s">
        <v>282</v>
      </c>
      <c r="H2" s="297" t="s">
        <v>283</v>
      </c>
      <c r="I2" s="297" t="s">
        <v>284</v>
      </c>
      <c r="J2" s="165" t="s">
        <v>285</v>
      </c>
      <c r="K2" s="165" t="s">
        <v>286</v>
      </c>
      <c r="L2" s="296" t="s">
        <v>287</v>
      </c>
      <c r="M2" s="319" t="s">
        <v>288</v>
      </c>
      <c r="N2" s="296" t="s">
        <v>277</v>
      </c>
      <c r="O2" s="296" t="s">
        <v>289</v>
      </c>
      <c r="P2" s="296" t="s">
        <v>290</v>
      </c>
      <c r="Q2" s="296" t="s">
        <v>291</v>
      </c>
      <c r="R2" s="296" t="s">
        <v>292</v>
      </c>
      <c r="S2" s="331" t="s">
        <v>441</v>
      </c>
      <c r="T2" s="295" t="s">
        <v>861</v>
      </c>
      <c r="U2" s="295" t="s">
        <v>942</v>
      </c>
      <c r="V2" s="298" t="s">
        <v>1133</v>
      </c>
    </row>
    <row r="3" spans="1:22">
      <c r="A3" s="298" t="s">
        <v>1277</v>
      </c>
      <c r="B3" s="299" t="s">
        <v>294</v>
      </c>
      <c r="C3" s="299">
        <v>0.9</v>
      </c>
      <c r="D3" s="192">
        <v>1.9</v>
      </c>
      <c r="E3" s="300">
        <f>C3/D3*F4</f>
        <v>62964</v>
      </c>
      <c r="F3" s="301">
        <v>132924</v>
      </c>
      <c r="G3" s="301">
        <v>4430.8</v>
      </c>
      <c r="H3" s="302">
        <f>E3/30</f>
        <v>2098.8</v>
      </c>
      <c r="I3" s="302">
        <f>C3/D3*J4</f>
        <v>710.526315789474</v>
      </c>
      <c r="J3" s="320">
        <v>1500</v>
      </c>
      <c r="K3" s="320">
        <v>30572.52</v>
      </c>
      <c r="L3" s="321">
        <v>0.23</v>
      </c>
      <c r="M3" s="322">
        <v>85.8</v>
      </c>
      <c r="N3" s="323" t="s">
        <v>294</v>
      </c>
      <c r="O3" s="176">
        <v>120</v>
      </c>
      <c r="P3" s="176">
        <f>O3/4</f>
        <v>30</v>
      </c>
      <c r="Q3" s="176">
        <f>P3/7</f>
        <v>4.28571428571429</v>
      </c>
      <c r="R3" s="298">
        <v>60</v>
      </c>
      <c r="S3" s="332">
        <v>10</v>
      </c>
      <c r="T3" s="298">
        <v>30</v>
      </c>
      <c r="U3" s="298">
        <v>24</v>
      </c>
      <c r="V3" s="298">
        <v>15</v>
      </c>
    </row>
    <row r="4" spans="1:22">
      <c r="A4" s="298" t="s">
        <v>1277</v>
      </c>
      <c r="B4" s="299" t="s">
        <v>944</v>
      </c>
      <c r="C4" s="299">
        <v>1</v>
      </c>
      <c r="D4" s="192">
        <v>1.9</v>
      </c>
      <c r="E4" s="300">
        <f>C4/D4*F3</f>
        <v>69960</v>
      </c>
      <c r="F4" s="301">
        <v>132924</v>
      </c>
      <c r="G4" s="301">
        <v>4430.8</v>
      </c>
      <c r="H4" s="302">
        <f>E4/30</f>
        <v>2332</v>
      </c>
      <c r="I4" s="302">
        <f>C4/D4*J3</f>
        <v>789.473684210526</v>
      </c>
      <c r="J4" s="324">
        <v>1500</v>
      </c>
      <c r="K4" s="320">
        <v>30572.52</v>
      </c>
      <c r="L4" s="321">
        <v>0.23</v>
      </c>
      <c r="M4" s="322">
        <v>85.8</v>
      </c>
      <c r="N4" s="323" t="s">
        <v>944</v>
      </c>
      <c r="O4" s="176">
        <v>120</v>
      </c>
      <c r="P4" s="176">
        <f>O4/4</f>
        <v>30</v>
      </c>
      <c r="Q4" s="176">
        <f>P4/7</f>
        <v>4.28571428571429</v>
      </c>
      <c r="R4" s="298">
        <v>60</v>
      </c>
      <c r="S4" s="332">
        <v>10</v>
      </c>
      <c r="T4" s="298">
        <v>30</v>
      </c>
      <c r="U4" s="298">
        <v>26</v>
      </c>
      <c r="V4" s="298">
        <v>15</v>
      </c>
    </row>
    <row r="5" spans="1:22">
      <c r="A5" s="298"/>
      <c r="B5" s="299"/>
      <c r="C5" s="299">
        <f>SUM(C3:C4)</f>
        <v>1.9</v>
      </c>
      <c r="D5" s="192"/>
      <c r="E5" s="300">
        <f>SUM(E3:E4)</f>
        <v>132924</v>
      </c>
      <c r="F5" s="301"/>
      <c r="G5" s="301"/>
      <c r="H5" s="302">
        <f>E5/30</f>
        <v>4430.8</v>
      </c>
      <c r="I5" s="302">
        <f>SUM(I3:I4)</f>
        <v>1500</v>
      </c>
      <c r="J5" s="324"/>
      <c r="K5" s="320"/>
      <c r="L5" s="325"/>
      <c r="M5" s="322"/>
      <c r="N5" s="323"/>
      <c r="O5" s="322"/>
      <c r="P5" s="322"/>
      <c r="Q5" s="322"/>
      <c r="R5" s="299"/>
      <c r="S5" s="332"/>
      <c r="T5" s="298"/>
      <c r="U5" s="298">
        <f>SUM(U3:U4)</f>
        <v>50</v>
      </c>
      <c r="V5" s="298"/>
    </row>
    <row r="6" spans="1:22">
      <c r="A6" s="298"/>
      <c r="B6" s="299"/>
      <c r="C6" s="299"/>
      <c r="D6" s="192"/>
      <c r="E6" s="300"/>
      <c r="F6" s="301"/>
      <c r="G6" s="301"/>
      <c r="H6" s="302"/>
      <c r="I6" s="302"/>
      <c r="J6" s="324"/>
      <c r="K6" s="320"/>
      <c r="L6" s="325"/>
      <c r="M6" s="322"/>
      <c r="N6" s="326"/>
      <c r="O6" s="327"/>
      <c r="P6" s="327"/>
      <c r="Q6" s="327"/>
      <c r="R6" s="152"/>
      <c r="S6" s="333"/>
      <c r="T6" s="334"/>
      <c r="U6" s="334"/>
      <c r="V6" s="334"/>
    </row>
    <row r="7" spans="1:22">
      <c r="A7" s="298"/>
      <c r="B7" s="299"/>
      <c r="C7" s="299"/>
      <c r="D7" s="192"/>
      <c r="E7" s="300"/>
      <c r="F7" s="301"/>
      <c r="G7" s="301"/>
      <c r="H7" s="302"/>
      <c r="I7" s="302"/>
      <c r="J7" s="324"/>
      <c r="K7" s="320"/>
      <c r="L7" s="325"/>
      <c r="M7" s="322"/>
      <c r="N7" s="326"/>
      <c r="O7" s="327"/>
      <c r="P7" s="327"/>
      <c r="Q7" s="327"/>
      <c r="R7" s="152"/>
      <c r="S7" s="333"/>
      <c r="T7" s="334"/>
      <c r="U7" s="334"/>
      <c r="V7" s="334"/>
    </row>
    <row r="8" spans="1:22">
      <c r="A8" s="298" t="s">
        <v>298</v>
      </c>
      <c r="B8" s="299" t="s">
        <v>432</v>
      </c>
      <c r="C8" s="303" t="s">
        <v>294</v>
      </c>
      <c r="D8" s="303" t="s">
        <v>944</v>
      </c>
      <c r="E8" s="159" t="s">
        <v>442</v>
      </c>
      <c r="F8" s="159"/>
      <c r="G8" s="159"/>
      <c r="H8" s="304" t="s">
        <v>299</v>
      </c>
      <c r="I8" s="304"/>
      <c r="J8" s="328" t="s">
        <v>294</v>
      </c>
      <c r="K8" s="328" t="s">
        <v>944</v>
      </c>
      <c r="L8" s="304" t="s">
        <v>442</v>
      </c>
      <c r="M8" s="304"/>
      <c r="N8" s="326"/>
      <c r="O8" s="327"/>
      <c r="P8" s="327"/>
      <c r="Q8" s="327"/>
      <c r="R8" s="152"/>
      <c r="S8" s="333"/>
      <c r="T8" s="334"/>
      <c r="U8" s="334"/>
      <c r="V8" s="334"/>
    </row>
    <row r="9" spans="1:22">
      <c r="A9" s="305">
        <v>40</v>
      </c>
      <c r="B9" s="306" t="s">
        <v>369</v>
      </c>
      <c r="C9" s="299">
        <v>19</v>
      </c>
      <c r="D9" s="299">
        <v>21</v>
      </c>
      <c r="E9" s="299"/>
      <c r="F9" s="307"/>
      <c r="G9" s="307"/>
      <c r="H9" s="298">
        <v>48</v>
      </c>
      <c r="I9" s="329" t="s">
        <v>369</v>
      </c>
      <c r="J9" s="298">
        <v>23</v>
      </c>
      <c r="K9" s="298">
        <v>25</v>
      </c>
      <c r="L9" s="298">
        <f>J9+K9</f>
        <v>48</v>
      </c>
      <c r="M9" s="298"/>
      <c r="N9" s="153"/>
      <c r="O9" s="153"/>
      <c r="P9" s="153"/>
      <c r="Q9" s="153"/>
      <c r="R9" s="153"/>
      <c r="S9" s="153"/>
      <c r="T9" s="153"/>
      <c r="U9" s="153"/>
      <c r="V9" s="153"/>
    </row>
    <row r="10" spans="1:22">
      <c r="A10" s="305">
        <v>5</v>
      </c>
      <c r="B10" s="306" t="s">
        <v>1810</v>
      </c>
      <c r="C10" s="299">
        <v>2</v>
      </c>
      <c r="D10" s="299">
        <v>3</v>
      </c>
      <c r="E10" s="299"/>
      <c r="F10" s="307"/>
      <c r="G10" s="307"/>
      <c r="H10" s="298">
        <v>6</v>
      </c>
      <c r="I10" s="329" t="s">
        <v>1810</v>
      </c>
      <c r="J10" s="298">
        <v>3</v>
      </c>
      <c r="K10" s="298">
        <v>3</v>
      </c>
      <c r="L10" s="298">
        <f t="shared" ref="L10:L16" si="0">J10+K10</f>
        <v>6</v>
      </c>
      <c r="M10" s="298"/>
      <c r="N10" s="153"/>
      <c r="O10" s="153"/>
      <c r="P10" s="153"/>
      <c r="Q10" s="153"/>
      <c r="R10" s="153"/>
      <c r="S10" s="153"/>
      <c r="T10" s="153"/>
      <c r="U10" s="153"/>
      <c r="V10" s="153"/>
    </row>
    <row r="11" spans="1:22">
      <c r="A11" s="305">
        <v>20</v>
      </c>
      <c r="B11" s="306" t="s">
        <v>370</v>
      </c>
      <c r="C11" s="299">
        <v>9</v>
      </c>
      <c r="D11" s="299">
        <v>11</v>
      </c>
      <c r="E11" s="299"/>
      <c r="F11" s="307"/>
      <c r="G11" s="307"/>
      <c r="H11" s="298">
        <v>24</v>
      </c>
      <c r="I11" s="329" t="s">
        <v>370</v>
      </c>
      <c r="J11" s="298">
        <v>11</v>
      </c>
      <c r="K11" s="298">
        <v>13</v>
      </c>
      <c r="L11" s="298">
        <f t="shared" si="0"/>
        <v>24</v>
      </c>
      <c r="M11" s="298"/>
      <c r="N11" s="153"/>
      <c r="O11" s="153"/>
      <c r="P11" s="153"/>
      <c r="Q11" s="153"/>
      <c r="R11" s="153"/>
      <c r="S11" s="153"/>
      <c r="T11" s="153"/>
      <c r="U11" s="153"/>
      <c r="V11" s="153"/>
    </row>
    <row r="12" spans="1:22">
      <c r="A12" s="305">
        <v>21</v>
      </c>
      <c r="B12" s="306" t="s">
        <v>300</v>
      </c>
      <c r="C12" s="299">
        <v>10</v>
      </c>
      <c r="D12" s="299">
        <v>11</v>
      </c>
      <c r="E12" s="299"/>
      <c r="F12" s="307"/>
      <c r="G12" s="307"/>
      <c r="H12" s="298">
        <v>25</v>
      </c>
      <c r="I12" s="329" t="s">
        <v>300</v>
      </c>
      <c r="J12" s="298">
        <v>12</v>
      </c>
      <c r="K12" s="298">
        <v>13</v>
      </c>
      <c r="L12" s="298">
        <f t="shared" si="0"/>
        <v>25</v>
      </c>
      <c r="M12" s="298"/>
      <c r="N12" s="153"/>
      <c r="O12" s="153"/>
      <c r="P12" s="153"/>
      <c r="Q12" s="153"/>
      <c r="R12" s="153"/>
      <c r="S12" s="153"/>
      <c r="T12" s="153"/>
      <c r="U12" s="153"/>
      <c r="V12" s="153"/>
    </row>
    <row r="13" spans="1:22">
      <c r="A13" s="305">
        <v>17</v>
      </c>
      <c r="B13" s="306" t="s">
        <v>1595</v>
      </c>
      <c r="C13" s="299">
        <v>8</v>
      </c>
      <c r="D13" s="299">
        <v>9</v>
      </c>
      <c r="E13" s="299"/>
      <c r="F13" s="307"/>
      <c r="G13" s="307"/>
      <c r="H13" s="298">
        <v>20</v>
      </c>
      <c r="I13" s="329" t="s">
        <v>1595</v>
      </c>
      <c r="J13" s="298">
        <v>9</v>
      </c>
      <c r="K13" s="298">
        <v>11</v>
      </c>
      <c r="L13" s="298">
        <f t="shared" si="0"/>
        <v>20</v>
      </c>
      <c r="M13" s="298"/>
      <c r="N13" s="153"/>
      <c r="O13" s="153"/>
      <c r="P13" s="153"/>
      <c r="Q13" s="153"/>
      <c r="R13" s="153"/>
      <c r="S13" s="153"/>
      <c r="T13" s="153"/>
      <c r="U13" s="153"/>
      <c r="V13" s="153"/>
    </row>
    <row r="14" spans="1:22">
      <c r="A14" s="305">
        <v>7</v>
      </c>
      <c r="B14" s="306" t="s">
        <v>1596</v>
      </c>
      <c r="C14" s="299">
        <v>3</v>
      </c>
      <c r="D14" s="299">
        <v>4</v>
      </c>
      <c r="E14" s="299"/>
      <c r="F14" s="307"/>
      <c r="G14" s="307"/>
      <c r="H14" s="298">
        <v>8</v>
      </c>
      <c r="I14" s="329" t="s">
        <v>1596</v>
      </c>
      <c r="J14" s="298">
        <v>4</v>
      </c>
      <c r="K14" s="298">
        <v>4</v>
      </c>
      <c r="L14" s="298">
        <f t="shared" si="0"/>
        <v>8</v>
      </c>
      <c r="M14" s="298"/>
      <c r="N14" s="153"/>
      <c r="O14" s="153"/>
      <c r="P14" s="153"/>
      <c r="Q14" s="153"/>
      <c r="R14" s="153"/>
      <c r="S14" s="153"/>
      <c r="T14" s="153"/>
      <c r="U14" s="153"/>
      <c r="V14" s="153"/>
    </row>
    <row r="15" spans="1:22">
      <c r="A15" s="305">
        <v>17</v>
      </c>
      <c r="B15" s="306" t="s">
        <v>1669</v>
      </c>
      <c r="C15" s="299">
        <v>8</v>
      </c>
      <c r="D15" s="299">
        <v>9</v>
      </c>
      <c r="E15" s="299"/>
      <c r="F15" s="307"/>
      <c r="G15" s="307"/>
      <c r="H15" s="298">
        <v>20</v>
      </c>
      <c r="I15" s="329" t="s">
        <v>1669</v>
      </c>
      <c r="J15" s="298">
        <v>9</v>
      </c>
      <c r="K15" s="298">
        <v>11</v>
      </c>
      <c r="L15" s="298">
        <f t="shared" si="0"/>
        <v>20</v>
      </c>
      <c r="M15" s="298"/>
      <c r="N15" s="153"/>
      <c r="O15" s="153"/>
      <c r="P15" s="153"/>
      <c r="Q15" s="153"/>
      <c r="R15" s="153"/>
      <c r="S15" s="153"/>
      <c r="T15" s="153"/>
      <c r="U15" s="153"/>
      <c r="V15" s="153"/>
    </row>
    <row r="16" spans="1:22">
      <c r="A16" s="305">
        <v>33</v>
      </c>
      <c r="B16" s="306" t="s">
        <v>1811</v>
      </c>
      <c r="C16" s="299">
        <v>16</v>
      </c>
      <c r="D16" s="299">
        <v>17</v>
      </c>
      <c r="E16" s="299"/>
      <c r="F16" s="307"/>
      <c r="G16" s="307"/>
      <c r="H16" s="298">
        <v>40</v>
      </c>
      <c r="I16" s="329" t="s">
        <v>1811</v>
      </c>
      <c r="J16" s="298">
        <v>19</v>
      </c>
      <c r="K16" s="298">
        <v>21</v>
      </c>
      <c r="L16" s="298">
        <f t="shared" si="0"/>
        <v>40</v>
      </c>
      <c r="M16" s="298"/>
      <c r="N16" s="153"/>
      <c r="O16" s="153"/>
      <c r="P16" s="153"/>
      <c r="Q16" s="153"/>
      <c r="R16" s="153"/>
      <c r="S16" s="153"/>
      <c r="T16" s="153"/>
      <c r="U16" s="153"/>
      <c r="V16" s="153"/>
    </row>
    <row r="17" spans="1:22">
      <c r="A17" s="305">
        <v>3</v>
      </c>
      <c r="B17" s="306" t="s">
        <v>1812</v>
      </c>
      <c r="C17" s="299">
        <v>1</v>
      </c>
      <c r="D17" s="299">
        <v>2</v>
      </c>
      <c r="E17" s="299"/>
      <c r="F17" s="307"/>
      <c r="G17" s="307"/>
      <c r="H17" s="298"/>
      <c r="I17" s="329"/>
      <c r="J17" s="298"/>
      <c r="K17" s="298"/>
      <c r="L17" s="298"/>
      <c r="M17" s="298"/>
      <c r="N17" s="153"/>
      <c r="O17" s="153"/>
      <c r="P17" s="153"/>
      <c r="Q17" s="153"/>
      <c r="R17" s="153"/>
      <c r="S17" s="153"/>
      <c r="T17" s="153"/>
      <c r="U17" s="153"/>
      <c r="V17" s="153"/>
    </row>
    <row r="18" spans="1:22">
      <c r="A18" s="305">
        <v>2</v>
      </c>
      <c r="B18" s="308" t="s">
        <v>1615</v>
      </c>
      <c r="C18" s="299">
        <v>1</v>
      </c>
      <c r="D18" s="299">
        <v>1</v>
      </c>
      <c r="E18" s="299"/>
      <c r="F18" s="307"/>
      <c r="G18" s="307"/>
      <c r="H18" s="298"/>
      <c r="I18" s="330"/>
      <c r="J18" s="298"/>
      <c r="K18" s="298"/>
      <c r="L18" s="298"/>
      <c r="M18" s="298"/>
      <c r="N18" s="153"/>
      <c r="O18" s="153"/>
      <c r="P18" s="153"/>
      <c r="Q18" s="153"/>
      <c r="R18" s="153"/>
      <c r="S18" s="153"/>
      <c r="T18" s="153"/>
      <c r="U18" s="153"/>
      <c r="V18" s="153"/>
    </row>
    <row r="19" spans="1:22">
      <c r="A19" s="305">
        <v>12</v>
      </c>
      <c r="B19" s="308" t="s">
        <v>1798</v>
      </c>
      <c r="C19" s="299">
        <v>6</v>
      </c>
      <c r="D19" s="299">
        <v>6</v>
      </c>
      <c r="E19" s="299"/>
      <c r="F19" s="309"/>
      <c r="G19" s="307"/>
      <c r="H19" s="298"/>
      <c r="I19" s="330"/>
      <c r="J19" s="298"/>
      <c r="K19" s="298"/>
      <c r="L19" s="298"/>
      <c r="M19" s="298"/>
      <c r="N19" s="153"/>
      <c r="O19" s="153"/>
      <c r="P19" s="153"/>
      <c r="Q19" s="153"/>
      <c r="R19" s="153"/>
      <c r="S19" s="153"/>
      <c r="T19" s="153"/>
      <c r="U19" s="153"/>
      <c r="V19" s="153"/>
    </row>
    <row r="20" spans="1:22">
      <c r="A20" s="305">
        <v>333</v>
      </c>
      <c r="B20" s="299" t="s">
        <v>1158</v>
      </c>
      <c r="C20" s="299">
        <v>158</v>
      </c>
      <c r="D20" s="299">
        <v>175</v>
      </c>
      <c r="E20" s="299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</row>
    <row r="21" spans="1:22">
      <c r="A21" s="305">
        <v>2</v>
      </c>
      <c r="B21" s="299" t="s">
        <v>1632</v>
      </c>
      <c r="C21" s="299">
        <v>1</v>
      </c>
      <c r="D21" s="299">
        <v>1</v>
      </c>
      <c r="E21" s="299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</row>
    <row r="22" spans="1:12">
      <c r="A22" s="311">
        <v>3192</v>
      </c>
      <c r="B22" s="299" t="s">
        <v>313</v>
      </c>
      <c r="C22" s="299">
        <v>1512</v>
      </c>
      <c r="D22" s="299">
        <v>1680</v>
      </c>
      <c r="E22" s="299"/>
      <c r="H22" s="311">
        <v>3830</v>
      </c>
      <c r="I22" s="298" t="s">
        <v>313</v>
      </c>
      <c r="J22" s="116"/>
      <c r="K22" s="116"/>
      <c r="L22" s="116"/>
    </row>
    <row r="23" spans="1:5">
      <c r="A23" s="298">
        <v>1000</v>
      </c>
      <c r="B23" s="299" t="s">
        <v>751</v>
      </c>
      <c r="C23" s="299">
        <v>474</v>
      </c>
      <c r="D23" s="299">
        <v>526</v>
      </c>
      <c r="E23" s="299"/>
    </row>
    <row r="24" spans="1:5">
      <c r="A24" s="298">
        <v>2500</v>
      </c>
      <c r="B24" s="299" t="s">
        <v>453</v>
      </c>
      <c r="C24" s="299">
        <v>1185</v>
      </c>
      <c r="D24" s="299">
        <v>1315</v>
      </c>
      <c r="E24" s="299"/>
    </row>
    <row r="25" spans="1:5">
      <c r="A25" s="305">
        <v>5</v>
      </c>
      <c r="B25" s="306" t="s">
        <v>1583</v>
      </c>
      <c r="C25" s="312">
        <v>2</v>
      </c>
      <c r="D25" s="312">
        <v>3</v>
      </c>
      <c r="E25" s="312"/>
    </row>
    <row r="26" spans="1:5">
      <c r="A26" s="305">
        <v>12</v>
      </c>
      <c r="B26" s="306" t="s">
        <v>1585</v>
      </c>
      <c r="C26" s="312">
        <v>6</v>
      </c>
      <c r="D26" s="312">
        <v>6</v>
      </c>
      <c r="E26" s="312"/>
    </row>
    <row r="27" spans="1:5">
      <c r="A27" s="305">
        <v>18</v>
      </c>
      <c r="B27" s="306" t="s">
        <v>1586</v>
      </c>
      <c r="C27" s="312">
        <v>9</v>
      </c>
      <c r="D27" s="312">
        <v>9</v>
      </c>
      <c r="E27" s="312"/>
    </row>
    <row r="28" spans="1:5">
      <c r="A28" s="305">
        <v>20</v>
      </c>
      <c r="B28" s="306" t="s">
        <v>1587</v>
      </c>
      <c r="C28" s="312">
        <v>10</v>
      </c>
      <c r="D28" s="312">
        <v>10</v>
      </c>
      <c r="E28" s="312"/>
    </row>
    <row r="29" spans="1:5">
      <c r="A29" s="305">
        <v>10</v>
      </c>
      <c r="B29" s="306" t="s">
        <v>1588</v>
      </c>
      <c r="C29" s="312">
        <v>5</v>
      </c>
      <c r="D29" s="312">
        <v>5</v>
      </c>
      <c r="E29" s="312"/>
    </row>
    <row r="30" spans="1:5">
      <c r="A30" s="305">
        <v>20</v>
      </c>
      <c r="B30" s="306" t="s">
        <v>1820</v>
      </c>
      <c r="C30" s="312">
        <v>10</v>
      </c>
      <c r="D30" s="312">
        <v>10</v>
      </c>
      <c r="E30" s="312"/>
    </row>
    <row r="31" spans="1:5">
      <c r="A31" s="313">
        <v>30</v>
      </c>
      <c r="B31" s="314" t="s">
        <v>1816</v>
      </c>
      <c r="C31" s="315">
        <v>14</v>
      </c>
      <c r="D31" s="315">
        <v>16</v>
      </c>
      <c r="E31" s="315"/>
    </row>
    <row r="32" spans="1:5">
      <c r="A32" s="313">
        <v>6</v>
      </c>
      <c r="B32" s="314" t="s">
        <v>1817</v>
      </c>
      <c r="C32" s="315">
        <v>3</v>
      </c>
      <c r="D32" s="315">
        <v>3</v>
      </c>
      <c r="E32" s="315"/>
    </row>
    <row r="33" spans="1:5">
      <c r="A33" s="313">
        <v>10</v>
      </c>
      <c r="B33" s="314" t="s">
        <v>1685</v>
      </c>
      <c r="C33" s="315">
        <v>5</v>
      </c>
      <c r="D33" s="315">
        <v>5</v>
      </c>
      <c r="E33" s="315"/>
    </row>
    <row r="34" spans="1:5">
      <c r="A34" s="313">
        <v>3</v>
      </c>
      <c r="B34" s="190" t="s">
        <v>1591</v>
      </c>
      <c r="C34" s="315">
        <v>1</v>
      </c>
      <c r="D34" s="315">
        <v>2</v>
      </c>
      <c r="E34" s="315"/>
    </row>
    <row r="35" spans="1:5">
      <c r="A35" s="313">
        <v>8</v>
      </c>
      <c r="B35" s="314" t="s">
        <v>1592</v>
      </c>
      <c r="C35" s="315">
        <v>4</v>
      </c>
      <c r="D35" s="315">
        <v>4</v>
      </c>
      <c r="E35" s="315"/>
    </row>
    <row r="36" spans="1:5">
      <c r="A36" s="316">
        <v>6</v>
      </c>
      <c r="B36" s="315" t="s">
        <v>1818</v>
      </c>
      <c r="C36" s="315">
        <v>3</v>
      </c>
      <c r="D36" s="315">
        <v>3</v>
      </c>
      <c r="E36" s="315"/>
    </row>
    <row r="37" spans="1:5">
      <c r="A37" s="317">
        <v>30</v>
      </c>
      <c r="B37" s="318" t="s">
        <v>338</v>
      </c>
      <c r="C37" s="318">
        <v>14</v>
      </c>
      <c r="D37" s="318">
        <v>16</v>
      </c>
      <c r="E37" s="318"/>
    </row>
    <row r="38" spans="1:5">
      <c r="A38" s="317">
        <v>15</v>
      </c>
      <c r="B38" s="318" t="s">
        <v>1821</v>
      </c>
      <c r="C38" s="318">
        <v>7</v>
      </c>
      <c r="D38" s="318">
        <v>8</v>
      </c>
      <c r="E38" s="318"/>
    </row>
    <row r="39" spans="1:5">
      <c r="A39" s="317">
        <v>8</v>
      </c>
      <c r="B39" s="318" t="s">
        <v>1822</v>
      </c>
      <c r="C39" s="318">
        <v>4</v>
      </c>
      <c r="D39" s="318">
        <v>4</v>
      </c>
      <c r="E39" s="318"/>
    </row>
    <row r="40" spans="1:5">
      <c r="A40" s="49">
        <v>5</v>
      </c>
      <c r="B40" s="51" t="s">
        <v>1823</v>
      </c>
      <c r="C40" s="50">
        <v>2</v>
      </c>
      <c r="D40" s="50">
        <v>3</v>
      </c>
      <c r="E40" s="51"/>
    </row>
    <row r="41" spans="1:5">
      <c r="A41" s="49">
        <v>3</v>
      </c>
      <c r="B41" s="51" t="s">
        <v>1660</v>
      </c>
      <c r="C41" s="50">
        <v>2</v>
      </c>
      <c r="D41" s="50">
        <v>1</v>
      </c>
      <c r="E41" s="51"/>
    </row>
    <row r="42" spans="1:5">
      <c r="A42" s="49">
        <v>5</v>
      </c>
      <c r="B42" s="51" t="s">
        <v>1814</v>
      </c>
      <c r="C42" s="50">
        <v>2</v>
      </c>
      <c r="D42" s="50">
        <v>3</v>
      </c>
      <c r="E42" s="51"/>
    </row>
    <row r="43" spans="1:5">
      <c r="A43" s="49">
        <v>40</v>
      </c>
      <c r="B43" s="51" t="s">
        <v>1639</v>
      </c>
      <c r="C43" s="50">
        <v>20</v>
      </c>
      <c r="D43" s="50">
        <v>20</v>
      </c>
      <c r="E43" s="51"/>
    </row>
    <row r="44" spans="1:5">
      <c r="A44" s="49">
        <v>40</v>
      </c>
      <c r="B44" s="51" t="s">
        <v>952</v>
      </c>
      <c r="C44" s="50">
        <v>20</v>
      </c>
      <c r="D44" s="50">
        <v>20</v>
      </c>
      <c r="E44" s="51"/>
    </row>
    <row r="45" spans="1:5">
      <c r="A45" s="49">
        <v>6727</v>
      </c>
      <c r="B45" s="51" t="s">
        <v>1147</v>
      </c>
      <c r="C45" s="50">
        <v>3363</v>
      </c>
      <c r="D45" s="50">
        <v>3364</v>
      </c>
      <c r="E45" s="51"/>
    </row>
  </sheetData>
  <mergeCells count="1">
    <mergeCell ref="A1:V1"/>
  </mergeCells>
  <pageMargins left="0.75" right="0.75" top="1" bottom="1" header="0.5" footer="0.5"/>
  <pageSetup paperSize="120" orientation="portrait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8"/>
  <sheetViews>
    <sheetView zoomScale="60" zoomScaleNormal="60" topLeftCell="A241" workbookViewId="0">
      <selection activeCell="W10" sqref="W10"/>
    </sheetView>
  </sheetViews>
  <sheetFormatPr defaultColWidth="8.88888888888889" defaultRowHeight="14.4"/>
  <cols>
    <col min="2" max="2" width="8.88888888888889" style="208"/>
    <col min="3" max="3" width="9" style="209"/>
    <col min="4" max="4" width="3" style="209" customWidth="1"/>
    <col min="5" max="5" width="9.33333333333333" style="209" customWidth="1"/>
    <col min="6" max="6" width="22.8888888888889" style="209" customWidth="1"/>
    <col min="8" max="8" width="9" style="210"/>
    <col min="9" max="9" width="2.66666666666667" style="210" customWidth="1"/>
    <col min="10" max="10" width="9" style="210"/>
    <col min="11" max="11" width="35" style="209" customWidth="1"/>
    <col min="13" max="13" width="9" style="73"/>
    <col min="14" max="14" width="4.77777777777778" style="73" customWidth="1"/>
    <col min="15" max="17" width="8.88888888888889" style="73"/>
    <col min="18" max="18" width="4.22222222222222" style="73" customWidth="1"/>
    <col min="19" max="19" width="28.5555555555556" style="73" customWidth="1"/>
  </cols>
  <sheetData>
    <row r="1" ht="15.6" spans="1:19">
      <c r="A1" s="211"/>
      <c r="B1" s="212" t="s">
        <v>1206</v>
      </c>
      <c r="C1" s="213"/>
      <c r="D1" s="213"/>
      <c r="E1" s="213"/>
      <c r="F1" s="213"/>
      <c r="G1" s="211"/>
      <c r="H1" s="214" t="s">
        <v>79</v>
      </c>
      <c r="I1" s="214"/>
      <c r="J1" s="214"/>
      <c r="K1" s="214" t="s">
        <v>2</v>
      </c>
      <c r="L1" s="211"/>
      <c r="M1" s="262" t="s">
        <v>79</v>
      </c>
      <c r="N1" s="262"/>
      <c r="O1" s="262"/>
      <c r="P1" s="262" t="s">
        <v>95</v>
      </c>
      <c r="Q1" s="262" t="s">
        <v>586</v>
      </c>
      <c r="R1" s="262" t="s">
        <v>587</v>
      </c>
      <c r="S1" s="262" t="s">
        <v>1824</v>
      </c>
    </row>
    <row r="2" ht="15.6" spans="1:19">
      <c r="A2" s="211"/>
      <c r="B2" s="212"/>
      <c r="C2" s="215">
        <v>1466</v>
      </c>
      <c r="D2" s="215" t="s">
        <v>3</v>
      </c>
      <c r="E2" s="215" t="str">
        <f>C2&amp;D2</f>
        <v>1466,</v>
      </c>
      <c r="F2" s="216" t="s">
        <v>796</v>
      </c>
      <c r="G2" s="211"/>
      <c r="H2" s="214"/>
      <c r="I2" s="214"/>
      <c r="J2" s="214"/>
      <c r="K2" s="214"/>
      <c r="L2" s="211"/>
      <c r="M2" s="263" t="s">
        <v>818</v>
      </c>
      <c r="N2" s="264"/>
      <c r="O2" s="264"/>
      <c r="P2" s="264"/>
      <c r="Q2" s="264"/>
      <c r="R2" s="264"/>
      <c r="S2" s="277"/>
    </row>
    <row r="3" ht="15.6" spans="1:19">
      <c r="A3" s="211"/>
      <c r="B3" s="212"/>
      <c r="C3" s="215">
        <v>225347</v>
      </c>
      <c r="D3" s="215" t="s">
        <v>3</v>
      </c>
      <c r="E3" s="215" t="str">
        <f t="shared" ref="E3:E31" si="0">C3&amp;D3</f>
        <v>225347,</v>
      </c>
      <c r="F3" s="217" t="s">
        <v>1207</v>
      </c>
      <c r="G3" s="211"/>
      <c r="H3" s="214">
        <v>235955</v>
      </c>
      <c r="I3" s="214" t="s">
        <v>3</v>
      </c>
      <c r="J3" s="214" t="str">
        <f>H3&amp;I4</f>
        <v>235955,</v>
      </c>
      <c r="K3" s="214" t="s">
        <v>752</v>
      </c>
      <c r="L3" s="211"/>
      <c r="M3" s="265">
        <v>6178</v>
      </c>
      <c r="N3" s="265" t="s">
        <v>3</v>
      </c>
      <c r="O3" s="265" t="str">
        <f t="shared" ref="O3:O66" si="1">M3&amp;N3</f>
        <v>6178,</v>
      </c>
      <c r="P3" s="266" t="s">
        <v>570</v>
      </c>
      <c r="Q3" s="265" t="s">
        <v>1825</v>
      </c>
      <c r="R3" s="266" t="s">
        <v>1826</v>
      </c>
      <c r="S3" s="262" t="s">
        <v>1379</v>
      </c>
    </row>
    <row r="4" ht="15.6" spans="1:19">
      <c r="A4" s="211"/>
      <c r="B4" s="212"/>
      <c r="C4" s="218">
        <v>96799</v>
      </c>
      <c r="D4" s="215" t="s">
        <v>3</v>
      </c>
      <c r="E4" s="215" t="str">
        <f t="shared" si="0"/>
        <v>96799,</v>
      </c>
      <c r="F4" s="219" t="s">
        <v>505</v>
      </c>
      <c r="G4" s="211"/>
      <c r="H4" s="214">
        <v>235956</v>
      </c>
      <c r="I4" s="214" t="s">
        <v>3</v>
      </c>
      <c r="J4" s="214" t="str">
        <f t="shared" ref="J4:J23" si="2">H4&amp;I5</f>
        <v>235956,</v>
      </c>
      <c r="K4" s="214" t="s">
        <v>752</v>
      </c>
      <c r="L4" s="211"/>
      <c r="M4" s="265">
        <v>58027</v>
      </c>
      <c r="N4" s="265" t="s">
        <v>3</v>
      </c>
      <c r="O4" s="265" t="str">
        <f t="shared" si="1"/>
        <v>58027,</v>
      </c>
      <c r="P4" s="266" t="s">
        <v>462</v>
      </c>
      <c r="Q4" s="265" t="s">
        <v>1827</v>
      </c>
      <c r="R4" s="266" t="s">
        <v>1557</v>
      </c>
      <c r="S4" s="262" t="s">
        <v>1437</v>
      </c>
    </row>
    <row r="5" ht="15.6" spans="1:19">
      <c r="A5" s="211"/>
      <c r="B5" s="212"/>
      <c r="C5" s="218">
        <v>201309</v>
      </c>
      <c r="D5" s="215" t="s">
        <v>3</v>
      </c>
      <c r="E5" s="215" t="str">
        <f t="shared" si="0"/>
        <v>201309,</v>
      </c>
      <c r="F5" s="220" t="s">
        <v>542</v>
      </c>
      <c r="G5" s="211"/>
      <c r="H5" s="214">
        <v>168283</v>
      </c>
      <c r="I5" s="214" t="s">
        <v>3</v>
      </c>
      <c r="J5" s="214" t="str">
        <f t="shared" si="2"/>
        <v>168283,</v>
      </c>
      <c r="K5" s="214" t="s">
        <v>753</v>
      </c>
      <c r="L5" s="211"/>
      <c r="M5" s="265">
        <v>56875</v>
      </c>
      <c r="N5" s="265" t="s">
        <v>3</v>
      </c>
      <c r="O5" s="265" t="str">
        <f t="shared" si="1"/>
        <v>56875,</v>
      </c>
      <c r="P5" s="266" t="s">
        <v>845</v>
      </c>
      <c r="Q5" s="265" t="s">
        <v>1828</v>
      </c>
      <c r="R5" s="266" t="s">
        <v>1557</v>
      </c>
      <c r="S5" s="262" t="s">
        <v>1379</v>
      </c>
    </row>
    <row r="6" ht="15.6" spans="1:19">
      <c r="A6" s="211"/>
      <c r="B6" s="212"/>
      <c r="C6" s="218">
        <v>235878</v>
      </c>
      <c r="D6" s="215" t="s">
        <v>3</v>
      </c>
      <c r="E6" s="215" t="str">
        <f t="shared" si="0"/>
        <v>235878,</v>
      </c>
      <c r="F6" s="220" t="s">
        <v>542</v>
      </c>
      <c r="G6" s="211"/>
      <c r="H6" s="214">
        <v>188540</v>
      </c>
      <c r="I6" s="214" t="s">
        <v>3</v>
      </c>
      <c r="J6" s="214" t="str">
        <f t="shared" si="2"/>
        <v>188540,</v>
      </c>
      <c r="K6" s="214" t="s">
        <v>755</v>
      </c>
      <c r="L6" s="211"/>
      <c r="M6" s="265">
        <v>148441</v>
      </c>
      <c r="N6" s="265" t="s">
        <v>3</v>
      </c>
      <c r="O6" s="265" t="str">
        <f t="shared" si="1"/>
        <v>148441,</v>
      </c>
      <c r="P6" s="267" t="s">
        <v>501</v>
      </c>
      <c r="Q6" s="265" t="s">
        <v>1829</v>
      </c>
      <c r="R6" s="267" t="s">
        <v>1565</v>
      </c>
      <c r="S6" s="262" t="s">
        <v>1353</v>
      </c>
    </row>
    <row r="7" ht="15.6" spans="1:19">
      <c r="A7" s="211"/>
      <c r="B7" s="212"/>
      <c r="C7" s="215">
        <v>66292</v>
      </c>
      <c r="D7" s="215" t="s">
        <v>3</v>
      </c>
      <c r="E7" s="215" t="str">
        <f t="shared" si="0"/>
        <v>66292,</v>
      </c>
      <c r="F7" s="215" t="s">
        <v>1830</v>
      </c>
      <c r="G7" s="211"/>
      <c r="H7" s="214">
        <v>166044</v>
      </c>
      <c r="I7" s="214" t="s">
        <v>3</v>
      </c>
      <c r="J7" s="214" t="str">
        <f t="shared" si="2"/>
        <v>166044,</v>
      </c>
      <c r="K7" s="214" t="s">
        <v>763</v>
      </c>
      <c r="L7" s="211"/>
      <c r="M7" s="265">
        <v>58262</v>
      </c>
      <c r="N7" s="265" t="s">
        <v>3</v>
      </c>
      <c r="O7" s="265" t="str">
        <f t="shared" si="1"/>
        <v>58262,</v>
      </c>
      <c r="P7" s="266"/>
      <c r="Q7" s="265" t="s">
        <v>1831</v>
      </c>
      <c r="R7" s="266" t="s">
        <v>1832</v>
      </c>
      <c r="S7" s="262" t="s">
        <v>1379</v>
      </c>
    </row>
    <row r="8" ht="15.6" spans="1:19">
      <c r="A8" s="211"/>
      <c r="B8" s="212"/>
      <c r="C8" s="215">
        <v>139379</v>
      </c>
      <c r="D8" s="215"/>
      <c r="E8" s="215" t="str">
        <f t="shared" si="0"/>
        <v>139379</v>
      </c>
      <c r="F8" s="217" t="s">
        <v>99</v>
      </c>
      <c r="G8" s="211"/>
      <c r="H8" s="214">
        <v>173316</v>
      </c>
      <c r="I8" s="214" t="s">
        <v>3</v>
      </c>
      <c r="J8" s="214" t="str">
        <f t="shared" si="2"/>
        <v>173316,</v>
      </c>
      <c r="K8" s="214" t="s">
        <v>765</v>
      </c>
      <c r="L8" s="211"/>
      <c r="M8" s="265">
        <v>148890</v>
      </c>
      <c r="N8" s="265" t="s">
        <v>3</v>
      </c>
      <c r="O8" s="265" t="str">
        <f t="shared" si="1"/>
        <v>148890,</v>
      </c>
      <c r="P8" s="266" t="s">
        <v>477</v>
      </c>
      <c r="Q8" s="265" t="s">
        <v>1833</v>
      </c>
      <c r="R8" s="266" t="s">
        <v>1834</v>
      </c>
      <c r="S8" s="262" t="s">
        <v>1379</v>
      </c>
    </row>
    <row r="9" ht="15.6" spans="1:19">
      <c r="A9" s="211"/>
      <c r="B9" s="221" t="s">
        <v>1663</v>
      </c>
      <c r="C9" s="222">
        <v>185513</v>
      </c>
      <c r="D9" s="223" t="s">
        <v>3</v>
      </c>
      <c r="E9" s="223" t="str">
        <f t="shared" si="0"/>
        <v>185513,</v>
      </c>
      <c r="F9" s="224" t="s">
        <v>898</v>
      </c>
      <c r="G9" s="211"/>
      <c r="H9" s="214">
        <v>173315</v>
      </c>
      <c r="I9" s="214" t="s">
        <v>3</v>
      </c>
      <c r="J9" s="214" t="str">
        <f t="shared" si="2"/>
        <v>173315,</v>
      </c>
      <c r="K9" s="214" t="s">
        <v>766</v>
      </c>
      <c r="L9" s="211"/>
      <c r="M9" s="266">
        <v>222895</v>
      </c>
      <c r="N9" s="265" t="s">
        <v>3</v>
      </c>
      <c r="O9" s="265" t="str">
        <f t="shared" si="1"/>
        <v>222895,</v>
      </c>
      <c r="P9" s="266" t="s">
        <v>457</v>
      </c>
      <c r="Q9" s="266" t="s">
        <v>1321</v>
      </c>
      <c r="R9" s="266" t="s">
        <v>874</v>
      </c>
      <c r="S9" s="262" t="s">
        <v>1835</v>
      </c>
    </row>
    <row r="10" ht="15.6" spans="1:19">
      <c r="A10" s="211"/>
      <c r="B10" s="221"/>
      <c r="C10" s="222">
        <v>109800</v>
      </c>
      <c r="D10" s="223"/>
      <c r="E10" s="223" t="str">
        <f t="shared" si="0"/>
        <v>109800</v>
      </c>
      <c r="F10" s="224" t="s">
        <v>499</v>
      </c>
      <c r="G10" s="211"/>
      <c r="H10" s="214">
        <v>116985</v>
      </c>
      <c r="I10" s="214" t="s">
        <v>3</v>
      </c>
      <c r="J10" s="214" t="str">
        <f t="shared" si="2"/>
        <v>116985,</v>
      </c>
      <c r="K10" s="214" t="s">
        <v>769</v>
      </c>
      <c r="L10" s="211"/>
      <c r="M10" s="266">
        <v>139743</v>
      </c>
      <c r="N10" s="265" t="s">
        <v>3</v>
      </c>
      <c r="O10" s="265" t="str">
        <f t="shared" si="1"/>
        <v>139743,</v>
      </c>
      <c r="P10" s="266" t="s">
        <v>472</v>
      </c>
      <c r="Q10" s="266" t="s">
        <v>1321</v>
      </c>
      <c r="R10" s="266" t="s">
        <v>874</v>
      </c>
      <c r="S10" s="262" t="s">
        <v>1836</v>
      </c>
    </row>
    <row r="11" ht="15.6" spans="1:19">
      <c r="A11" s="211"/>
      <c r="B11" s="212" t="s">
        <v>1792</v>
      </c>
      <c r="C11" s="215">
        <v>58522</v>
      </c>
      <c r="D11" s="215" t="s">
        <v>3</v>
      </c>
      <c r="E11" s="215" t="str">
        <f t="shared" si="0"/>
        <v>58522,</v>
      </c>
      <c r="F11" s="216" t="s">
        <v>106</v>
      </c>
      <c r="G11" s="211"/>
      <c r="H11" s="214">
        <v>173317</v>
      </c>
      <c r="I11" s="214" t="s">
        <v>3</v>
      </c>
      <c r="J11" s="214" t="str">
        <f t="shared" si="2"/>
        <v>173317,</v>
      </c>
      <c r="K11" s="214" t="s">
        <v>64</v>
      </c>
      <c r="L11" s="211"/>
      <c r="M11" s="266">
        <v>44368</v>
      </c>
      <c r="N11" s="265" t="s">
        <v>3</v>
      </c>
      <c r="O11" s="265" t="str">
        <f t="shared" si="1"/>
        <v>44368,</v>
      </c>
      <c r="P11" s="266" t="s">
        <v>472</v>
      </c>
      <c r="Q11" s="266" t="s">
        <v>1377</v>
      </c>
      <c r="R11" s="266" t="s">
        <v>1378</v>
      </c>
      <c r="S11" s="262" t="s">
        <v>1353</v>
      </c>
    </row>
    <row r="12" ht="15.6" spans="1:19">
      <c r="A12" s="211"/>
      <c r="B12" s="212"/>
      <c r="C12" s="215">
        <v>124775</v>
      </c>
      <c r="D12" s="215" t="s">
        <v>3</v>
      </c>
      <c r="E12" s="215" t="str">
        <f t="shared" si="0"/>
        <v>124775,</v>
      </c>
      <c r="F12" s="217" t="s">
        <v>150</v>
      </c>
      <c r="G12" s="211"/>
      <c r="H12" s="214">
        <v>205309</v>
      </c>
      <c r="I12" s="214" t="s">
        <v>3</v>
      </c>
      <c r="J12" s="214" t="str">
        <f t="shared" si="2"/>
        <v>205309,</v>
      </c>
      <c r="K12" s="214" t="s">
        <v>775</v>
      </c>
      <c r="L12" s="211"/>
      <c r="M12" s="265">
        <v>2029</v>
      </c>
      <c r="N12" s="265" t="s">
        <v>3</v>
      </c>
      <c r="O12" s="265" t="str">
        <f t="shared" si="1"/>
        <v>2029,</v>
      </c>
      <c r="P12" s="266" t="s">
        <v>566</v>
      </c>
      <c r="Q12" s="265" t="s">
        <v>1837</v>
      </c>
      <c r="R12" s="266" t="s">
        <v>1838</v>
      </c>
      <c r="S12" s="262" t="s">
        <v>1379</v>
      </c>
    </row>
    <row r="13" ht="15.6" spans="1:19">
      <c r="A13" s="211"/>
      <c r="B13" s="212"/>
      <c r="C13" s="215">
        <v>202044</v>
      </c>
      <c r="D13" s="215" t="s">
        <v>3</v>
      </c>
      <c r="E13" s="215" t="str">
        <f t="shared" si="0"/>
        <v>202044,</v>
      </c>
      <c r="F13" s="217" t="s">
        <v>98</v>
      </c>
      <c r="G13" s="211"/>
      <c r="H13" s="214">
        <v>188542</v>
      </c>
      <c r="I13" s="214" t="s">
        <v>3</v>
      </c>
      <c r="J13" s="214" t="str">
        <f t="shared" si="2"/>
        <v>188542,</v>
      </c>
      <c r="K13" s="214" t="s">
        <v>780</v>
      </c>
      <c r="L13" s="211"/>
      <c r="M13" s="265">
        <v>200083</v>
      </c>
      <c r="N13" s="265" t="s">
        <v>3</v>
      </c>
      <c r="O13" s="265" t="str">
        <f t="shared" si="1"/>
        <v>200083,</v>
      </c>
      <c r="P13" s="268" t="s">
        <v>564</v>
      </c>
      <c r="Q13" s="265" t="s">
        <v>1839</v>
      </c>
      <c r="R13" s="266" t="s">
        <v>1840</v>
      </c>
      <c r="S13" s="262" t="s">
        <v>1841</v>
      </c>
    </row>
    <row r="14" ht="15.6" spans="1:19">
      <c r="A14" s="211"/>
      <c r="B14" s="212"/>
      <c r="C14" s="218">
        <v>120776</v>
      </c>
      <c r="D14" s="215"/>
      <c r="E14" s="215" t="str">
        <f t="shared" si="0"/>
        <v>120776</v>
      </c>
      <c r="F14" s="219" t="s">
        <v>33</v>
      </c>
      <c r="G14" s="211"/>
      <c r="H14" s="214">
        <v>181627</v>
      </c>
      <c r="I14" s="214" t="s">
        <v>3</v>
      </c>
      <c r="J14" s="214" t="str">
        <f t="shared" si="2"/>
        <v>181627,</v>
      </c>
      <c r="K14" s="214" t="s">
        <v>782</v>
      </c>
      <c r="L14" s="211"/>
      <c r="M14" s="266">
        <v>139495</v>
      </c>
      <c r="N14" s="265" t="s">
        <v>3</v>
      </c>
      <c r="O14" s="265" t="str">
        <f t="shared" si="1"/>
        <v>139495,</v>
      </c>
      <c r="P14" s="266" t="s">
        <v>477</v>
      </c>
      <c r="Q14" s="266" t="s">
        <v>1321</v>
      </c>
      <c r="R14" s="266" t="s">
        <v>874</v>
      </c>
      <c r="S14" s="262" t="s">
        <v>1835</v>
      </c>
    </row>
    <row r="15" ht="15.6" spans="1:19">
      <c r="A15" s="211"/>
      <c r="B15" s="221" t="s">
        <v>107</v>
      </c>
      <c r="C15" s="225">
        <v>181356</v>
      </c>
      <c r="D15" s="223" t="s">
        <v>3</v>
      </c>
      <c r="E15" s="223" t="str">
        <f t="shared" si="0"/>
        <v>181356,</v>
      </c>
      <c r="F15" s="226" t="s">
        <v>112</v>
      </c>
      <c r="G15" s="211"/>
      <c r="H15" s="214">
        <v>175826</v>
      </c>
      <c r="I15" s="214" t="s">
        <v>3</v>
      </c>
      <c r="J15" s="214" t="str">
        <f t="shared" si="2"/>
        <v>175826,</v>
      </c>
      <c r="K15" s="214" t="s">
        <v>759</v>
      </c>
      <c r="L15" s="211"/>
      <c r="M15" s="265">
        <v>166819</v>
      </c>
      <c r="N15" s="265" t="s">
        <v>3</v>
      </c>
      <c r="O15" s="265" t="str">
        <f t="shared" si="1"/>
        <v>166819,</v>
      </c>
      <c r="P15" s="267" t="s">
        <v>28</v>
      </c>
      <c r="Q15" s="265" t="s">
        <v>1842</v>
      </c>
      <c r="R15" s="267" t="s">
        <v>1565</v>
      </c>
      <c r="S15" s="262" t="s">
        <v>1843</v>
      </c>
    </row>
    <row r="16" ht="15.6" spans="1:19">
      <c r="A16" s="211"/>
      <c r="B16" s="221"/>
      <c r="C16" s="225">
        <v>183439</v>
      </c>
      <c r="D16" s="223" t="s">
        <v>3</v>
      </c>
      <c r="E16" s="223" t="str">
        <f t="shared" si="0"/>
        <v>183439,</v>
      </c>
      <c r="F16" s="226" t="s">
        <v>7</v>
      </c>
      <c r="G16" s="211"/>
      <c r="H16" s="214">
        <v>131917</v>
      </c>
      <c r="I16" s="214" t="s">
        <v>3</v>
      </c>
      <c r="J16" s="214" t="str">
        <f t="shared" si="2"/>
        <v>131917,</v>
      </c>
      <c r="K16" s="214" t="s">
        <v>776</v>
      </c>
      <c r="L16" s="211"/>
      <c r="M16" s="265">
        <v>164949</v>
      </c>
      <c r="N16" s="265" t="s">
        <v>3</v>
      </c>
      <c r="O16" s="265" t="str">
        <f t="shared" si="1"/>
        <v>164949,</v>
      </c>
      <c r="P16" s="267" t="s">
        <v>28</v>
      </c>
      <c r="Q16" s="265" t="s">
        <v>1844</v>
      </c>
      <c r="R16" s="267" t="s">
        <v>1565</v>
      </c>
      <c r="S16" s="262" t="s">
        <v>1843</v>
      </c>
    </row>
    <row r="17" ht="15.6" spans="1:19">
      <c r="A17" s="211"/>
      <c r="B17" s="221"/>
      <c r="C17" s="222">
        <v>220476</v>
      </c>
      <c r="D17" s="223" t="s">
        <v>3</v>
      </c>
      <c r="E17" s="223" t="str">
        <f t="shared" si="0"/>
        <v>220476,</v>
      </c>
      <c r="F17" s="227" t="s">
        <v>114</v>
      </c>
      <c r="G17" s="211"/>
      <c r="H17" s="214">
        <v>2145</v>
      </c>
      <c r="I17" s="214" t="s">
        <v>3</v>
      </c>
      <c r="J17" s="214" t="str">
        <f t="shared" si="2"/>
        <v>2145,</v>
      </c>
      <c r="K17" s="214" t="s">
        <v>781</v>
      </c>
      <c r="L17" s="211"/>
      <c r="M17" s="265">
        <v>56783</v>
      </c>
      <c r="N17" s="265" t="s">
        <v>3</v>
      </c>
      <c r="O17" s="265" t="str">
        <f t="shared" si="1"/>
        <v>56783,</v>
      </c>
      <c r="P17" s="266" t="s">
        <v>846</v>
      </c>
      <c r="Q17" s="265" t="s">
        <v>1839</v>
      </c>
      <c r="R17" s="266" t="s">
        <v>1845</v>
      </c>
      <c r="S17" s="262" t="s">
        <v>1353</v>
      </c>
    </row>
    <row r="18" ht="15.6" spans="1:19">
      <c r="A18" s="211"/>
      <c r="B18" s="221"/>
      <c r="C18" s="222">
        <v>220466</v>
      </c>
      <c r="D18" s="223"/>
      <c r="E18" s="223" t="str">
        <f t="shared" si="0"/>
        <v>220466</v>
      </c>
      <c r="F18" s="227" t="s">
        <v>114</v>
      </c>
      <c r="G18" s="211"/>
      <c r="H18" s="214">
        <v>44201</v>
      </c>
      <c r="I18" s="214" t="s">
        <v>3</v>
      </c>
      <c r="J18" s="214" t="str">
        <f t="shared" si="2"/>
        <v>44201,</v>
      </c>
      <c r="K18" s="214" t="s">
        <v>771</v>
      </c>
      <c r="L18" s="211"/>
      <c r="M18" s="265">
        <v>131898</v>
      </c>
      <c r="N18" s="265" t="s">
        <v>3</v>
      </c>
      <c r="O18" s="265" t="str">
        <f t="shared" si="1"/>
        <v>131898,</v>
      </c>
      <c r="P18" s="266" t="s">
        <v>569</v>
      </c>
      <c r="Q18" s="265" t="s">
        <v>1846</v>
      </c>
      <c r="R18" s="266" t="s">
        <v>1847</v>
      </c>
      <c r="S18" s="262" t="s">
        <v>1848</v>
      </c>
    </row>
    <row r="19" ht="15.6" spans="1:19">
      <c r="A19" s="211"/>
      <c r="B19" s="228" t="s">
        <v>1142</v>
      </c>
      <c r="C19" s="215">
        <v>245960</v>
      </c>
      <c r="D19" s="215" t="s">
        <v>3</v>
      </c>
      <c r="E19" s="215" t="str">
        <f t="shared" si="0"/>
        <v>245960,</v>
      </c>
      <c r="F19" s="215" t="s">
        <v>1849</v>
      </c>
      <c r="G19" s="211"/>
      <c r="H19" s="214">
        <v>13752</v>
      </c>
      <c r="I19" s="214" t="s">
        <v>3</v>
      </c>
      <c r="J19" s="214" t="str">
        <f t="shared" si="2"/>
        <v>13752,</v>
      </c>
      <c r="K19" s="214" t="s">
        <v>761</v>
      </c>
      <c r="L19" s="211"/>
      <c r="M19" s="266">
        <v>135858</v>
      </c>
      <c r="N19" s="265" t="s">
        <v>3</v>
      </c>
      <c r="O19" s="265" t="str">
        <f t="shared" si="1"/>
        <v>135858,</v>
      </c>
      <c r="P19" s="266" t="s">
        <v>561</v>
      </c>
      <c r="Q19" s="266" t="s">
        <v>1321</v>
      </c>
      <c r="R19" s="266" t="s">
        <v>874</v>
      </c>
      <c r="S19" s="262" t="s">
        <v>1836</v>
      </c>
    </row>
    <row r="20" ht="15.6" spans="1:19">
      <c r="A20" s="211"/>
      <c r="B20" s="228"/>
      <c r="C20" s="218">
        <v>240000</v>
      </c>
      <c r="D20" s="215" t="s">
        <v>3</v>
      </c>
      <c r="E20" s="215" t="str">
        <f t="shared" si="0"/>
        <v>240000,</v>
      </c>
      <c r="F20" s="220" t="s">
        <v>1645</v>
      </c>
      <c r="G20" s="211"/>
      <c r="H20" s="214">
        <v>187344</v>
      </c>
      <c r="I20" s="214" t="s">
        <v>3</v>
      </c>
      <c r="J20" s="214" t="str">
        <f t="shared" si="2"/>
        <v>187344,</v>
      </c>
      <c r="K20" s="214" t="s">
        <v>783</v>
      </c>
      <c r="L20" s="211"/>
      <c r="M20" s="266">
        <v>137157</v>
      </c>
      <c r="N20" s="265" t="s">
        <v>3</v>
      </c>
      <c r="O20" s="265" t="str">
        <f t="shared" si="1"/>
        <v>137157,</v>
      </c>
      <c r="P20" s="266" t="s">
        <v>464</v>
      </c>
      <c r="Q20" s="266" t="s">
        <v>1850</v>
      </c>
      <c r="R20" s="266" t="s">
        <v>874</v>
      </c>
      <c r="S20" s="262" t="s">
        <v>1836</v>
      </c>
    </row>
    <row r="21" ht="31.2" spans="1:19">
      <c r="A21" s="211"/>
      <c r="B21" s="228"/>
      <c r="C21" s="218">
        <v>226562</v>
      </c>
      <c r="D21" s="215" t="s">
        <v>3</v>
      </c>
      <c r="E21" s="215" t="str">
        <f t="shared" si="0"/>
        <v>226562,</v>
      </c>
      <c r="F21" s="220" t="s">
        <v>6</v>
      </c>
      <c r="G21" s="211"/>
      <c r="H21" s="214">
        <v>173320</v>
      </c>
      <c r="I21" s="214" t="s">
        <v>3</v>
      </c>
      <c r="J21" s="214" t="str">
        <f t="shared" si="2"/>
        <v>173320,</v>
      </c>
      <c r="K21" s="214" t="s">
        <v>784</v>
      </c>
      <c r="L21" s="211"/>
      <c r="M21" s="266">
        <v>139497</v>
      </c>
      <c r="N21" s="265" t="s">
        <v>3</v>
      </c>
      <c r="O21" s="265" t="str">
        <f t="shared" si="1"/>
        <v>139497,</v>
      </c>
      <c r="P21" s="266" t="s">
        <v>850</v>
      </c>
      <c r="Q21" s="266" t="s">
        <v>1321</v>
      </c>
      <c r="R21" s="266" t="s">
        <v>874</v>
      </c>
      <c r="S21" s="262" t="s">
        <v>1836</v>
      </c>
    </row>
    <row r="22" ht="31.2" spans="1:19">
      <c r="A22" s="211"/>
      <c r="B22" s="228"/>
      <c r="C22" s="218">
        <v>174232</v>
      </c>
      <c r="D22" s="215" t="s">
        <v>3</v>
      </c>
      <c r="E22" s="215" t="str">
        <f t="shared" si="0"/>
        <v>174232,</v>
      </c>
      <c r="F22" s="220" t="s">
        <v>6</v>
      </c>
      <c r="G22" s="211"/>
      <c r="H22" s="214">
        <v>173313</v>
      </c>
      <c r="I22" s="214" t="s">
        <v>3</v>
      </c>
      <c r="J22" s="214" t="str">
        <f t="shared" si="2"/>
        <v>173313,</v>
      </c>
      <c r="K22" s="214" t="s">
        <v>786</v>
      </c>
      <c r="L22" s="211"/>
      <c r="M22" s="265">
        <v>166880</v>
      </c>
      <c r="N22" s="265" t="s">
        <v>3</v>
      </c>
      <c r="O22" s="265" t="str">
        <f t="shared" si="1"/>
        <v>166880,</v>
      </c>
      <c r="P22" s="266" t="s">
        <v>463</v>
      </c>
      <c r="Q22" s="265" t="s">
        <v>1851</v>
      </c>
      <c r="R22" s="266" t="s">
        <v>1834</v>
      </c>
      <c r="S22" s="262" t="s">
        <v>1852</v>
      </c>
    </row>
    <row r="23" ht="31.2" spans="1:19">
      <c r="A23" s="211"/>
      <c r="B23" s="228"/>
      <c r="C23" s="229">
        <v>39103</v>
      </c>
      <c r="D23" s="215" t="s">
        <v>3</v>
      </c>
      <c r="E23" s="215" t="str">
        <f t="shared" si="0"/>
        <v>39103,</v>
      </c>
      <c r="F23" s="220" t="s">
        <v>6</v>
      </c>
      <c r="G23" s="211"/>
      <c r="H23" s="214">
        <v>173310</v>
      </c>
      <c r="I23" s="214" t="s">
        <v>3</v>
      </c>
      <c r="J23" s="214" t="str">
        <f t="shared" si="2"/>
        <v>173310</v>
      </c>
      <c r="K23" s="214" t="s">
        <v>787</v>
      </c>
      <c r="L23" s="211"/>
      <c r="M23" s="265">
        <v>135483</v>
      </c>
      <c r="N23" s="265" t="s">
        <v>3</v>
      </c>
      <c r="O23" s="265" t="str">
        <f t="shared" si="1"/>
        <v>135483,</v>
      </c>
      <c r="P23" s="266" t="s">
        <v>570</v>
      </c>
      <c r="Q23" s="265" t="s">
        <v>1853</v>
      </c>
      <c r="R23" s="266" t="s">
        <v>1854</v>
      </c>
      <c r="S23" s="262" t="s">
        <v>1855</v>
      </c>
    </row>
    <row r="24" ht="31.2" spans="1:19">
      <c r="A24" s="211"/>
      <c r="B24" s="228"/>
      <c r="C24" s="218">
        <v>217848</v>
      </c>
      <c r="D24" s="215"/>
      <c r="E24" s="215" t="str">
        <f t="shared" si="0"/>
        <v>217848</v>
      </c>
      <c r="F24" s="220" t="s">
        <v>6</v>
      </c>
      <c r="G24" s="211"/>
      <c r="H24" s="214"/>
      <c r="I24" s="214"/>
      <c r="J24" s="214"/>
      <c r="K24" s="214"/>
      <c r="L24" s="211"/>
      <c r="M24" s="262">
        <v>131562</v>
      </c>
      <c r="N24" s="265" t="s">
        <v>3</v>
      </c>
      <c r="O24" s="265" t="str">
        <f t="shared" si="1"/>
        <v>131562,</v>
      </c>
      <c r="P24" s="262" t="s">
        <v>568</v>
      </c>
      <c r="Q24" s="262" t="s">
        <v>1460</v>
      </c>
      <c r="R24" s="262" t="s">
        <v>1854</v>
      </c>
      <c r="S24" s="262" t="s">
        <v>1856</v>
      </c>
    </row>
    <row r="25" ht="15.6" spans="1:19">
      <c r="A25" s="211"/>
      <c r="B25" s="221" t="s">
        <v>1560</v>
      </c>
      <c r="C25" s="222">
        <v>97851</v>
      </c>
      <c r="D25" s="223" t="s">
        <v>3</v>
      </c>
      <c r="E25" s="223" t="str">
        <f t="shared" si="0"/>
        <v>97851,</v>
      </c>
      <c r="F25" s="227" t="s">
        <v>732</v>
      </c>
      <c r="G25" s="211"/>
      <c r="H25" s="230">
        <v>163749</v>
      </c>
      <c r="I25" s="230" t="s">
        <v>3</v>
      </c>
      <c r="J25" s="230" t="str">
        <f>H25&amp;I26</f>
        <v>163749,</v>
      </c>
      <c r="K25" s="269" t="s">
        <v>632</v>
      </c>
      <c r="L25" s="211"/>
      <c r="M25" s="265">
        <v>1944</v>
      </c>
      <c r="N25" s="265" t="s">
        <v>3</v>
      </c>
      <c r="O25" s="265" t="str">
        <f t="shared" si="1"/>
        <v>1944,</v>
      </c>
      <c r="P25" s="266" t="s">
        <v>568</v>
      </c>
      <c r="Q25" s="265" t="s">
        <v>1857</v>
      </c>
      <c r="R25" s="266" t="s">
        <v>1858</v>
      </c>
      <c r="S25" s="262" t="s">
        <v>1859</v>
      </c>
    </row>
    <row r="26" ht="15.6" spans="1:19">
      <c r="A26" s="211"/>
      <c r="B26" s="221"/>
      <c r="C26" s="222">
        <v>14246</v>
      </c>
      <c r="D26" s="223" t="s">
        <v>3</v>
      </c>
      <c r="E26" s="223" t="str">
        <f t="shared" si="0"/>
        <v>14246,</v>
      </c>
      <c r="F26" s="224" t="s">
        <v>1667</v>
      </c>
      <c r="G26" s="211"/>
      <c r="H26" s="230">
        <v>158603</v>
      </c>
      <c r="I26" s="230" t="s">
        <v>3</v>
      </c>
      <c r="J26" s="230" t="str">
        <f t="shared" ref="J26:J48" si="3">H26&amp;I27</f>
        <v>158603,</v>
      </c>
      <c r="K26" s="269" t="s">
        <v>1860</v>
      </c>
      <c r="L26" s="211"/>
      <c r="M26" s="265">
        <v>2585</v>
      </c>
      <c r="N26" s="265" t="s">
        <v>3</v>
      </c>
      <c r="O26" s="265" t="str">
        <f t="shared" si="1"/>
        <v>2585,</v>
      </c>
      <c r="P26" s="266" t="s">
        <v>848</v>
      </c>
      <c r="Q26" s="265" t="s">
        <v>1861</v>
      </c>
      <c r="R26" s="266" t="s">
        <v>1862</v>
      </c>
      <c r="S26" s="262" t="s">
        <v>1437</v>
      </c>
    </row>
    <row r="27" ht="15.6" spans="1:19">
      <c r="A27" s="211"/>
      <c r="B27" s="221"/>
      <c r="C27" s="222">
        <v>127087</v>
      </c>
      <c r="D27" s="223"/>
      <c r="E27" s="223" t="str">
        <f t="shared" si="0"/>
        <v>127087</v>
      </c>
      <c r="F27" s="227" t="s">
        <v>718</v>
      </c>
      <c r="G27" s="211"/>
      <c r="H27" s="230">
        <v>176958</v>
      </c>
      <c r="I27" s="230" t="s">
        <v>3</v>
      </c>
      <c r="J27" s="230" t="str">
        <f t="shared" si="3"/>
        <v>176958,</v>
      </c>
      <c r="K27" s="269" t="s">
        <v>1863</v>
      </c>
      <c r="L27" s="211"/>
      <c r="M27" s="265">
        <v>168760</v>
      </c>
      <c r="N27" s="265" t="s">
        <v>3</v>
      </c>
      <c r="O27" s="265" t="str">
        <f t="shared" si="1"/>
        <v>168760,</v>
      </c>
      <c r="P27" s="266" t="s">
        <v>848</v>
      </c>
      <c r="Q27" s="265" t="s">
        <v>1864</v>
      </c>
      <c r="R27" s="266" t="s">
        <v>1865</v>
      </c>
      <c r="S27" s="262" t="s">
        <v>1353</v>
      </c>
    </row>
    <row r="28" ht="15.6" spans="1:19">
      <c r="A28" s="211"/>
      <c r="B28" s="212" t="s">
        <v>1669</v>
      </c>
      <c r="C28" s="218">
        <v>92130</v>
      </c>
      <c r="D28" s="215" t="s">
        <v>3</v>
      </c>
      <c r="E28" s="215" t="str">
        <f t="shared" si="0"/>
        <v>92130,</v>
      </c>
      <c r="F28" s="219" t="s">
        <v>909</v>
      </c>
      <c r="G28" s="211"/>
      <c r="H28" s="231">
        <v>238734</v>
      </c>
      <c r="I28" s="230" t="s">
        <v>3</v>
      </c>
      <c r="J28" s="230" t="str">
        <f t="shared" si="3"/>
        <v>238734,</v>
      </c>
      <c r="K28" s="231" t="s">
        <v>1866</v>
      </c>
      <c r="L28" s="211"/>
      <c r="M28" s="266">
        <v>122671</v>
      </c>
      <c r="N28" s="265" t="s">
        <v>3</v>
      </c>
      <c r="O28" s="265" t="str">
        <f t="shared" si="1"/>
        <v>122671,</v>
      </c>
      <c r="P28" s="266" t="s">
        <v>561</v>
      </c>
      <c r="Q28" s="266" t="s">
        <v>1867</v>
      </c>
      <c r="R28" s="266" t="s">
        <v>1378</v>
      </c>
      <c r="S28" s="262" t="s">
        <v>1379</v>
      </c>
    </row>
    <row r="29" ht="15.6" spans="1:19">
      <c r="A29" s="211"/>
      <c r="B29" s="212"/>
      <c r="C29" s="218">
        <v>136401</v>
      </c>
      <c r="D29" s="215" t="s">
        <v>3</v>
      </c>
      <c r="E29" s="215" t="str">
        <f t="shared" si="0"/>
        <v>136401,</v>
      </c>
      <c r="F29" s="219" t="s">
        <v>483</v>
      </c>
      <c r="G29" s="211"/>
      <c r="H29" s="231">
        <v>238702</v>
      </c>
      <c r="I29" s="230" t="s">
        <v>3</v>
      </c>
      <c r="J29" s="230" t="str">
        <f t="shared" si="3"/>
        <v>238702,</v>
      </c>
      <c r="K29" s="231" t="s">
        <v>1868</v>
      </c>
      <c r="L29" s="211"/>
      <c r="M29" s="266">
        <v>1331</v>
      </c>
      <c r="N29" s="265" t="s">
        <v>3</v>
      </c>
      <c r="O29" s="265" t="str">
        <f t="shared" si="1"/>
        <v>1331,</v>
      </c>
      <c r="P29" s="266" t="s">
        <v>561</v>
      </c>
      <c r="Q29" s="266" t="s">
        <v>1355</v>
      </c>
      <c r="R29" s="266" t="s">
        <v>1322</v>
      </c>
      <c r="S29" s="262" t="s">
        <v>1379</v>
      </c>
    </row>
    <row r="30" ht="31.2" spans="1:19">
      <c r="A30" s="211"/>
      <c r="B30" s="212"/>
      <c r="C30" s="217">
        <v>118408</v>
      </c>
      <c r="D30" s="215" t="s">
        <v>3</v>
      </c>
      <c r="E30" s="215" t="str">
        <f t="shared" si="0"/>
        <v>118408,</v>
      </c>
      <c r="F30" s="217" t="s">
        <v>559</v>
      </c>
      <c r="G30" s="211"/>
      <c r="H30" s="232">
        <v>84545</v>
      </c>
      <c r="I30" s="230" t="s">
        <v>3</v>
      </c>
      <c r="J30" s="230" t="str">
        <f t="shared" si="3"/>
        <v>84545,</v>
      </c>
      <c r="K30" s="270" t="s">
        <v>1869</v>
      </c>
      <c r="L30" s="211"/>
      <c r="M30" s="265">
        <v>9025</v>
      </c>
      <c r="N30" s="265" t="s">
        <v>3</v>
      </c>
      <c r="O30" s="265" t="str">
        <f t="shared" si="1"/>
        <v>9025,</v>
      </c>
      <c r="P30" s="266" t="s">
        <v>561</v>
      </c>
      <c r="Q30" s="265" t="s">
        <v>1870</v>
      </c>
      <c r="R30" s="266" t="s">
        <v>1871</v>
      </c>
      <c r="S30" s="262" t="s">
        <v>1437</v>
      </c>
    </row>
    <row r="31" ht="15.6" spans="1:19">
      <c r="A31" s="211"/>
      <c r="B31" s="212"/>
      <c r="C31" s="215">
        <v>84174</v>
      </c>
      <c r="D31" s="215"/>
      <c r="E31" s="215" t="str">
        <f t="shared" si="0"/>
        <v>84174</v>
      </c>
      <c r="F31" s="217" t="s">
        <v>116</v>
      </c>
      <c r="G31" s="211"/>
      <c r="H31" s="232">
        <v>84546</v>
      </c>
      <c r="I31" s="230" t="s">
        <v>3</v>
      </c>
      <c r="J31" s="230" t="str">
        <f t="shared" si="3"/>
        <v>84546,</v>
      </c>
      <c r="K31" s="270" t="s">
        <v>1872</v>
      </c>
      <c r="L31" s="211"/>
      <c r="M31" s="265">
        <v>64766</v>
      </c>
      <c r="N31" s="265" t="s">
        <v>3</v>
      </c>
      <c r="O31" s="265" t="str">
        <f t="shared" si="1"/>
        <v>64766,</v>
      </c>
      <c r="P31" s="266" t="s">
        <v>561</v>
      </c>
      <c r="Q31" s="265" t="s">
        <v>1873</v>
      </c>
      <c r="R31" s="266" t="s">
        <v>1565</v>
      </c>
      <c r="S31" s="262" t="s">
        <v>1379</v>
      </c>
    </row>
    <row r="32" ht="31.2" spans="1:19">
      <c r="A32" s="211"/>
      <c r="B32" s="233" t="s">
        <v>818</v>
      </c>
      <c r="C32" s="234"/>
      <c r="D32" s="234"/>
      <c r="E32" s="223"/>
      <c r="F32" s="235"/>
      <c r="G32" s="211"/>
      <c r="H32" s="230">
        <v>137250</v>
      </c>
      <c r="I32" s="230" t="s">
        <v>3</v>
      </c>
      <c r="J32" s="230" t="str">
        <f t="shared" si="3"/>
        <v>137250,</v>
      </c>
      <c r="K32" s="269" t="s">
        <v>1874</v>
      </c>
      <c r="L32" s="211"/>
      <c r="M32" s="265">
        <v>198750</v>
      </c>
      <c r="N32" s="265" t="s">
        <v>3</v>
      </c>
      <c r="O32" s="265" t="str">
        <f t="shared" si="1"/>
        <v>198750,</v>
      </c>
      <c r="P32" s="266" t="s">
        <v>561</v>
      </c>
      <c r="Q32" s="265" t="s">
        <v>1875</v>
      </c>
      <c r="R32" s="266" t="s">
        <v>1559</v>
      </c>
      <c r="S32" s="262" t="s">
        <v>1323</v>
      </c>
    </row>
    <row r="33" ht="31.2" spans="1:19">
      <c r="A33" s="211"/>
      <c r="B33" s="228" t="s">
        <v>1876</v>
      </c>
      <c r="C33" s="218">
        <v>184361</v>
      </c>
      <c r="D33" s="215"/>
      <c r="E33" s="215" t="str">
        <f t="shared" ref="E33:E45" si="4">C33&amp;D33</f>
        <v>184361</v>
      </c>
      <c r="F33" s="220" t="s">
        <v>1204</v>
      </c>
      <c r="G33" s="211"/>
      <c r="H33" s="230">
        <v>201264</v>
      </c>
      <c r="I33" s="230" t="s">
        <v>3</v>
      </c>
      <c r="J33" s="230" t="str">
        <f t="shared" si="3"/>
        <v>201264,</v>
      </c>
      <c r="K33" s="269" t="s">
        <v>621</v>
      </c>
      <c r="L33" s="211"/>
      <c r="M33" s="265">
        <v>55449</v>
      </c>
      <c r="N33" s="265" t="s">
        <v>3</v>
      </c>
      <c r="O33" s="265" t="str">
        <f t="shared" si="1"/>
        <v>55449,</v>
      </c>
      <c r="P33" s="266" t="s">
        <v>463</v>
      </c>
      <c r="Q33" s="265" t="s">
        <v>1877</v>
      </c>
      <c r="R33" s="266" t="s">
        <v>1557</v>
      </c>
      <c r="S33" s="262" t="s">
        <v>1437</v>
      </c>
    </row>
    <row r="34" ht="15.6" spans="1:19">
      <c r="A34" s="211"/>
      <c r="B34" s="236" t="s">
        <v>1798</v>
      </c>
      <c r="C34" s="223">
        <v>189678</v>
      </c>
      <c r="D34" s="223"/>
      <c r="E34" s="223" t="str">
        <f t="shared" si="4"/>
        <v>189678</v>
      </c>
      <c r="F34" s="237" t="s">
        <v>1798</v>
      </c>
      <c r="G34" s="211"/>
      <c r="H34" s="230">
        <v>201495</v>
      </c>
      <c r="I34" s="230" t="s">
        <v>3</v>
      </c>
      <c r="J34" s="230" t="str">
        <f t="shared" si="3"/>
        <v>201495,</v>
      </c>
      <c r="K34" s="269" t="s">
        <v>624</v>
      </c>
      <c r="L34" s="211"/>
      <c r="M34" s="265">
        <v>102608</v>
      </c>
      <c r="N34" s="265" t="s">
        <v>3</v>
      </c>
      <c r="O34" s="265" t="str">
        <f t="shared" si="1"/>
        <v>102608,</v>
      </c>
      <c r="P34" s="266" t="s">
        <v>567</v>
      </c>
      <c r="Q34" s="265" t="s">
        <v>1878</v>
      </c>
      <c r="R34" s="266" t="s">
        <v>1879</v>
      </c>
      <c r="S34" s="262" t="s">
        <v>1880</v>
      </c>
    </row>
    <row r="35" ht="15.6" spans="1:19">
      <c r="A35" s="211"/>
      <c r="B35" s="238"/>
      <c r="C35" s="213"/>
      <c r="D35" s="213"/>
      <c r="E35" s="213"/>
      <c r="F35" s="213"/>
      <c r="G35" s="211"/>
      <c r="H35" s="230">
        <v>131284</v>
      </c>
      <c r="I35" s="230" t="s">
        <v>3</v>
      </c>
      <c r="J35" s="230" t="str">
        <f t="shared" si="3"/>
        <v>131284,</v>
      </c>
      <c r="K35" s="269" t="s">
        <v>1881</v>
      </c>
      <c r="L35" s="211"/>
      <c r="M35" s="265">
        <v>94162</v>
      </c>
      <c r="N35" s="265" t="s">
        <v>3</v>
      </c>
      <c r="O35" s="265" t="str">
        <f t="shared" si="1"/>
        <v>94162,</v>
      </c>
      <c r="P35" s="266" t="s">
        <v>847</v>
      </c>
      <c r="Q35" s="265" t="s">
        <v>1882</v>
      </c>
      <c r="R35" s="266" t="s">
        <v>1883</v>
      </c>
      <c r="S35" s="262" t="s">
        <v>1437</v>
      </c>
    </row>
    <row r="36" ht="15.6" spans="1:19">
      <c r="A36" s="211"/>
      <c r="B36" s="239" t="s">
        <v>827</v>
      </c>
      <c r="C36" s="240">
        <v>188362</v>
      </c>
      <c r="D36" s="241" t="s">
        <v>3</v>
      </c>
      <c r="E36" s="241" t="str">
        <f t="shared" si="4"/>
        <v>188362,</v>
      </c>
      <c r="F36" s="242" t="s">
        <v>828</v>
      </c>
      <c r="G36" s="211"/>
      <c r="H36" s="232">
        <v>174662</v>
      </c>
      <c r="I36" s="230" t="s">
        <v>3</v>
      </c>
      <c r="J36" s="230" t="str">
        <f t="shared" si="3"/>
        <v>174662,</v>
      </c>
      <c r="K36" s="270" t="s">
        <v>1884</v>
      </c>
      <c r="L36" s="211"/>
      <c r="M36" s="265">
        <v>43628</v>
      </c>
      <c r="N36" s="265" t="s">
        <v>3</v>
      </c>
      <c r="O36" s="265" t="str">
        <f t="shared" si="1"/>
        <v>43628,</v>
      </c>
      <c r="P36" s="266" t="s">
        <v>570</v>
      </c>
      <c r="Q36" s="265" t="s">
        <v>1885</v>
      </c>
      <c r="R36" s="266" t="s">
        <v>1886</v>
      </c>
      <c r="S36" s="262" t="s">
        <v>1379</v>
      </c>
    </row>
    <row r="37" ht="15.6" spans="1:19">
      <c r="A37" s="211"/>
      <c r="B37" s="239"/>
      <c r="C37" s="242">
        <v>192579</v>
      </c>
      <c r="D37" s="241" t="s">
        <v>3</v>
      </c>
      <c r="E37" s="241" t="str">
        <f t="shared" si="4"/>
        <v>192579,</v>
      </c>
      <c r="F37" s="242" t="s">
        <v>827</v>
      </c>
      <c r="G37" s="211"/>
      <c r="H37" s="232">
        <v>174666</v>
      </c>
      <c r="I37" s="230" t="s">
        <v>3</v>
      </c>
      <c r="J37" s="230" t="str">
        <f t="shared" si="3"/>
        <v>174666,</v>
      </c>
      <c r="K37" s="270" t="s">
        <v>1884</v>
      </c>
      <c r="L37" s="211"/>
      <c r="M37" s="265">
        <v>23217</v>
      </c>
      <c r="N37" s="265" t="s">
        <v>3</v>
      </c>
      <c r="O37" s="265" t="str">
        <f t="shared" si="1"/>
        <v>23217,</v>
      </c>
      <c r="P37" s="266" t="s">
        <v>570</v>
      </c>
      <c r="Q37" s="265" t="s">
        <v>1825</v>
      </c>
      <c r="R37" s="266" t="s">
        <v>1887</v>
      </c>
      <c r="S37" s="262" t="s">
        <v>1437</v>
      </c>
    </row>
    <row r="38" ht="15.6" spans="1:19">
      <c r="A38" s="211"/>
      <c r="B38" s="239"/>
      <c r="C38" s="243">
        <v>239763</v>
      </c>
      <c r="D38" s="241" t="s">
        <v>3</v>
      </c>
      <c r="E38" s="241" t="str">
        <f t="shared" si="4"/>
        <v>239763,</v>
      </c>
      <c r="F38" s="242" t="s">
        <v>1803</v>
      </c>
      <c r="G38" s="211"/>
      <c r="H38" s="232">
        <v>363</v>
      </c>
      <c r="I38" s="230" t="s">
        <v>3</v>
      </c>
      <c r="J38" s="230" t="str">
        <f t="shared" si="3"/>
        <v>363,</v>
      </c>
      <c r="K38" s="270" t="s">
        <v>1888</v>
      </c>
      <c r="L38" s="211"/>
      <c r="M38" s="265">
        <v>1924</v>
      </c>
      <c r="N38" s="265" t="s">
        <v>3</v>
      </c>
      <c r="O38" s="265" t="str">
        <f t="shared" si="1"/>
        <v>1924,</v>
      </c>
      <c r="P38" s="266" t="s">
        <v>570</v>
      </c>
      <c r="Q38" s="265" t="s">
        <v>1885</v>
      </c>
      <c r="R38" s="266" t="s">
        <v>1889</v>
      </c>
      <c r="S38" s="262" t="s">
        <v>1437</v>
      </c>
    </row>
    <row r="39" ht="15.6" spans="1:19">
      <c r="A39" s="211"/>
      <c r="B39" s="239"/>
      <c r="C39" s="243">
        <v>239764</v>
      </c>
      <c r="D39" s="241" t="s">
        <v>3</v>
      </c>
      <c r="E39" s="241" t="str">
        <f t="shared" si="4"/>
        <v>239764,</v>
      </c>
      <c r="F39" s="242" t="s">
        <v>1803</v>
      </c>
      <c r="G39" s="211"/>
      <c r="H39" s="232">
        <v>384</v>
      </c>
      <c r="I39" s="230" t="s">
        <v>3</v>
      </c>
      <c r="J39" s="230" t="str">
        <f t="shared" si="3"/>
        <v>384,</v>
      </c>
      <c r="K39" s="270" t="s">
        <v>1872</v>
      </c>
      <c r="L39" s="211"/>
      <c r="M39" s="265">
        <v>27724</v>
      </c>
      <c r="N39" s="265" t="s">
        <v>3</v>
      </c>
      <c r="O39" s="265" t="str">
        <f t="shared" si="1"/>
        <v>27724,</v>
      </c>
      <c r="P39" s="266" t="s">
        <v>570</v>
      </c>
      <c r="Q39" s="265" t="s">
        <v>1825</v>
      </c>
      <c r="R39" s="266" t="s">
        <v>1890</v>
      </c>
      <c r="S39" s="262" t="s">
        <v>1437</v>
      </c>
    </row>
    <row r="40" ht="15.6" spans="1:19">
      <c r="A40" s="211"/>
      <c r="B40" s="239"/>
      <c r="C40" s="243">
        <v>239767</v>
      </c>
      <c r="D40" s="241" t="s">
        <v>3</v>
      </c>
      <c r="E40" s="241" t="str">
        <f t="shared" si="4"/>
        <v>239767,</v>
      </c>
      <c r="F40" s="242" t="s">
        <v>1804</v>
      </c>
      <c r="G40" s="211"/>
      <c r="H40" s="232">
        <v>139200</v>
      </c>
      <c r="I40" s="230" t="s">
        <v>3</v>
      </c>
      <c r="J40" s="230" t="str">
        <f t="shared" si="3"/>
        <v>139200,</v>
      </c>
      <c r="K40" s="270" t="s">
        <v>1891</v>
      </c>
      <c r="L40" s="211"/>
      <c r="M40" s="265">
        <v>176650</v>
      </c>
      <c r="N40" s="265" t="s">
        <v>3</v>
      </c>
      <c r="O40" s="265" t="str">
        <f t="shared" si="1"/>
        <v>176650,</v>
      </c>
      <c r="P40" s="266" t="s">
        <v>462</v>
      </c>
      <c r="Q40" s="265" t="s">
        <v>1892</v>
      </c>
      <c r="R40" s="266" t="s">
        <v>1834</v>
      </c>
      <c r="S40" s="262" t="s">
        <v>1353</v>
      </c>
    </row>
    <row r="41" ht="15.6" spans="1:19">
      <c r="A41" s="211"/>
      <c r="B41" s="239"/>
      <c r="C41" s="244">
        <v>243909</v>
      </c>
      <c r="D41" s="241" t="s">
        <v>3</v>
      </c>
      <c r="E41" s="241" t="str">
        <f t="shared" si="4"/>
        <v>243909,</v>
      </c>
      <c r="F41" s="245" t="s">
        <v>828</v>
      </c>
      <c r="G41" s="211"/>
      <c r="H41" s="232">
        <v>110208</v>
      </c>
      <c r="I41" s="230" t="s">
        <v>3</v>
      </c>
      <c r="J41" s="230" t="str">
        <f t="shared" si="3"/>
        <v>110208,</v>
      </c>
      <c r="K41" s="270" t="s">
        <v>1893</v>
      </c>
      <c r="L41" s="211"/>
      <c r="M41" s="265">
        <v>207271</v>
      </c>
      <c r="N41" s="265" t="s">
        <v>3</v>
      </c>
      <c r="O41" s="265" t="str">
        <f t="shared" si="1"/>
        <v>207271,</v>
      </c>
      <c r="P41" s="266" t="s">
        <v>462</v>
      </c>
      <c r="Q41" s="265" t="s">
        <v>1894</v>
      </c>
      <c r="R41" s="266" t="s">
        <v>1895</v>
      </c>
      <c r="S41" s="262" t="s">
        <v>1379</v>
      </c>
    </row>
    <row r="42" ht="15.6" spans="1:19">
      <c r="A42" s="211"/>
      <c r="B42" s="239"/>
      <c r="C42" s="242">
        <v>184704</v>
      </c>
      <c r="D42" s="241" t="s">
        <v>3</v>
      </c>
      <c r="E42" s="241" t="str">
        <f t="shared" si="4"/>
        <v>184704,</v>
      </c>
      <c r="F42" s="242" t="s">
        <v>827</v>
      </c>
      <c r="G42" s="211"/>
      <c r="H42" s="232">
        <v>138568</v>
      </c>
      <c r="I42" s="230" t="s">
        <v>3</v>
      </c>
      <c r="J42" s="230" t="str">
        <f t="shared" si="3"/>
        <v>138568,</v>
      </c>
      <c r="K42" s="270" t="s">
        <v>1896</v>
      </c>
      <c r="L42" s="211"/>
      <c r="M42" s="265">
        <v>218704</v>
      </c>
      <c r="N42" s="265" t="s">
        <v>3</v>
      </c>
      <c r="O42" s="265" t="str">
        <f t="shared" si="1"/>
        <v>218704,</v>
      </c>
      <c r="P42" s="266" t="s">
        <v>462</v>
      </c>
      <c r="Q42" s="265" t="s">
        <v>1897</v>
      </c>
      <c r="R42" s="266" t="s">
        <v>1898</v>
      </c>
      <c r="S42" s="262" t="s">
        <v>1437</v>
      </c>
    </row>
    <row r="43" ht="15.6" spans="1:19">
      <c r="A43" s="211"/>
      <c r="B43" s="239"/>
      <c r="C43" s="242">
        <v>223517</v>
      </c>
      <c r="D43" s="241" t="s">
        <v>3</v>
      </c>
      <c r="E43" s="241" t="str">
        <f t="shared" si="4"/>
        <v>223517,</v>
      </c>
      <c r="F43" s="242" t="s">
        <v>1803</v>
      </c>
      <c r="G43" s="211"/>
      <c r="H43" s="232">
        <v>11203</v>
      </c>
      <c r="I43" s="230" t="s">
        <v>3</v>
      </c>
      <c r="J43" s="230" t="str">
        <f t="shared" si="3"/>
        <v>11203,</v>
      </c>
      <c r="K43" s="270" t="s">
        <v>1899</v>
      </c>
      <c r="L43" s="211"/>
      <c r="M43" s="265">
        <v>57129</v>
      </c>
      <c r="N43" s="265" t="s">
        <v>3</v>
      </c>
      <c r="O43" s="265" t="str">
        <f t="shared" si="1"/>
        <v>57129,</v>
      </c>
      <c r="P43" s="266" t="s">
        <v>534</v>
      </c>
      <c r="Q43" s="265" t="s">
        <v>1900</v>
      </c>
      <c r="R43" s="266" t="s">
        <v>1557</v>
      </c>
      <c r="S43" s="262" t="s">
        <v>1379</v>
      </c>
    </row>
    <row r="44" ht="15.6" spans="1:19">
      <c r="A44" s="211"/>
      <c r="B44" s="239"/>
      <c r="C44" s="242">
        <v>246237</v>
      </c>
      <c r="D44" s="241" t="s">
        <v>3</v>
      </c>
      <c r="E44" s="241" t="str">
        <f t="shared" si="4"/>
        <v>246237,</v>
      </c>
      <c r="F44" s="246" t="s">
        <v>828</v>
      </c>
      <c r="G44" s="211"/>
      <c r="H44" s="232">
        <v>110207</v>
      </c>
      <c r="I44" s="230" t="s">
        <v>3</v>
      </c>
      <c r="J44" s="230" t="str">
        <f t="shared" si="3"/>
        <v>110207,</v>
      </c>
      <c r="K44" s="270" t="s">
        <v>1893</v>
      </c>
      <c r="L44" s="211"/>
      <c r="M44" s="265">
        <v>49118</v>
      </c>
      <c r="N44" s="265" t="s">
        <v>3</v>
      </c>
      <c r="O44" s="265" t="str">
        <f t="shared" si="1"/>
        <v>49118,</v>
      </c>
      <c r="P44" s="266" t="s">
        <v>846</v>
      </c>
      <c r="Q44" s="265" t="s">
        <v>1901</v>
      </c>
      <c r="R44" s="266" t="s">
        <v>1902</v>
      </c>
      <c r="S44" s="262" t="s">
        <v>1437</v>
      </c>
    </row>
    <row r="45" ht="15.6" spans="1:19">
      <c r="A45" s="211"/>
      <c r="B45" s="239"/>
      <c r="C45" s="242">
        <v>223518</v>
      </c>
      <c r="D45" s="241"/>
      <c r="E45" s="241" t="str">
        <f t="shared" si="4"/>
        <v>223518</v>
      </c>
      <c r="F45" s="242" t="s">
        <v>1803</v>
      </c>
      <c r="G45" s="211"/>
      <c r="H45" s="232">
        <v>10968</v>
      </c>
      <c r="I45" s="230" t="s">
        <v>3</v>
      </c>
      <c r="J45" s="230" t="str">
        <f t="shared" si="3"/>
        <v>10968,</v>
      </c>
      <c r="K45" s="270" t="s">
        <v>631</v>
      </c>
      <c r="L45" s="211"/>
      <c r="M45" s="265">
        <v>219041</v>
      </c>
      <c r="N45" s="265" t="s">
        <v>3</v>
      </c>
      <c r="O45" s="265" t="str">
        <f t="shared" si="1"/>
        <v>219041,</v>
      </c>
      <c r="P45" s="266" t="s">
        <v>845</v>
      </c>
      <c r="Q45" s="265" t="s">
        <v>1903</v>
      </c>
      <c r="R45" s="266" t="s">
        <v>1904</v>
      </c>
      <c r="S45" s="262" t="s">
        <v>1379</v>
      </c>
    </row>
    <row r="46" ht="15.6" spans="1:19">
      <c r="A46" s="211"/>
      <c r="B46" s="238"/>
      <c r="C46" s="213"/>
      <c r="D46" s="213"/>
      <c r="E46" s="213"/>
      <c r="F46" s="213"/>
      <c r="G46" s="211"/>
      <c r="H46" s="232">
        <v>10969</v>
      </c>
      <c r="I46" s="230" t="s">
        <v>3</v>
      </c>
      <c r="J46" s="230" t="str">
        <f t="shared" si="3"/>
        <v>10969,</v>
      </c>
      <c r="K46" s="270" t="s">
        <v>1905</v>
      </c>
      <c r="L46" s="211"/>
      <c r="M46" s="265">
        <v>220224</v>
      </c>
      <c r="N46" s="265" t="s">
        <v>3</v>
      </c>
      <c r="O46" s="265" t="str">
        <f t="shared" si="1"/>
        <v>220224,</v>
      </c>
      <c r="P46" s="266" t="s">
        <v>845</v>
      </c>
      <c r="Q46" s="265" t="s">
        <v>1828</v>
      </c>
      <c r="R46" s="266" t="s">
        <v>1906</v>
      </c>
      <c r="S46" s="262" t="s">
        <v>1437</v>
      </c>
    </row>
    <row r="47" ht="15.6" spans="1:19">
      <c r="A47" s="211"/>
      <c r="B47" s="247"/>
      <c r="C47" s="248">
        <v>155108</v>
      </c>
      <c r="D47" s="249" t="s">
        <v>3</v>
      </c>
      <c r="E47" s="249" t="str">
        <f>C47&amp;D47</f>
        <v>155108,</v>
      </c>
      <c r="F47" s="250" t="s">
        <v>1907</v>
      </c>
      <c r="G47" s="211"/>
      <c r="H47" s="232">
        <v>16570</v>
      </c>
      <c r="I47" s="230" t="s">
        <v>3</v>
      </c>
      <c r="J47" s="230" t="str">
        <f t="shared" si="3"/>
        <v>16570,</v>
      </c>
      <c r="K47" s="270" t="s">
        <v>318</v>
      </c>
      <c r="L47" s="211"/>
      <c r="M47" s="265">
        <v>11424</v>
      </c>
      <c r="N47" s="265" t="s">
        <v>3</v>
      </c>
      <c r="O47" s="265" t="str">
        <f t="shared" si="1"/>
        <v>11424,</v>
      </c>
      <c r="P47" s="266" t="s">
        <v>844</v>
      </c>
      <c r="Q47" s="265" t="s">
        <v>1908</v>
      </c>
      <c r="R47" s="266" t="s">
        <v>1832</v>
      </c>
      <c r="S47" s="262" t="s">
        <v>1437</v>
      </c>
    </row>
    <row r="48" ht="15.6" spans="1:19">
      <c r="A48" s="211"/>
      <c r="B48" s="247"/>
      <c r="C48" s="248">
        <v>171499</v>
      </c>
      <c r="D48" s="249" t="s">
        <v>3</v>
      </c>
      <c r="E48" s="249" t="str">
        <f>C48&amp;D48</f>
        <v>171499,</v>
      </c>
      <c r="F48" s="250" t="s">
        <v>1909</v>
      </c>
      <c r="G48" s="211"/>
      <c r="H48" s="232">
        <v>16569</v>
      </c>
      <c r="I48" s="230" t="s">
        <v>3</v>
      </c>
      <c r="J48" s="230" t="str">
        <f t="shared" si="3"/>
        <v>16569</v>
      </c>
      <c r="K48" s="270" t="s">
        <v>318</v>
      </c>
      <c r="L48" s="211"/>
      <c r="M48" s="265">
        <v>86955</v>
      </c>
      <c r="N48" s="265" t="s">
        <v>3</v>
      </c>
      <c r="O48" s="265" t="str">
        <f t="shared" si="1"/>
        <v>86955,</v>
      </c>
      <c r="P48" s="266" t="s">
        <v>844</v>
      </c>
      <c r="Q48" s="265" t="s">
        <v>1827</v>
      </c>
      <c r="R48" s="266" t="s">
        <v>1832</v>
      </c>
      <c r="S48" s="262" t="s">
        <v>1379</v>
      </c>
    </row>
    <row r="49" ht="15.6" spans="1:19">
      <c r="A49" s="211"/>
      <c r="B49" s="247"/>
      <c r="C49" s="248">
        <v>170191</v>
      </c>
      <c r="D49" s="249"/>
      <c r="E49" s="249" t="str">
        <f>C49&amp;D49</f>
        <v>170191</v>
      </c>
      <c r="F49" s="250" t="s">
        <v>1427</v>
      </c>
      <c r="G49" s="211"/>
      <c r="H49" s="213"/>
      <c r="I49" s="213"/>
      <c r="J49" s="213"/>
      <c r="K49" s="213"/>
      <c r="L49" s="211"/>
      <c r="M49" s="265">
        <v>48043</v>
      </c>
      <c r="N49" s="265" t="s">
        <v>3</v>
      </c>
      <c r="O49" s="265" t="str">
        <f t="shared" si="1"/>
        <v>48043,</v>
      </c>
      <c r="P49" s="266" t="s">
        <v>844</v>
      </c>
      <c r="Q49" s="265" t="s">
        <v>1910</v>
      </c>
      <c r="R49" s="266" t="s">
        <v>1911</v>
      </c>
      <c r="S49" s="262" t="s">
        <v>1379</v>
      </c>
    </row>
    <row r="50" ht="15.6" spans="1:19">
      <c r="A50" s="211"/>
      <c r="B50" s="247"/>
      <c r="C50" s="249"/>
      <c r="D50" s="249"/>
      <c r="E50" s="249"/>
      <c r="F50" s="249"/>
      <c r="G50" s="211"/>
      <c r="H50" s="251" t="s">
        <v>79</v>
      </c>
      <c r="I50" s="249"/>
      <c r="J50" s="249"/>
      <c r="K50" s="1450" t="s">
        <v>455</v>
      </c>
      <c r="L50" s="211"/>
      <c r="M50" s="266">
        <v>222896</v>
      </c>
      <c r="N50" s="265" t="s">
        <v>3</v>
      </c>
      <c r="O50" s="265" t="str">
        <f t="shared" si="1"/>
        <v>222896,</v>
      </c>
      <c r="P50" s="266" t="s">
        <v>851</v>
      </c>
      <c r="Q50" s="266" t="s">
        <v>1321</v>
      </c>
      <c r="R50" s="266" t="s">
        <v>874</v>
      </c>
      <c r="S50" s="262" t="s">
        <v>1835</v>
      </c>
    </row>
    <row r="51" ht="15.6" spans="1:19">
      <c r="A51" s="211"/>
      <c r="B51" s="247"/>
      <c r="C51" s="252">
        <v>243904</v>
      </c>
      <c r="D51" s="249" t="s">
        <v>3</v>
      </c>
      <c r="E51" s="249" t="str">
        <f>C51&amp;D51</f>
        <v>243904,</v>
      </c>
      <c r="F51" s="253" t="s">
        <v>104</v>
      </c>
      <c r="G51" s="211"/>
      <c r="H51" s="254">
        <v>99821</v>
      </c>
      <c r="I51" s="230" t="s">
        <v>3</v>
      </c>
      <c r="J51" s="249" t="str">
        <f>H51&amp;I51</f>
        <v>99821,</v>
      </c>
      <c r="K51" s="1451" t="s">
        <v>504</v>
      </c>
      <c r="L51" s="211"/>
      <c r="M51" s="265">
        <v>195217</v>
      </c>
      <c r="N51" s="265" t="s">
        <v>3</v>
      </c>
      <c r="O51" s="265" t="str">
        <f t="shared" si="1"/>
        <v>195217,</v>
      </c>
      <c r="P51" s="266" t="s">
        <v>67</v>
      </c>
      <c r="Q51" s="265" t="s">
        <v>1912</v>
      </c>
      <c r="R51" s="266" t="s">
        <v>1550</v>
      </c>
      <c r="S51" s="262" t="s">
        <v>1346</v>
      </c>
    </row>
    <row r="52" ht="15.6" spans="1:19">
      <c r="A52" s="211"/>
      <c r="B52" s="247"/>
      <c r="C52" s="255">
        <v>161198</v>
      </c>
      <c r="D52" s="249" t="s">
        <v>3</v>
      </c>
      <c r="E52" s="249" t="str">
        <f t="shared" ref="E52:E57" si="5">C52&amp;D52</f>
        <v>161198,</v>
      </c>
      <c r="F52" s="256" t="s">
        <v>1913</v>
      </c>
      <c r="G52" s="211"/>
      <c r="H52" s="257">
        <v>135904</v>
      </c>
      <c r="I52" s="230" t="s">
        <v>3</v>
      </c>
      <c r="J52" s="249" t="str">
        <f t="shared" ref="J52:J83" si="6">H52&amp;I52</f>
        <v>135904,</v>
      </c>
      <c r="K52" s="273" t="s">
        <v>465</v>
      </c>
      <c r="L52" s="211"/>
      <c r="M52" s="265">
        <v>11788</v>
      </c>
      <c r="N52" s="265" t="s">
        <v>3</v>
      </c>
      <c r="O52" s="265" t="str">
        <f t="shared" si="1"/>
        <v>11788,</v>
      </c>
      <c r="P52" s="266" t="s">
        <v>843</v>
      </c>
      <c r="Q52" s="265" t="s">
        <v>1873</v>
      </c>
      <c r="R52" s="266" t="s">
        <v>1914</v>
      </c>
      <c r="S52" s="262" t="s">
        <v>1379</v>
      </c>
    </row>
    <row r="53" ht="15.6" spans="1:19">
      <c r="A53" s="211"/>
      <c r="B53" s="247"/>
      <c r="C53" s="255">
        <v>177394</v>
      </c>
      <c r="D53" s="249" t="s">
        <v>3</v>
      </c>
      <c r="E53" s="249" t="str">
        <f t="shared" si="5"/>
        <v>177394,</v>
      </c>
      <c r="F53" s="256" t="s">
        <v>1913</v>
      </c>
      <c r="G53" s="211"/>
      <c r="H53" s="254">
        <v>168727</v>
      </c>
      <c r="I53" s="230" t="s">
        <v>3</v>
      </c>
      <c r="J53" s="249" t="str">
        <f t="shared" si="6"/>
        <v>168727,</v>
      </c>
      <c r="K53" s="1452" t="s">
        <v>465</v>
      </c>
      <c r="L53" s="211"/>
      <c r="M53" s="265">
        <v>42965</v>
      </c>
      <c r="N53" s="265" t="s">
        <v>3</v>
      </c>
      <c r="O53" s="265" t="str">
        <f t="shared" si="1"/>
        <v>42965,</v>
      </c>
      <c r="P53" s="266" t="s">
        <v>843</v>
      </c>
      <c r="Q53" s="265" t="s">
        <v>1873</v>
      </c>
      <c r="R53" s="266" t="s">
        <v>1915</v>
      </c>
      <c r="S53" s="262" t="s">
        <v>1379</v>
      </c>
    </row>
    <row r="54" ht="15.6" spans="1:19">
      <c r="A54" s="211"/>
      <c r="B54" s="247"/>
      <c r="C54" s="255">
        <v>208936</v>
      </c>
      <c r="D54" s="249" t="s">
        <v>3</v>
      </c>
      <c r="E54" s="249" t="str">
        <f t="shared" si="5"/>
        <v>208936,</v>
      </c>
      <c r="F54" s="256" t="s">
        <v>1916</v>
      </c>
      <c r="G54" s="211"/>
      <c r="H54" s="254">
        <v>150626</v>
      </c>
      <c r="I54" s="230" t="s">
        <v>3</v>
      </c>
      <c r="J54" s="249" t="str">
        <f t="shared" si="6"/>
        <v>150626,</v>
      </c>
      <c r="K54" s="1451" t="s">
        <v>476</v>
      </c>
      <c r="L54" s="211"/>
      <c r="M54" s="265">
        <v>1946</v>
      </c>
      <c r="N54" s="265" t="s">
        <v>3</v>
      </c>
      <c r="O54" s="265" t="str">
        <f t="shared" si="1"/>
        <v>1946,</v>
      </c>
      <c r="P54" s="266" t="s">
        <v>842</v>
      </c>
      <c r="Q54" s="265" t="s">
        <v>1857</v>
      </c>
      <c r="R54" s="266" t="s">
        <v>1858</v>
      </c>
      <c r="S54" s="262" t="s">
        <v>1379</v>
      </c>
    </row>
    <row r="55" ht="15.6" spans="1:19">
      <c r="A55" s="211"/>
      <c r="B55" s="247"/>
      <c r="C55" s="255">
        <v>144423</v>
      </c>
      <c r="D55" s="249" t="s">
        <v>3</v>
      </c>
      <c r="E55" s="249" t="str">
        <f t="shared" si="5"/>
        <v>144423,</v>
      </c>
      <c r="F55" s="256" t="s">
        <v>1917</v>
      </c>
      <c r="G55" s="211"/>
      <c r="H55" s="254">
        <v>38127</v>
      </c>
      <c r="I55" s="230" t="s">
        <v>3</v>
      </c>
      <c r="J55" s="249" t="str">
        <f t="shared" si="6"/>
        <v>38127,</v>
      </c>
      <c r="K55" s="1451" t="s">
        <v>490</v>
      </c>
      <c r="L55" s="211"/>
      <c r="M55" s="265">
        <v>15929</v>
      </c>
      <c r="N55" s="265" t="s">
        <v>3</v>
      </c>
      <c r="O55" s="265" t="str">
        <f t="shared" si="1"/>
        <v>15929,</v>
      </c>
      <c r="P55" s="266" t="s">
        <v>841</v>
      </c>
      <c r="Q55" s="265" t="s">
        <v>1918</v>
      </c>
      <c r="R55" s="266" t="s">
        <v>1919</v>
      </c>
      <c r="S55" s="262" t="s">
        <v>1379</v>
      </c>
    </row>
    <row r="56" ht="15.6" spans="1:19">
      <c r="A56" s="211"/>
      <c r="B56" s="247"/>
      <c r="C56" s="255">
        <v>176240</v>
      </c>
      <c r="D56" s="249" t="s">
        <v>3</v>
      </c>
      <c r="E56" s="249" t="str">
        <f t="shared" si="5"/>
        <v>176240,</v>
      </c>
      <c r="F56" s="258" t="s">
        <v>1401</v>
      </c>
      <c r="G56" s="211"/>
      <c r="H56" s="254">
        <v>135132</v>
      </c>
      <c r="I56" s="230" t="s">
        <v>3</v>
      </c>
      <c r="J56" s="249" t="str">
        <f t="shared" si="6"/>
        <v>135132,</v>
      </c>
      <c r="K56" s="1451" t="s">
        <v>490</v>
      </c>
      <c r="L56" s="211"/>
      <c r="M56" s="265">
        <v>1271</v>
      </c>
      <c r="N56" s="265" t="s">
        <v>3</v>
      </c>
      <c r="O56" s="265" t="str">
        <f t="shared" si="1"/>
        <v>1271,</v>
      </c>
      <c r="P56" s="266" t="s">
        <v>840</v>
      </c>
      <c r="Q56" s="265" t="s">
        <v>1920</v>
      </c>
      <c r="R56" s="266" t="s">
        <v>1921</v>
      </c>
      <c r="S56" s="262" t="s">
        <v>1922</v>
      </c>
    </row>
    <row r="57" ht="15.6" spans="1:19">
      <c r="A57" s="211"/>
      <c r="B57" s="247"/>
      <c r="C57" s="255">
        <v>96009</v>
      </c>
      <c r="D57" s="249"/>
      <c r="E57" s="249" t="str">
        <f t="shared" si="5"/>
        <v>96009</v>
      </c>
      <c r="F57" s="258" t="s">
        <v>852</v>
      </c>
      <c r="G57" s="211"/>
      <c r="H57" s="259">
        <v>132525</v>
      </c>
      <c r="I57" s="230" t="s">
        <v>3</v>
      </c>
      <c r="J57" s="249" t="str">
        <f t="shared" si="6"/>
        <v>132525,</v>
      </c>
      <c r="K57" s="275" t="s">
        <v>492</v>
      </c>
      <c r="L57" s="211"/>
      <c r="M57" s="262">
        <v>171745</v>
      </c>
      <c r="N57" s="265" t="s">
        <v>3</v>
      </c>
      <c r="O57" s="265" t="str">
        <f t="shared" si="1"/>
        <v>171745,</v>
      </c>
      <c r="P57" s="262" t="s">
        <v>1923</v>
      </c>
      <c r="Q57" s="262" t="s">
        <v>1924</v>
      </c>
      <c r="R57" s="262" t="s">
        <v>1925</v>
      </c>
      <c r="S57" s="262" t="s">
        <v>1926</v>
      </c>
    </row>
    <row r="58" ht="15.6" spans="1:19">
      <c r="A58" s="211"/>
      <c r="B58" s="247"/>
      <c r="C58" s="249"/>
      <c r="D58" s="249"/>
      <c r="E58" s="249"/>
      <c r="F58" s="249"/>
      <c r="G58" s="211"/>
      <c r="H58" s="254">
        <v>89117</v>
      </c>
      <c r="I58" s="230" t="s">
        <v>3</v>
      </c>
      <c r="J58" s="249" t="str">
        <f t="shared" si="6"/>
        <v>89117,</v>
      </c>
      <c r="K58" s="1451" t="s">
        <v>508</v>
      </c>
      <c r="L58" s="211"/>
      <c r="M58" s="265">
        <v>1236</v>
      </c>
      <c r="N58" s="265" t="s">
        <v>3</v>
      </c>
      <c r="O58" s="265" t="str">
        <f t="shared" si="1"/>
        <v>1236,</v>
      </c>
      <c r="P58" s="266" t="s">
        <v>477</v>
      </c>
      <c r="Q58" s="265" t="s">
        <v>1877</v>
      </c>
      <c r="R58" s="266" t="s">
        <v>1834</v>
      </c>
      <c r="S58" s="262" t="s">
        <v>1437</v>
      </c>
    </row>
    <row r="59" ht="31.2" spans="1:19">
      <c r="A59" s="211"/>
      <c r="B59" s="247"/>
      <c r="C59" s="260">
        <v>184082</v>
      </c>
      <c r="D59" s="249" t="s">
        <v>3</v>
      </c>
      <c r="E59" s="249" t="str">
        <f>C59&amp;D59</f>
        <v>184082,</v>
      </c>
      <c r="F59" s="261" t="s">
        <v>1927</v>
      </c>
      <c r="G59" s="211"/>
      <c r="H59" s="257">
        <v>126108</v>
      </c>
      <c r="I59" s="230" t="s">
        <v>3</v>
      </c>
      <c r="J59" s="249" t="str">
        <f t="shared" si="6"/>
        <v>126108,</v>
      </c>
      <c r="K59" s="1453" t="s">
        <v>508</v>
      </c>
      <c r="L59" s="211"/>
      <c r="M59" s="265">
        <v>1375</v>
      </c>
      <c r="N59" s="265" t="s">
        <v>3</v>
      </c>
      <c r="O59" s="265" t="str">
        <f t="shared" si="1"/>
        <v>1375,</v>
      </c>
      <c r="P59" s="266" t="s">
        <v>477</v>
      </c>
      <c r="Q59" s="265" t="s">
        <v>1870</v>
      </c>
      <c r="R59" s="266" t="s">
        <v>1854</v>
      </c>
      <c r="S59" s="262" t="s">
        <v>1437</v>
      </c>
    </row>
    <row r="60" ht="15.6" spans="1:19">
      <c r="A60" s="211"/>
      <c r="B60" s="247"/>
      <c r="C60" s="260">
        <v>48233</v>
      </c>
      <c r="D60" s="249" t="s">
        <v>3</v>
      </c>
      <c r="E60" s="249" t="str">
        <f t="shared" ref="E60:E67" si="7">C60&amp;D60</f>
        <v>48233,</v>
      </c>
      <c r="F60" s="261" t="s">
        <v>135</v>
      </c>
      <c r="G60" s="211"/>
      <c r="H60" s="257">
        <v>41186</v>
      </c>
      <c r="I60" s="230" t="s">
        <v>3</v>
      </c>
      <c r="J60" s="249" t="str">
        <f t="shared" si="6"/>
        <v>41186,</v>
      </c>
      <c r="K60" s="1453" t="s">
        <v>486</v>
      </c>
      <c r="L60" s="211"/>
      <c r="M60" s="265">
        <v>10702</v>
      </c>
      <c r="N60" s="265" t="s">
        <v>3</v>
      </c>
      <c r="O60" s="265" t="str">
        <f t="shared" si="1"/>
        <v>10702,</v>
      </c>
      <c r="P60" s="266" t="s">
        <v>477</v>
      </c>
      <c r="Q60" s="265" t="s">
        <v>1870</v>
      </c>
      <c r="R60" s="266" t="s">
        <v>1871</v>
      </c>
      <c r="S60" s="262" t="s">
        <v>1437</v>
      </c>
    </row>
    <row r="61" ht="15.6" spans="1:19">
      <c r="A61" s="211"/>
      <c r="B61" s="247"/>
      <c r="C61" s="260">
        <v>67665</v>
      </c>
      <c r="D61" s="249" t="s">
        <v>3</v>
      </c>
      <c r="E61" s="249" t="str">
        <f t="shared" si="7"/>
        <v>67665,</v>
      </c>
      <c r="F61" s="261" t="s">
        <v>1928</v>
      </c>
      <c r="G61" s="211"/>
      <c r="H61" s="254">
        <v>135540</v>
      </c>
      <c r="I61" s="230" t="s">
        <v>3</v>
      </c>
      <c r="J61" s="249" t="str">
        <f t="shared" si="6"/>
        <v>135540,</v>
      </c>
      <c r="K61" s="1451" t="s">
        <v>486</v>
      </c>
      <c r="L61" s="211"/>
      <c r="M61" s="265">
        <v>170537</v>
      </c>
      <c r="N61" s="265" t="s">
        <v>3</v>
      </c>
      <c r="O61" s="265" t="str">
        <f t="shared" si="1"/>
        <v>170537,</v>
      </c>
      <c r="P61" s="267" t="s">
        <v>798</v>
      </c>
      <c r="Q61" s="265" t="s">
        <v>1929</v>
      </c>
      <c r="R61" s="267" t="s">
        <v>1565</v>
      </c>
      <c r="S61" s="262" t="s">
        <v>1379</v>
      </c>
    </row>
    <row r="62" ht="15.6" spans="1:19">
      <c r="A62" s="211"/>
      <c r="B62" s="247"/>
      <c r="C62" s="260">
        <v>184102</v>
      </c>
      <c r="D62" s="249" t="s">
        <v>3</v>
      </c>
      <c r="E62" s="249" t="str">
        <f t="shared" si="7"/>
        <v>184102,</v>
      </c>
      <c r="F62" s="261" t="s">
        <v>1928</v>
      </c>
      <c r="G62" s="211"/>
      <c r="H62" s="254">
        <v>120753</v>
      </c>
      <c r="I62" s="230" t="s">
        <v>3</v>
      </c>
      <c r="J62" s="249" t="str">
        <f t="shared" si="6"/>
        <v>120753,</v>
      </c>
      <c r="K62" s="1451" t="s">
        <v>497</v>
      </c>
      <c r="L62" s="211"/>
      <c r="M62" s="265">
        <v>25343</v>
      </c>
      <c r="N62" s="265" t="s">
        <v>3</v>
      </c>
      <c r="O62" s="265" t="str">
        <f t="shared" si="1"/>
        <v>25343,</v>
      </c>
      <c r="P62" s="266" t="s">
        <v>839</v>
      </c>
      <c r="Q62" s="265" t="s">
        <v>1930</v>
      </c>
      <c r="R62" s="266" t="s">
        <v>1832</v>
      </c>
      <c r="S62" s="262" t="s">
        <v>1437</v>
      </c>
    </row>
    <row r="63" ht="15.6" spans="1:19">
      <c r="A63" s="211"/>
      <c r="B63" s="247"/>
      <c r="C63" s="260">
        <v>146</v>
      </c>
      <c r="D63" s="249" t="s">
        <v>3</v>
      </c>
      <c r="E63" s="249" t="str">
        <f t="shared" si="7"/>
        <v>146,</v>
      </c>
      <c r="F63" s="261" t="s">
        <v>1931</v>
      </c>
      <c r="G63" s="211"/>
      <c r="H63" s="254">
        <v>24038</v>
      </c>
      <c r="I63" s="230" t="s">
        <v>3</v>
      </c>
      <c r="J63" s="249" t="str">
        <f t="shared" si="6"/>
        <v>24038,</v>
      </c>
      <c r="K63" s="1451" t="s">
        <v>533</v>
      </c>
      <c r="L63" s="211"/>
      <c r="M63" s="265">
        <v>1440</v>
      </c>
      <c r="N63" s="265" t="s">
        <v>3</v>
      </c>
      <c r="O63" s="265" t="str">
        <f t="shared" si="1"/>
        <v>1440,</v>
      </c>
      <c r="P63" s="268" t="s">
        <v>457</v>
      </c>
      <c r="Q63" s="265" t="s">
        <v>1870</v>
      </c>
      <c r="R63" s="266" t="s">
        <v>1854</v>
      </c>
      <c r="S63" s="262" t="s">
        <v>1437</v>
      </c>
    </row>
    <row r="64" ht="15.6" spans="1:19">
      <c r="A64" s="211"/>
      <c r="B64" s="247"/>
      <c r="C64" s="260">
        <v>184103</v>
      </c>
      <c r="D64" s="249" t="s">
        <v>3</v>
      </c>
      <c r="E64" s="249" t="str">
        <f t="shared" si="7"/>
        <v>184103,</v>
      </c>
      <c r="F64" s="261" t="s">
        <v>1932</v>
      </c>
      <c r="G64" s="211"/>
      <c r="H64" s="254">
        <v>152765</v>
      </c>
      <c r="I64" s="230" t="s">
        <v>3</v>
      </c>
      <c r="J64" s="249" t="str">
        <f t="shared" si="6"/>
        <v>152765,</v>
      </c>
      <c r="K64" s="1451" t="s">
        <v>472</v>
      </c>
      <c r="L64" s="211"/>
      <c r="M64" s="265">
        <v>70432</v>
      </c>
      <c r="N64" s="265" t="s">
        <v>3</v>
      </c>
      <c r="O64" s="265" t="str">
        <f t="shared" si="1"/>
        <v>70432,</v>
      </c>
      <c r="P64" s="266" t="s">
        <v>457</v>
      </c>
      <c r="Q64" s="265" t="s">
        <v>1900</v>
      </c>
      <c r="R64" s="266" t="s">
        <v>1832</v>
      </c>
      <c r="S64" s="262" t="s">
        <v>1437</v>
      </c>
    </row>
    <row r="65" ht="15.6" spans="1:19">
      <c r="A65" s="211"/>
      <c r="B65" s="247"/>
      <c r="C65" s="260">
        <v>131752</v>
      </c>
      <c r="D65" s="249" t="s">
        <v>3</v>
      </c>
      <c r="E65" s="249" t="str">
        <f t="shared" si="7"/>
        <v>131752,</v>
      </c>
      <c r="F65" s="278" t="s">
        <v>148</v>
      </c>
      <c r="G65" s="211"/>
      <c r="H65" s="254">
        <v>73485</v>
      </c>
      <c r="I65" s="230" t="s">
        <v>3</v>
      </c>
      <c r="J65" s="249" t="str">
        <f t="shared" si="6"/>
        <v>73485,</v>
      </c>
      <c r="K65" s="1451" t="s">
        <v>22</v>
      </c>
      <c r="L65" s="211"/>
      <c r="M65" s="265">
        <v>71520</v>
      </c>
      <c r="N65" s="265" t="s">
        <v>3</v>
      </c>
      <c r="O65" s="265" t="str">
        <f t="shared" si="1"/>
        <v>71520,</v>
      </c>
      <c r="P65" s="266" t="s">
        <v>563</v>
      </c>
      <c r="Q65" s="265" t="s">
        <v>1933</v>
      </c>
      <c r="R65" s="266" t="s">
        <v>254</v>
      </c>
      <c r="S65" s="262" t="s">
        <v>1934</v>
      </c>
    </row>
    <row r="66" ht="15.6" spans="1:19">
      <c r="A66" s="211"/>
      <c r="B66" s="247"/>
      <c r="C66" s="260">
        <v>141623</v>
      </c>
      <c r="D66" s="249" t="s">
        <v>3</v>
      </c>
      <c r="E66" s="249" t="str">
        <f t="shared" si="7"/>
        <v>141623,</v>
      </c>
      <c r="F66" s="278" t="s">
        <v>148</v>
      </c>
      <c r="G66" s="211"/>
      <c r="H66" s="254">
        <v>183811</v>
      </c>
      <c r="I66" s="230" t="s">
        <v>3</v>
      </c>
      <c r="J66" s="249" t="str">
        <f t="shared" si="6"/>
        <v>183811,</v>
      </c>
      <c r="K66" s="272" t="s">
        <v>22</v>
      </c>
      <c r="L66" s="211"/>
      <c r="M66" s="265">
        <v>201777</v>
      </c>
      <c r="N66" s="265" t="s">
        <v>3</v>
      </c>
      <c r="O66" s="265" t="str">
        <f t="shared" si="1"/>
        <v>201777,</v>
      </c>
      <c r="P66" s="266" t="s">
        <v>836</v>
      </c>
      <c r="Q66" s="265" t="s">
        <v>1935</v>
      </c>
      <c r="R66" s="266" t="s">
        <v>1559</v>
      </c>
      <c r="S66" s="262" t="s">
        <v>1346</v>
      </c>
    </row>
    <row r="67" ht="15.6" spans="1:19">
      <c r="A67" s="211"/>
      <c r="B67" s="247"/>
      <c r="C67" s="260">
        <v>9856</v>
      </c>
      <c r="D67" s="249"/>
      <c r="E67" s="249" t="str">
        <f t="shared" si="7"/>
        <v>9856</v>
      </c>
      <c r="F67" s="278" t="s">
        <v>1348</v>
      </c>
      <c r="G67" s="211"/>
      <c r="H67" s="254">
        <v>157164</v>
      </c>
      <c r="I67" s="230" t="s">
        <v>3</v>
      </c>
      <c r="J67" s="249" t="str">
        <f t="shared" si="6"/>
        <v>157164,</v>
      </c>
      <c r="K67" s="1451" t="s">
        <v>470</v>
      </c>
      <c r="L67" s="211"/>
      <c r="M67" s="265">
        <v>13491</v>
      </c>
      <c r="N67" s="265" t="s">
        <v>3</v>
      </c>
      <c r="O67" s="265" t="str">
        <f t="shared" ref="O67:O76" si="8">M67&amp;N67</f>
        <v>13491,</v>
      </c>
      <c r="P67" s="266" t="s">
        <v>835</v>
      </c>
      <c r="Q67" s="265" t="s">
        <v>1828</v>
      </c>
      <c r="R67" s="266" t="s">
        <v>1557</v>
      </c>
      <c r="S67" s="262" t="s">
        <v>1437</v>
      </c>
    </row>
    <row r="68" ht="15.6" spans="1:19">
      <c r="A68" s="211"/>
      <c r="B68" s="238"/>
      <c r="C68" s="213"/>
      <c r="D68" s="213"/>
      <c r="E68" s="213"/>
      <c r="F68" s="213"/>
      <c r="G68" s="211"/>
      <c r="H68" s="254">
        <v>152000</v>
      </c>
      <c r="I68" s="230" t="s">
        <v>3</v>
      </c>
      <c r="J68" s="249" t="str">
        <f t="shared" si="6"/>
        <v>152000,</v>
      </c>
      <c r="K68" s="1451" t="s">
        <v>474</v>
      </c>
      <c r="L68" s="211"/>
      <c r="M68" s="265">
        <v>128372</v>
      </c>
      <c r="N68" s="265" t="s">
        <v>3</v>
      </c>
      <c r="O68" s="265" t="str">
        <f t="shared" si="8"/>
        <v>128372,</v>
      </c>
      <c r="P68" s="266" t="s">
        <v>564</v>
      </c>
      <c r="Q68" s="265" t="s">
        <v>1873</v>
      </c>
      <c r="R68" s="266" t="s">
        <v>1936</v>
      </c>
      <c r="S68" s="262" t="s">
        <v>1437</v>
      </c>
    </row>
    <row r="69" ht="15.6" spans="1:19">
      <c r="A69" s="211"/>
      <c r="B69" s="238"/>
      <c r="C69" s="241">
        <v>240688</v>
      </c>
      <c r="D69" s="241" t="s">
        <v>3</v>
      </c>
      <c r="E69" s="241" t="str">
        <f t="shared" ref="E69:E72" si="9">C69&amp;D69</f>
        <v>240688,</v>
      </c>
      <c r="F69" s="241" t="s">
        <v>1639</v>
      </c>
      <c r="G69" s="211"/>
      <c r="H69" s="254">
        <v>120670</v>
      </c>
      <c r="I69" s="230" t="s">
        <v>3</v>
      </c>
      <c r="J69" s="249" t="str">
        <f t="shared" si="6"/>
        <v>120670,</v>
      </c>
      <c r="K69" s="1451" t="s">
        <v>498</v>
      </c>
      <c r="L69" s="211"/>
      <c r="M69" s="265">
        <v>94886</v>
      </c>
      <c r="N69" s="265" t="s">
        <v>3</v>
      </c>
      <c r="O69" s="265" t="str">
        <f t="shared" si="8"/>
        <v>94886,</v>
      </c>
      <c r="P69" s="266" t="s">
        <v>564</v>
      </c>
      <c r="Q69" s="265" t="s">
        <v>1937</v>
      </c>
      <c r="R69" s="266" t="s">
        <v>1902</v>
      </c>
      <c r="S69" s="262" t="s">
        <v>1437</v>
      </c>
    </row>
    <row r="70" ht="15.6" spans="1:19">
      <c r="A70" s="211"/>
      <c r="B70" s="238"/>
      <c r="C70" s="241">
        <v>236580</v>
      </c>
      <c r="D70" s="241" t="s">
        <v>3</v>
      </c>
      <c r="E70" s="241" t="str">
        <f t="shared" si="9"/>
        <v>236580,</v>
      </c>
      <c r="F70" s="241" t="s">
        <v>1776</v>
      </c>
      <c r="G70" s="211"/>
      <c r="H70" s="254">
        <v>48851</v>
      </c>
      <c r="I70" s="230" t="s">
        <v>3</v>
      </c>
      <c r="J70" s="249" t="str">
        <f t="shared" si="6"/>
        <v>48851,</v>
      </c>
      <c r="K70" s="1451" t="s">
        <v>514</v>
      </c>
      <c r="L70" s="211"/>
      <c r="M70" s="265">
        <v>101420</v>
      </c>
      <c r="N70" s="265" t="s">
        <v>3</v>
      </c>
      <c r="O70" s="265" t="str">
        <f t="shared" si="8"/>
        <v>101420,</v>
      </c>
      <c r="P70" s="266" t="s">
        <v>565</v>
      </c>
      <c r="Q70" s="265" t="s">
        <v>1938</v>
      </c>
      <c r="R70" s="266" t="s">
        <v>1902</v>
      </c>
      <c r="S70" s="262" t="s">
        <v>1353</v>
      </c>
    </row>
    <row r="71" ht="15.6" spans="1:19">
      <c r="A71" s="211"/>
      <c r="B71" s="238"/>
      <c r="C71" s="241">
        <v>274</v>
      </c>
      <c r="D71" s="241" t="s">
        <v>3</v>
      </c>
      <c r="E71" s="241" t="str">
        <f t="shared" si="9"/>
        <v>274,</v>
      </c>
      <c r="F71" s="241" t="s">
        <v>357</v>
      </c>
      <c r="G71" s="211"/>
      <c r="H71" s="254">
        <v>92130</v>
      </c>
      <c r="I71" s="230" t="s">
        <v>3</v>
      </c>
      <c r="J71" s="249" t="str">
        <f t="shared" si="6"/>
        <v>92130,</v>
      </c>
      <c r="K71" s="1451" t="s">
        <v>506</v>
      </c>
      <c r="L71" s="211"/>
      <c r="M71" s="265">
        <v>124828</v>
      </c>
      <c r="N71" s="265" t="s">
        <v>3</v>
      </c>
      <c r="O71" s="265" t="str">
        <f t="shared" si="8"/>
        <v>124828,</v>
      </c>
      <c r="P71" s="266" t="s">
        <v>1734</v>
      </c>
      <c r="Q71" s="265" t="s">
        <v>1939</v>
      </c>
      <c r="R71" s="266" t="s">
        <v>1940</v>
      </c>
      <c r="S71" s="262" t="s">
        <v>1379</v>
      </c>
    </row>
    <row r="72" ht="15.6" spans="1:19">
      <c r="A72" s="211"/>
      <c r="B72" s="238"/>
      <c r="C72" s="241">
        <v>245065</v>
      </c>
      <c r="D72" s="241" t="s">
        <v>3</v>
      </c>
      <c r="E72" s="241" t="str">
        <f t="shared" si="9"/>
        <v>245065,</v>
      </c>
      <c r="F72" s="241" t="s">
        <v>1777</v>
      </c>
      <c r="G72" s="211"/>
      <c r="H72" s="254">
        <v>30790</v>
      </c>
      <c r="I72" s="230" t="s">
        <v>3</v>
      </c>
      <c r="J72" s="249" t="str">
        <f t="shared" si="6"/>
        <v>30790,</v>
      </c>
      <c r="K72" s="1451" t="s">
        <v>529</v>
      </c>
      <c r="L72" s="211"/>
      <c r="M72" s="265">
        <v>1299</v>
      </c>
      <c r="N72" s="265" t="s">
        <v>3</v>
      </c>
      <c r="O72" s="265" t="str">
        <f t="shared" si="8"/>
        <v>1299,</v>
      </c>
      <c r="P72" s="266" t="s">
        <v>472</v>
      </c>
      <c r="Q72" s="265" t="s">
        <v>1870</v>
      </c>
      <c r="R72" s="266" t="s">
        <v>1322</v>
      </c>
      <c r="S72" s="262" t="s">
        <v>1922</v>
      </c>
    </row>
    <row r="73" ht="15.6" spans="1:19">
      <c r="A73" s="211"/>
      <c r="B73" s="238"/>
      <c r="C73" s="241">
        <v>231368</v>
      </c>
      <c r="D73" s="241" t="s">
        <v>3</v>
      </c>
      <c r="E73" s="241">
        <v>231368</v>
      </c>
      <c r="F73" s="241" t="s">
        <v>1808</v>
      </c>
      <c r="G73" s="211"/>
      <c r="H73" s="259">
        <v>51111</v>
      </c>
      <c r="I73" s="230" t="s">
        <v>3</v>
      </c>
      <c r="J73" s="249" t="str">
        <f t="shared" si="6"/>
        <v>51111,</v>
      </c>
      <c r="K73" s="279" t="s">
        <v>898</v>
      </c>
      <c r="L73" s="211"/>
      <c r="M73" s="265">
        <v>1314</v>
      </c>
      <c r="N73" s="265" t="s">
        <v>3</v>
      </c>
      <c r="O73" s="265" t="str">
        <f t="shared" si="8"/>
        <v>1314,</v>
      </c>
      <c r="P73" s="266" t="s">
        <v>472</v>
      </c>
      <c r="Q73" s="265" t="s">
        <v>1870</v>
      </c>
      <c r="R73" s="266" t="s">
        <v>1941</v>
      </c>
      <c r="S73" s="262" t="s">
        <v>1353</v>
      </c>
    </row>
    <row r="74" ht="15.6" spans="1:19">
      <c r="A74" s="211"/>
      <c r="B74" s="238"/>
      <c r="C74" s="213"/>
      <c r="D74" s="213"/>
      <c r="E74" s="213"/>
      <c r="F74" s="213"/>
      <c r="G74" s="211"/>
      <c r="H74" s="259">
        <v>185513</v>
      </c>
      <c r="I74" s="230" t="s">
        <v>3</v>
      </c>
      <c r="J74" s="249" t="str">
        <f t="shared" si="6"/>
        <v>185513,</v>
      </c>
      <c r="K74" s="275" t="s">
        <v>898</v>
      </c>
      <c r="L74" s="211"/>
      <c r="M74" s="266">
        <v>139494</v>
      </c>
      <c r="N74" s="265" t="s">
        <v>3</v>
      </c>
      <c r="O74" s="265" t="str">
        <f t="shared" si="8"/>
        <v>139494,</v>
      </c>
      <c r="P74" s="266" t="s">
        <v>789</v>
      </c>
      <c r="Q74" s="266" t="s">
        <v>1321</v>
      </c>
      <c r="R74" s="266" t="s">
        <v>874</v>
      </c>
      <c r="S74" s="262" t="s">
        <v>1836</v>
      </c>
    </row>
    <row r="75" ht="15.6" spans="1:19">
      <c r="A75" s="211"/>
      <c r="B75" s="238"/>
      <c r="C75" s="213"/>
      <c r="D75" s="213"/>
      <c r="E75" s="213"/>
      <c r="F75" s="213"/>
      <c r="G75" s="211"/>
      <c r="H75" s="254">
        <v>151010</v>
      </c>
      <c r="I75" s="230" t="s">
        <v>3</v>
      </c>
      <c r="J75" s="249" t="str">
        <f t="shared" si="6"/>
        <v>151010,</v>
      </c>
      <c r="K75" s="1451" t="s">
        <v>475</v>
      </c>
      <c r="L75" s="211"/>
      <c r="M75" s="265">
        <v>167024</v>
      </c>
      <c r="N75" s="265" t="s">
        <v>3</v>
      </c>
      <c r="O75" s="265" t="str">
        <f t="shared" si="8"/>
        <v>167024,</v>
      </c>
      <c r="P75" s="266" t="s">
        <v>833</v>
      </c>
      <c r="Q75" s="265" t="s">
        <v>1942</v>
      </c>
      <c r="R75" s="266" t="s">
        <v>1943</v>
      </c>
      <c r="S75" s="262" t="s">
        <v>1944</v>
      </c>
    </row>
    <row r="76" ht="15.6" spans="1:19">
      <c r="A76" s="211"/>
      <c r="B76" s="238"/>
      <c r="C76" s="213"/>
      <c r="D76" s="213"/>
      <c r="E76" s="213"/>
      <c r="F76" s="213"/>
      <c r="G76" s="211"/>
      <c r="H76" s="254">
        <v>42956</v>
      </c>
      <c r="I76" s="230" t="s">
        <v>3</v>
      </c>
      <c r="J76" s="249" t="str">
        <f t="shared" si="6"/>
        <v>42956,</v>
      </c>
      <c r="K76" s="1451" t="s">
        <v>523</v>
      </c>
      <c r="L76" s="211"/>
      <c r="M76" s="265">
        <v>177707</v>
      </c>
      <c r="N76" s="265"/>
      <c r="O76" s="265" t="str">
        <f t="shared" si="8"/>
        <v>177707</v>
      </c>
      <c r="P76" s="266" t="s">
        <v>832</v>
      </c>
      <c r="Q76" s="265" t="s">
        <v>1945</v>
      </c>
      <c r="R76" s="266" t="s">
        <v>1911</v>
      </c>
      <c r="S76" s="262" t="s">
        <v>1353</v>
      </c>
    </row>
    <row r="77" ht="15.6" spans="1:19">
      <c r="A77" s="211"/>
      <c r="B77" s="238"/>
      <c r="C77" s="213"/>
      <c r="D77" s="213"/>
      <c r="E77" s="213"/>
      <c r="F77" s="213"/>
      <c r="G77" s="211"/>
      <c r="H77" s="254">
        <v>152763</v>
      </c>
      <c r="I77" s="230" t="s">
        <v>3</v>
      </c>
      <c r="J77" s="249" t="str">
        <f t="shared" si="6"/>
        <v>152763,</v>
      </c>
      <c r="K77" s="1451" t="s">
        <v>473</v>
      </c>
      <c r="L77" s="211"/>
      <c r="M77" s="238" t="s">
        <v>1946</v>
      </c>
      <c r="N77" s="238"/>
      <c r="O77" s="238"/>
      <c r="P77" s="238"/>
      <c r="Q77" s="238"/>
      <c r="R77" s="238"/>
      <c r="S77" s="238"/>
    </row>
    <row r="78" ht="15.6" spans="1:19">
      <c r="A78" s="211"/>
      <c r="B78" s="238"/>
      <c r="C78" s="213"/>
      <c r="D78" s="213"/>
      <c r="E78" s="213"/>
      <c r="F78" s="213"/>
      <c r="G78" s="211"/>
      <c r="H78" s="257">
        <v>57968</v>
      </c>
      <c r="I78" s="230" t="s">
        <v>3</v>
      </c>
      <c r="J78" s="249" t="str">
        <f t="shared" si="6"/>
        <v>57968,</v>
      </c>
      <c r="K78" s="273" t="s">
        <v>899</v>
      </c>
      <c r="L78" s="211"/>
      <c r="M78" s="238"/>
      <c r="N78" s="238"/>
      <c r="O78" s="238"/>
      <c r="P78" s="238"/>
      <c r="Q78" s="238"/>
      <c r="R78" s="238"/>
      <c r="S78" s="238"/>
    </row>
    <row r="79" ht="15.6" spans="1:19">
      <c r="A79" s="211"/>
      <c r="B79" s="238"/>
      <c r="C79" s="213"/>
      <c r="D79" s="213"/>
      <c r="E79" s="213"/>
      <c r="F79" s="213"/>
      <c r="G79" s="211"/>
      <c r="H79" s="259">
        <v>104642</v>
      </c>
      <c r="I79" s="230" t="s">
        <v>3</v>
      </c>
      <c r="J79" s="249" t="str">
        <f t="shared" si="6"/>
        <v>104642,</v>
      </c>
      <c r="K79" s="275" t="s">
        <v>1691</v>
      </c>
      <c r="L79" s="211"/>
      <c r="M79" s="280">
        <v>106266</v>
      </c>
      <c r="N79" s="281" t="s">
        <v>3</v>
      </c>
      <c r="O79" s="280" t="str">
        <f t="shared" ref="O79:O132" si="10">M79&amp;N79</f>
        <v>106266,</v>
      </c>
      <c r="P79" s="282" t="s">
        <v>1947</v>
      </c>
      <c r="Q79" s="281" t="s">
        <v>1948</v>
      </c>
      <c r="R79" s="284" t="s">
        <v>1949</v>
      </c>
      <c r="S79" s="262" t="s">
        <v>1437</v>
      </c>
    </row>
    <row r="80" ht="15.6" spans="1:19">
      <c r="A80" s="211"/>
      <c r="B80" s="238"/>
      <c r="C80" s="213"/>
      <c r="D80" s="213"/>
      <c r="E80" s="213"/>
      <c r="F80" s="213"/>
      <c r="G80" s="211"/>
      <c r="H80" s="254">
        <v>196166</v>
      </c>
      <c r="I80" s="230" t="s">
        <v>3</v>
      </c>
      <c r="J80" s="249" t="str">
        <f t="shared" si="6"/>
        <v>196166,</v>
      </c>
      <c r="K80" s="283" t="s">
        <v>457</v>
      </c>
      <c r="L80" s="211"/>
      <c r="M80" s="280">
        <v>166033</v>
      </c>
      <c r="N80" s="281" t="s">
        <v>3</v>
      </c>
      <c r="O80" s="280" t="str">
        <f t="shared" si="10"/>
        <v>166033,</v>
      </c>
      <c r="P80" s="282" t="s">
        <v>1950</v>
      </c>
      <c r="Q80" s="281" t="s">
        <v>1951</v>
      </c>
      <c r="R80" s="284" t="s">
        <v>1952</v>
      </c>
      <c r="S80" s="262" t="s">
        <v>1934</v>
      </c>
    </row>
    <row r="81" ht="15.6" spans="1:19">
      <c r="A81" s="211"/>
      <c r="B81" s="238"/>
      <c r="C81" s="213"/>
      <c r="D81" s="213"/>
      <c r="E81" s="213"/>
      <c r="F81" s="213"/>
      <c r="G81" s="211"/>
      <c r="H81" s="254">
        <v>58880</v>
      </c>
      <c r="I81" s="230" t="s">
        <v>3</v>
      </c>
      <c r="J81" s="249" t="str">
        <f t="shared" si="6"/>
        <v>58880,</v>
      </c>
      <c r="K81" s="1451" t="s">
        <v>513</v>
      </c>
      <c r="L81" s="211"/>
      <c r="M81" s="281">
        <v>82097</v>
      </c>
      <c r="N81" s="281" t="s">
        <v>3</v>
      </c>
      <c r="O81" s="280" t="str">
        <f t="shared" si="10"/>
        <v>82097,</v>
      </c>
      <c r="P81" s="284" t="s">
        <v>1953</v>
      </c>
      <c r="Q81" s="281" t="s">
        <v>1954</v>
      </c>
      <c r="R81" s="284" t="s">
        <v>1955</v>
      </c>
      <c r="S81" s="262" t="s">
        <v>1956</v>
      </c>
    </row>
    <row r="82" ht="15.6" spans="1:19">
      <c r="A82" s="211"/>
      <c r="B82" s="238"/>
      <c r="C82" s="213"/>
      <c r="D82" s="213"/>
      <c r="E82" s="213"/>
      <c r="F82" s="213"/>
      <c r="G82" s="211"/>
      <c r="H82" s="259">
        <v>231676</v>
      </c>
      <c r="I82" s="230" t="s">
        <v>3</v>
      </c>
      <c r="J82" s="249" t="str">
        <f t="shared" si="6"/>
        <v>231676,</v>
      </c>
      <c r="K82" s="285" t="s">
        <v>513</v>
      </c>
      <c r="L82" s="211"/>
      <c r="M82" s="281">
        <v>202157</v>
      </c>
      <c r="N82" s="281" t="s">
        <v>3</v>
      </c>
      <c r="O82" s="280" t="str">
        <f t="shared" si="10"/>
        <v>202157,</v>
      </c>
      <c r="P82" s="284" t="s">
        <v>1002</v>
      </c>
      <c r="Q82" s="281" t="s">
        <v>1957</v>
      </c>
      <c r="R82" s="284" t="s">
        <v>1840</v>
      </c>
      <c r="S82" s="262" t="s">
        <v>1353</v>
      </c>
    </row>
    <row r="83" ht="15.6" spans="1:19">
      <c r="A83" s="211"/>
      <c r="B83" s="238"/>
      <c r="C83" s="213"/>
      <c r="D83" s="213"/>
      <c r="E83" s="213"/>
      <c r="F83" s="213"/>
      <c r="G83" s="211"/>
      <c r="H83" s="254">
        <v>136401</v>
      </c>
      <c r="I83" s="230" t="s">
        <v>3</v>
      </c>
      <c r="J83" s="249" t="str">
        <f t="shared" si="6"/>
        <v>136401,</v>
      </c>
      <c r="K83" s="1451" t="s">
        <v>483</v>
      </c>
      <c r="L83" s="211"/>
      <c r="M83" s="280">
        <v>114823</v>
      </c>
      <c r="N83" s="281" t="s">
        <v>3</v>
      </c>
      <c r="O83" s="280" t="str">
        <f t="shared" si="10"/>
        <v>114823,</v>
      </c>
      <c r="P83" s="282" t="s">
        <v>1958</v>
      </c>
      <c r="Q83" s="281" t="s">
        <v>1959</v>
      </c>
      <c r="R83" s="284" t="s">
        <v>1960</v>
      </c>
      <c r="S83" s="262" t="s">
        <v>1379</v>
      </c>
    </row>
    <row r="84" ht="15.6" spans="1:19">
      <c r="A84" s="211"/>
      <c r="B84" s="238"/>
      <c r="C84" s="213"/>
      <c r="D84" s="213"/>
      <c r="E84" s="213"/>
      <c r="F84" s="213"/>
      <c r="G84" s="211"/>
      <c r="H84" s="259">
        <v>135133</v>
      </c>
      <c r="I84" s="230" t="s">
        <v>3</v>
      </c>
      <c r="J84" s="249" t="str">
        <f t="shared" ref="J84:J115" si="11">H84&amp;I84</f>
        <v>135133,</v>
      </c>
      <c r="K84" s="275" t="s">
        <v>33</v>
      </c>
      <c r="L84" s="211"/>
      <c r="M84" s="281">
        <v>127087</v>
      </c>
      <c r="N84" s="281" t="s">
        <v>3</v>
      </c>
      <c r="O84" s="280" t="str">
        <f t="shared" si="10"/>
        <v>127087,</v>
      </c>
      <c r="P84" s="282" t="s">
        <v>718</v>
      </c>
      <c r="Q84" s="281" t="s">
        <v>1961</v>
      </c>
      <c r="R84" s="284" t="s">
        <v>1962</v>
      </c>
      <c r="S84" s="262" t="s">
        <v>1963</v>
      </c>
    </row>
    <row r="85" ht="15.6" spans="1:19">
      <c r="A85" s="211"/>
      <c r="B85" s="238"/>
      <c r="C85" s="213"/>
      <c r="D85" s="213"/>
      <c r="E85" s="213"/>
      <c r="F85" s="213"/>
      <c r="G85" s="211"/>
      <c r="H85" s="259">
        <v>185604</v>
      </c>
      <c r="I85" s="230" t="s">
        <v>3</v>
      </c>
      <c r="J85" s="249" t="str">
        <f t="shared" si="11"/>
        <v>185604,</v>
      </c>
      <c r="K85" s="275" t="s">
        <v>33</v>
      </c>
      <c r="L85" s="211"/>
      <c r="M85" s="281">
        <v>148531</v>
      </c>
      <c r="N85" s="281" t="s">
        <v>3</v>
      </c>
      <c r="O85" s="280" t="str">
        <f t="shared" si="10"/>
        <v>148531,</v>
      </c>
      <c r="P85" s="282" t="s">
        <v>480</v>
      </c>
      <c r="Q85" s="281" t="s">
        <v>1964</v>
      </c>
      <c r="R85" s="284" t="s">
        <v>1834</v>
      </c>
      <c r="S85" s="262" t="s">
        <v>1956</v>
      </c>
    </row>
    <row r="86" ht="15.6" spans="1:19">
      <c r="A86" s="211"/>
      <c r="B86" s="238"/>
      <c r="C86" s="213"/>
      <c r="D86" s="213"/>
      <c r="E86" s="213"/>
      <c r="F86" s="213"/>
      <c r="G86" s="211"/>
      <c r="H86" s="259">
        <v>120776</v>
      </c>
      <c r="I86" s="230" t="s">
        <v>3</v>
      </c>
      <c r="J86" s="249" t="str">
        <f t="shared" si="11"/>
        <v>120776,</v>
      </c>
      <c r="K86" s="275" t="s">
        <v>1692</v>
      </c>
      <c r="L86" s="211"/>
      <c r="M86" s="280">
        <v>132653</v>
      </c>
      <c r="N86" s="281" t="s">
        <v>3</v>
      </c>
      <c r="O86" s="280" t="str">
        <f t="shared" si="10"/>
        <v>132653,</v>
      </c>
      <c r="P86" s="282" t="s">
        <v>1738</v>
      </c>
      <c r="Q86" s="281" t="s">
        <v>1965</v>
      </c>
      <c r="R86" s="284" t="s">
        <v>254</v>
      </c>
      <c r="S86" s="262" t="s">
        <v>1379</v>
      </c>
    </row>
    <row r="87" ht="15.6" spans="1:19">
      <c r="A87" s="211"/>
      <c r="B87" s="238"/>
      <c r="C87" s="213"/>
      <c r="D87" s="213"/>
      <c r="E87" s="213"/>
      <c r="F87" s="213"/>
      <c r="G87" s="211"/>
      <c r="H87" s="259">
        <v>27622</v>
      </c>
      <c r="I87" s="230" t="s">
        <v>3</v>
      </c>
      <c r="J87" s="249" t="str">
        <f t="shared" si="11"/>
        <v>27622,</v>
      </c>
      <c r="K87" s="275" t="s">
        <v>31</v>
      </c>
      <c r="L87" s="211"/>
      <c r="M87" s="281">
        <v>152000</v>
      </c>
      <c r="N87" s="281" t="s">
        <v>3</v>
      </c>
      <c r="O87" s="280" t="str">
        <f t="shared" si="10"/>
        <v>152000,</v>
      </c>
      <c r="P87" s="282" t="s">
        <v>474</v>
      </c>
      <c r="Q87" s="281" t="s">
        <v>1966</v>
      </c>
      <c r="R87" s="284" t="s">
        <v>1834</v>
      </c>
      <c r="S87" s="262" t="s">
        <v>1379</v>
      </c>
    </row>
    <row r="88" ht="15.6" spans="1:19">
      <c r="A88" s="211"/>
      <c r="B88" s="238"/>
      <c r="C88" s="213"/>
      <c r="D88" s="213"/>
      <c r="E88" s="213"/>
      <c r="F88" s="213"/>
      <c r="G88" s="211"/>
      <c r="H88" s="259">
        <v>185549</v>
      </c>
      <c r="I88" s="230" t="s">
        <v>3</v>
      </c>
      <c r="J88" s="249" t="str">
        <f t="shared" si="11"/>
        <v>185549,</v>
      </c>
      <c r="K88" s="275" t="s">
        <v>31</v>
      </c>
      <c r="L88" s="211"/>
      <c r="M88" s="281">
        <v>203603</v>
      </c>
      <c r="N88" s="281" t="s">
        <v>3</v>
      </c>
      <c r="O88" s="280" t="str">
        <f t="shared" si="10"/>
        <v>203603,</v>
      </c>
      <c r="P88" s="284" t="s">
        <v>1967</v>
      </c>
      <c r="Q88" s="281" t="s">
        <v>1968</v>
      </c>
      <c r="R88" s="284" t="s">
        <v>1969</v>
      </c>
      <c r="S88" s="262" t="s">
        <v>1379</v>
      </c>
    </row>
    <row r="89" ht="15.6" spans="1:19">
      <c r="A89" s="211"/>
      <c r="B89" s="238"/>
      <c r="C89" s="213"/>
      <c r="D89" s="213"/>
      <c r="E89" s="213"/>
      <c r="F89" s="213"/>
      <c r="G89" s="211"/>
      <c r="H89" s="254">
        <v>40223</v>
      </c>
      <c r="I89" s="230" t="s">
        <v>3</v>
      </c>
      <c r="J89" s="249" t="str">
        <f t="shared" si="11"/>
        <v>40223,</v>
      </c>
      <c r="K89" s="1451" t="s">
        <v>524</v>
      </c>
      <c r="L89" s="211"/>
      <c r="M89" s="281">
        <v>47683</v>
      </c>
      <c r="N89" s="281" t="s">
        <v>3</v>
      </c>
      <c r="O89" s="280" t="str">
        <f t="shared" si="10"/>
        <v>47683,</v>
      </c>
      <c r="P89" s="284" t="s">
        <v>20</v>
      </c>
      <c r="Q89" s="281" t="s">
        <v>1970</v>
      </c>
      <c r="R89" s="284" t="s">
        <v>1971</v>
      </c>
      <c r="S89" s="262" t="s">
        <v>1437</v>
      </c>
    </row>
    <row r="90" ht="15.6" spans="1:19">
      <c r="A90" s="211"/>
      <c r="B90" s="238"/>
      <c r="C90" s="213"/>
      <c r="D90" s="213"/>
      <c r="E90" s="213"/>
      <c r="F90" s="213"/>
      <c r="G90" s="211"/>
      <c r="H90" s="254">
        <v>39911</v>
      </c>
      <c r="I90" s="230" t="s">
        <v>3</v>
      </c>
      <c r="J90" s="249" t="str">
        <f t="shared" si="11"/>
        <v>39911,</v>
      </c>
      <c r="K90" s="1451" t="s">
        <v>525</v>
      </c>
      <c r="L90" s="211"/>
      <c r="M90" s="281">
        <v>114941</v>
      </c>
      <c r="N90" s="281" t="s">
        <v>3</v>
      </c>
      <c r="O90" s="280" t="str">
        <f t="shared" si="10"/>
        <v>114941,</v>
      </c>
      <c r="P90" s="284" t="s">
        <v>1972</v>
      </c>
      <c r="Q90" s="281" t="s">
        <v>1973</v>
      </c>
      <c r="R90" s="284" t="s">
        <v>1865</v>
      </c>
      <c r="S90" s="262" t="s">
        <v>1437</v>
      </c>
    </row>
    <row r="91" ht="15.6" spans="1:19">
      <c r="A91" s="211"/>
      <c r="B91" s="238"/>
      <c r="C91" s="213"/>
      <c r="D91" s="213"/>
      <c r="E91" s="213"/>
      <c r="F91" s="213"/>
      <c r="G91" s="211"/>
      <c r="H91" s="254">
        <v>28935</v>
      </c>
      <c r="I91" s="230" t="s">
        <v>3</v>
      </c>
      <c r="J91" s="249" t="str">
        <f t="shared" si="11"/>
        <v>28935,</v>
      </c>
      <c r="K91" s="1451" t="s">
        <v>530</v>
      </c>
      <c r="L91" s="211"/>
      <c r="M91" s="281">
        <v>201118</v>
      </c>
      <c r="N91" s="281" t="s">
        <v>3</v>
      </c>
      <c r="O91" s="280" t="str">
        <f t="shared" si="10"/>
        <v>201118,</v>
      </c>
      <c r="P91" s="282" t="s">
        <v>1974</v>
      </c>
      <c r="Q91" s="281" t="s">
        <v>1975</v>
      </c>
      <c r="R91" s="284" t="s">
        <v>1976</v>
      </c>
      <c r="S91" s="262" t="s">
        <v>1379</v>
      </c>
    </row>
    <row r="92" ht="15.6" spans="1:19">
      <c r="A92" s="211"/>
      <c r="B92" s="238"/>
      <c r="C92" s="213"/>
      <c r="D92" s="213"/>
      <c r="E92" s="213"/>
      <c r="F92" s="213"/>
      <c r="G92" s="211"/>
      <c r="H92" s="254">
        <v>148890</v>
      </c>
      <c r="I92" s="230" t="s">
        <v>3</v>
      </c>
      <c r="J92" s="249" t="str">
        <f t="shared" si="11"/>
        <v>148890,</v>
      </c>
      <c r="K92" s="1451" t="s">
        <v>477</v>
      </c>
      <c r="L92" s="211"/>
      <c r="M92" s="281">
        <v>215780</v>
      </c>
      <c r="N92" s="281" t="s">
        <v>3</v>
      </c>
      <c r="O92" s="280" t="str">
        <f t="shared" si="10"/>
        <v>215780,</v>
      </c>
      <c r="P92" s="282" t="s">
        <v>1977</v>
      </c>
      <c r="Q92" s="281" t="s">
        <v>1978</v>
      </c>
      <c r="R92" s="284" t="s">
        <v>1979</v>
      </c>
      <c r="S92" s="262" t="s">
        <v>1379</v>
      </c>
    </row>
    <row r="93" ht="15.6" spans="1:19">
      <c r="A93" s="211"/>
      <c r="B93" s="238"/>
      <c r="C93" s="213"/>
      <c r="D93" s="213"/>
      <c r="E93" s="213"/>
      <c r="F93" s="213"/>
      <c r="G93" s="211"/>
      <c r="H93" s="254">
        <v>148056</v>
      </c>
      <c r="I93" s="230" t="s">
        <v>3</v>
      </c>
      <c r="J93" s="249" t="str">
        <f t="shared" si="11"/>
        <v>148056,</v>
      </c>
      <c r="K93" s="1451" t="s">
        <v>32</v>
      </c>
      <c r="L93" s="211"/>
      <c r="M93" s="281">
        <v>215808</v>
      </c>
      <c r="N93" s="281" t="s">
        <v>3</v>
      </c>
      <c r="O93" s="280" t="str">
        <f t="shared" si="10"/>
        <v>215808,</v>
      </c>
      <c r="P93" s="282" t="s">
        <v>1273</v>
      </c>
      <c r="Q93" s="281" t="s">
        <v>1980</v>
      </c>
      <c r="R93" s="284" t="s">
        <v>1979</v>
      </c>
      <c r="S93" s="262" t="s">
        <v>1379</v>
      </c>
    </row>
    <row r="94" ht="15.6" spans="1:19">
      <c r="A94" s="211"/>
      <c r="B94" s="238"/>
      <c r="C94" s="213"/>
      <c r="D94" s="213"/>
      <c r="E94" s="213"/>
      <c r="F94" s="213"/>
      <c r="G94" s="211"/>
      <c r="H94" s="254">
        <v>47830</v>
      </c>
      <c r="I94" s="230" t="s">
        <v>3</v>
      </c>
      <c r="J94" s="249" t="str">
        <f t="shared" si="11"/>
        <v>47830,</v>
      </c>
      <c r="K94" s="1451" t="s">
        <v>516</v>
      </c>
      <c r="L94" s="211"/>
      <c r="M94" s="281">
        <v>131813</v>
      </c>
      <c r="N94" s="281" t="s">
        <v>3</v>
      </c>
      <c r="O94" s="280" t="str">
        <f t="shared" si="10"/>
        <v>131813,</v>
      </c>
      <c r="P94" s="284" t="s">
        <v>46</v>
      </c>
      <c r="Q94" s="281" t="s">
        <v>1981</v>
      </c>
      <c r="R94" s="284" t="s">
        <v>258</v>
      </c>
      <c r="S94" s="262" t="s">
        <v>1982</v>
      </c>
    </row>
    <row r="95" ht="15.6" spans="1:19">
      <c r="A95" s="211"/>
      <c r="B95" s="238"/>
      <c r="C95" s="213"/>
      <c r="D95" s="213"/>
      <c r="E95" s="213"/>
      <c r="F95" s="213"/>
      <c r="G95" s="211"/>
      <c r="H95" s="254">
        <v>210499</v>
      </c>
      <c r="I95" s="230" t="s">
        <v>3</v>
      </c>
      <c r="J95" s="249" t="str">
        <f t="shared" si="11"/>
        <v>210499,</v>
      </c>
      <c r="K95" s="1451" t="s">
        <v>516</v>
      </c>
      <c r="L95" s="211"/>
      <c r="M95" s="281">
        <v>131812</v>
      </c>
      <c r="N95" s="281" t="s">
        <v>3</v>
      </c>
      <c r="O95" s="280" t="str">
        <f t="shared" si="10"/>
        <v>131812,</v>
      </c>
      <c r="P95" s="284" t="s">
        <v>55</v>
      </c>
      <c r="Q95" s="281" t="s">
        <v>1983</v>
      </c>
      <c r="R95" s="284" t="s">
        <v>258</v>
      </c>
      <c r="S95" s="262" t="s">
        <v>1982</v>
      </c>
    </row>
    <row r="96" ht="15.6" spans="1:19">
      <c r="A96" s="211"/>
      <c r="B96" s="238"/>
      <c r="C96" s="213"/>
      <c r="D96" s="213"/>
      <c r="E96" s="213"/>
      <c r="F96" s="213"/>
      <c r="G96" s="211"/>
      <c r="H96" s="254">
        <v>148055</v>
      </c>
      <c r="I96" s="230" t="s">
        <v>3</v>
      </c>
      <c r="J96" s="249" t="str">
        <f t="shared" si="11"/>
        <v>148055,</v>
      </c>
      <c r="K96" s="1451" t="s">
        <v>481</v>
      </c>
      <c r="L96" s="211"/>
      <c r="M96" s="281">
        <v>169237</v>
      </c>
      <c r="N96" s="281" t="s">
        <v>3</v>
      </c>
      <c r="O96" s="280" t="str">
        <f t="shared" si="10"/>
        <v>169237,</v>
      </c>
      <c r="P96" s="284" t="s">
        <v>53</v>
      </c>
      <c r="Q96" s="281" t="s">
        <v>1981</v>
      </c>
      <c r="R96" s="284" t="s">
        <v>258</v>
      </c>
      <c r="S96" s="262" t="s">
        <v>1982</v>
      </c>
    </row>
    <row r="97" ht="15.6" spans="1:19">
      <c r="A97" s="211"/>
      <c r="B97" s="238"/>
      <c r="C97" s="213"/>
      <c r="D97" s="213"/>
      <c r="E97" s="213"/>
      <c r="F97" s="213"/>
      <c r="G97" s="211"/>
      <c r="H97" s="254">
        <v>109250</v>
      </c>
      <c r="I97" s="230" t="s">
        <v>3</v>
      </c>
      <c r="J97" s="249" t="str">
        <f t="shared" si="11"/>
        <v>109250,</v>
      </c>
      <c r="K97" s="1451" t="s">
        <v>501</v>
      </c>
      <c r="L97" s="211"/>
      <c r="M97" s="265">
        <v>226397</v>
      </c>
      <c r="N97" s="281" t="s">
        <v>3</v>
      </c>
      <c r="O97" s="280" t="str">
        <f t="shared" si="10"/>
        <v>226397,</v>
      </c>
      <c r="P97" s="266" t="s">
        <v>1984</v>
      </c>
      <c r="Q97" s="265" t="s">
        <v>1985</v>
      </c>
      <c r="R97" s="266" t="s">
        <v>1986</v>
      </c>
      <c r="S97" s="262" t="s">
        <v>1437</v>
      </c>
    </row>
    <row r="98" ht="15.6" spans="1:19">
      <c r="A98" s="211"/>
      <c r="B98" s="238"/>
      <c r="C98" s="213"/>
      <c r="D98" s="213"/>
      <c r="E98" s="213"/>
      <c r="F98" s="213"/>
      <c r="G98" s="211"/>
      <c r="H98" s="254">
        <v>96799</v>
      </c>
      <c r="I98" s="230" t="s">
        <v>3</v>
      </c>
      <c r="J98" s="249" t="str">
        <f t="shared" si="11"/>
        <v>96799,</v>
      </c>
      <c r="K98" s="1451" t="s">
        <v>505</v>
      </c>
      <c r="L98" s="211"/>
      <c r="M98" s="265">
        <v>4809</v>
      </c>
      <c r="N98" s="281" t="s">
        <v>3</v>
      </c>
      <c r="O98" s="280" t="str">
        <f t="shared" si="10"/>
        <v>4809,</v>
      </c>
      <c r="P98" s="266" t="s">
        <v>1987</v>
      </c>
      <c r="Q98" s="265" t="s">
        <v>1988</v>
      </c>
      <c r="R98" s="266" t="s">
        <v>1989</v>
      </c>
      <c r="S98" s="262" t="s">
        <v>1437</v>
      </c>
    </row>
    <row r="99" ht="15.6" spans="1:19">
      <c r="A99" s="211"/>
      <c r="B99" s="238"/>
      <c r="C99" s="213"/>
      <c r="D99" s="213"/>
      <c r="E99" s="213"/>
      <c r="F99" s="213"/>
      <c r="G99" s="211"/>
      <c r="H99" s="254">
        <v>144706</v>
      </c>
      <c r="I99" s="230" t="s">
        <v>3</v>
      </c>
      <c r="J99" s="249" t="str">
        <f t="shared" si="11"/>
        <v>144706,</v>
      </c>
      <c r="K99" s="1451" t="s">
        <v>482</v>
      </c>
      <c r="L99" s="211"/>
      <c r="M99" s="265">
        <v>119248</v>
      </c>
      <c r="N99" s="281" t="s">
        <v>3</v>
      </c>
      <c r="O99" s="280" t="str">
        <f t="shared" si="10"/>
        <v>119248,</v>
      </c>
      <c r="P99" s="266" t="s">
        <v>1987</v>
      </c>
      <c r="Q99" s="265" t="s">
        <v>1990</v>
      </c>
      <c r="R99" s="266" t="s">
        <v>1854</v>
      </c>
      <c r="S99" s="262" t="s">
        <v>1379</v>
      </c>
    </row>
    <row r="100" ht="15.6" spans="1:19">
      <c r="A100" s="211"/>
      <c r="B100" s="238"/>
      <c r="C100" s="213"/>
      <c r="D100" s="213"/>
      <c r="E100" s="213"/>
      <c r="F100" s="213"/>
      <c r="G100" s="211"/>
      <c r="H100" s="254">
        <v>45545</v>
      </c>
      <c r="I100" s="230" t="s">
        <v>3</v>
      </c>
      <c r="J100" s="249" t="str">
        <f t="shared" si="11"/>
        <v>45545,</v>
      </c>
      <c r="K100" s="1451" t="s">
        <v>518</v>
      </c>
      <c r="L100" s="211"/>
      <c r="M100" s="262">
        <v>58522</v>
      </c>
      <c r="N100" s="281" t="s">
        <v>3</v>
      </c>
      <c r="O100" s="280" t="str">
        <f t="shared" si="10"/>
        <v>58522,</v>
      </c>
      <c r="P100" s="262" t="s">
        <v>106</v>
      </c>
      <c r="Q100" s="262" t="s">
        <v>1991</v>
      </c>
      <c r="R100" s="262" t="s">
        <v>1565</v>
      </c>
      <c r="S100" s="262" t="s">
        <v>1992</v>
      </c>
    </row>
    <row r="101" ht="15.6" spans="1:19">
      <c r="A101" s="211"/>
      <c r="B101" s="238"/>
      <c r="C101" s="213"/>
      <c r="D101" s="213"/>
      <c r="E101" s="213"/>
      <c r="F101" s="213"/>
      <c r="G101" s="211"/>
      <c r="H101" s="257">
        <v>53955</v>
      </c>
      <c r="I101" s="230" t="s">
        <v>3</v>
      </c>
      <c r="J101" s="249" t="str">
        <f t="shared" si="11"/>
        <v>53955,</v>
      </c>
      <c r="K101" s="286" t="s">
        <v>518</v>
      </c>
      <c r="L101" s="211"/>
      <c r="M101" s="265">
        <v>156103</v>
      </c>
      <c r="N101" s="281" t="s">
        <v>3</v>
      </c>
      <c r="O101" s="280" t="str">
        <f t="shared" si="10"/>
        <v>156103,</v>
      </c>
      <c r="P101" s="266" t="s">
        <v>1993</v>
      </c>
      <c r="Q101" s="265" t="s">
        <v>1994</v>
      </c>
      <c r="R101" s="266" t="s">
        <v>1995</v>
      </c>
      <c r="S101" s="262" t="s">
        <v>1934</v>
      </c>
    </row>
    <row r="102" ht="15.6" spans="1:19">
      <c r="A102" s="211"/>
      <c r="B102" s="238"/>
      <c r="C102" s="213"/>
      <c r="D102" s="213"/>
      <c r="E102" s="213"/>
      <c r="F102" s="213"/>
      <c r="G102" s="211"/>
      <c r="H102" s="254">
        <v>83269</v>
      </c>
      <c r="I102" s="230" t="s">
        <v>3</v>
      </c>
      <c r="J102" s="249" t="str">
        <f t="shared" si="11"/>
        <v>83269,</v>
      </c>
      <c r="K102" s="1451" t="s">
        <v>509</v>
      </c>
      <c r="L102" s="211"/>
      <c r="M102" s="262">
        <v>28084</v>
      </c>
      <c r="N102" s="281" t="s">
        <v>3</v>
      </c>
      <c r="O102" s="280" t="str">
        <f t="shared" si="10"/>
        <v>28084,</v>
      </c>
      <c r="P102" s="266" t="s">
        <v>1996</v>
      </c>
      <c r="Q102" s="265" t="s">
        <v>1997</v>
      </c>
      <c r="R102" s="266" t="s">
        <v>1998</v>
      </c>
      <c r="S102" s="262" t="s">
        <v>1934</v>
      </c>
    </row>
    <row r="103" ht="15.6" spans="1:19">
      <c r="A103" s="211"/>
      <c r="B103" s="238"/>
      <c r="C103" s="213"/>
      <c r="D103" s="213"/>
      <c r="E103" s="213"/>
      <c r="F103" s="213"/>
      <c r="G103" s="211"/>
      <c r="H103" s="254">
        <v>14438</v>
      </c>
      <c r="I103" s="230" t="s">
        <v>3</v>
      </c>
      <c r="J103" s="249" t="str">
        <f t="shared" si="11"/>
        <v>14438,</v>
      </c>
      <c r="K103" s="1451" t="s">
        <v>500</v>
      </c>
      <c r="L103" s="211"/>
      <c r="M103" s="262">
        <v>1753</v>
      </c>
      <c r="N103" s="281" t="s">
        <v>3</v>
      </c>
      <c r="O103" s="280" t="str">
        <f t="shared" si="10"/>
        <v>1753,</v>
      </c>
      <c r="P103" s="268" t="s">
        <v>1947</v>
      </c>
      <c r="Q103" s="265" t="s">
        <v>1999</v>
      </c>
      <c r="R103" s="266" t="s">
        <v>2000</v>
      </c>
      <c r="S103" s="262" t="s">
        <v>1437</v>
      </c>
    </row>
    <row r="104" ht="15.6" spans="1:19">
      <c r="A104" s="211"/>
      <c r="B104" s="238"/>
      <c r="C104" s="213"/>
      <c r="D104" s="213"/>
      <c r="E104" s="213"/>
      <c r="F104" s="213"/>
      <c r="G104" s="211"/>
      <c r="H104" s="257">
        <v>109794</v>
      </c>
      <c r="I104" s="230" t="s">
        <v>3</v>
      </c>
      <c r="J104" s="249" t="str">
        <f t="shared" si="11"/>
        <v>109794,</v>
      </c>
      <c r="K104" s="287" t="s">
        <v>500</v>
      </c>
      <c r="L104" s="211"/>
      <c r="M104" s="262">
        <v>184992</v>
      </c>
      <c r="N104" s="281" t="s">
        <v>3</v>
      </c>
      <c r="O104" s="280" t="str">
        <f t="shared" si="10"/>
        <v>184992,</v>
      </c>
      <c r="P104" s="268" t="s">
        <v>2001</v>
      </c>
      <c r="Q104" s="265" t="s">
        <v>2002</v>
      </c>
      <c r="R104" s="266" t="s">
        <v>2003</v>
      </c>
      <c r="S104" s="262" t="s">
        <v>1437</v>
      </c>
    </row>
    <row r="105" ht="15.6" spans="1:19">
      <c r="A105" s="211"/>
      <c r="B105" s="238"/>
      <c r="C105" s="213"/>
      <c r="D105" s="213"/>
      <c r="E105" s="213"/>
      <c r="F105" s="213"/>
      <c r="G105" s="211"/>
      <c r="H105" s="254">
        <v>45500</v>
      </c>
      <c r="I105" s="230" t="s">
        <v>3</v>
      </c>
      <c r="J105" s="249" t="str">
        <f t="shared" si="11"/>
        <v>45500,</v>
      </c>
      <c r="K105" s="1451" t="s">
        <v>520</v>
      </c>
      <c r="L105" s="211"/>
      <c r="M105" s="262">
        <v>164485</v>
      </c>
      <c r="N105" s="281" t="s">
        <v>3</v>
      </c>
      <c r="O105" s="280" t="str">
        <f t="shared" si="10"/>
        <v>164485,</v>
      </c>
      <c r="P105" s="268" t="s">
        <v>2001</v>
      </c>
      <c r="Q105" s="265" t="s">
        <v>1999</v>
      </c>
      <c r="R105" s="266" t="s">
        <v>2003</v>
      </c>
      <c r="S105" s="262" t="s">
        <v>1437</v>
      </c>
    </row>
    <row r="106" ht="15.6" spans="1:19">
      <c r="A106" s="211"/>
      <c r="B106" s="238"/>
      <c r="C106" s="213"/>
      <c r="D106" s="213"/>
      <c r="E106" s="213"/>
      <c r="F106" s="213"/>
      <c r="G106" s="211"/>
      <c r="H106" s="254">
        <v>2134</v>
      </c>
      <c r="I106" s="230" t="s">
        <v>3</v>
      </c>
      <c r="J106" s="249" t="str">
        <f t="shared" si="11"/>
        <v>2134,</v>
      </c>
      <c r="K106" s="1451" t="s">
        <v>539</v>
      </c>
      <c r="L106" s="211"/>
      <c r="M106" s="262">
        <v>30496</v>
      </c>
      <c r="N106" s="281" t="s">
        <v>3</v>
      </c>
      <c r="O106" s="280" t="str">
        <f t="shared" si="10"/>
        <v>30496,</v>
      </c>
      <c r="P106" s="268" t="s">
        <v>1002</v>
      </c>
      <c r="Q106" s="265" t="s">
        <v>2004</v>
      </c>
      <c r="R106" s="266" t="s">
        <v>2005</v>
      </c>
      <c r="S106" s="262" t="s">
        <v>1934</v>
      </c>
    </row>
    <row r="107" ht="15.6" spans="1:19">
      <c r="A107" s="211"/>
      <c r="B107" s="238"/>
      <c r="C107" s="213"/>
      <c r="D107" s="213"/>
      <c r="E107" s="213"/>
      <c r="F107" s="213"/>
      <c r="G107" s="211"/>
      <c r="H107" s="254">
        <v>10967</v>
      </c>
      <c r="I107" s="230" t="s">
        <v>3</v>
      </c>
      <c r="J107" s="249" t="str">
        <f t="shared" si="11"/>
        <v>10967,</v>
      </c>
      <c r="K107" s="1451" t="s">
        <v>536</v>
      </c>
      <c r="L107" s="211"/>
      <c r="M107" s="262">
        <v>50537</v>
      </c>
      <c r="N107" s="281" t="s">
        <v>3</v>
      </c>
      <c r="O107" s="280" t="str">
        <f t="shared" si="10"/>
        <v>50537,</v>
      </c>
      <c r="P107" s="266" t="s">
        <v>2006</v>
      </c>
      <c r="Q107" s="265" t="s">
        <v>2007</v>
      </c>
      <c r="R107" s="266" t="s">
        <v>2008</v>
      </c>
      <c r="S107" s="262" t="s">
        <v>1437</v>
      </c>
    </row>
    <row r="108" ht="15.6" spans="1:19">
      <c r="A108" s="211"/>
      <c r="B108" s="238"/>
      <c r="C108" s="213"/>
      <c r="D108" s="213"/>
      <c r="E108" s="213"/>
      <c r="F108" s="213"/>
      <c r="G108" s="211"/>
      <c r="H108" s="254">
        <v>148888</v>
      </c>
      <c r="I108" s="230" t="s">
        <v>3</v>
      </c>
      <c r="J108" s="249" t="str">
        <f t="shared" si="11"/>
        <v>148888,</v>
      </c>
      <c r="K108" s="1451" t="s">
        <v>116</v>
      </c>
      <c r="L108" s="211"/>
      <c r="M108" s="262">
        <v>11779</v>
      </c>
      <c r="N108" s="281" t="s">
        <v>3</v>
      </c>
      <c r="O108" s="280" t="str">
        <f t="shared" si="10"/>
        <v>11779,</v>
      </c>
      <c r="P108" s="268" t="s">
        <v>1950</v>
      </c>
      <c r="Q108" s="265" t="s">
        <v>2009</v>
      </c>
      <c r="R108" s="266" t="s">
        <v>2010</v>
      </c>
      <c r="S108" s="262" t="s">
        <v>1437</v>
      </c>
    </row>
    <row r="109" ht="15.6" spans="1:19">
      <c r="A109" s="211"/>
      <c r="B109" s="238"/>
      <c r="C109" s="213"/>
      <c r="D109" s="213"/>
      <c r="E109" s="213"/>
      <c r="F109" s="213"/>
      <c r="G109" s="211"/>
      <c r="H109" s="254">
        <v>148531</v>
      </c>
      <c r="I109" s="230" t="s">
        <v>3</v>
      </c>
      <c r="J109" s="249" t="str">
        <f t="shared" si="11"/>
        <v>148531,</v>
      </c>
      <c r="K109" s="1454" t="s">
        <v>480</v>
      </c>
      <c r="L109" s="211"/>
      <c r="M109" s="262">
        <v>26202</v>
      </c>
      <c r="N109" s="281" t="s">
        <v>3</v>
      </c>
      <c r="O109" s="280" t="str">
        <f t="shared" si="10"/>
        <v>26202,</v>
      </c>
      <c r="P109" s="268" t="s">
        <v>2011</v>
      </c>
      <c r="Q109" s="265" t="s">
        <v>2012</v>
      </c>
      <c r="R109" s="266" t="s">
        <v>2013</v>
      </c>
      <c r="S109" s="262" t="s">
        <v>1934</v>
      </c>
    </row>
    <row r="110" ht="15.6" spans="1:19">
      <c r="A110" s="211"/>
      <c r="B110" s="238"/>
      <c r="C110" s="213"/>
      <c r="D110" s="213"/>
      <c r="E110" s="213"/>
      <c r="F110" s="213"/>
      <c r="G110" s="211"/>
      <c r="H110" s="259">
        <v>185603</v>
      </c>
      <c r="I110" s="230" t="s">
        <v>3</v>
      </c>
      <c r="J110" s="249" t="str">
        <f t="shared" si="11"/>
        <v>185603,</v>
      </c>
      <c r="K110" s="275" t="s">
        <v>901</v>
      </c>
      <c r="L110" s="211"/>
      <c r="M110" s="265">
        <v>21247</v>
      </c>
      <c r="N110" s="281" t="s">
        <v>3</v>
      </c>
      <c r="O110" s="280" t="str">
        <f t="shared" si="10"/>
        <v>21247,</v>
      </c>
      <c r="P110" s="266" t="s">
        <v>2014</v>
      </c>
      <c r="Q110" s="265" t="s">
        <v>2015</v>
      </c>
      <c r="R110" s="266" t="s">
        <v>2016</v>
      </c>
      <c r="S110" s="262" t="s">
        <v>1437</v>
      </c>
    </row>
    <row r="111" ht="15.6" spans="1:19">
      <c r="A111" s="211"/>
      <c r="B111" s="238"/>
      <c r="C111" s="213"/>
      <c r="D111" s="213"/>
      <c r="E111" s="213"/>
      <c r="F111" s="213"/>
      <c r="G111" s="211"/>
      <c r="H111" s="254">
        <v>45012</v>
      </c>
      <c r="I111" s="230" t="s">
        <v>3</v>
      </c>
      <c r="J111" s="249" t="str">
        <f t="shared" si="11"/>
        <v>45012,</v>
      </c>
      <c r="K111" s="1451" t="s">
        <v>522</v>
      </c>
      <c r="L111" s="211"/>
      <c r="M111" s="265">
        <v>508</v>
      </c>
      <c r="N111" s="281" t="s">
        <v>3</v>
      </c>
      <c r="O111" s="280" t="str">
        <f t="shared" si="10"/>
        <v>508,</v>
      </c>
      <c r="P111" s="266" t="s">
        <v>33</v>
      </c>
      <c r="Q111" s="265" t="s">
        <v>2017</v>
      </c>
      <c r="R111" s="266" t="s">
        <v>1834</v>
      </c>
      <c r="S111" s="262" t="s">
        <v>1437</v>
      </c>
    </row>
    <row r="112" ht="15.6" spans="1:19">
      <c r="A112" s="211"/>
      <c r="B112" s="238"/>
      <c r="C112" s="213"/>
      <c r="D112" s="213"/>
      <c r="E112" s="213"/>
      <c r="F112" s="213"/>
      <c r="G112" s="211"/>
      <c r="H112" s="254">
        <v>134968</v>
      </c>
      <c r="I112" s="230" t="s">
        <v>3</v>
      </c>
      <c r="J112" s="249" t="str">
        <f t="shared" si="11"/>
        <v>134968,</v>
      </c>
      <c r="K112" s="1451" t="s">
        <v>491</v>
      </c>
      <c r="L112" s="211"/>
      <c r="M112" s="265">
        <v>120776</v>
      </c>
      <c r="N112" s="281" t="s">
        <v>3</v>
      </c>
      <c r="O112" s="280" t="str">
        <f t="shared" si="10"/>
        <v>120776,</v>
      </c>
      <c r="P112" s="266" t="s">
        <v>33</v>
      </c>
      <c r="Q112" s="265" t="s">
        <v>2018</v>
      </c>
      <c r="R112" s="266" t="s">
        <v>1834</v>
      </c>
      <c r="S112" s="262" t="s">
        <v>1437</v>
      </c>
    </row>
    <row r="113" ht="15.6" spans="1:19">
      <c r="A113" s="211"/>
      <c r="B113" s="238"/>
      <c r="C113" s="213"/>
      <c r="D113" s="213"/>
      <c r="E113" s="213"/>
      <c r="F113" s="213"/>
      <c r="G113" s="211"/>
      <c r="H113" s="254">
        <v>148769</v>
      </c>
      <c r="I113" s="230" t="s">
        <v>3</v>
      </c>
      <c r="J113" s="249" t="str">
        <f t="shared" si="11"/>
        <v>148769,</v>
      </c>
      <c r="K113" s="1451" t="s">
        <v>478</v>
      </c>
      <c r="L113" s="211"/>
      <c r="M113" s="265">
        <v>135306</v>
      </c>
      <c r="N113" s="281" t="s">
        <v>3</v>
      </c>
      <c r="O113" s="280" t="str">
        <f t="shared" si="10"/>
        <v>135306,</v>
      </c>
      <c r="P113" s="266" t="s">
        <v>33</v>
      </c>
      <c r="Q113" s="265" t="s">
        <v>2019</v>
      </c>
      <c r="R113" s="266" t="s">
        <v>1565</v>
      </c>
      <c r="S113" s="262" t="s">
        <v>1437</v>
      </c>
    </row>
    <row r="114" ht="15.6" spans="1:19">
      <c r="A114" s="211"/>
      <c r="B114" s="238"/>
      <c r="C114" s="213"/>
      <c r="D114" s="213"/>
      <c r="E114" s="213"/>
      <c r="F114" s="213"/>
      <c r="G114" s="211"/>
      <c r="H114" s="254">
        <v>90611</v>
      </c>
      <c r="I114" s="230" t="s">
        <v>3</v>
      </c>
      <c r="J114" s="249" t="str">
        <f t="shared" si="11"/>
        <v>90611,</v>
      </c>
      <c r="K114" s="1451" t="s">
        <v>507</v>
      </c>
      <c r="L114" s="211"/>
      <c r="M114" s="265">
        <v>660</v>
      </c>
      <c r="N114" s="281" t="s">
        <v>3</v>
      </c>
      <c r="O114" s="280" t="str">
        <f t="shared" si="10"/>
        <v>660,</v>
      </c>
      <c r="P114" s="266" t="s">
        <v>1252</v>
      </c>
      <c r="Q114" s="265" t="s">
        <v>2020</v>
      </c>
      <c r="R114" s="266" t="s">
        <v>2021</v>
      </c>
      <c r="S114" s="262" t="s">
        <v>1437</v>
      </c>
    </row>
    <row r="115" ht="15.6" spans="1:19">
      <c r="A115" s="211"/>
      <c r="B115" s="238"/>
      <c r="C115" s="213"/>
      <c r="D115" s="213"/>
      <c r="E115" s="213"/>
      <c r="F115" s="213"/>
      <c r="G115" s="211"/>
      <c r="H115" s="254">
        <v>126109</v>
      </c>
      <c r="I115" s="230" t="s">
        <v>3</v>
      </c>
      <c r="J115" s="249" t="str">
        <f t="shared" si="11"/>
        <v>126109,</v>
      </c>
      <c r="K115" s="1451" t="s">
        <v>494</v>
      </c>
      <c r="L115" s="211"/>
      <c r="M115" s="265">
        <v>92942</v>
      </c>
      <c r="N115" s="281" t="s">
        <v>3</v>
      </c>
      <c r="O115" s="280" t="str">
        <f t="shared" si="10"/>
        <v>92942,</v>
      </c>
      <c r="P115" s="266" t="s">
        <v>1252</v>
      </c>
      <c r="Q115" s="265" t="s">
        <v>2022</v>
      </c>
      <c r="R115" s="266" t="s">
        <v>2023</v>
      </c>
      <c r="S115" s="262" t="s">
        <v>1437</v>
      </c>
    </row>
    <row r="116" ht="15.6" spans="1:19">
      <c r="A116" s="211"/>
      <c r="B116" s="238"/>
      <c r="C116" s="213"/>
      <c r="D116" s="213"/>
      <c r="E116" s="213"/>
      <c r="F116" s="213"/>
      <c r="G116" s="211"/>
      <c r="H116" s="254">
        <v>22671</v>
      </c>
      <c r="I116" s="230" t="s">
        <v>3</v>
      </c>
      <c r="J116" s="249" t="str">
        <f t="shared" ref="J116:J147" si="12">H116&amp;I116</f>
        <v>22671,</v>
      </c>
      <c r="K116" s="1451" t="s">
        <v>534</v>
      </c>
      <c r="L116" s="211"/>
      <c r="M116" s="265">
        <v>125232</v>
      </c>
      <c r="N116" s="281" t="s">
        <v>3</v>
      </c>
      <c r="O116" s="280" t="str">
        <f t="shared" si="10"/>
        <v>125232,</v>
      </c>
      <c r="P116" s="266" t="s">
        <v>480</v>
      </c>
      <c r="Q116" s="265" t="s">
        <v>2024</v>
      </c>
      <c r="R116" s="266" t="s">
        <v>1941</v>
      </c>
      <c r="S116" s="262" t="s">
        <v>1437</v>
      </c>
    </row>
    <row r="117" ht="15.6" spans="1:19">
      <c r="A117" s="211"/>
      <c r="B117" s="238"/>
      <c r="C117" s="213"/>
      <c r="D117" s="213"/>
      <c r="E117" s="213"/>
      <c r="F117" s="213"/>
      <c r="G117" s="211"/>
      <c r="H117" s="259">
        <v>176650</v>
      </c>
      <c r="I117" s="230" t="s">
        <v>3</v>
      </c>
      <c r="J117" s="249" t="str">
        <f t="shared" si="12"/>
        <v>176650,</v>
      </c>
      <c r="K117" s="275" t="s">
        <v>462</v>
      </c>
      <c r="L117" s="211"/>
      <c r="M117" s="265">
        <v>118240</v>
      </c>
      <c r="N117" s="281" t="s">
        <v>3</v>
      </c>
      <c r="O117" s="280" t="str">
        <f t="shared" si="10"/>
        <v>118240,</v>
      </c>
      <c r="P117" s="266" t="s">
        <v>520</v>
      </c>
      <c r="Q117" s="265" t="s">
        <v>2025</v>
      </c>
      <c r="R117" s="266" t="s">
        <v>1565</v>
      </c>
      <c r="S117" s="262" t="s">
        <v>1437</v>
      </c>
    </row>
    <row r="118" ht="15.6" spans="1:19">
      <c r="A118" s="211"/>
      <c r="B118" s="238"/>
      <c r="C118" s="213"/>
      <c r="D118" s="213"/>
      <c r="E118" s="213"/>
      <c r="F118" s="213"/>
      <c r="G118" s="211"/>
      <c r="H118" s="254">
        <v>109800</v>
      </c>
      <c r="I118" s="230" t="s">
        <v>3</v>
      </c>
      <c r="J118" s="249" t="str">
        <f t="shared" si="12"/>
        <v>109800,</v>
      </c>
      <c r="K118" s="1451" t="s">
        <v>499</v>
      </c>
      <c r="L118" s="211"/>
      <c r="M118" s="265">
        <v>57993</v>
      </c>
      <c r="N118" s="281" t="s">
        <v>3</v>
      </c>
      <c r="O118" s="280" t="str">
        <f t="shared" si="10"/>
        <v>57993,</v>
      </c>
      <c r="P118" s="266" t="s">
        <v>838</v>
      </c>
      <c r="Q118" s="265" t="s">
        <v>2026</v>
      </c>
      <c r="R118" s="266" t="s">
        <v>2008</v>
      </c>
      <c r="S118" s="262" t="s">
        <v>1437</v>
      </c>
    </row>
    <row r="119" ht="15.6" spans="1:19">
      <c r="A119" s="211"/>
      <c r="B119" s="238"/>
      <c r="C119" s="213"/>
      <c r="D119" s="213"/>
      <c r="E119" s="213"/>
      <c r="F119" s="213"/>
      <c r="G119" s="211"/>
      <c r="H119" s="254">
        <v>158053</v>
      </c>
      <c r="I119" s="230" t="s">
        <v>3</v>
      </c>
      <c r="J119" s="249" t="str">
        <f t="shared" si="12"/>
        <v>158053,</v>
      </c>
      <c r="K119" s="1451" t="s">
        <v>469</v>
      </c>
      <c r="L119" s="211"/>
      <c r="M119" s="265">
        <v>136604</v>
      </c>
      <c r="N119" s="281" t="s">
        <v>3</v>
      </c>
      <c r="O119" s="280" t="str">
        <f t="shared" si="10"/>
        <v>136604,</v>
      </c>
      <c r="P119" s="266" t="s">
        <v>2027</v>
      </c>
      <c r="Q119" s="265" t="s">
        <v>2028</v>
      </c>
      <c r="R119" s="266" t="s">
        <v>2029</v>
      </c>
      <c r="S119" s="262" t="s">
        <v>1437</v>
      </c>
    </row>
    <row r="120" ht="15.6" spans="1:19">
      <c r="A120" s="211"/>
      <c r="B120" s="238"/>
      <c r="C120" s="213"/>
      <c r="D120" s="213"/>
      <c r="E120" s="213"/>
      <c r="F120" s="213"/>
      <c r="G120" s="211"/>
      <c r="H120" s="254">
        <v>8130</v>
      </c>
      <c r="I120" s="230" t="s">
        <v>3</v>
      </c>
      <c r="J120" s="249" t="str">
        <f t="shared" si="12"/>
        <v>8130,</v>
      </c>
      <c r="K120" s="1451" t="s">
        <v>537</v>
      </c>
      <c r="L120" s="211"/>
      <c r="M120" s="265">
        <v>152204</v>
      </c>
      <c r="N120" s="281" t="s">
        <v>3</v>
      </c>
      <c r="O120" s="280" t="str">
        <f t="shared" si="10"/>
        <v>152204,</v>
      </c>
      <c r="P120" s="266" t="s">
        <v>2027</v>
      </c>
      <c r="Q120" s="265" t="s">
        <v>2030</v>
      </c>
      <c r="R120" s="266" t="s">
        <v>2029</v>
      </c>
      <c r="S120" s="262" t="s">
        <v>1437</v>
      </c>
    </row>
    <row r="121" ht="15.6" spans="1:19">
      <c r="A121" s="211"/>
      <c r="B121" s="238"/>
      <c r="C121" s="213"/>
      <c r="D121" s="213"/>
      <c r="E121" s="213"/>
      <c r="F121" s="213"/>
      <c r="G121" s="211"/>
      <c r="H121" s="257">
        <v>30439</v>
      </c>
      <c r="I121" s="230" t="s">
        <v>3</v>
      </c>
      <c r="J121" s="249" t="str">
        <f t="shared" si="12"/>
        <v>30439,</v>
      </c>
      <c r="K121" s="1453" t="s">
        <v>537</v>
      </c>
      <c r="L121" s="211"/>
      <c r="M121" s="265">
        <v>163515</v>
      </c>
      <c r="N121" s="281" t="s">
        <v>3</v>
      </c>
      <c r="O121" s="280" t="str">
        <f t="shared" si="10"/>
        <v>163515,</v>
      </c>
      <c r="P121" s="266" t="s">
        <v>2031</v>
      </c>
      <c r="Q121" s="265" t="s">
        <v>2032</v>
      </c>
      <c r="R121" s="266" t="s">
        <v>2033</v>
      </c>
      <c r="S121" s="262" t="s">
        <v>1437</v>
      </c>
    </row>
    <row r="122" ht="15.6" spans="1:19">
      <c r="A122" s="211"/>
      <c r="B122" s="238"/>
      <c r="C122" s="213"/>
      <c r="D122" s="213"/>
      <c r="E122" s="213"/>
      <c r="F122" s="213"/>
      <c r="G122" s="211"/>
      <c r="H122" s="254">
        <v>45137</v>
      </c>
      <c r="I122" s="230" t="s">
        <v>3</v>
      </c>
      <c r="J122" s="249" t="str">
        <f t="shared" si="12"/>
        <v>45137,</v>
      </c>
      <c r="K122" s="1451" t="s">
        <v>502</v>
      </c>
      <c r="L122" s="211"/>
      <c r="M122" s="265">
        <v>205458</v>
      </c>
      <c r="N122" s="281" t="s">
        <v>3</v>
      </c>
      <c r="O122" s="280" t="str">
        <f t="shared" si="10"/>
        <v>205458,</v>
      </c>
      <c r="P122" s="266" t="s">
        <v>837</v>
      </c>
      <c r="Q122" s="265" t="s">
        <v>2034</v>
      </c>
      <c r="R122" s="266" t="s">
        <v>1871</v>
      </c>
      <c r="S122" s="262" t="s">
        <v>1437</v>
      </c>
    </row>
    <row r="123" ht="15.6" spans="1:19">
      <c r="A123" s="211"/>
      <c r="B123" s="238"/>
      <c r="C123" s="213"/>
      <c r="D123" s="213"/>
      <c r="E123" s="213"/>
      <c r="F123" s="213"/>
      <c r="G123" s="211"/>
      <c r="H123" s="257">
        <v>128130</v>
      </c>
      <c r="I123" s="230" t="s">
        <v>3</v>
      </c>
      <c r="J123" s="249" t="str">
        <f t="shared" si="12"/>
        <v>128130,</v>
      </c>
      <c r="K123" s="273" t="s">
        <v>502</v>
      </c>
      <c r="L123" s="211"/>
      <c r="M123" s="265">
        <v>148055</v>
      </c>
      <c r="N123" s="281" t="s">
        <v>3</v>
      </c>
      <c r="O123" s="280" t="str">
        <f t="shared" si="10"/>
        <v>148055,</v>
      </c>
      <c r="P123" s="266" t="s">
        <v>481</v>
      </c>
      <c r="Q123" s="265" t="s">
        <v>2035</v>
      </c>
      <c r="R123" s="266" t="s">
        <v>1834</v>
      </c>
      <c r="S123" s="262" t="s">
        <v>1437</v>
      </c>
    </row>
    <row r="124" ht="15.6" spans="1:19">
      <c r="A124" s="211"/>
      <c r="B124" s="238"/>
      <c r="C124" s="213"/>
      <c r="D124" s="213"/>
      <c r="E124" s="213"/>
      <c r="F124" s="213"/>
      <c r="G124" s="211"/>
      <c r="H124" s="259">
        <v>185595</v>
      </c>
      <c r="I124" s="230" t="s">
        <v>3</v>
      </c>
      <c r="J124" s="249" t="str">
        <f t="shared" si="12"/>
        <v>185595,</v>
      </c>
      <c r="K124" s="275" t="s">
        <v>502</v>
      </c>
      <c r="L124" s="211"/>
      <c r="M124" s="265">
        <v>135792</v>
      </c>
      <c r="N124" s="281" t="s">
        <v>3</v>
      </c>
      <c r="O124" s="280" t="str">
        <f t="shared" si="10"/>
        <v>135792,</v>
      </c>
      <c r="P124" s="266" t="s">
        <v>2036</v>
      </c>
      <c r="Q124" s="265" t="s">
        <v>2037</v>
      </c>
      <c r="R124" s="266" t="s">
        <v>1941</v>
      </c>
      <c r="S124" s="262" t="s">
        <v>1437</v>
      </c>
    </row>
    <row r="125" ht="15.6" spans="1:19">
      <c r="A125" s="211"/>
      <c r="B125" s="238"/>
      <c r="C125" s="213"/>
      <c r="D125" s="213"/>
      <c r="E125" s="213"/>
      <c r="F125" s="213"/>
      <c r="G125" s="211"/>
      <c r="H125" s="254">
        <v>38126</v>
      </c>
      <c r="I125" s="230" t="s">
        <v>3</v>
      </c>
      <c r="J125" s="249" t="str">
        <f t="shared" si="12"/>
        <v>38126,</v>
      </c>
      <c r="K125" s="1451" t="s">
        <v>526</v>
      </c>
      <c r="L125" s="211"/>
      <c r="M125" s="265">
        <v>1836</v>
      </c>
      <c r="N125" s="281" t="s">
        <v>3</v>
      </c>
      <c r="O125" s="280" t="str">
        <f t="shared" si="10"/>
        <v>1836,</v>
      </c>
      <c r="P125" s="266" t="s">
        <v>2038</v>
      </c>
      <c r="Q125" s="265" t="s">
        <v>1970</v>
      </c>
      <c r="R125" s="266" t="s">
        <v>1556</v>
      </c>
      <c r="S125" s="262" t="s">
        <v>1437</v>
      </c>
    </row>
    <row r="126" ht="15.6" spans="1:19">
      <c r="A126" s="211"/>
      <c r="B126" s="238"/>
      <c r="C126" s="213"/>
      <c r="D126" s="213"/>
      <c r="E126" s="213"/>
      <c r="F126" s="213"/>
      <c r="G126" s="211"/>
      <c r="H126" s="254">
        <v>45478</v>
      </c>
      <c r="I126" s="230" t="s">
        <v>3</v>
      </c>
      <c r="J126" s="249" t="str">
        <f t="shared" si="12"/>
        <v>45478,</v>
      </c>
      <c r="K126" s="1451" t="s">
        <v>521</v>
      </c>
      <c r="L126" s="211"/>
      <c r="M126" s="265">
        <v>9955</v>
      </c>
      <c r="N126" s="281" t="s">
        <v>3</v>
      </c>
      <c r="O126" s="280" t="str">
        <f t="shared" si="10"/>
        <v>9955,</v>
      </c>
      <c r="P126" s="266" t="s">
        <v>2038</v>
      </c>
      <c r="Q126" s="265" t="s">
        <v>1970</v>
      </c>
      <c r="R126" s="266" t="s">
        <v>2039</v>
      </c>
      <c r="S126" s="262" t="s">
        <v>1437</v>
      </c>
    </row>
    <row r="127" ht="15.6" spans="1:19">
      <c r="A127" s="211"/>
      <c r="B127" s="238"/>
      <c r="C127" s="213"/>
      <c r="D127" s="213"/>
      <c r="E127" s="213"/>
      <c r="F127" s="213"/>
      <c r="G127" s="211"/>
      <c r="H127" s="254">
        <v>35084</v>
      </c>
      <c r="I127" s="230" t="s">
        <v>3</v>
      </c>
      <c r="J127" s="249" t="str">
        <f t="shared" si="12"/>
        <v>35084,</v>
      </c>
      <c r="K127" s="1451" t="s">
        <v>528</v>
      </c>
      <c r="L127" s="211"/>
      <c r="M127" s="265">
        <v>1846</v>
      </c>
      <c r="N127" s="281" t="s">
        <v>3</v>
      </c>
      <c r="O127" s="280" t="str">
        <f t="shared" si="10"/>
        <v>1846,</v>
      </c>
      <c r="P127" s="266" t="s">
        <v>20</v>
      </c>
      <c r="Q127" s="265" t="s">
        <v>2040</v>
      </c>
      <c r="R127" s="266" t="s">
        <v>1971</v>
      </c>
      <c r="S127" s="262" t="s">
        <v>1437</v>
      </c>
    </row>
    <row r="128" ht="15.6" spans="1:19">
      <c r="A128" s="211"/>
      <c r="B128" s="238"/>
      <c r="C128" s="213"/>
      <c r="D128" s="213"/>
      <c r="E128" s="213"/>
      <c r="F128" s="213"/>
      <c r="G128" s="211"/>
      <c r="H128" s="254">
        <v>119289</v>
      </c>
      <c r="I128" s="230" t="s">
        <v>3</v>
      </c>
      <c r="J128" s="249" t="str">
        <f t="shared" si="12"/>
        <v>119289,</v>
      </c>
      <c r="K128" s="1451" t="s">
        <v>485</v>
      </c>
      <c r="L128" s="211"/>
      <c r="M128" s="265">
        <v>117605</v>
      </c>
      <c r="N128" s="281" t="s">
        <v>3</v>
      </c>
      <c r="O128" s="280" t="str">
        <f t="shared" si="10"/>
        <v>117605,</v>
      </c>
      <c r="P128" s="266" t="s">
        <v>516</v>
      </c>
      <c r="Q128" s="265" t="s">
        <v>2041</v>
      </c>
      <c r="R128" s="266" t="s">
        <v>1556</v>
      </c>
      <c r="S128" s="262" t="s">
        <v>1437</v>
      </c>
    </row>
    <row r="129" ht="15.6" spans="1:19">
      <c r="A129" s="211"/>
      <c r="B129" s="238"/>
      <c r="C129" s="213"/>
      <c r="D129" s="213"/>
      <c r="E129" s="213"/>
      <c r="F129" s="213"/>
      <c r="G129" s="211"/>
      <c r="H129" s="254">
        <v>135545</v>
      </c>
      <c r="I129" s="230" t="s">
        <v>3</v>
      </c>
      <c r="J129" s="249" t="str">
        <f t="shared" si="12"/>
        <v>135545,</v>
      </c>
      <c r="K129" s="1451" t="s">
        <v>485</v>
      </c>
      <c r="L129" s="211"/>
      <c r="M129" s="265">
        <v>9083</v>
      </c>
      <c r="N129" s="281" t="s">
        <v>3</v>
      </c>
      <c r="O129" s="280" t="str">
        <f t="shared" si="10"/>
        <v>9083,</v>
      </c>
      <c r="P129" s="266" t="s">
        <v>2042</v>
      </c>
      <c r="Q129" s="265" t="s">
        <v>2043</v>
      </c>
      <c r="R129" s="266" t="s">
        <v>2044</v>
      </c>
      <c r="S129" s="262" t="s">
        <v>1437</v>
      </c>
    </row>
    <row r="130" ht="15.6" spans="1:19">
      <c r="A130" s="211"/>
      <c r="B130" s="238"/>
      <c r="C130" s="213"/>
      <c r="D130" s="213"/>
      <c r="E130" s="213"/>
      <c r="F130" s="213"/>
      <c r="G130" s="211"/>
      <c r="H130" s="259">
        <v>185482</v>
      </c>
      <c r="I130" s="230" t="s">
        <v>3</v>
      </c>
      <c r="J130" s="249" t="str">
        <f t="shared" si="12"/>
        <v>185482,</v>
      </c>
      <c r="K130" s="275" t="s">
        <v>485</v>
      </c>
      <c r="L130" s="211"/>
      <c r="M130" s="265">
        <v>215646</v>
      </c>
      <c r="N130" s="281" t="s">
        <v>3</v>
      </c>
      <c r="O130" s="280" t="str">
        <f t="shared" si="10"/>
        <v>215646,</v>
      </c>
      <c r="P130" s="266" t="s">
        <v>1974</v>
      </c>
      <c r="Q130" s="265" t="s">
        <v>2045</v>
      </c>
      <c r="R130" s="266" t="s">
        <v>1979</v>
      </c>
      <c r="S130" s="262" t="s">
        <v>1437</v>
      </c>
    </row>
    <row r="131" ht="15.6" spans="1:19">
      <c r="A131" s="211"/>
      <c r="B131" s="238"/>
      <c r="C131" s="213"/>
      <c r="D131" s="213"/>
      <c r="E131" s="213"/>
      <c r="F131" s="213"/>
      <c r="G131" s="211"/>
      <c r="H131" s="259">
        <v>195616</v>
      </c>
      <c r="I131" s="230" t="s">
        <v>3</v>
      </c>
      <c r="J131" s="249" t="str">
        <f t="shared" si="12"/>
        <v>195616,</v>
      </c>
      <c r="K131" s="285" t="s">
        <v>485</v>
      </c>
      <c r="L131" s="211"/>
      <c r="M131" s="265">
        <v>199141</v>
      </c>
      <c r="N131" s="281" t="s">
        <v>3</v>
      </c>
      <c r="O131" s="280" t="str">
        <f t="shared" si="10"/>
        <v>199141,</v>
      </c>
      <c r="P131" s="266" t="s">
        <v>2046</v>
      </c>
      <c r="Q131" s="265" t="s">
        <v>2047</v>
      </c>
      <c r="R131" s="266" t="s">
        <v>2048</v>
      </c>
      <c r="S131" s="262" t="s">
        <v>1437</v>
      </c>
    </row>
    <row r="132" ht="15.6" spans="1:19">
      <c r="A132" s="211"/>
      <c r="B132" s="238"/>
      <c r="C132" s="213"/>
      <c r="D132" s="213"/>
      <c r="E132" s="213"/>
      <c r="F132" s="213"/>
      <c r="G132" s="211"/>
      <c r="H132" s="254">
        <v>47163</v>
      </c>
      <c r="I132" s="230" t="s">
        <v>3</v>
      </c>
      <c r="J132" s="249" t="str">
        <f t="shared" si="12"/>
        <v>47163,</v>
      </c>
      <c r="K132" s="1451" t="s">
        <v>517</v>
      </c>
      <c r="L132" s="211"/>
      <c r="M132" s="265">
        <v>215818</v>
      </c>
      <c r="N132" s="281" t="s">
        <v>3</v>
      </c>
      <c r="O132" s="280" t="str">
        <f t="shared" si="10"/>
        <v>215818,</v>
      </c>
      <c r="P132" s="266" t="s">
        <v>2046</v>
      </c>
      <c r="Q132" s="265" t="s">
        <v>1980</v>
      </c>
      <c r="R132" s="266" t="s">
        <v>1979</v>
      </c>
      <c r="S132" s="262" t="s">
        <v>1437</v>
      </c>
    </row>
    <row r="133" ht="15.6" spans="1:19">
      <c r="A133" s="211"/>
      <c r="B133" s="238"/>
      <c r="C133" s="213"/>
      <c r="D133" s="213"/>
      <c r="E133" s="213"/>
      <c r="F133" s="213"/>
      <c r="G133" s="211"/>
      <c r="H133" s="254">
        <v>126570</v>
      </c>
      <c r="I133" s="230" t="s">
        <v>3</v>
      </c>
      <c r="J133" s="249" t="str">
        <f t="shared" si="12"/>
        <v>126570,</v>
      </c>
      <c r="K133" s="1451" t="s">
        <v>493</v>
      </c>
      <c r="L133" s="211"/>
      <c r="M133" s="265">
        <v>199128</v>
      </c>
      <c r="N133" s="281" t="s">
        <v>3</v>
      </c>
      <c r="O133" s="280" t="str">
        <f t="shared" ref="O133:O140" si="13">M133&amp;N133</f>
        <v>199128,</v>
      </c>
      <c r="P133" s="266" t="s">
        <v>1273</v>
      </c>
      <c r="Q133" s="265" t="s">
        <v>2049</v>
      </c>
      <c r="R133" s="266" t="s">
        <v>2048</v>
      </c>
      <c r="S133" s="262" t="s">
        <v>1437</v>
      </c>
    </row>
    <row r="134" ht="15.6" spans="1:19">
      <c r="A134" s="211"/>
      <c r="B134" s="238"/>
      <c r="C134" s="213"/>
      <c r="D134" s="213"/>
      <c r="E134" s="213"/>
      <c r="F134" s="213"/>
      <c r="G134" s="211"/>
      <c r="H134" s="254">
        <v>72511</v>
      </c>
      <c r="I134" s="230" t="s">
        <v>3</v>
      </c>
      <c r="J134" s="249" t="str">
        <f t="shared" si="12"/>
        <v>72511,</v>
      </c>
      <c r="K134" s="1451" t="s">
        <v>510</v>
      </c>
      <c r="L134" s="211"/>
      <c r="M134" s="265">
        <v>215168</v>
      </c>
      <c r="N134" s="281" t="s">
        <v>3</v>
      </c>
      <c r="O134" s="280" t="str">
        <f t="shared" si="13"/>
        <v>215168,</v>
      </c>
      <c r="P134" s="266" t="s">
        <v>2050</v>
      </c>
      <c r="Q134" s="265" t="s">
        <v>2051</v>
      </c>
      <c r="R134" s="266" t="s">
        <v>2052</v>
      </c>
      <c r="S134" s="262" t="s">
        <v>1437</v>
      </c>
    </row>
    <row r="135" ht="15.6" spans="1:19">
      <c r="A135" s="211"/>
      <c r="B135" s="238"/>
      <c r="C135" s="213"/>
      <c r="D135" s="213"/>
      <c r="E135" s="213"/>
      <c r="F135" s="213"/>
      <c r="G135" s="211"/>
      <c r="H135" s="257">
        <v>218996</v>
      </c>
      <c r="I135" s="230" t="s">
        <v>3</v>
      </c>
      <c r="J135" s="249" t="str">
        <f t="shared" si="12"/>
        <v>218996,</v>
      </c>
      <c r="K135" s="1453" t="s">
        <v>510</v>
      </c>
      <c r="L135" s="211"/>
      <c r="M135" s="265">
        <v>199126</v>
      </c>
      <c r="N135" s="281" t="s">
        <v>3</v>
      </c>
      <c r="O135" s="280" t="str">
        <f t="shared" si="13"/>
        <v>199126,</v>
      </c>
      <c r="P135" s="266" t="s">
        <v>2050</v>
      </c>
      <c r="Q135" s="265" t="s">
        <v>2053</v>
      </c>
      <c r="R135" s="266" t="s">
        <v>2048</v>
      </c>
      <c r="S135" s="262" t="s">
        <v>1437</v>
      </c>
    </row>
    <row r="136" ht="15.6" spans="1:19">
      <c r="A136" s="211"/>
      <c r="B136" s="238"/>
      <c r="C136" s="213"/>
      <c r="D136" s="213"/>
      <c r="E136" s="213"/>
      <c r="F136" s="213"/>
      <c r="G136" s="211"/>
      <c r="H136" s="259">
        <v>190079</v>
      </c>
      <c r="I136" s="230" t="s">
        <v>3</v>
      </c>
      <c r="J136" s="249" t="str">
        <f t="shared" si="12"/>
        <v>190079,</v>
      </c>
      <c r="K136" s="275" t="s">
        <v>458</v>
      </c>
      <c r="L136" s="211"/>
      <c r="M136" s="265">
        <v>215645</v>
      </c>
      <c r="N136" s="281" t="s">
        <v>3</v>
      </c>
      <c r="O136" s="280" t="str">
        <f t="shared" si="13"/>
        <v>215645,</v>
      </c>
      <c r="P136" s="266" t="s">
        <v>2054</v>
      </c>
      <c r="Q136" s="265" t="s">
        <v>1980</v>
      </c>
      <c r="R136" s="266" t="s">
        <v>1979</v>
      </c>
      <c r="S136" s="262" t="s">
        <v>1437</v>
      </c>
    </row>
    <row r="137" ht="15.6" spans="1:19">
      <c r="A137" s="211"/>
      <c r="B137" s="238"/>
      <c r="C137" s="213"/>
      <c r="D137" s="213"/>
      <c r="E137" s="213"/>
      <c r="F137" s="213"/>
      <c r="G137" s="211"/>
      <c r="H137" s="257">
        <v>154678</v>
      </c>
      <c r="I137" s="230" t="s">
        <v>3</v>
      </c>
      <c r="J137" s="249" t="str">
        <f t="shared" si="12"/>
        <v>154678,</v>
      </c>
      <c r="K137" s="273" t="s">
        <v>463</v>
      </c>
      <c r="L137" s="211"/>
      <c r="M137" s="265">
        <v>214178</v>
      </c>
      <c r="N137" s="281" t="s">
        <v>3</v>
      </c>
      <c r="O137" s="280" t="str">
        <f t="shared" si="13"/>
        <v>214178,</v>
      </c>
      <c r="P137" s="266" t="s">
        <v>2054</v>
      </c>
      <c r="Q137" s="265" t="s">
        <v>2055</v>
      </c>
      <c r="R137" s="266" t="s">
        <v>2056</v>
      </c>
      <c r="S137" s="262" t="s">
        <v>1437</v>
      </c>
    </row>
    <row r="138" ht="15.6" spans="1:19">
      <c r="A138" s="211"/>
      <c r="B138" s="238"/>
      <c r="C138" s="213"/>
      <c r="D138" s="213"/>
      <c r="E138" s="213"/>
      <c r="F138" s="213"/>
      <c r="G138" s="211"/>
      <c r="H138" s="259">
        <v>173754</v>
      </c>
      <c r="I138" s="230" t="s">
        <v>3</v>
      </c>
      <c r="J138" s="249" t="str">
        <f t="shared" si="12"/>
        <v>173754,</v>
      </c>
      <c r="K138" s="1452" t="s">
        <v>463</v>
      </c>
      <c r="L138" s="211"/>
      <c r="M138" s="265">
        <v>199868</v>
      </c>
      <c r="N138" s="281" t="s">
        <v>3</v>
      </c>
      <c r="O138" s="280" t="str">
        <f t="shared" si="13"/>
        <v>199868,</v>
      </c>
      <c r="P138" s="266" t="s">
        <v>2057</v>
      </c>
      <c r="Q138" s="265" t="s">
        <v>1930</v>
      </c>
      <c r="R138" s="266" t="s">
        <v>1976</v>
      </c>
      <c r="S138" s="262" t="s">
        <v>1437</v>
      </c>
    </row>
    <row r="139" ht="15.6" spans="1:19">
      <c r="A139" s="211"/>
      <c r="B139" s="238"/>
      <c r="C139" s="213"/>
      <c r="D139" s="213"/>
      <c r="E139" s="213"/>
      <c r="F139" s="213"/>
      <c r="G139" s="211"/>
      <c r="H139" s="254">
        <v>40226</v>
      </c>
      <c r="I139" s="230" t="s">
        <v>3</v>
      </c>
      <c r="J139" s="249" t="str">
        <f t="shared" si="12"/>
        <v>40226,</v>
      </c>
      <c r="K139" s="1454" t="s">
        <v>467</v>
      </c>
      <c r="L139" s="211"/>
      <c r="M139" s="265">
        <v>168654</v>
      </c>
      <c r="N139" s="281" t="s">
        <v>3</v>
      </c>
      <c r="O139" s="280" t="str">
        <f t="shared" si="13"/>
        <v>168654,</v>
      </c>
      <c r="P139" s="266" t="s">
        <v>2057</v>
      </c>
      <c r="Q139" s="265" t="s">
        <v>1877</v>
      </c>
      <c r="R139" s="266" t="s">
        <v>2058</v>
      </c>
      <c r="S139" s="262" t="s">
        <v>1437</v>
      </c>
    </row>
    <row r="140" ht="15.6" spans="1:19">
      <c r="A140" s="211"/>
      <c r="B140" s="238"/>
      <c r="C140" s="213"/>
      <c r="D140" s="213"/>
      <c r="E140" s="213"/>
      <c r="F140" s="213"/>
      <c r="G140" s="211"/>
      <c r="H140" s="254">
        <v>166880</v>
      </c>
      <c r="I140" s="230" t="s">
        <v>3</v>
      </c>
      <c r="J140" s="249" t="str">
        <f t="shared" si="12"/>
        <v>166880,</v>
      </c>
      <c r="K140" s="1454" t="s">
        <v>467</v>
      </c>
      <c r="L140" s="211"/>
      <c r="M140" s="265">
        <v>215648</v>
      </c>
      <c r="N140" s="281"/>
      <c r="O140" s="280" t="str">
        <f t="shared" si="13"/>
        <v>215648</v>
      </c>
      <c r="P140" s="266" t="s">
        <v>2057</v>
      </c>
      <c r="Q140" s="265" t="s">
        <v>2059</v>
      </c>
      <c r="R140" s="266" t="s">
        <v>1979</v>
      </c>
      <c r="S140" s="262" t="s">
        <v>1437</v>
      </c>
    </row>
    <row r="141" ht="15.6" spans="1:19">
      <c r="A141" s="211"/>
      <c r="B141" s="238"/>
      <c r="C141" s="213"/>
      <c r="D141" s="213"/>
      <c r="E141" s="213"/>
      <c r="F141" s="213"/>
      <c r="G141" s="211"/>
      <c r="H141" s="257">
        <v>227792</v>
      </c>
      <c r="I141" s="230" t="s">
        <v>3</v>
      </c>
      <c r="J141" s="249" t="str">
        <f t="shared" si="12"/>
        <v>227792,</v>
      </c>
      <c r="K141" s="287" t="s">
        <v>467</v>
      </c>
      <c r="L141" s="211"/>
      <c r="M141" s="290"/>
      <c r="N141" s="290"/>
      <c r="O141" s="290"/>
      <c r="P141" s="290"/>
      <c r="Q141" s="290"/>
      <c r="R141" s="290"/>
      <c r="S141" s="290"/>
    </row>
    <row r="142" ht="15.6" spans="1:19">
      <c r="A142" s="211"/>
      <c r="B142" s="238"/>
      <c r="C142" s="213"/>
      <c r="D142" s="213"/>
      <c r="E142" s="213"/>
      <c r="F142" s="213"/>
      <c r="G142" s="211"/>
      <c r="H142" s="254">
        <v>37050</v>
      </c>
      <c r="I142" s="230" t="s">
        <v>3</v>
      </c>
      <c r="J142" s="249" t="str">
        <f t="shared" si="12"/>
        <v>37050,</v>
      </c>
      <c r="K142" s="1451" t="s">
        <v>527</v>
      </c>
      <c r="L142" s="211"/>
      <c r="M142" s="290"/>
      <c r="N142" s="290"/>
      <c r="O142" s="290"/>
      <c r="P142" s="290"/>
      <c r="Q142" s="290"/>
      <c r="R142" s="290"/>
      <c r="S142" s="290"/>
    </row>
    <row r="143" ht="15.6" spans="1:19">
      <c r="A143" s="211"/>
      <c r="B143" s="238"/>
      <c r="C143" s="213"/>
      <c r="D143" s="213"/>
      <c r="E143" s="213"/>
      <c r="F143" s="213"/>
      <c r="G143" s="211"/>
      <c r="H143" s="259">
        <v>230468</v>
      </c>
      <c r="I143" s="230" t="s">
        <v>3</v>
      </c>
      <c r="J143" s="249" t="str">
        <f t="shared" si="12"/>
        <v>230468,</v>
      </c>
      <c r="K143" s="285" t="s">
        <v>527</v>
      </c>
      <c r="L143" s="211"/>
      <c r="M143" s="290"/>
      <c r="N143" s="290"/>
      <c r="O143" s="290"/>
      <c r="P143" s="290"/>
      <c r="Q143" s="290"/>
      <c r="R143" s="290"/>
      <c r="S143" s="290"/>
    </row>
    <row r="144" ht="15.6" spans="1:19">
      <c r="A144" s="211"/>
      <c r="B144" s="238"/>
      <c r="C144" s="213"/>
      <c r="D144" s="213"/>
      <c r="E144" s="213"/>
      <c r="F144" s="213"/>
      <c r="G144" s="211"/>
      <c r="H144" s="254">
        <v>171131</v>
      </c>
      <c r="I144" s="230" t="s">
        <v>3</v>
      </c>
      <c r="J144" s="249" t="str">
        <f t="shared" si="12"/>
        <v>171131,</v>
      </c>
      <c r="K144" s="1451" t="s">
        <v>464</v>
      </c>
      <c r="L144" s="211"/>
      <c r="M144" s="290"/>
      <c r="N144" s="290"/>
      <c r="O144" s="290"/>
      <c r="P144" s="290"/>
      <c r="Q144" s="290"/>
      <c r="R144" s="290"/>
      <c r="S144" s="290"/>
    </row>
    <row r="145" ht="15.6" spans="1:19">
      <c r="A145" s="211"/>
      <c r="B145" s="238"/>
      <c r="C145" s="213"/>
      <c r="D145" s="213"/>
      <c r="E145" s="213"/>
      <c r="F145" s="213"/>
      <c r="G145" s="211"/>
      <c r="H145" s="254">
        <v>45501</v>
      </c>
      <c r="I145" s="230" t="s">
        <v>3</v>
      </c>
      <c r="J145" s="249" t="str">
        <f t="shared" si="12"/>
        <v>45501,</v>
      </c>
      <c r="K145" s="1451" t="s">
        <v>519</v>
      </c>
      <c r="L145" s="211"/>
      <c r="M145" s="290"/>
      <c r="N145" s="290"/>
      <c r="O145" s="290"/>
      <c r="P145" s="290"/>
      <c r="Q145" s="290"/>
      <c r="R145" s="290"/>
      <c r="S145" s="290"/>
    </row>
    <row r="146" ht="15.6" spans="1:19">
      <c r="A146" s="211"/>
      <c r="B146" s="238"/>
      <c r="C146" s="213"/>
      <c r="D146" s="213"/>
      <c r="E146" s="213"/>
      <c r="F146" s="213"/>
      <c r="G146" s="211"/>
      <c r="H146" s="289">
        <v>70874</v>
      </c>
      <c r="I146" s="230" t="s">
        <v>3</v>
      </c>
      <c r="J146" s="249" t="str">
        <f t="shared" si="12"/>
        <v>70874,</v>
      </c>
      <c r="K146" s="1455" t="s">
        <v>512</v>
      </c>
      <c r="L146" s="211"/>
      <c r="M146" s="290"/>
      <c r="N146" s="290"/>
      <c r="O146" s="290"/>
      <c r="P146" s="290"/>
      <c r="Q146" s="290"/>
      <c r="R146" s="290"/>
      <c r="S146" s="290"/>
    </row>
    <row r="147" ht="15.6" spans="1:19">
      <c r="A147" s="211"/>
      <c r="B147" s="238"/>
      <c r="C147" s="213"/>
      <c r="D147" s="213"/>
      <c r="E147" s="213"/>
      <c r="F147" s="213"/>
      <c r="G147" s="211"/>
      <c r="H147" s="254">
        <v>27623</v>
      </c>
      <c r="I147" s="230" t="s">
        <v>3</v>
      </c>
      <c r="J147" s="249" t="str">
        <f t="shared" si="12"/>
        <v>27623,</v>
      </c>
      <c r="K147" s="1451" t="s">
        <v>532</v>
      </c>
      <c r="L147" s="211"/>
      <c r="M147" s="290"/>
      <c r="N147" s="290"/>
      <c r="O147" s="290"/>
      <c r="P147" s="290"/>
      <c r="Q147" s="290"/>
      <c r="R147" s="290"/>
      <c r="S147" s="290"/>
    </row>
    <row r="148" ht="15.6" spans="1:19">
      <c r="A148" s="211"/>
      <c r="B148" s="238"/>
      <c r="C148" s="213"/>
      <c r="D148" s="213"/>
      <c r="E148" s="213"/>
      <c r="F148" s="213"/>
      <c r="G148" s="211"/>
      <c r="H148" s="254">
        <v>48311</v>
      </c>
      <c r="I148" s="230" t="s">
        <v>3</v>
      </c>
      <c r="J148" s="249" t="str">
        <f t="shared" ref="J148:J165" si="14">H148&amp;I148</f>
        <v>48311,</v>
      </c>
      <c r="K148" s="1451" t="s">
        <v>515</v>
      </c>
      <c r="L148" s="211"/>
      <c r="M148" s="290"/>
      <c r="N148" s="290"/>
      <c r="O148" s="290"/>
      <c r="P148" s="290"/>
      <c r="Q148" s="290"/>
      <c r="R148" s="290"/>
      <c r="S148" s="290"/>
    </row>
    <row r="149" ht="15.6" spans="1:19">
      <c r="A149" s="211"/>
      <c r="B149" s="238"/>
      <c r="C149" s="213"/>
      <c r="D149" s="213"/>
      <c r="E149" s="213"/>
      <c r="F149" s="213"/>
      <c r="G149" s="211"/>
      <c r="H149" s="254">
        <v>41077</v>
      </c>
      <c r="I149" s="230" t="s">
        <v>3</v>
      </c>
      <c r="J149" s="249" t="str">
        <f t="shared" si="14"/>
        <v>41077,</v>
      </c>
      <c r="K149" s="1451" t="s">
        <v>495</v>
      </c>
      <c r="L149" s="211"/>
      <c r="M149" s="290"/>
      <c r="N149" s="290"/>
      <c r="O149" s="290"/>
      <c r="P149" s="290"/>
      <c r="Q149" s="290"/>
      <c r="R149" s="290"/>
      <c r="S149" s="290"/>
    </row>
    <row r="150" ht="15.6" spans="1:19">
      <c r="A150" s="211"/>
      <c r="B150" s="238"/>
      <c r="C150" s="213"/>
      <c r="D150" s="213"/>
      <c r="E150" s="213"/>
      <c r="F150" s="213"/>
      <c r="G150" s="211"/>
      <c r="H150" s="254">
        <v>122750</v>
      </c>
      <c r="I150" s="230" t="s">
        <v>3</v>
      </c>
      <c r="J150" s="249" t="str">
        <f t="shared" si="14"/>
        <v>122750,</v>
      </c>
      <c r="K150" s="1451" t="s">
        <v>495</v>
      </c>
      <c r="L150" s="211"/>
      <c r="M150" s="290"/>
      <c r="N150" s="290"/>
      <c r="O150" s="290"/>
      <c r="P150" s="290"/>
      <c r="Q150" s="290"/>
      <c r="R150" s="290"/>
      <c r="S150" s="290"/>
    </row>
    <row r="151" ht="15.6" spans="1:19">
      <c r="A151" s="211"/>
      <c r="B151" s="238"/>
      <c r="C151" s="213"/>
      <c r="D151" s="213"/>
      <c r="E151" s="213"/>
      <c r="F151" s="213"/>
      <c r="G151" s="211"/>
      <c r="H151" s="259">
        <v>231685</v>
      </c>
      <c r="I151" s="230" t="s">
        <v>3</v>
      </c>
      <c r="J151" s="249" t="str">
        <f t="shared" si="14"/>
        <v>231685,</v>
      </c>
      <c r="K151" s="285" t="s">
        <v>495</v>
      </c>
      <c r="L151" s="211"/>
      <c r="M151" s="290"/>
      <c r="N151" s="290"/>
      <c r="O151" s="290"/>
      <c r="P151" s="290"/>
      <c r="Q151" s="290"/>
      <c r="R151" s="290"/>
      <c r="S151" s="290"/>
    </row>
    <row r="152" ht="15.6" spans="1:19">
      <c r="A152" s="211"/>
      <c r="B152" s="238"/>
      <c r="C152" s="213"/>
      <c r="D152" s="213"/>
      <c r="E152" s="213"/>
      <c r="F152" s="213"/>
      <c r="G152" s="211"/>
      <c r="H152" s="254">
        <v>104690</v>
      </c>
      <c r="I152" s="230" t="s">
        <v>3</v>
      </c>
      <c r="J152" s="249" t="str">
        <f t="shared" si="14"/>
        <v>104690,</v>
      </c>
      <c r="K152" s="1451" t="s">
        <v>340</v>
      </c>
      <c r="L152" s="211"/>
      <c r="M152" s="290"/>
      <c r="N152" s="290"/>
      <c r="O152" s="290"/>
      <c r="P152" s="290"/>
      <c r="Q152" s="290"/>
      <c r="R152" s="290"/>
      <c r="S152" s="290"/>
    </row>
    <row r="153" ht="15.6" spans="1:19">
      <c r="A153" s="211"/>
      <c r="B153" s="238"/>
      <c r="C153" s="213"/>
      <c r="D153" s="213"/>
      <c r="E153" s="213"/>
      <c r="F153" s="213"/>
      <c r="G153" s="211"/>
      <c r="H153" s="254">
        <v>21583</v>
      </c>
      <c r="I153" s="230" t="s">
        <v>3</v>
      </c>
      <c r="J153" s="249" t="str">
        <f t="shared" si="14"/>
        <v>21583,</v>
      </c>
      <c r="K153" s="1451" t="s">
        <v>535</v>
      </c>
      <c r="L153" s="211"/>
      <c r="M153" s="290"/>
      <c r="N153" s="290"/>
      <c r="O153" s="290"/>
      <c r="P153" s="290"/>
      <c r="Q153" s="290"/>
      <c r="R153" s="290"/>
      <c r="S153" s="290"/>
    </row>
    <row r="154" ht="15.6" spans="1:19">
      <c r="A154" s="211"/>
      <c r="B154" s="238"/>
      <c r="C154" s="213"/>
      <c r="D154" s="213"/>
      <c r="E154" s="213"/>
      <c r="F154" s="213"/>
      <c r="G154" s="211"/>
      <c r="H154" s="254">
        <v>165250</v>
      </c>
      <c r="I154" s="230" t="s">
        <v>3</v>
      </c>
      <c r="J154" s="249" t="str">
        <f t="shared" si="14"/>
        <v>165250,</v>
      </c>
      <c r="K154" s="292" t="s">
        <v>468</v>
      </c>
      <c r="L154" s="211"/>
      <c r="M154" s="290"/>
      <c r="N154" s="290"/>
      <c r="O154" s="290"/>
      <c r="P154" s="290"/>
      <c r="Q154" s="290"/>
      <c r="R154" s="290"/>
      <c r="S154" s="290"/>
    </row>
    <row r="155" ht="15.6" spans="1:19">
      <c r="A155" s="211"/>
      <c r="B155" s="238"/>
      <c r="C155" s="213"/>
      <c r="D155" s="213"/>
      <c r="E155" s="213"/>
      <c r="F155" s="213"/>
      <c r="G155" s="211"/>
      <c r="H155" s="259">
        <v>240026</v>
      </c>
      <c r="I155" s="230" t="s">
        <v>3</v>
      </c>
      <c r="J155" s="249" t="str">
        <f t="shared" si="14"/>
        <v>240026,</v>
      </c>
      <c r="K155" s="285" t="s">
        <v>488</v>
      </c>
      <c r="L155" s="211"/>
      <c r="M155" s="290"/>
      <c r="N155" s="290"/>
      <c r="O155" s="290"/>
      <c r="P155" s="290"/>
      <c r="Q155" s="290"/>
      <c r="R155" s="290"/>
      <c r="S155" s="290"/>
    </row>
    <row r="156" ht="15.6" spans="1:19">
      <c r="A156" s="211"/>
      <c r="B156" s="238"/>
      <c r="C156" s="213"/>
      <c r="D156" s="213"/>
      <c r="E156" s="213"/>
      <c r="F156" s="213"/>
      <c r="G156" s="211"/>
      <c r="H156" s="254">
        <v>155375</v>
      </c>
      <c r="I156" s="230" t="s">
        <v>3</v>
      </c>
      <c r="J156" s="249" t="str">
        <f t="shared" si="14"/>
        <v>155375,</v>
      </c>
      <c r="K156" s="1451" t="s">
        <v>471</v>
      </c>
      <c r="L156" s="211"/>
      <c r="M156" s="290"/>
      <c r="N156" s="290"/>
      <c r="O156" s="290"/>
      <c r="P156" s="290"/>
      <c r="Q156" s="290"/>
      <c r="R156" s="290"/>
      <c r="S156" s="290"/>
    </row>
    <row r="157" ht="15.6" spans="1:19">
      <c r="A157" s="211"/>
      <c r="B157" s="238"/>
      <c r="C157" s="213"/>
      <c r="D157" s="213"/>
      <c r="E157" s="213"/>
      <c r="F157" s="213"/>
      <c r="G157" s="211"/>
      <c r="H157" s="289">
        <v>135143</v>
      </c>
      <c r="I157" s="230" t="s">
        <v>3</v>
      </c>
      <c r="J157" s="249" t="str">
        <f t="shared" si="14"/>
        <v>135143,</v>
      </c>
      <c r="K157" s="1455" t="s">
        <v>487</v>
      </c>
      <c r="L157" s="211"/>
      <c r="M157" s="290"/>
      <c r="N157" s="290"/>
      <c r="O157" s="290"/>
      <c r="P157" s="290"/>
      <c r="Q157" s="290"/>
      <c r="R157" s="290"/>
      <c r="S157" s="290"/>
    </row>
    <row r="158" ht="15.6" spans="1:19">
      <c r="A158" s="211"/>
      <c r="B158" s="238"/>
      <c r="C158" s="213"/>
      <c r="D158" s="213"/>
      <c r="E158" s="213"/>
      <c r="F158" s="213"/>
      <c r="G158" s="211"/>
      <c r="H158" s="254">
        <v>148665</v>
      </c>
      <c r="I158" s="230" t="s">
        <v>3</v>
      </c>
      <c r="J158" s="249" t="str">
        <f t="shared" si="14"/>
        <v>148665,</v>
      </c>
      <c r="K158" s="1451" t="s">
        <v>479</v>
      </c>
      <c r="L158" s="211"/>
      <c r="M158" s="290"/>
      <c r="N158" s="290"/>
      <c r="O158" s="290"/>
      <c r="P158" s="290"/>
      <c r="Q158" s="290"/>
      <c r="R158" s="290"/>
      <c r="S158" s="290"/>
    </row>
    <row r="159" ht="15.6" spans="1:19">
      <c r="A159" s="211"/>
      <c r="B159" s="238"/>
      <c r="C159" s="213"/>
      <c r="D159" s="213"/>
      <c r="E159" s="213"/>
      <c r="F159" s="213"/>
      <c r="G159" s="211"/>
      <c r="H159" s="254">
        <v>5326</v>
      </c>
      <c r="I159" s="230" t="s">
        <v>3</v>
      </c>
      <c r="J159" s="249" t="str">
        <f t="shared" si="14"/>
        <v>5326,</v>
      </c>
      <c r="K159" s="1451" t="s">
        <v>538</v>
      </c>
      <c r="L159" s="211"/>
      <c r="M159" s="290"/>
      <c r="N159" s="290"/>
      <c r="O159" s="290"/>
      <c r="P159" s="290"/>
      <c r="Q159" s="290"/>
      <c r="R159" s="290"/>
      <c r="S159" s="290"/>
    </row>
    <row r="160" ht="15.6" spans="1:19">
      <c r="A160" s="211"/>
      <c r="B160" s="238"/>
      <c r="C160" s="213"/>
      <c r="D160" s="213"/>
      <c r="E160" s="213"/>
      <c r="F160" s="213"/>
      <c r="G160" s="211"/>
      <c r="H160" s="259">
        <v>166958</v>
      </c>
      <c r="I160" s="230" t="s">
        <v>3</v>
      </c>
      <c r="J160" s="249" t="str">
        <f t="shared" si="14"/>
        <v>166958,</v>
      </c>
      <c r="K160" s="285" t="s">
        <v>466</v>
      </c>
      <c r="L160" s="211"/>
      <c r="M160" s="290"/>
      <c r="N160" s="290"/>
      <c r="O160" s="290"/>
      <c r="P160" s="290"/>
      <c r="Q160" s="290"/>
      <c r="R160" s="290"/>
      <c r="S160" s="290"/>
    </row>
    <row r="161" ht="15.6" spans="1:19">
      <c r="A161" s="211"/>
      <c r="B161" s="238"/>
      <c r="C161" s="213"/>
      <c r="D161" s="213"/>
      <c r="E161" s="213"/>
      <c r="F161" s="213"/>
      <c r="G161" s="211"/>
      <c r="H161" s="259">
        <v>105146</v>
      </c>
      <c r="I161" s="230" t="s">
        <v>3</v>
      </c>
      <c r="J161" s="249" t="str">
        <f t="shared" si="14"/>
        <v>105146,</v>
      </c>
      <c r="K161" s="285" t="s">
        <v>898</v>
      </c>
      <c r="L161" s="211"/>
      <c r="M161" s="290"/>
      <c r="N161" s="290"/>
      <c r="O161" s="290"/>
      <c r="P161" s="290"/>
      <c r="Q161" s="290"/>
      <c r="R161" s="290"/>
      <c r="S161" s="290"/>
    </row>
    <row r="162" ht="15.6" spans="1:19">
      <c r="A162" s="211"/>
      <c r="B162" s="238"/>
      <c r="C162" s="213"/>
      <c r="D162" s="213"/>
      <c r="E162" s="213"/>
      <c r="F162" s="213"/>
      <c r="G162" s="211"/>
      <c r="H162" s="259">
        <v>176695</v>
      </c>
      <c r="I162" s="230" t="s">
        <v>3</v>
      </c>
      <c r="J162" s="249" t="str">
        <f t="shared" si="14"/>
        <v>176695,</v>
      </c>
      <c r="K162" s="285" t="s">
        <v>461</v>
      </c>
      <c r="L162" s="211"/>
      <c r="M162" s="290"/>
      <c r="N162" s="290"/>
      <c r="O162" s="290"/>
      <c r="P162" s="290"/>
      <c r="Q162" s="290"/>
      <c r="R162" s="290"/>
      <c r="S162" s="290"/>
    </row>
    <row r="163" ht="15.6" spans="1:19">
      <c r="A163" s="211"/>
      <c r="B163" s="238"/>
      <c r="C163" s="213"/>
      <c r="D163" s="213"/>
      <c r="E163" s="213"/>
      <c r="F163" s="213"/>
      <c r="G163" s="211"/>
      <c r="H163" s="259">
        <v>182623</v>
      </c>
      <c r="I163" s="230" t="s">
        <v>3</v>
      </c>
      <c r="J163" s="249" t="str">
        <f t="shared" si="14"/>
        <v>182623,</v>
      </c>
      <c r="K163" s="285" t="s">
        <v>459</v>
      </c>
      <c r="L163" s="211"/>
      <c r="M163" s="290"/>
      <c r="N163" s="290"/>
      <c r="O163" s="290"/>
      <c r="P163" s="290"/>
      <c r="Q163" s="290"/>
      <c r="R163" s="290"/>
      <c r="S163" s="290"/>
    </row>
    <row r="164" ht="15.6" spans="1:19">
      <c r="A164" s="211"/>
      <c r="B164" s="238"/>
      <c r="C164" s="213"/>
      <c r="D164" s="213"/>
      <c r="E164" s="213"/>
      <c r="F164" s="213"/>
      <c r="G164" s="211"/>
      <c r="H164" s="259">
        <v>135903</v>
      </c>
      <c r="I164" s="230" t="s">
        <v>3</v>
      </c>
      <c r="J164" s="249" t="str">
        <f t="shared" si="14"/>
        <v>135903,</v>
      </c>
      <c r="K164" s="285" t="s">
        <v>1693</v>
      </c>
      <c r="L164" s="211"/>
      <c r="M164" s="290"/>
      <c r="N164" s="290"/>
      <c r="O164" s="290"/>
      <c r="P164" s="290"/>
      <c r="Q164" s="290"/>
      <c r="R164" s="290"/>
      <c r="S164" s="290"/>
    </row>
    <row r="165" ht="15.6" spans="1:19">
      <c r="A165" s="211"/>
      <c r="B165" s="238"/>
      <c r="C165" s="213"/>
      <c r="D165" s="213"/>
      <c r="E165" s="213"/>
      <c r="F165" s="213"/>
      <c r="G165" s="211"/>
      <c r="H165" s="259">
        <v>35082</v>
      </c>
      <c r="I165" s="230"/>
      <c r="J165" s="249" t="str">
        <f t="shared" si="14"/>
        <v>35082</v>
      </c>
      <c r="K165" s="285" t="s">
        <v>903</v>
      </c>
      <c r="L165" s="211"/>
      <c r="M165" s="290"/>
      <c r="N165" s="290"/>
      <c r="O165" s="290"/>
      <c r="P165" s="290"/>
      <c r="Q165" s="290"/>
      <c r="R165" s="290"/>
      <c r="S165" s="290"/>
    </row>
    <row r="166" ht="15.6" spans="1:19">
      <c r="A166" s="211"/>
      <c r="B166" s="238"/>
      <c r="C166" s="213"/>
      <c r="D166" s="213"/>
      <c r="E166" s="213"/>
      <c r="F166" s="213"/>
      <c r="G166" s="211"/>
      <c r="H166" s="213"/>
      <c r="I166" s="213"/>
      <c r="J166" s="213"/>
      <c r="K166" s="213"/>
      <c r="L166" s="211"/>
      <c r="M166" s="290"/>
      <c r="N166" s="290"/>
      <c r="O166" s="290"/>
      <c r="P166" s="290"/>
      <c r="Q166" s="290"/>
      <c r="R166" s="290"/>
      <c r="S166" s="290"/>
    </row>
    <row r="167" ht="15.6" spans="1:19">
      <c r="A167" s="211"/>
      <c r="B167" s="238"/>
      <c r="C167" s="213"/>
      <c r="D167" s="213"/>
      <c r="E167" s="213"/>
      <c r="F167" s="213"/>
      <c r="G167" s="211"/>
      <c r="H167" s="213"/>
      <c r="I167" s="213"/>
      <c r="J167" s="213"/>
      <c r="K167" s="213"/>
      <c r="L167" s="211"/>
      <c r="M167" s="290"/>
      <c r="N167" s="290"/>
      <c r="O167" s="290"/>
      <c r="P167" s="290"/>
      <c r="Q167" s="290"/>
      <c r="R167" s="290"/>
      <c r="S167" s="290"/>
    </row>
    <row r="168" ht="15.6" spans="1:19">
      <c r="A168" s="211"/>
      <c r="B168" s="238"/>
      <c r="C168" s="213"/>
      <c r="D168" s="213"/>
      <c r="E168" s="213"/>
      <c r="F168" s="213"/>
      <c r="G168" s="211"/>
      <c r="H168" s="213"/>
      <c r="I168" s="213"/>
      <c r="J168" s="213"/>
      <c r="K168" s="213"/>
      <c r="L168" s="211"/>
      <c r="M168" s="290"/>
      <c r="N168" s="290"/>
      <c r="O168" s="290"/>
      <c r="P168" s="290"/>
      <c r="Q168" s="290"/>
      <c r="R168" s="290"/>
      <c r="S168" s="290"/>
    </row>
  </sheetData>
  <mergeCells count="10">
    <mergeCell ref="M2:S2"/>
    <mergeCell ref="B1:B8"/>
    <mergeCell ref="B9:B10"/>
    <mergeCell ref="B11:B14"/>
    <mergeCell ref="B15:B18"/>
    <mergeCell ref="B19:B24"/>
    <mergeCell ref="B25:B27"/>
    <mergeCell ref="B28:B31"/>
    <mergeCell ref="B36:B45"/>
    <mergeCell ref="M77:S78"/>
  </mergeCells>
  <conditionalFormatting sqref="M82">
    <cfRule type="duplicateValues" dxfId="0" priority="1"/>
  </conditionalFormatting>
  <conditionalFormatting sqref="M3:O3 M83:M140 N79:O140 M79:M81 M25:M76 N4:O76 M4:M23">
    <cfRule type="duplicateValues" dxfId="0" priority="2"/>
  </conditionalFormatting>
  <pageMargins left="0.75" right="0.75" top="1" bottom="1" header="0.5" footer="0.5"/>
  <pageSetup paperSize="120" orientation="portrait"/>
  <headerFooter/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3"/>
  <sheetViews>
    <sheetView zoomScale="70" zoomScaleNormal="70" workbookViewId="0">
      <selection activeCell="A1" sqref="$A1:$XFD4"/>
    </sheetView>
  </sheetViews>
  <sheetFormatPr defaultColWidth="8.88888888888889" defaultRowHeight="14.4"/>
  <cols>
    <col min="2" max="2" width="11.5555555555556" customWidth="1"/>
    <col min="3" max="3" width="8.88888888888889" customWidth="1"/>
    <col min="4" max="4" width="7.66666666666667" customWidth="1"/>
    <col min="5" max="10" width="8.88888888888889" customWidth="1"/>
    <col min="14" max="15" width="7.90740740740741" customWidth="1"/>
    <col min="16" max="17" width="6.09259259259259" customWidth="1"/>
    <col min="18" max="19" width="7.90740740740741" customWidth="1"/>
    <col min="20" max="20" width="8.63888888888889" style="171" customWidth="1"/>
    <col min="21" max="22" width="8.63888888888889" customWidth="1"/>
    <col min="23" max="23" width="7.5462962962963" customWidth="1"/>
  </cols>
  <sheetData>
    <row r="1" ht="43.2" spans="1:23">
      <c r="A1" s="3" t="s">
        <v>276</v>
      </c>
      <c r="B1" s="4" t="s">
        <v>277</v>
      </c>
      <c r="C1" s="4" t="s">
        <v>278</v>
      </c>
      <c r="D1" s="5" t="s">
        <v>279</v>
      </c>
      <c r="E1" s="5" t="s">
        <v>280</v>
      </c>
      <c r="F1" s="5" t="s">
        <v>281</v>
      </c>
      <c r="G1" s="5" t="s">
        <v>282</v>
      </c>
      <c r="H1" s="35" t="s">
        <v>283</v>
      </c>
      <c r="I1" s="35" t="s">
        <v>284</v>
      </c>
      <c r="J1" s="5" t="s">
        <v>285</v>
      </c>
      <c r="K1" s="5" t="s">
        <v>286</v>
      </c>
      <c r="L1" s="4" t="s">
        <v>287</v>
      </c>
      <c r="M1" s="36" t="s">
        <v>288</v>
      </c>
      <c r="N1" s="4" t="s">
        <v>277</v>
      </c>
      <c r="O1" s="4" t="s">
        <v>289</v>
      </c>
      <c r="P1" s="4" t="s">
        <v>290</v>
      </c>
      <c r="Q1" s="4" t="s">
        <v>291</v>
      </c>
      <c r="R1" s="4" t="s">
        <v>292</v>
      </c>
      <c r="S1" s="136" t="s">
        <v>2060</v>
      </c>
      <c r="T1" s="19" t="s">
        <v>441</v>
      </c>
      <c r="U1" s="47" t="s">
        <v>861</v>
      </c>
      <c r="V1" s="48" t="s">
        <v>942</v>
      </c>
      <c r="W1" s="51" t="s">
        <v>1133</v>
      </c>
    </row>
    <row r="2" spans="1:23">
      <c r="A2" s="6" t="s">
        <v>1277</v>
      </c>
      <c r="B2" s="8" t="s">
        <v>294</v>
      </c>
      <c r="C2" s="8">
        <v>0.9</v>
      </c>
      <c r="D2" s="9">
        <v>1.5</v>
      </c>
      <c r="E2" s="10">
        <f>C2/D2*F3</f>
        <v>85932</v>
      </c>
      <c r="F2" s="11">
        <v>143220</v>
      </c>
      <c r="G2" s="11">
        <v>4620</v>
      </c>
      <c r="H2" s="37">
        <f>E2/31</f>
        <v>2772</v>
      </c>
      <c r="I2" s="37">
        <f>C2/D2*J3</f>
        <v>930</v>
      </c>
      <c r="J2" s="38">
        <v>1550</v>
      </c>
      <c r="K2" s="38">
        <v>32941</v>
      </c>
      <c r="L2" s="39">
        <v>0.23</v>
      </c>
      <c r="M2" s="23">
        <v>57.2</v>
      </c>
      <c r="N2" s="20" t="s">
        <v>294</v>
      </c>
      <c r="O2" s="21">
        <v>105</v>
      </c>
      <c r="P2" s="21">
        <f>O2/4</f>
        <v>26.25</v>
      </c>
      <c r="Q2" s="21">
        <f>P2/7</f>
        <v>3.75</v>
      </c>
      <c r="R2" s="6">
        <v>105</v>
      </c>
      <c r="S2" s="137">
        <v>8</v>
      </c>
      <c r="T2" s="22">
        <v>0</v>
      </c>
      <c r="U2" s="49">
        <v>30</v>
      </c>
      <c r="V2" s="50">
        <v>24</v>
      </c>
      <c r="W2" s="51">
        <v>15</v>
      </c>
    </row>
    <row r="3" spans="1:23">
      <c r="A3" s="6" t="s">
        <v>1277</v>
      </c>
      <c r="B3" s="8" t="s">
        <v>2061</v>
      </c>
      <c r="C3" s="8">
        <v>0.6</v>
      </c>
      <c r="D3" s="9">
        <v>1.5</v>
      </c>
      <c r="E3" s="10">
        <f>C3/D3*F2</f>
        <v>57288</v>
      </c>
      <c r="F3" s="11">
        <v>143220</v>
      </c>
      <c r="G3" s="11">
        <v>4620</v>
      </c>
      <c r="H3" s="37">
        <f>E3/31</f>
        <v>1848</v>
      </c>
      <c r="I3" s="37">
        <f>C3/D3*J2</f>
        <v>620</v>
      </c>
      <c r="J3" s="40">
        <v>1550</v>
      </c>
      <c r="K3" s="38">
        <v>32941</v>
      </c>
      <c r="L3" s="39">
        <v>0.23</v>
      </c>
      <c r="M3" s="23">
        <v>57.2</v>
      </c>
      <c r="N3" s="20" t="s">
        <v>2061</v>
      </c>
      <c r="O3" s="21">
        <v>105</v>
      </c>
      <c r="P3" s="21">
        <f>O3/4</f>
        <v>26.25</v>
      </c>
      <c r="Q3" s="21">
        <f>P3/7</f>
        <v>3.75</v>
      </c>
      <c r="R3" s="6">
        <v>105</v>
      </c>
      <c r="S3" s="137">
        <v>8</v>
      </c>
      <c r="T3" s="22">
        <v>0</v>
      </c>
      <c r="U3" s="49">
        <v>30</v>
      </c>
      <c r="V3" s="50">
        <v>26</v>
      </c>
      <c r="W3" s="51">
        <v>15</v>
      </c>
    </row>
    <row r="4" spans="1:23">
      <c r="A4" s="6"/>
      <c r="B4" s="8"/>
      <c r="C4" s="8">
        <f t="shared" ref="C4:I4" si="0">SUM(C2:C3)</f>
        <v>1.5</v>
      </c>
      <c r="D4" s="9"/>
      <c r="E4" s="10">
        <f t="shared" si="0"/>
        <v>143220</v>
      </c>
      <c r="F4" s="11"/>
      <c r="G4" s="11"/>
      <c r="H4" s="37">
        <f t="shared" si="0"/>
        <v>4620</v>
      </c>
      <c r="I4" s="37">
        <f t="shared" si="0"/>
        <v>1550</v>
      </c>
      <c r="J4" s="40"/>
      <c r="K4" s="38"/>
      <c r="L4" s="41"/>
      <c r="M4" s="23"/>
      <c r="N4" s="20"/>
      <c r="O4" s="23"/>
      <c r="P4" s="23"/>
      <c r="Q4" s="23"/>
      <c r="R4" s="8"/>
      <c r="S4" s="8"/>
      <c r="T4" s="24"/>
      <c r="U4" s="51"/>
      <c r="V4" s="49">
        <f>SUM(V2:V3)</f>
        <v>50</v>
      </c>
      <c r="W4" s="51"/>
    </row>
    <row r="5" spans="1:19">
      <c r="A5" s="13"/>
      <c r="B5" s="172"/>
      <c r="C5" s="172"/>
      <c r="D5" s="173"/>
      <c r="E5" s="173"/>
      <c r="F5" s="173"/>
      <c r="G5" s="173"/>
      <c r="H5" s="173"/>
      <c r="I5" s="173"/>
      <c r="J5" s="173"/>
      <c r="K5" s="173"/>
      <c r="L5" s="172"/>
      <c r="M5" s="172"/>
      <c r="N5" s="172"/>
      <c r="O5" s="172"/>
      <c r="P5" s="172"/>
      <c r="Q5" s="172"/>
      <c r="R5" s="172"/>
      <c r="S5" s="172"/>
    </row>
    <row r="6" spans="1:19">
      <c r="A6" s="174" t="s">
        <v>298</v>
      </c>
      <c r="B6" s="175" t="s">
        <v>2</v>
      </c>
      <c r="C6" s="176" t="s">
        <v>294</v>
      </c>
      <c r="D6" s="177" t="s">
        <v>2061</v>
      </c>
      <c r="E6" s="178" t="s">
        <v>442</v>
      </c>
      <c r="F6" s="179"/>
      <c r="G6" s="180"/>
      <c r="H6" s="180" t="s">
        <v>299</v>
      </c>
      <c r="I6" s="180"/>
      <c r="J6" s="177" t="s">
        <v>294</v>
      </c>
      <c r="K6" s="177" t="s">
        <v>2061</v>
      </c>
      <c r="L6" s="178" t="s">
        <v>442</v>
      </c>
      <c r="M6" s="179"/>
      <c r="N6" s="172"/>
      <c r="O6" s="172"/>
      <c r="P6" s="172"/>
      <c r="Q6" s="172"/>
      <c r="R6" s="172"/>
      <c r="S6" s="172"/>
    </row>
    <row r="7" spans="1:23">
      <c r="A7" s="181">
        <v>5</v>
      </c>
      <c r="B7" s="182" t="s">
        <v>1583</v>
      </c>
      <c r="C7" s="181">
        <v>2</v>
      </c>
      <c r="D7" s="183">
        <v>3</v>
      </c>
      <c r="E7" s="184">
        <f t="shared" ref="E7:E19" si="1">SUM(C7:D7)</f>
        <v>5</v>
      </c>
      <c r="F7" s="181"/>
      <c r="G7" s="184"/>
      <c r="H7" s="184"/>
      <c r="I7" s="198"/>
      <c r="J7" s="183"/>
      <c r="K7" s="183"/>
      <c r="L7" s="184"/>
      <c r="M7" s="49"/>
      <c r="N7" s="199"/>
      <c r="O7" s="199"/>
      <c r="P7" s="199"/>
      <c r="Q7" s="199"/>
      <c r="R7" s="199"/>
      <c r="S7" s="199"/>
      <c r="T7" s="206"/>
      <c r="U7" s="199"/>
      <c r="V7" s="199"/>
      <c r="W7" s="199"/>
    </row>
    <row r="8" spans="1:23">
      <c r="A8" s="181">
        <v>20</v>
      </c>
      <c r="B8" s="182" t="s">
        <v>1584</v>
      </c>
      <c r="C8" s="181">
        <v>9</v>
      </c>
      <c r="D8" s="183">
        <v>11</v>
      </c>
      <c r="E8" s="184">
        <f t="shared" si="1"/>
        <v>20</v>
      </c>
      <c r="F8" s="181"/>
      <c r="G8" s="184"/>
      <c r="H8" s="184"/>
      <c r="I8" s="198"/>
      <c r="J8" s="183"/>
      <c r="K8" s="183"/>
      <c r="L8" s="184"/>
      <c r="M8" s="49"/>
      <c r="N8" s="199"/>
      <c r="O8" s="199"/>
      <c r="P8" s="199"/>
      <c r="Q8" s="199"/>
      <c r="R8" s="199"/>
      <c r="S8" s="199"/>
      <c r="T8" s="206"/>
      <c r="U8" s="199"/>
      <c r="V8" s="199"/>
      <c r="W8" s="199"/>
    </row>
    <row r="9" spans="1:23">
      <c r="A9" s="181">
        <v>10</v>
      </c>
      <c r="B9" s="182" t="s">
        <v>1585</v>
      </c>
      <c r="C9" s="181">
        <v>5</v>
      </c>
      <c r="D9" s="183">
        <v>5</v>
      </c>
      <c r="E9" s="184">
        <f t="shared" si="1"/>
        <v>10</v>
      </c>
      <c r="F9" s="181"/>
      <c r="G9" s="184"/>
      <c r="H9" s="184"/>
      <c r="I9" s="198"/>
      <c r="J9" s="183"/>
      <c r="K9" s="183"/>
      <c r="L9" s="184"/>
      <c r="M9" s="49"/>
      <c r="N9" s="199"/>
      <c r="O9" s="199"/>
      <c r="P9" s="199"/>
      <c r="Q9" s="199"/>
      <c r="R9" s="199"/>
      <c r="S9" s="199"/>
      <c r="T9" s="206"/>
      <c r="U9" s="199"/>
      <c r="V9" s="199"/>
      <c r="W9" s="199"/>
    </row>
    <row r="10" spans="1:23">
      <c r="A10" s="181">
        <v>10</v>
      </c>
      <c r="B10" s="182" t="s">
        <v>1586</v>
      </c>
      <c r="C10" s="181">
        <v>5</v>
      </c>
      <c r="D10" s="183">
        <v>5</v>
      </c>
      <c r="E10" s="184">
        <f t="shared" si="1"/>
        <v>10</v>
      </c>
      <c r="F10" s="181"/>
      <c r="G10" s="184"/>
      <c r="H10" s="184"/>
      <c r="I10" s="198"/>
      <c r="J10" s="183"/>
      <c r="K10" s="183"/>
      <c r="L10" s="184"/>
      <c r="M10" s="49"/>
      <c r="N10" s="199"/>
      <c r="O10" s="199"/>
      <c r="P10" s="199"/>
      <c r="Q10" s="199"/>
      <c r="R10" s="199"/>
      <c r="S10" s="199"/>
      <c r="T10" s="206"/>
      <c r="U10" s="199"/>
      <c r="V10" s="199"/>
      <c r="W10" s="199"/>
    </row>
    <row r="11" spans="1:23">
      <c r="A11" s="181">
        <v>15</v>
      </c>
      <c r="B11" s="182" t="s">
        <v>1587</v>
      </c>
      <c r="C11" s="181">
        <v>7</v>
      </c>
      <c r="D11" s="183">
        <v>8</v>
      </c>
      <c r="E11" s="184">
        <f t="shared" si="1"/>
        <v>15</v>
      </c>
      <c r="F11" s="181"/>
      <c r="G11" s="184"/>
      <c r="H11" s="184"/>
      <c r="I11" s="198"/>
      <c r="J11" s="183"/>
      <c r="K11" s="183"/>
      <c r="L11" s="184"/>
      <c r="M11" s="49"/>
      <c r="N11" s="199"/>
      <c r="O11" s="199"/>
      <c r="P11" s="199"/>
      <c r="Q11" s="199"/>
      <c r="R11" s="199"/>
      <c r="S11" s="199"/>
      <c r="T11" s="206"/>
      <c r="U11" s="199"/>
      <c r="V11" s="199"/>
      <c r="W11" s="199"/>
    </row>
    <row r="12" spans="1:23">
      <c r="A12" s="181">
        <v>5</v>
      </c>
      <c r="B12" s="182" t="s">
        <v>1588</v>
      </c>
      <c r="C12" s="181">
        <v>2</v>
      </c>
      <c r="D12" s="183">
        <v>3</v>
      </c>
      <c r="E12" s="184">
        <f t="shared" si="1"/>
        <v>5</v>
      </c>
      <c r="F12" s="181"/>
      <c r="G12" s="184"/>
      <c r="H12" s="184"/>
      <c r="I12" s="198"/>
      <c r="J12" s="183"/>
      <c r="K12" s="183"/>
      <c r="L12" s="184"/>
      <c r="M12" s="49"/>
      <c r="N12" s="199"/>
      <c r="O12" s="199"/>
      <c r="P12" s="199"/>
      <c r="Q12" s="199"/>
      <c r="R12" s="199"/>
      <c r="S12" s="199"/>
      <c r="T12" s="206"/>
      <c r="U12" s="199"/>
      <c r="V12" s="199"/>
      <c r="W12" s="199"/>
    </row>
    <row r="13" spans="1:23">
      <c r="A13" s="181">
        <v>20</v>
      </c>
      <c r="B13" s="185" t="s">
        <v>103</v>
      </c>
      <c r="C13" s="181">
        <v>9</v>
      </c>
      <c r="D13" s="183">
        <v>11</v>
      </c>
      <c r="E13" s="184">
        <f t="shared" si="1"/>
        <v>20</v>
      </c>
      <c r="F13" s="181"/>
      <c r="G13" s="184"/>
      <c r="H13" s="184"/>
      <c r="I13" s="198"/>
      <c r="J13" s="183"/>
      <c r="K13" s="183"/>
      <c r="L13" s="184"/>
      <c r="M13" s="49"/>
      <c r="N13" s="199"/>
      <c r="O13" s="199"/>
      <c r="P13" s="199"/>
      <c r="Q13" s="199"/>
      <c r="R13" s="199"/>
      <c r="S13" s="199"/>
      <c r="T13" s="206"/>
      <c r="U13" s="199"/>
      <c r="V13" s="199"/>
      <c r="W13" s="199"/>
    </row>
    <row r="14" spans="1:23">
      <c r="A14" s="181">
        <v>10</v>
      </c>
      <c r="B14" s="186" t="s">
        <v>1589</v>
      </c>
      <c r="C14" s="181">
        <v>5</v>
      </c>
      <c r="D14" s="183">
        <v>5</v>
      </c>
      <c r="E14" s="184">
        <f t="shared" si="1"/>
        <v>10</v>
      </c>
      <c r="F14" s="181"/>
      <c r="G14" s="184"/>
      <c r="H14" s="184"/>
      <c r="I14" s="198"/>
      <c r="J14" s="183"/>
      <c r="K14" s="183"/>
      <c r="L14" s="184"/>
      <c r="M14" s="200"/>
      <c r="N14" s="199"/>
      <c r="O14" s="199"/>
      <c r="P14" s="199"/>
      <c r="Q14" s="199"/>
      <c r="R14" s="199"/>
      <c r="S14" s="199"/>
      <c r="T14" s="206"/>
      <c r="U14" s="199"/>
      <c r="V14" s="199"/>
      <c r="W14" s="199"/>
    </row>
    <row r="15" spans="1:23">
      <c r="A15" s="181">
        <v>25</v>
      </c>
      <c r="B15" s="185" t="s">
        <v>101</v>
      </c>
      <c r="C15" s="181">
        <v>12</v>
      </c>
      <c r="D15" s="183">
        <v>13</v>
      </c>
      <c r="E15" s="184">
        <f t="shared" si="1"/>
        <v>25</v>
      </c>
      <c r="F15" s="181"/>
      <c r="G15" s="184"/>
      <c r="H15" s="184"/>
      <c r="I15" s="198"/>
      <c r="J15" s="183"/>
      <c r="K15" s="183"/>
      <c r="L15" s="184"/>
      <c r="M15" s="200"/>
      <c r="N15" s="199"/>
      <c r="O15" s="199"/>
      <c r="P15" s="199"/>
      <c r="Q15" s="199"/>
      <c r="R15" s="199"/>
      <c r="S15" s="199"/>
      <c r="T15" s="206"/>
      <c r="U15" s="199"/>
      <c r="V15" s="199"/>
      <c r="W15" s="199"/>
    </row>
    <row r="16" spans="1:23">
      <c r="A16" s="181">
        <v>10</v>
      </c>
      <c r="B16" s="85" t="s">
        <v>101</v>
      </c>
      <c r="C16" s="181">
        <v>5</v>
      </c>
      <c r="D16" s="183">
        <v>5</v>
      </c>
      <c r="E16" s="184">
        <f t="shared" si="1"/>
        <v>10</v>
      </c>
      <c r="F16" s="181"/>
      <c r="G16" s="184"/>
      <c r="H16" s="184"/>
      <c r="I16" s="201"/>
      <c r="J16" s="183"/>
      <c r="K16" s="183"/>
      <c r="L16" s="184"/>
      <c r="M16" s="200"/>
      <c r="N16" s="199"/>
      <c r="O16" s="199"/>
      <c r="P16" s="199"/>
      <c r="Q16" s="199"/>
      <c r="R16" s="199"/>
      <c r="S16" s="199"/>
      <c r="T16" s="206"/>
      <c r="U16" s="199"/>
      <c r="V16" s="199"/>
      <c r="W16" s="199"/>
    </row>
    <row r="17" spans="1:23">
      <c r="A17" s="181">
        <v>8</v>
      </c>
      <c r="B17" s="185" t="s">
        <v>101</v>
      </c>
      <c r="C17" s="181">
        <v>4</v>
      </c>
      <c r="D17" s="183">
        <v>4</v>
      </c>
      <c r="E17" s="184">
        <f t="shared" si="1"/>
        <v>8</v>
      </c>
      <c r="F17" s="181"/>
      <c r="G17" s="184"/>
      <c r="H17" s="184"/>
      <c r="I17" s="201"/>
      <c r="J17" s="183"/>
      <c r="K17" s="183"/>
      <c r="L17" s="184"/>
      <c r="M17" s="200"/>
      <c r="N17" s="199"/>
      <c r="O17" s="199"/>
      <c r="P17" s="199"/>
      <c r="Q17" s="199"/>
      <c r="R17" s="199"/>
      <c r="S17" s="199"/>
      <c r="T17" s="206"/>
      <c r="U17" s="199"/>
      <c r="V17" s="199"/>
      <c r="W17" s="199"/>
    </row>
    <row r="18" spans="1:23">
      <c r="A18" s="181">
        <v>6</v>
      </c>
      <c r="B18" s="185" t="s">
        <v>1590</v>
      </c>
      <c r="C18" s="181">
        <v>3</v>
      </c>
      <c r="D18" s="183">
        <v>3</v>
      </c>
      <c r="E18" s="184">
        <f t="shared" si="1"/>
        <v>6</v>
      </c>
      <c r="F18" s="181"/>
      <c r="G18" s="180"/>
      <c r="H18" s="180"/>
      <c r="I18" s="202"/>
      <c r="J18" s="183"/>
      <c r="K18" s="183"/>
      <c r="L18" s="178"/>
      <c r="M18" s="200"/>
      <c r="N18" s="173"/>
      <c r="O18" s="173"/>
      <c r="P18" s="173"/>
      <c r="Q18" s="173"/>
      <c r="R18" s="173"/>
      <c r="S18" s="173"/>
      <c r="U18" s="171"/>
      <c r="V18" s="171"/>
      <c r="W18" s="171"/>
    </row>
    <row r="19" spans="1:23">
      <c r="A19" s="181">
        <v>8</v>
      </c>
      <c r="B19" s="185" t="s">
        <v>103</v>
      </c>
      <c r="C19" s="181">
        <v>4</v>
      </c>
      <c r="D19" s="183">
        <v>4</v>
      </c>
      <c r="E19" s="184">
        <f t="shared" si="1"/>
        <v>8</v>
      </c>
      <c r="F19" s="181"/>
      <c r="G19" s="180"/>
      <c r="H19" s="178"/>
      <c r="I19" s="203"/>
      <c r="J19" s="183"/>
      <c r="K19" s="183"/>
      <c r="L19" s="178"/>
      <c r="M19" s="200"/>
      <c r="N19" s="173"/>
      <c r="O19" s="173"/>
      <c r="P19" s="173"/>
      <c r="Q19" s="173"/>
      <c r="R19" s="173"/>
      <c r="S19" s="173"/>
      <c r="U19" s="171"/>
      <c r="V19" s="171"/>
      <c r="W19" s="171"/>
    </row>
    <row r="21" spans="1:23">
      <c r="A21" s="181"/>
      <c r="B21" s="85"/>
      <c r="C21" s="181"/>
      <c r="D21" s="183"/>
      <c r="E21" s="184"/>
      <c r="F21" s="181"/>
      <c r="G21" s="180"/>
      <c r="H21" s="178"/>
      <c r="I21" s="203"/>
      <c r="J21" s="183"/>
      <c r="K21" s="183"/>
      <c r="L21" s="178"/>
      <c r="M21" s="200"/>
      <c r="N21" s="173"/>
      <c r="O21" s="173"/>
      <c r="P21" s="173"/>
      <c r="Q21" s="173"/>
      <c r="R21" s="173"/>
      <c r="S21" s="173"/>
      <c r="U21" s="171"/>
      <c r="V21" s="171"/>
      <c r="W21" s="171"/>
    </row>
    <row r="22" spans="1:23">
      <c r="A22" s="181">
        <v>10</v>
      </c>
      <c r="B22" s="85" t="s">
        <v>1592</v>
      </c>
      <c r="C22" s="181">
        <v>5</v>
      </c>
      <c r="D22" s="183">
        <v>5</v>
      </c>
      <c r="E22" s="184">
        <f>SUM(C22:D22)</f>
        <v>10</v>
      </c>
      <c r="F22" s="181"/>
      <c r="G22" s="180"/>
      <c r="H22" s="178"/>
      <c r="I22" s="203"/>
      <c r="J22" s="183"/>
      <c r="K22" s="183"/>
      <c r="L22" s="178"/>
      <c r="M22" s="200"/>
      <c r="N22" s="173"/>
      <c r="O22" s="173"/>
      <c r="P22" s="173"/>
      <c r="Q22" s="173"/>
      <c r="R22" s="173"/>
      <c r="S22" s="173"/>
      <c r="U22" s="171"/>
      <c r="V22" s="207"/>
      <c r="W22" s="171"/>
    </row>
    <row r="23" spans="1:23">
      <c r="A23" s="187">
        <v>20</v>
      </c>
      <c r="B23" s="188" t="s">
        <v>337</v>
      </c>
      <c r="C23" s="181">
        <v>9</v>
      </c>
      <c r="D23" s="183">
        <v>11</v>
      </c>
      <c r="E23" s="184">
        <f>SUM(C23:D23)</f>
        <v>20</v>
      </c>
      <c r="F23" s="181"/>
      <c r="G23" s="180"/>
      <c r="H23" s="180"/>
      <c r="I23" s="204"/>
      <c r="J23" s="177"/>
      <c r="K23" s="177"/>
      <c r="L23" s="178"/>
      <c r="M23" s="187"/>
      <c r="N23" s="173"/>
      <c r="O23" s="173"/>
      <c r="P23" s="173"/>
      <c r="Q23" s="173"/>
      <c r="R23" s="173"/>
      <c r="S23" s="173"/>
      <c r="U23" s="171"/>
      <c r="V23" s="207"/>
      <c r="W23" s="171"/>
    </row>
    <row r="24" spans="1:23">
      <c r="A24" s="187">
        <v>15</v>
      </c>
      <c r="B24" s="188" t="s">
        <v>543</v>
      </c>
      <c r="C24" s="181">
        <v>7</v>
      </c>
      <c r="D24" s="183">
        <v>8</v>
      </c>
      <c r="E24" s="189">
        <f>SUM(C24:D24)</f>
        <v>15</v>
      </c>
      <c r="F24" s="190"/>
      <c r="G24" s="191"/>
      <c r="H24" s="192"/>
      <c r="I24" s="159"/>
      <c r="J24" s="205"/>
      <c r="K24" s="205"/>
      <c r="L24" s="192"/>
      <c r="M24" s="190"/>
      <c r="N24" s="173"/>
      <c r="O24" s="173"/>
      <c r="P24" s="173"/>
      <c r="Q24" s="173"/>
      <c r="R24" s="173"/>
      <c r="S24" s="173"/>
      <c r="U24" s="171"/>
      <c r="V24" s="171"/>
      <c r="W24" s="171"/>
    </row>
    <row r="25" spans="1:23">
      <c r="A25" s="181">
        <v>5</v>
      </c>
      <c r="B25" s="85" t="s">
        <v>1591</v>
      </c>
      <c r="C25" s="181">
        <v>2</v>
      </c>
      <c r="D25" s="183">
        <v>3</v>
      </c>
      <c r="E25" s="184">
        <f>SUM(C25:D25)</f>
        <v>5</v>
      </c>
      <c r="F25" s="181"/>
      <c r="G25" s="180"/>
      <c r="H25" s="178"/>
      <c r="I25" s="203"/>
      <c r="J25" s="183"/>
      <c r="K25" s="183"/>
      <c r="L25" s="178"/>
      <c r="M25" s="200"/>
      <c r="N25" s="173"/>
      <c r="O25" s="173"/>
      <c r="P25" s="173"/>
      <c r="Q25" s="173"/>
      <c r="R25" s="173"/>
      <c r="S25" s="173"/>
      <c r="U25" s="171"/>
      <c r="V25" s="171"/>
      <c r="W25" s="171"/>
    </row>
    <row r="26" spans="8:11">
      <c r="H26" s="171"/>
      <c r="I26" s="171"/>
      <c r="J26" s="171"/>
      <c r="K26" s="171"/>
    </row>
    <row r="27" s="171" customFormat="1" spans="1:13">
      <c r="A27" s="193">
        <v>2472</v>
      </c>
      <c r="B27" s="31" t="s">
        <v>1147</v>
      </c>
      <c r="C27" s="193">
        <v>1483</v>
      </c>
      <c r="D27" s="193">
        <v>989</v>
      </c>
      <c r="E27" s="194"/>
      <c r="F27" s="194"/>
      <c r="G27" s="194"/>
      <c r="H27" s="195"/>
      <c r="I27" s="195"/>
      <c r="J27" s="195"/>
      <c r="K27" s="195"/>
      <c r="L27" s="194"/>
      <c r="M27" s="194"/>
    </row>
    <row r="28" s="171" customFormat="1" spans="1:13">
      <c r="A28" s="193">
        <v>1</v>
      </c>
      <c r="B28" s="196" t="s">
        <v>2062</v>
      </c>
      <c r="C28" s="193">
        <v>1</v>
      </c>
      <c r="D28" s="193">
        <v>0</v>
      </c>
      <c r="E28" s="194"/>
      <c r="F28" s="194"/>
      <c r="G28" s="194"/>
      <c r="H28" s="195"/>
      <c r="I28" s="195"/>
      <c r="J28" s="195"/>
      <c r="K28" s="195"/>
      <c r="L28" s="194"/>
      <c r="M28" s="194"/>
    </row>
    <row r="29" s="171" customFormat="1" spans="1:13">
      <c r="A29" s="193">
        <v>3</v>
      </c>
      <c r="B29" s="196" t="s">
        <v>2063</v>
      </c>
      <c r="C29" s="193">
        <v>2</v>
      </c>
      <c r="D29" s="193">
        <v>1</v>
      </c>
      <c r="E29" s="194"/>
      <c r="F29" s="194"/>
      <c r="G29" s="194"/>
      <c r="H29" s="195"/>
      <c r="I29" s="195"/>
      <c r="J29" s="195"/>
      <c r="K29" s="195"/>
      <c r="L29" s="194"/>
      <c r="M29" s="194"/>
    </row>
    <row r="30" s="171" customFormat="1" spans="1:13">
      <c r="A30" s="193">
        <v>2</v>
      </c>
      <c r="B30" s="196" t="s">
        <v>2064</v>
      </c>
      <c r="C30" s="193">
        <v>1</v>
      </c>
      <c r="D30" s="193">
        <v>1</v>
      </c>
      <c r="E30" s="194"/>
      <c r="F30" s="194"/>
      <c r="G30" s="194"/>
      <c r="H30" s="195"/>
      <c r="I30" s="195"/>
      <c r="J30" s="195"/>
      <c r="K30" s="195"/>
      <c r="L30" s="194"/>
      <c r="M30" s="194"/>
    </row>
    <row r="31" s="171" customFormat="1" spans="1:13">
      <c r="A31" s="193">
        <v>2</v>
      </c>
      <c r="B31" s="195" t="s">
        <v>1785</v>
      </c>
      <c r="C31" s="193">
        <v>1</v>
      </c>
      <c r="D31" s="193">
        <v>1</v>
      </c>
      <c r="E31" s="194"/>
      <c r="F31" s="194"/>
      <c r="G31" s="194"/>
      <c r="H31" s="195"/>
      <c r="I31" s="195"/>
      <c r="J31" s="195"/>
      <c r="K31" s="195"/>
      <c r="L31" s="194"/>
      <c r="M31" s="194"/>
    </row>
    <row r="32" s="171" customFormat="1" spans="1:13">
      <c r="A32" s="193">
        <v>35</v>
      </c>
      <c r="B32" s="31" t="s">
        <v>96</v>
      </c>
      <c r="C32" s="193">
        <v>21</v>
      </c>
      <c r="D32" s="193">
        <v>14</v>
      </c>
      <c r="E32" s="194"/>
      <c r="F32" s="194"/>
      <c r="G32" s="194"/>
      <c r="H32" s="193">
        <v>42</v>
      </c>
      <c r="I32" s="31" t="s">
        <v>96</v>
      </c>
      <c r="J32" s="195">
        <v>25</v>
      </c>
      <c r="K32" s="195">
        <v>17</v>
      </c>
      <c r="L32" s="194"/>
      <c r="M32" s="194"/>
    </row>
    <row r="33" s="171" customFormat="1" spans="1:13">
      <c r="A33" s="193">
        <v>4</v>
      </c>
      <c r="B33" s="31" t="s">
        <v>1781</v>
      </c>
      <c r="C33" s="193">
        <v>2</v>
      </c>
      <c r="D33" s="193">
        <v>2</v>
      </c>
      <c r="E33" s="194"/>
      <c r="F33" s="194"/>
      <c r="G33" s="194"/>
      <c r="H33" s="193">
        <v>5</v>
      </c>
      <c r="I33" s="31" t="s">
        <v>1781</v>
      </c>
      <c r="J33" s="195">
        <v>3</v>
      </c>
      <c r="K33" s="195">
        <v>2</v>
      </c>
      <c r="L33" s="194"/>
      <c r="M33" s="194"/>
    </row>
    <row r="34" s="171" customFormat="1" spans="1:13">
      <c r="A34" s="193">
        <v>20</v>
      </c>
      <c r="B34" s="31" t="s">
        <v>2065</v>
      </c>
      <c r="C34" s="193">
        <v>12</v>
      </c>
      <c r="D34" s="193">
        <v>8</v>
      </c>
      <c r="E34" s="194"/>
      <c r="F34" s="194"/>
      <c r="G34" s="194"/>
      <c r="H34" s="193">
        <v>24</v>
      </c>
      <c r="I34" s="31" t="s">
        <v>2065</v>
      </c>
      <c r="J34" s="195">
        <v>14</v>
      </c>
      <c r="K34" s="195">
        <v>10</v>
      </c>
      <c r="L34" s="194"/>
      <c r="M34" s="194"/>
    </row>
    <row r="35" s="171" customFormat="1" spans="1:13">
      <c r="A35" s="193">
        <v>23</v>
      </c>
      <c r="B35" s="31" t="s">
        <v>920</v>
      </c>
      <c r="C35" s="193">
        <v>14</v>
      </c>
      <c r="D35" s="193">
        <v>9</v>
      </c>
      <c r="E35" s="194"/>
      <c r="F35" s="194"/>
      <c r="G35" s="194"/>
      <c r="H35" s="193">
        <v>28</v>
      </c>
      <c r="I35" s="31" t="s">
        <v>920</v>
      </c>
      <c r="J35" s="195">
        <v>17</v>
      </c>
      <c r="K35" s="195">
        <v>11</v>
      </c>
      <c r="L35" s="194"/>
      <c r="M35" s="194"/>
    </row>
    <row r="36" s="171" customFormat="1" spans="1:13">
      <c r="A36" s="193">
        <v>20</v>
      </c>
      <c r="B36" s="31" t="s">
        <v>1142</v>
      </c>
      <c r="C36" s="193">
        <v>12</v>
      </c>
      <c r="D36" s="193">
        <v>8</v>
      </c>
      <c r="E36" s="194"/>
      <c r="F36" s="194"/>
      <c r="G36" s="194"/>
      <c r="H36" s="193">
        <v>24</v>
      </c>
      <c r="I36" s="31" t="s">
        <v>1142</v>
      </c>
      <c r="J36" s="195">
        <v>14</v>
      </c>
      <c r="K36" s="195">
        <v>10</v>
      </c>
      <c r="L36" s="194"/>
      <c r="M36" s="194"/>
    </row>
    <row r="37" s="171" customFormat="1" spans="1:13">
      <c r="A37" s="193">
        <v>7</v>
      </c>
      <c r="B37" s="31" t="s">
        <v>1782</v>
      </c>
      <c r="C37" s="193">
        <v>4</v>
      </c>
      <c r="D37" s="193">
        <v>3</v>
      </c>
      <c r="E37" s="194"/>
      <c r="F37" s="194"/>
      <c r="G37" s="194"/>
      <c r="H37" s="193">
        <v>8</v>
      </c>
      <c r="I37" s="31" t="s">
        <v>1782</v>
      </c>
      <c r="J37" s="195">
        <v>5</v>
      </c>
      <c r="K37" s="195">
        <v>3</v>
      </c>
      <c r="L37" s="194"/>
      <c r="M37" s="194"/>
    </row>
    <row r="38" s="171" customFormat="1" spans="1:13">
      <c r="A38" s="193">
        <v>17</v>
      </c>
      <c r="B38" s="31" t="s">
        <v>1669</v>
      </c>
      <c r="C38" s="193">
        <v>10</v>
      </c>
      <c r="D38" s="193">
        <v>7</v>
      </c>
      <c r="E38" s="194"/>
      <c r="F38" s="194"/>
      <c r="G38" s="194"/>
      <c r="H38" s="193">
        <v>20</v>
      </c>
      <c r="I38" s="31" t="s">
        <v>1669</v>
      </c>
      <c r="J38" s="195">
        <v>12</v>
      </c>
      <c r="K38" s="195">
        <v>8</v>
      </c>
      <c r="L38" s="194"/>
      <c r="M38" s="194"/>
    </row>
    <row r="39" s="171" customFormat="1" spans="1:13">
      <c r="A39" s="193">
        <v>3</v>
      </c>
      <c r="B39" s="31" t="s">
        <v>1597</v>
      </c>
      <c r="C39" s="193">
        <v>2</v>
      </c>
      <c r="D39" s="193">
        <v>1</v>
      </c>
      <c r="E39" s="194"/>
      <c r="F39" s="194"/>
      <c r="G39" s="194"/>
      <c r="H39" s="193"/>
      <c r="I39" s="31"/>
      <c r="J39" s="195"/>
      <c r="K39" s="195"/>
      <c r="L39" s="194"/>
      <c r="M39" s="194"/>
    </row>
    <row r="40" s="171" customFormat="1" spans="1:13">
      <c r="A40" s="193">
        <v>12</v>
      </c>
      <c r="B40" s="31" t="s">
        <v>1798</v>
      </c>
      <c r="C40" s="193">
        <v>7</v>
      </c>
      <c r="D40" s="193">
        <v>5</v>
      </c>
      <c r="E40" s="194"/>
      <c r="F40" s="194"/>
      <c r="G40" s="194"/>
      <c r="H40" s="193"/>
      <c r="I40" s="31"/>
      <c r="J40" s="195"/>
      <c r="K40" s="195"/>
      <c r="L40" s="194"/>
      <c r="M40" s="194"/>
    </row>
    <row r="41" s="171" customFormat="1" spans="1:13">
      <c r="A41" s="193">
        <v>6</v>
      </c>
      <c r="B41" s="31" t="s">
        <v>2066</v>
      </c>
      <c r="C41" s="193">
        <v>4</v>
      </c>
      <c r="D41" s="193">
        <v>2</v>
      </c>
      <c r="E41" s="194"/>
      <c r="F41" s="194"/>
      <c r="G41" s="194"/>
      <c r="H41" s="193"/>
      <c r="I41" s="31"/>
      <c r="J41" s="195"/>
      <c r="K41" s="195"/>
      <c r="L41" s="194"/>
      <c r="M41" s="194"/>
    </row>
    <row r="42" spans="1:13">
      <c r="A42" s="197">
        <v>30</v>
      </c>
      <c r="B42" s="58" t="s">
        <v>2067</v>
      </c>
      <c r="C42" s="197">
        <v>18</v>
      </c>
      <c r="D42" s="197">
        <v>12</v>
      </c>
      <c r="E42" s="197"/>
      <c r="F42" s="197"/>
      <c r="G42" s="197"/>
      <c r="H42" s="197">
        <v>42</v>
      </c>
      <c r="I42" s="197" t="s">
        <v>2067</v>
      </c>
      <c r="J42" s="197">
        <v>25</v>
      </c>
      <c r="K42" s="197">
        <v>17</v>
      </c>
      <c r="L42" s="51"/>
      <c r="M42" s="51"/>
    </row>
    <row r="43" spans="1:13">
      <c r="A43" s="197">
        <v>25</v>
      </c>
      <c r="B43" s="58" t="s">
        <v>2068</v>
      </c>
      <c r="C43" s="197">
        <v>15</v>
      </c>
      <c r="D43" s="197">
        <v>10</v>
      </c>
      <c r="E43" s="197"/>
      <c r="F43" s="197"/>
      <c r="G43" s="197"/>
      <c r="H43" s="197"/>
      <c r="I43" s="197"/>
      <c r="J43" s="197"/>
      <c r="K43" s="197"/>
      <c r="L43" s="51"/>
      <c r="M43" s="51"/>
    </row>
    <row r="44" spans="1:13">
      <c r="A44" s="51">
        <v>4</v>
      </c>
      <c r="B44" s="51" t="s">
        <v>2069</v>
      </c>
      <c r="C44" s="49">
        <v>3</v>
      </c>
      <c r="D44" s="49">
        <v>1</v>
      </c>
      <c r="E44" s="51"/>
      <c r="F44" s="51"/>
      <c r="G44" s="51"/>
      <c r="H44" s="51"/>
      <c r="I44" s="51"/>
      <c r="J44" s="51"/>
      <c r="K44" s="51"/>
      <c r="L44" s="51"/>
      <c r="M44" s="51"/>
    </row>
    <row r="45" spans="1:13">
      <c r="A45" s="51">
        <v>10</v>
      </c>
      <c r="B45" s="51" t="s">
        <v>126</v>
      </c>
      <c r="C45" s="49"/>
      <c r="D45" s="49"/>
      <c r="E45" s="51"/>
      <c r="F45" s="51"/>
      <c r="G45" s="51"/>
      <c r="H45" s="51"/>
      <c r="I45" s="51"/>
      <c r="J45" s="51"/>
      <c r="K45" s="51"/>
      <c r="L45" s="51"/>
      <c r="M45" s="51"/>
    </row>
    <row r="46" spans="1:13">
      <c r="A46" s="51">
        <v>3</v>
      </c>
      <c r="B46" s="51" t="s">
        <v>1660</v>
      </c>
      <c r="C46" s="49"/>
      <c r="D46" s="49"/>
      <c r="E46" s="51"/>
      <c r="F46" s="51"/>
      <c r="G46" s="51"/>
      <c r="H46" s="51"/>
      <c r="I46" s="51"/>
      <c r="J46" s="51"/>
      <c r="K46" s="51"/>
      <c r="L46" s="51"/>
      <c r="M46" s="51"/>
    </row>
    <row r="47" spans="1:13">
      <c r="A47" s="51">
        <v>5</v>
      </c>
      <c r="B47" s="51" t="s">
        <v>1814</v>
      </c>
      <c r="C47" s="49"/>
      <c r="D47" s="49"/>
      <c r="E47" s="51"/>
      <c r="F47" s="51"/>
      <c r="G47" s="51"/>
      <c r="H47" s="51"/>
      <c r="I47" s="51"/>
      <c r="J47" s="51"/>
      <c r="K47" s="51"/>
      <c r="L47" s="51"/>
      <c r="M47" s="51"/>
    </row>
    <row r="48" spans="1:13">
      <c r="A48" s="51">
        <v>40</v>
      </c>
      <c r="B48" s="51" t="s">
        <v>1639</v>
      </c>
      <c r="C48" s="49"/>
      <c r="D48" s="49"/>
      <c r="E48" s="51"/>
      <c r="F48" s="51"/>
      <c r="G48" s="51"/>
      <c r="H48" s="51"/>
      <c r="I48" s="51"/>
      <c r="J48" s="51"/>
      <c r="K48" s="51"/>
      <c r="L48" s="51"/>
      <c r="M48" s="51"/>
    </row>
    <row r="49" spans="1:13">
      <c r="A49" s="51">
        <v>30</v>
      </c>
      <c r="B49" s="51" t="s">
        <v>952</v>
      </c>
      <c r="C49" s="49"/>
      <c r="D49" s="49"/>
      <c r="E49" s="51"/>
      <c r="F49" s="51"/>
      <c r="G49" s="51"/>
      <c r="H49" s="51"/>
      <c r="I49" s="51"/>
      <c r="J49" s="51"/>
      <c r="K49" s="51"/>
      <c r="L49" s="51"/>
      <c r="M49" s="51"/>
    </row>
    <row r="50" spans="1:13">
      <c r="A50" s="51">
        <v>4200</v>
      </c>
      <c r="B50" s="51" t="s">
        <v>2070</v>
      </c>
      <c r="C50" s="49"/>
      <c r="D50" s="49"/>
      <c r="E50" s="51"/>
      <c r="F50" s="51"/>
      <c r="G50" s="51"/>
      <c r="H50" s="51"/>
      <c r="I50" s="51"/>
      <c r="J50" s="51"/>
      <c r="K50" s="51"/>
      <c r="L50" s="51"/>
      <c r="M50" s="51"/>
    </row>
    <row r="51" spans="1:13">
      <c r="A51" s="51">
        <v>3500</v>
      </c>
      <c r="B51" s="51" t="s">
        <v>879</v>
      </c>
      <c r="C51" s="49"/>
      <c r="D51" s="49"/>
      <c r="E51" s="51"/>
      <c r="F51" s="51"/>
      <c r="G51" s="51"/>
      <c r="H51" s="51"/>
      <c r="I51" s="51"/>
      <c r="J51" s="51"/>
      <c r="K51" s="51"/>
      <c r="L51" s="51"/>
      <c r="M51" s="51"/>
    </row>
    <row r="52" spans="1:13">
      <c r="A52" s="51">
        <v>1449</v>
      </c>
      <c r="B52" s="51" t="s">
        <v>2071</v>
      </c>
      <c r="C52" s="49"/>
      <c r="D52" s="49"/>
      <c r="E52" s="51"/>
      <c r="F52" s="51"/>
      <c r="G52" s="51"/>
      <c r="H52" s="51"/>
      <c r="I52" s="51"/>
      <c r="J52" s="51"/>
      <c r="K52" s="51"/>
      <c r="L52" s="51"/>
      <c r="M52" s="51"/>
    </row>
    <row r="53" spans="1:13">
      <c r="A53" s="51">
        <v>1500</v>
      </c>
      <c r="B53" s="51" t="s">
        <v>313</v>
      </c>
      <c r="C53" s="49"/>
      <c r="D53" s="49"/>
      <c r="E53" s="51"/>
      <c r="F53" s="51"/>
      <c r="G53" s="51"/>
      <c r="H53" s="51"/>
      <c r="I53" s="51"/>
      <c r="J53" s="51"/>
      <c r="K53" s="51"/>
      <c r="L53" s="51"/>
      <c r="M53" s="51"/>
    </row>
  </sheetData>
  <pageMargins left="0.75" right="0.75" top="1" bottom="1" header="0.5" footer="0.5"/>
  <pageSetup paperSize="120" orientation="portrait"/>
  <headerFooter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workbookViewId="0">
      <selection activeCell="K35" sqref="K35"/>
    </sheetView>
  </sheetViews>
  <sheetFormatPr defaultColWidth="8.88888888888889" defaultRowHeight="14.4"/>
  <cols>
    <col min="1" max="2" width="8.73148148148148" style="152"/>
    <col min="3" max="3" width="5" style="152" customWidth="1"/>
    <col min="4" max="4" width="8.73148148148148" style="152"/>
    <col min="5" max="5" width="19.6666666666667" style="152" customWidth="1"/>
    <col min="6" max="7" width="8.73148148148148" style="153"/>
    <col min="8" max="8" width="9.88888888888889" style="153"/>
    <col min="9" max="9" width="5.77777777777778" style="153" customWidth="1"/>
    <col min="10" max="10" width="9.88888888888889" style="153"/>
    <col min="11" max="11" width="18.5555555555556" style="153" customWidth="1"/>
  </cols>
  <sheetData>
    <row r="1" spans="6:11">
      <c r="F1" s="152"/>
      <c r="G1" s="152"/>
      <c r="H1" s="154" t="s">
        <v>79</v>
      </c>
      <c r="I1" s="154"/>
      <c r="J1" s="154"/>
      <c r="K1" s="154" t="s">
        <v>2</v>
      </c>
    </row>
    <row r="2" spans="6:11">
      <c r="F2" s="152"/>
      <c r="G2" s="152"/>
      <c r="H2" s="155">
        <v>163836</v>
      </c>
      <c r="I2" s="155" t="s">
        <v>3</v>
      </c>
      <c r="J2" s="155" t="str">
        <f>H2&amp;I2</f>
        <v>163836,</v>
      </c>
      <c r="K2" s="154" t="s">
        <v>2072</v>
      </c>
    </row>
    <row r="3" spans="6:11">
      <c r="F3" s="152"/>
      <c r="G3" s="152"/>
      <c r="H3" s="154">
        <v>176644</v>
      </c>
      <c r="I3" s="155" t="s">
        <v>3</v>
      </c>
      <c r="J3" s="155" t="str">
        <f t="shared" ref="J3:J35" si="0">H3&amp;I3</f>
        <v>176644,</v>
      </c>
      <c r="K3" s="154" t="s">
        <v>182</v>
      </c>
    </row>
    <row r="4" spans="2:11">
      <c r="B4" s="156" t="s">
        <v>79</v>
      </c>
      <c r="C4" s="156"/>
      <c r="D4" s="156"/>
      <c r="E4" s="156" t="s">
        <v>137</v>
      </c>
      <c r="F4" s="152"/>
      <c r="G4" s="152"/>
      <c r="H4" s="154">
        <v>177889</v>
      </c>
      <c r="I4" s="155" t="s">
        <v>3</v>
      </c>
      <c r="J4" s="155" t="str">
        <f t="shared" si="0"/>
        <v>177889,</v>
      </c>
      <c r="K4" s="154" t="s">
        <v>1621</v>
      </c>
    </row>
    <row r="5" spans="2:11">
      <c r="B5" s="157">
        <v>188362</v>
      </c>
      <c r="C5" s="157" t="s">
        <v>3</v>
      </c>
      <c r="D5" s="157" t="str">
        <f>B5&amp;C5</f>
        <v>188362,</v>
      </c>
      <c r="E5" s="158" t="s">
        <v>828</v>
      </c>
      <c r="F5" s="152"/>
      <c r="G5" s="152"/>
      <c r="H5" s="154">
        <v>176934</v>
      </c>
      <c r="I5" s="155" t="s">
        <v>3</v>
      </c>
      <c r="J5" s="155" t="str">
        <f t="shared" si="0"/>
        <v>176934,</v>
      </c>
      <c r="K5" s="154" t="s">
        <v>1403</v>
      </c>
    </row>
    <row r="6" spans="2:11">
      <c r="B6" s="159">
        <v>192579</v>
      </c>
      <c r="C6" s="157" t="s">
        <v>3</v>
      </c>
      <c r="D6" s="157" t="str">
        <f t="shared" ref="D6:D14" si="1">B6&amp;C6</f>
        <v>192579,</v>
      </c>
      <c r="E6" s="159" t="s">
        <v>827</v>
      </c>
      <c r="F6" s="152"/>
      <c r="G6" s="152"/>
      <c r="H6" s="160">
        <v>176932</v>
      </c>
      <c r="I6" s="155" t="s">
        <v>3</v>
      </c>
      <c r="J6" s="155" t="str">
        <f t="shared" si="0"/>
        <v>176932,</v>
      </c>
      <c r="K6" s="154" t="s">
        <v>2073</v>
      </c>
    </row>
    <row r="7" spans="2:11">
      <c r="B7" s="161">
        <v>239763</v>
      </c>
      <c r="C7" s="157" t="s">
        <v>3</v>
      </c>
      <c r="D7" s="157" t="str">
        <f t="shared" si="1"/>
        <v>239763,</v>
      </c>
      <c r="E7" s="159" t="s">
        <v>1803</v>
      </c>
      <c r="F7" s="152"/>
      <c r="G7" s="152"/>
      <c r="H7" s="160">
        <v>238579</v>
      </c>
      <c r="I7" s="155" t="s">
        <v>3</v>
      </c>
      <c r="J7" s="155" t="str">
        <f t="shared" si="0"/>
        <v>238579,</v>
      </c>
      <c r="K7" s="154" t="s">
        <v>2074</v>
      </c>
    </row>
    <row r="8" spans="2:11">
      <c r="B8" s="161">
        <v>239764</v>
      </c>
      <c r="C8" s="157" t="s">
        <v>3</v>
      </c>
      <c r="D8" s="157" t="str">
        <f t="shared" si="1"/>
        <v>239764,</v>
      </c>
      <c r="E8" s="159" t="s">
        <v>1803</v>
      </c>
      <c r="F8" s="152"/>
      <c r="G8" s="152"/>
      <c r="H8" s="160">
        <v>222162</v>
      </c>
      <c r="I8" s="155" t="s">
        <v>3</v>
      </c>
      <c r="J8" s="155" t="str">
        <f t="shared" si="0"/>
        <v>222162,</v>
      </c>
      <c r="K8" s="154" t="s">
        <v>2075</v>
      </c>
    </row>
    <row r="9" spans="2:11">
      <c r="B9" s="161">
        <v>239767</v>
      </c>
      <c r="C9" s="157" t="s">
        <v>3</v>
      </c>
      <c r="D9" s="157" t="str">
        <f t="shared" si="1"/>
        <v>239767,</v>
      </c>
      <c r="E9" s="159" t="s">
        <v>1804</v>
      </c>
      <c r="F9" s="152"/>
      <c r="G9" s="152"/>
      <c r="H9" s="160">
        <v>176646</v>
      </c>
      <c r="I9" s="155" t="s">
        <v>3</v>
      </c>
      <c r="J9" s="155" t="str">
        <f t="shared" si="0"/>
        <v>176646,</v>
      </c>
      <c r="K9" s="154" t="s">
        <v>1210</v>
      </c>
    </row>
    <row r="10" spans="2:11">
      <c r="B10" s="162">
        <v>243909</v>
      </c>
      <c r="C10" s="157" t="s">
        <v>3</v>
      </c>
      <c r="D10" s="157" t="str">
        <f t="shared" si="1"/>
        <v>243909,</v>
      </c>
      <c r="E10" s="163" t="s">
        <v>828</v>
      </c>
      <c r="F10" s="152"/>
      <c r="G10" s="152"/>
      <c r="H10" s="160">
        <v>253539</v>
      </c>
      <c r="I10" s="155" t="s">
        <v>3</v>
      </c>
      <c r="J10" s="155" t="str">
        <f t="shared" si="0"/>
        <v>253539,</v>
      </c>
      <c r="K10" s="154" t="s">
        <v>2076</v>
      </c>
    </row>
    <row r="11" ht="21.6" spans="2:11">
      <c r="B11" s="159">
        <v>184704</v>
      </c>
      <c r="C11" s="157" t="s">
        <v>3</v>
      </c>
      <c r="D11" s="157" t="str">
        <f t="shared" si="1"/>
        <v>184704,</v>
      </c>
      <c r="E11" s="159" t="s">
        <v>827</v>
      </c>
      <c r="F11" s="152"/>
      <c r="G11" s="152"/>
      <c r="H11" s="154">
        <v>170105</v>
      </c>
      <c r="I11" s="155" t="s">
        <v>3</v>
      </c>
      <c r="J11" s="155" t="str">
        <f t="shared" si="0"/>
        <v>170105,</v>
      </c>
      <c r="K11" s="154" t="s">
        <v>2077</v>
      </c>
    </row>
    <row r="12" spans="2:11">
      <c r="B12" s="159">
        <v>223517</v>
      </c>
      <c r="C12" s="157" t="s">
        <v>3</v>
      </c>
      <c r="D12" s="157" t="str">
        <f t="shared" si="1"/>
        <v>223517,</v>
      </c>
      <c r="E12" s="159" t="s">
        <v>1803</v>
      </c>
      <c r="F12" s="152"/>
      <c r="G12" s="152"/>
      <c r="H12" s="154">
        <v>64701</v>
      </c>
      <c r="I12" s="155" t="s">
        <v>3</v>
      </c>
      <c r="J12" s="155" t="str">
        <f t="shared" si="0"/>
        <v>64701,</v>
      </c>
      <c r="K12" s="154" t="s">
        <v>2078</v>
      </c>
    </row>
    <row r="13" spans="2:11">
      <c r="B13" s="159">
        <v>246237</v>
      </c>
      <c r="C13" s="157" t="s">
        <v>3</v>
      </c>
      <c r="D13" s="157" t="str">
        <f t="shared" si="1"/>
        <v>246237,</v>
      </c>
      <c r="E13" s="164" t="s">
        <v>828</v>
      </c>
      <c r="F13" s="152"/>
      <c r="G13" s="152"/>
      <c r="H13" s="154">
        <v>177996</v>
      </c>
      <c r="I13" s="155" t="s">
        <v>3</v>
      </c>
      <c r="J13" s="155" t="str">
        <f t="shared" si="0"/>
        <v>177996,</v>
      </c>
      <c r="K13" s="154" t="s">
        <v>2079</v>
      </c>
    </row>
    <row r="14" spans="2:11">
      <c r="B14" s="159">
        <v>223518</v>
      </c>
      <c r="C14" s="157" t="s">
        <v>3</v>
      </c>
      <c r="D14" s="157" t="str">
        <f t="shared" si="1"/>
        <v>223518,</v>
      </c>
      <c r="E14" s="159" t="s">
        <v>1803</v>
      </c>
      <c r="F14" s="152"/>
      <c r="G14" s="152"/>
      <c r="H14" s="154">
        <v>176669</v>
      </c>
      <c r="I14" s="155" t="s">
        <v>3</v>
      </c>
      <c r="J14" s="155" t="str">
        <f t="shared" si="0"/>
        <v>176669,</v>
      </c>
      <c r="K14" s="154" t="s">
        <v>2080</v>
      </c>
    </row>
    <row r="15" spans="6:11">
      <c r="F15" s="152"/>
      <c r="G15" s="152"/>
      <c r="H15" s="154">
        <v>137301</v>
      </c>
      <c r="I15" s="155" t="s">
        <v>3</v>
      </c>
      <c r="J15" s="155" t="str">
        <f t="shared" si="0"/>
        <v>137301,</v>
      </c>
      <c r="K15" s="154" t="s">
        <v>2081</v>
      </c>
    </row>
    <row r="16" spans="1:11">
      <c r="A16" s="165" t="s">
        <v>405</v>
      </c>
      <c r="B16" s="159" t="s">
        <v>79</v>
      </c>
      <c r="C16" s="159"/>
      <c r="D16" s="159"/>
      <c r="E16" s="166" t="s">
        <v>95</v>
      </c>
      <c r="F16" s="152"/>
      <c r="G16" s="152"/>
      <c r="H16" s="154">
        <v>176979</v>
      </c>
      <c r="I16" s="155" t="s">
        <v>3</v>
      </c>
      <c r="J16" s="155" t="str">
        <f t="shared" si="0"/>
        <v>176979,</v>
      </c>
      <c r="K16" s="154" t="s">
        <v>2082</v>
      </c>
    </row>
    <row r="17" spans="1:11">
      <c r="A17" s="165" t="s">
        <v>1206</v>
      </c>
      <c r="B17" s="167">
        <v>1466</v>
      </c>
      <c r="C17" s="167" t="s">
        <v>3</v>
      </c>
      <c r="D17" s="167" t="str">
        <f>B17&amp;C17</f>
        <v>1466,</v>
      </c>
      <c r="E17" s="166" t="s">
        <v>796</v>
      </c>
      <c r="F17" s="152"/>
      <c r="G17" s="152"/>
      <c r="H17" s="154">
        <v>178016</v>
      </c>
      <c r="I17" s="155" t="s">
        <v>3</v>
      </c>
      <c r="J17" s="155" t="str">
        <f t="shared" si="0"/>
        <v>178016,</v>
      </c>
      <c r="K17" s="154" t="s">
        <v>2083</v>
      </c>
    </row>
    <row r="18" spans="1:11">
      <c r="A18" s="165"/>
      <c r="B18" s="168">
        <v>96799</v>
      </c>
      <c r="C18" s="167" t="s">
        <v>3</v>
      </c>
      <c r="D18" s="167" t="str">
        <f t="shared" ref="D18:D50" si="2">B18&amp;C18</f>
        <v>96799,</v>
      </c>
      <c r="E18" s="166" t="s">
        <v>505</v>
      </c>
      <c r="F18" s="152"/>
      <c r="G18" s="152"/>
      <c r="H18" s="154">
        <v>176922</v>
      </c>
      <c r="I18" s="155" t="s">
        <v>3</v>
      </c>
      <c r="J18" s="155" t="str">
        <f t="shared" si="0"/>
        <v>176922,</v>
      </c>
      <c r="K18" s="154" t="s">
        <v>2084</v>
      </c>
    </row>
    <row r="19" spans="1:11">
      <c r="A19" s="165"/>
      <c r="B19" s="168">
        <v>201309</v>
      </c>
      <c r="C19" s="167" t="s">
        <v>3</v>
      </c>
      <c r="D19" s="167" t="str">
        <f t="shared" si="2"/>
        <v>201309,</v>
      </c>
      <c r="E19" s="168" t="s">
        <v>542</v>
      </c>
      <c r="F19" s="152"/>
      <c r="G19" s="152"/>
      <c r="H19" s="160">
        <v>176974</v>
      </c>
      <c r="I19" s="155" t="s">
        <v>3</v>
      </c>
      <c r="J19" s="155" t="str">
        <f t="shared" si="0"/>
        <v>176974,</v>
      </c>
      <c r="K19" s="154" t="s">
        <v>2085</v>
      </c>
    </row>
    <row r="20" spans="1:11">
      <c r="A20" s="165"/>
      <c r="B20" s="168">
        <v>235878</v>
      </c>
      <c r="C20" s="167" t="s">
        <v>3</v>
      </c>
      <c r="D20" s="167" t="str">
        <f t="shared" si="2"/>
        <v>235878,</v>
      </c>
      <c r="E20" s="168" t="s">
        <v>542</v>
      </c>
      <c r="F20" s="152"/>
      <c r="G20" s="152"/>
      <c r="H20" s="154">
        <v>212829</v>
      </c>
      <c r="I20" s="155" t="s">
        <v>3</v>
      </c>
      <c r="J20" s="155" t="str">
        <f t="shared" si="0"/>
        <v>212829,</v>
      </c>
      <c r="K20" s="154" t="s">
        <v>104</v>
      </c>
    </row>
    <row r="21" spans="1:11">
      <c r="A21" s="165"/>
      <c r="B21" s="167">
        <v>139379</v>
      </c>
      <c r="C21" s="167" t="s">
        <v>3</v>
      </c>
      <c r="D21" s="167" t="str">
        <f t="shared" si="2"/>
        <v>139379,</v>
      </c>
      <c r="E21" s="166" t="s">
        <v>99</v>
      </c>
      <c r="F21" s="152"/>
      <c r="G21" s="152"/>
      <c r="H21" s="154">
        <v>137290</v>
      </c>
      <c r="I21" s="155" t="s">
        <v>3</v>
      </c>
      <c r="J21" s="155" t="str">
        <f t="shared" si="0"/>
        <v>137290,</v>
      </c>
      <c r="K21" s="154" t="s">
        <v>2086</v>
      </c>
    </row>
    <row r="22" spans="1:11">
      <c r="A22" s="166" t="s">
        <v>1663</v>
      </c>
      <c r="B22" s="168">
        <v>185513</v>
      </c>
      <c r="C22" s="167" t="s">
        <v>3</v>
      </c>
      <c r="D22" s="167" t="str">
        <f t="shared" si="2"/>
        <v>185513,</v>
      </c>
      <c r="E22" s="166" t="s">
        <v>898</v>
      </c>
      <c r="F22" s="152"/>
      <c r="G22" s="152"/>
      <c r="H22" s="154">
        <v>176971</v>
      </c>
      <c r="I22" s="155" t="s">
        <v>3</v>
      </c>
      <c r="J22" s="155" t="str">
        <f t="shared" si="0"/>
        <v>176971,</v>
      </c>
      <c r="K22" s="154" t="s">
        <v>1198</v>
      </c>
    </row>
    <row r="23" spans="1:11">
      <c r="A23" s="166"/>
      <c r="B23" s="168">
        <v>109800</v>
      </c>
      <c r="C23" s="167" t="s">
        <v>3</v>
      </c>
      <c r="D23" s="167" t="str">
        <f t="shared" si="2"/>
        <v>109800,</v>
      </c>
      <c r="E23" s="166" t="s">
        <v>499</v>
      </c>
      <c r="F23" s="152"/>
      <c r="G23" s="152"/>
      <c r="H23" s="154">
        <v>176937</v>
      </c>
      <c r="I23" s="155" t="s">
        <v>3</v>
      </c>
      <c r="J23" s="155" t="str">
        <f t="shared" si="0"/>
        <v>176937,</v>
      </c>
      <c r="K23" s="154" t="s">
        <v>490</v>
      </c>
    </row>
    <row r="24" spans="1:11">
      <c r="A24" s="165" t="s">
        <v>1792</v>
      </c>
      <c r="B24" s="167">
        <v>58522</v>
      </c>
      <c r="C24" s="167" t="s">
        <v>3</v>
      </c>
      <c r="D24" s="167" t="str">
        <f t="shared" si="2"/>
        <v>58522,</v>
      </c>
      <c r="E24" s="166" t="s">
        <v>106</v>
      </c>
      <c r="F24" s="152"/>
      <c r="G24" s="152"/>
      <c r="H24" s="154">
        <v>137284</v>
      </c>
      <c r="I24" s="155" t="s">
        <v>3</v>
      </c>
      <c r="J24" s="155" t="str">
        <f t="shared" si="0"/>
        <v>137284,</v>
      </c>
      <c r="K24" s="154" t="s">
        <v>2087</v>
      </c>
    </row>
    <row r="25" spans="1:11">
      <c r="A25" s="165"/>
      <c r="B25" s="167">
        <v>202044</v>
      </c>
      <c r="C25" s="167" t="s">
        <v>3</v>
      </c>
      <c r="D25" s="167" t="str">
        <f t="shared" si="2"/>
        <v>202044,</v>
      </c>
      <c r="E25" s="166" t="s">
        <v>98</v>
      </c>
      <c r="F25" s="152"/>
      <c r="G25" s="152"/>
      <c r="H25" s="154">
        <v>176746</v>
      </c>
      <c r="I25" s="155" t="s">
        <v>3</v>
      </c>
      <c r="J25" s="155" t="str">
        <f t="shared" si="0"/>
        <v>176746,</v>
      </c>
      <c r="K25" s="154" t="s">
        <v>2088</v>
      </c>
    </row>
    <row r="26" spans="1:11">
      <c r="A26" s="165"/>
      <c r="B26" s="168">
        <v>120776</v>
      </c>
      <c r="C26" s="167" t="s">
        <v>3</v>
      </c>
      <c r="D26" s="167" t="str">
        <f t="shared" si="2"/>
        <v>120776,</v>
      </c>
      <c r="E26" s="166" t="s">
        <v>33</v>
      </c>
      <c r="F26" s="152"/>
      <c r="G26" s="152"/>
      <c r="H26" s="154">
        <v>176935</v>
      </c>
      <c r="I26" s="155" t="s">
        <v>3</v>
      </c>
      <c r="J26" s="155" t="str">
        <f t="shared" si="0"/>
        <v>176935,</v>
      </c>
      <c r="K26" s="154" t="s">
        <v>538</v>
      </c>
    </row>
    <row r="27" spans="1:11">
      <c r="A27" s="166" t="s">
        <v>107</v>
      </c>
      <c r="B27" s="169">
        <v>201264</v>
      </c>
      <c r="C27" s="167" t="s">
        <v>3</v>
      </c>
      <c r="D27" s="167" t="str">
        <f t="shared" si="2"/>
        <v>201264,</v>
      </c>
      <c r="E27" s="166" t="s">
        <v>110</v>
      </c>
      <c r="F27" s="152"/>
      <c r="G27" s="152"/>
      <c r="H27" s="154">
        <v>178001</v>
      </c>
      <c r="I27" s="155" t="s">
        <v>3</v>
      </c>
      <c r="J27" s="155" t="str">
        <f t="shared" si="0"/>
        <v>178001,</v>
      </c>
      <c r="K27" s="154" t="s">
        <v>2089</v>
      </c>
    </row>
    <row r="28" spans="1:11">
      <c r="A28" s="166"/>
      <c r="B28" s="169">
        <v>201495</v>
      </c>
      <c r="C28" s="167" t="s">
        <v>3</v>
      </c>
      <c r="D28" s="167" t="str">
        <f t="shared" si="2"/>
        <v>201495,</v>
      </c>
      <c r="E28" s="166" t="s">
        <v>111</v>
      </c>
      <c r="F28" s="152"/>
      <c r="G28" s="152"/>
      <c r="H28" s="154">
        <v>176981</v>
      </c>
      <c r="I28" s="155" t="s">
        <v>3</v>
      </c>
      <c r="J28" s="155" t="str">
        <f t="shared" si="0"/>
        <v>176981,</v>
      </c>
      <c r="K28" s="154" t="s">
        <v>417</v>
      </c>
    </row>
    <row r="29" spans="1:11">
      <c r="A29" s="166"/>
      <c r="B29" s="169">
        <v>131284</v>
      </c>
      <c r="C29" s="167" t="s">
        <v>3</v>
      </c>
      <c r="D29" s="167" t="str">
        <f t="shared" si="2"/>
        <v>131284,</v>
      </c>
      <c r="E29" s="166" t="s">
        <v>329</v>
      </c>
      <c r="F29" s="152"/>
      <c r="G29" s="152"/>
      <c r="H29" s="154">
        <v>176963</v>
      </c>
      <c r="I29" s="155" t="s">
        <v>3</v>
      </c>
      <c r="J29" s="155" t="str">
        <f t="shared" si="0"/>
        <v>176963,</v>
      </c>
      <c r="K29" s="154" t="s">
        <v>2090</v>
      </c>
    </row>
    <row r="30" spans="1:11">
      <c r="A30" s="166"/>
      <c r="B30" s="166">
        <v>181356</v>
      </c>
      <c r="C30" s="167" t="s">
        <v>3</v>
      </c>
      <c r="D30" s="167" t="str">
        <f t="shared" si="2"/>
        <v>181356,</v>
      </c>
      <c r="E30" s="166" t="s">
        <v>112</v>
      </c>
      <c r="F30" s="152"/>
      <c r="G30" s="152"/>
      <c r="H30" s="154">
        <v>176987</v>
      </c>
      <c r="I30" s="155" t="s">
        <v>3</v>
      </c>
      <c r="J30" s="155" t="str">
        <f t="shared" si="0"/>
        <v>176987,</v>
      </c>
      <c r="K30" s="154" t="s">
        <v>2091</v>
      </c>
    </row>
    <row r="31" spans="1:11">
      <c r="A31" s="166"/>
      <c r="B31" s="166">
        <v>183439</v>
      </c>
      <c r="C31" s="167" t="s">
        <v>3</v>
      </c>
      <c r="D31" s="167" t="str">
        <f t="shared" si="2"/>
        <v>183439,</v>
      </c>
      <c r="E31" s="166" t="s">
        <v>7</v>
      </c>
      <c r="F31" s="152"/>
      <c r="G31" s="152"/>
      <c r="H31" s="154">
        <v>176699</v>
      </c>
      <c r="I31" s="155" t="s">
        <v>3</v>
      </c>
      <c r="J31" s="155" t="str">
        <f t="shared" si="0"/>
        <v>176699,</v>
      </c>
      <c r="K31" s="154" t="s">
        <v>1972</v>
      </c>
    </row>
    <row r="32" spans="1:11">
      <c r="A32" s="166"/>
      <c r="B32" s="168">
        <v>220476</v>
      </c>
      <c r="C32" s="167" t="s">
        <v>3</v>
      </c>
      <c r="D32" s="167" t="str">
        <f t="shared" si="2"/>
        <v>220476,</v>
      </c>
      <c r="E32" s="168" t="s">
        <v>114</v>
      </c>
      <c r="F32" s="152"/>
      <c r="G32" s="152"/>
      <c r="H32" s="154">
        <v>176980</v>
      </c>
      <c r="I32" s="155" t="s">
        <v>3</v>
      </c>
      <c r="J32" s="155" t="str">
        <f t="shared" si="0"/>
        <v>176980,</v>
      </c>
      <c r="K32" s="154" t="s">
        <v>101</v>
      </c>
    </row>
    <row r="33" spans="1:11">
      <c r="A33" s="166"/>
      <c r="B33" s="168">
        <v>220466</v>
      </c>
      <c r="C33" s="167" t="s">
        <v>3</v>
      </c>
      <c r="D33" s="167" t="str">
        <f t="shared" si="2"/>
        <v>220466,</v>
      </c>
      <c r="E33" s="168" t="s">
        <v>114</v>
      </c>
      <c r="F33" s="152"/>
      <c r="G33" s="152"/>
      <c r="H33" s="154">
        <v>177936</v>
      </c>
      <c r="I33" s="155" t="s">
        <v>3</v>
      </c>
      <c r="J33" s="155" t="str">
        <f t="shared" si="0"/>
        <v>177936,</v>
      </c>
      <c r="K33" s="154" t="s">
        <v>2092</v>
      </c>
    </row>
    <row r="34" spans="1:11">
      <c r="A34" s="166" t="s">
        <v>1142</v>
      </c>
      <c r="B34" s="167">
        <v>66828</v>
      </c>
      <c r="C34" s="167" t="s">
        <v>3</v>
      </c>
      <c r="D34" s="167" t="str">
        <f t="shared" si="2"/>
        <v>66828,</v>
      </c>
      <c r="E34" s="166" t="s">
        <v>2093</v>
      </c>
      <c r="F34" s="152"/>
      <c r="G34" s="152"/>
      <c r="H34" s="154">
        <v>176939</v>
      </c>
      <c r="I34" s="155" t="s">
        <v>3</v>
      </c>
      <c r="J34" s="155" t="str">
        <f t="shared" si="0"/>
        <v>176939,</v>
      </c>
      <c r="K34" s="154" t="s">
        <v>2094</v>
      </c>
    </row>
    <row r="35" ht="21.6" spans="1:11">
      <c r="A35" s="166"/>
      <c r="B35" s="167">
        <v>137250</v>
      </c>
      <c r="C35" s="167" t="s">
        <v>3</v>
      </c>
      <c r="D35" s="167" t="str">
        <f t="shared" si="2"/>
        <v>137250,</v>
      </c>
      <c r="E35" s="166" t="s">
        <v>617</v>
      </c>
      <c r="F35" s="152"/>
      <c r="G35" s="152"/>
      <c r="H35" s="163">
        <v>137296</v>
      </c>
      <c r="J35" s="155" t="str">
        <f t="shared" si="0"/>
        <v>137296</v>
      </c>
      <c r="K35" s="154" t="s">
        <v>1737</v>
      </c>
    </row>
    <row r="36" spans="1:11">
      <c r="A36" s="166"/>
      <c r="B36" s="167">
        <v>245960</v>
      </c>
      <c r="C36" s="167" t="s">
        <v>3</v>
      </c>
      <c r="D36" s="167" t="str">
        <f t="shared" si="2"/>
        <v>245960,</v>
      </c>
      <c r="E36" s="166" t="s">
        <v>1849</v>
      </c>
      <c r="F36" s="152"/>
      <c r="G36" s="152"/>
      <c r="H36" s="163"/>
      <c r="I36" s="163"/>
      <c r="J36" s="163"/>
      <c r="K36" s="154"/>
    </row>
    <row r="37" ht="21.6" spans="1:11">
      <c r="A37" s="166"/>
      <c r="B37" s="168">
        <v>240000</v>
      </c>
      <c r="C37" s="167" t="s">
        <v>3</v>
      </c>
      <c r="D37" s="167" t="str">
        <f t="shared" si="2"/>
        <v>240000,</v>
      </c>
      <c r="E37" s="168" t="s">
        <v>1645</v>
      </c>
      <c r="F37" s="152"/>
      <c r="G37" s="152"/>
      <c r="H37" s="154">
        <v>152404</v>
      </c>
      <c r="I37" s="155" t="s">
        <v>3</v>
      </c>
      <c r="J37" s="154" t="str">
        <f>H37&amp;I37</f>
        <v>152404,</v>
      </c>
      <c r="K37" s="154" t="s">
        <v>2095</v>
      </c>
    </row>
    <row r="38" ht="21.6" spans="1:11">
      <c r="A38" s="166"/>
      <c r="B38" s="168">
        <v>174232</v>
      </c>
      <c r="C38" s="167" t="s">
        <v>3</v>
      </c>
      <c r="D38" s="167" t="str">
        <f t="shared" si="2"/>
        <v>174232,</v>
      </c>
      <c r="E38" s="168" t="s">
        <v>6</v>
      </c>
      <c r="F38" s="152"/>
      <c r="G38" s="152"/>
      <c r="H38" s="154">
        <v>166599</v>
      </c>
      <c r="I38" s="155" t="s">
        <v>3</v>
      </c>
      <c r="J38" s="154" t="str">
        <f t="shared" ref="J38:J77" si="3">H38&amp;I38</f>
        <v>166599,</v>
      </c>
      <c r="K38" s="154" t="s">
        <v>1518</v>
      </c>
    </row>
    <row r="39" spans="1:11">
      <c r="A39" s="166"/>
      <c r="B39" s="166">
        <v>39103</v>
      </c>
      <c r="C39" s="167" t="s">
        <v>3</v>
      </c>
      <c r="D39" s="167" t="str">
        <f t="shared" si="2"/>
        <v>39103,</v>
      </c>
      <c r="E39" s="168" t="s">
        <v>6</v>
      </c>
      <c r="F39" s="152"/>
      <c r="G39" s="152"/>
      <c r="H39" s="154">
        <v>115434</v>
      </c>
      <c r="I39" s="155" t="s">
        <v>3</v>
      </c>
      <c r="J39" s="154" t="str">
        <f t="shared" si="3"/>
        <v>115434,</v>
      </c>
      <c r="K39" s="154" t="s">
        <v>2096</v>
      </c>
    </row>
    <row r="40" spans="1:11">
      <c r="A40" s="166"/>
      <c r="B40" s="168">
        <v>217848</v>
      </c>
      <c r="C40" s="167" t="s">
        <v>3</v>
      </c>
      <c r="D40" s="167" t="str">
        <f t="shared" si="2"/>
        <v>217848,</v>
      </c>
      <c r="E40" s="168" t="s">
        <v>6</v>
      </c>
      <c r="F40" s="152"/>
      <c r="G40" s="152"/>
      <c r="H40" s="154">
        <v>115425</v>
      </c>
      <c r="I40" s="155" t="s">
        <v>3</v>
      </c>
      <c r="J40" s="154" t="str">
        <f t="shared" si="3"/>
        <v>115425,</v>
      </c>
      <c r="K40" s="154" t="s">
        <v>2097</v>
      </c>
    </row>
    <row r="41" spans="1:11">
      <c r="A41" s="166" t="s">
        <v>1560</v>
      </c>
      <c r="B41" s="168">
        <v>97851</v>
      </c>
      <c r="C41" s="167" t="s">
        <v>3</v>
      </c>
      <c r="D41" s="167" t="str">
        <f t="shared" si="2"/>
        <v>97851,</v>
      </c>
      <c r="E41" s="168" t="s">
        <v>732</v>
      </c>
      <c r="F41" s="152"/>
      <c r="G41" s="152"/>
      <c r="H41" s="154">
        <v>115435</v>
      </c>
      <c r="I41" s="155" t="s">
        <v>3</v>
      </c>
      <c r="J41" s="154" t="str">
        <f t="shared" si="3"/>
        <v>115435,</v>
      </c>
      <c r="K41" s="154" t="s">
        <v>2098</v>
      </c>
    </row>
    <row r="42" spans="1:11">
      <c r="A42" s="166"/>
      <c r="B42" s="168">
        <v>14246</v>
      </c>
      <c r="C42" s="167" t="s">
        <v>3</v>
      </c>
      <c r="D42" s="167" t="str">
        <f t="shared" si="2"/>
        <v>14246,</v>
      </c>
      <c r="E42" s="166" t="s">
        <v>1667</v>
      </c>
      <c r="F42" s="152"/>
      <c r="G42" s="152"/>
      <c r="H42" s="154">
        <v>115433</v>
      </c>
      <c r="I42" s="155" t="s">
        <v>3</v>
      </c>
      <c r="J42" s="154" t="str">
        <f t="shared" si="3"/>
        <v>115433,</v>
      </c>
      <c r="K42" s="154" t="s">
        <v>2099</v>
      </c>
    </row>
    <row r="43" ht="21.6" spans="1:11">
      <c r="A43" s="166"/>
      <c r="B43" s="168">
        <v>127087</v>
      </c>
      <c r="C43" s="167" t="s">
        <v>3</v>
      </c>
      <c r="D43" s="167" t="str">
        <f t="shared" si="2"/>
        <v>127087,</v>
      </c>
      <c r="E43" s="168" t="s">
        <v>718</v>
      </c>
      <c r="F43" s="152"/>
      <c r="G43" s="152"/>
      <c r="H43" s="154">
        <v>207587</v>
      </c>
      <c r="I43" s="155" t="s">
        <v>3</v>
      </c>
      <c r="J43" s="154" t="str">
        <f t="shared" si="3"/>
        <v>207587,</v>
      </c>
      <c r="K43" s="154" t="s">
        <v>2100</v>
      </c>
    </row>
    <row r="44" spans="1:11">
      <c r="A44" s="165" t="s">
        <v>1669</v>
      </c>
      <c r="B44" s="168">
        <v>92130</v>
      </c>
      <c r="C44" s="167" t="s">
        <v>3</v>
      </c>
      <c r="D44" s="167" t="str">
        <f t="shared" si="2"/>
        <v>92130,</v>
      </c>
      <c r="E44" s="166" t="s">
        <v>909</v>
      </c>
      <c r="F44" s="152"/>
      <c r="G44" s="152"/>
      <c r="H44" s="154">
        <v>159520</v>
      </c>
      <c r="I44" s="155" t="s">
        <v>3</v>
      </c>
      <c r="J44" s="154" t="str">
        <f t="shared" si="3"/>
        <v>159520,</v>
      </c>
      <c r="K44" s="154" t="s">
        <v>2101</v>
      </c>
    </row>
    <row r="45" ht="21.6" spans="1:11">
      <c r="A45" s="165"/>
      <c r="B45" s="168">
        <v>136401</v>
      </c>
      <c r="C45" s="167" t="s">
        <v>3</v>
      </c>
      <c r="D45" s="167" t="str">
        <f t="shared" si="2"/>
        <v>136401,</v>
      </c>
      <c r="E45" s="166" t="s">
        <v>483</v>
      </c>
      <c r="F45" s="152"/>
      <c r="G45" s="152"/>
      <c r="H45" s="154">
        <v>213660</v>
      </c>
      <c r="I45" s="155" t="s">
        <v>3</v>
      </c>
      <c r="J45" s="154" t="str">
        <f t="shared" si="3"/>
        <v>213660,</v>
      </c>
      <c r="K45" s="154" t="s">
        <v>2102</v>
      </c>
    </row>
    <row r="46" ht="21.6" spans="1:11">
      <c r="A46" s="165"/>
      <c r="B46" s="167">
        <v>118408</v>
      </c>
      <c r="C46" s="167" t="s">
        <v>3</v>
      </c>
      <c r="D46" s="167" t="str">
        <f t="shared" si="2"/>
        <v>118408,</v>
      </c>
      <c r="E46" s="166" t="s">
        <v>559</v>
      </c>
      <c r="F46" s="152"/>
      <c r="G46" s="152"/>
      <c r="H46" s="154">
        <v>104016</v>
      </c>
      <c r="I46" s="155" t="s">
        <v>3</v>
      </c>
      <c r="J46" s="154" t="str">
        <f t="shared" si="3"/>
        <v>104016,</v>
      </c>
      <c r="K46" s="154" t="s">
        <v>2103</v>
      </c>
    </row>
    <row r="47" spans="1:11">
      <c r="A47" s="165"/>
      <c r="B47" s="167">
        <v>84174</v>
      </c>
      <c r="C47" s="167" t="s">
        <v>3</v>
      </c>
      <c r="D47" s="167" t="str">
        <f t="shared" si="2"/>
        <v>84174,</v>
      </c>
      <c r="E47" s="166" t="s">
        <v>116</v>
      </c>
      <c r="F47" s="152"/>
      <c r="G47" s="152"/>
      <c r="H47" s="154">
        <v>159510</v>
      </c>
      <c r="I47" s="155" t="s">
        <v>3</v>
      </c>
      <c r="J47" s="154" t="str">
        <f t="shared" si="3"/>
        <v>159510,</v>
      </c>
      <c r="K47" s="154"/>
    </row>
    <row r="48" spans="1:11">
      <c r="A48" s="166" t="s">
        <v>1597</v>
      </c>
      <c r="B48" s="168">
        <v>184361</v>
      </c>
      <c r="C48" s="167" t="s">
        <v>3</v>
      </c>
      <c r="D48" s="167" t="str">
        <f t="shared" si="2"/>
        <v>184361,</v>
      </c>
      <c r="E48" s="168" t="s">
        <v>1204</v>
      </c>
      <c r="F48" s="152"/>
      <c r="G48" s="152"/>
      <c r="H48" s="154">
        <v>198856</v>
      </c>
      <c r="I48" s="155" t="s">
        <v>3</v>
      </c>
      <c r="J48" s="154" t="str">
        <f t="shared" si="3"/>
        <v>198856,</v>
      </c>
      <c r="K48" s="154" t="e">
        <v>#N/A</v>
      </c>
    </row>
    <row r="49" ht="21.6" spans="1:11">
      <c r="A49" s="167" t="s">
        <v>1798</v>
      </c>
      <c r="B49" s="167">
        <v>189678</v>
      </c>
      <c r="C49" s="167" t="s">
        <v>3</v>
      </c>
      <c r="D49" s="167" t="str">
        <f t="shared" si="2"/>
        <v>189678,</v>
      </c>
      <c r="E49" s="166" t="s">
        <v>1798</v>
      </c>
      <c r="F49" s="152"/>
      <c r="G49" s="152"/>
      <c r="H49" s="154">
        <v>159515</v>
      </c>
      <c r="I49" s="155" t="s">
        <v>3</v>
      </c>
      <c r="J49" s="154" t="str">
        <f t="shared" si="3"/>
        <v>159515,</v>
      </c>
      <c r="K49" s="154" t="s">
        <v>2104</v>
      </c>
    </row>
    <row r="50" spans="1:11">
      <c r="A50" s="167" t="s">
        <v>2066</v>
      </c>
      <c r="B50" s="166">
        <v>115733</v>
      </c>
      <c r="C50" s="167" t="s">
        <v>3</v>
      </c>
      <c r="D50" s="167" t="str">
        <f t="shared" si="2"/>
        <v>115733,</v>
      </c>
      <c r="E50" s="167" t="s">
        <v>449</v>
      </c>
      <c r="F50" s="152"/>
      <c r="G50" s="152"/>
      <c r="H50" s="154">
        <v>111002</v>
      </c>
      <c r="I50" s="155" t="s">
        <v>3</v>
      </c>
      <c r="J50" s="154" t="str">
        <f t="shared" si="3"/>
        <v>111002,</v>
      </c>
      <c r="K50" s="154" t="s">
        <v>2105</v>
      </c>
    </row>
    <row r="51" ht="21.6" spans="6:11">
      <c r="F51" s="152"/>
      <c r="G51" s="152"/>
      <c r="H51" s="154">
        <v>159523</v>
      </c>
      <c r="I51" s="155" t="s">
        <v>3</v>
      </c>
      <c r="J51" s="154" t="str">
        <f t="shared" si="3"/>
        <v>159523,</v>
      </c>
      <c r="K51" s="154" t="s">
        <v>2106</v>
      </c>
    </row>
    <row r="52" spans="6:11">
      <c r="F52" s="152"/>
      <c r="G52" s="152"/>
      <c r="H52" s="154">
        <v>159507</v>
      </c>
      <c r="I52" s="155" t="s">
        <v>3</v>
      </c>
      <c r="J52" s="154" t="str">
        <f t="shared" si="3"/>
        <v>159507,</v>
      </c>
      <c r="K52" s="154" t="s">
        <v>2107</v>
      </c>
    </row>
    <row r="53" spans="6:11">
      <c r="F53" s="152"/>
      <c r="G53" s="152"/>
      <c r="H53" s="154">
        <v>159511</v>
      </c>
      <c r="I53" s="155" t="s">
        <v>3</v>
      </c>
      <c r="J53" s="154" t="str">
        <f t="shared" si="3"/>
        <v>159511,</v>
      </c>
      <c r="K53" s="154" t="s">
        <v>2108</v>
      </c>
    </row>
    <row r="54" spans="6:11">
      <c r="F54" s="152"/>
      <c r="G54" s="152"/>
      <c r="H54" s="154">
        <v>128495</v>
      </c>
      <c r="I54" s="155" t="s">
        <v>3</v>
      </c>
      <c r="J54" s="154" t="str">
        <f t="shared" si="3"/>
        <v>128495,</v>
      </c>
      <c r="K54" s="154" t="s">
        <v>2109</v>
      </c>
    </row>
    <row r="55" ht="21.6" spans="6:11">
      <c r="F55" s="152"/>
      <c r="G55" s="152"/>
      <c r="H55" s="154">
        <v>159519</v>
      </c>
      <c r="I55" s="155" t="s">
        <v>3</v>
      </c>
      <c r="J55" s="154" t="str">
        <f t="shared" si="3"/>
        <v>159519,</v>
      </c>
      <c r="K55" s="154" t="s">
        <v>1569</v>
      </c>
    </row>
    <row r="56" ht="21.6" spans="6:11">
      <c r="F56" s="152"/>
      <c r="G56" s="152"/>
      <c r="H56" s="154">
        <v>16644</v>
      </c>
      <c r="I56" s="155" t="s">
        <v>3</v>
      </c>
      <c r="J56" s="154" t="str">
        <f t="shared" si="3"/>
        <v>16644,</v>
      </c>
      <c r="K56" s="154" t="s">
        <v>1265</v>
      </c>
    </row>
    <row r="57" spans="6:11">
      <c r="F57" s="152"/>
      <c r="G57" s="152"/>
      <c r="H57" s="154">
        <v>62049</v>
      </c>
      <c r="I57" s="155" t="s">
        <v>3</v>
      </c>
      <c r="J57" s="154" t="str">
        <f t="shared" si="3"/>
        <v>62049,</v>
      </c>
      <c r="K57" s="154" t="s">
        <v>2110</v>
      </c>
    </row>
    <row r="58" spans="6:11">
      <c r="F58" s="152"/>
      <c r="G58" s="152"/>
      <c r="H58" s="154">
        <v>123944</v>
      </c>
      <c r="I58" s="155" t="s">
        <v>3</v>
      </c>
      <c r="J58" s="154" t="str">
        <f t="shared" si="3"/>
        <v>123944,</v>
      </c>
      <c r="K58" s="154" t="s">
        <v>2111</v>
      </c>
    </row>
    <row r="59" spans="6:11">
      <c r="F59" s="152"/>
      <c r="G59" s="152"/>
      <c r="H59" s="154">
        <v>16645</v>
      </c>
      <c r="I59" s="155" t="s">
        <v>3</v>
      </c>
      <c r="J59" s="154" t="str">
        <f t="shared" si="3"/>
        <v>16645,</v>
      </c>
      <c r="K59" s="154" t="s">
        <v>2112</v>
      </c>
    </row>
    <row r="60" spans="6:11">
      <c r="F60" s="152"/>
      <c r="G60" s="152"/>
      <c r="H60" s="154">
        <v>62982</v>
      </c>
      <c r="I60" s="155" t="s">
        <v>3</v>
      </c>
      <c r="J60" s="154" t="str">
        <f t="shared" si="3"/>
        <v>62982,</v>
      </c>
      <c r="K60" s="154" t="s">
        <v>2113</v>
      </c>
    </row>
    <row r="61" spans="6:11">
      <c r="F61" s="152"/>
      <c r="G61" s="152"/>
      <c r="H61" s="154">
        <v>62051</v>
      </c>
      <c r="I61" s="155" t="s">
        <v>3</v>
      </c>
      <c r="J61" s="154" t="str">
        <f t="shared" si="3"/>
        <v>62051,</v>
      </c>
      <c r="K61" s="154" t="s">
        <v>2114</v>
      </c>
    </row>
    <row r="62" ht="21.6" spans="6:11">
      <c r="F62" s="152"/>
      <c r="G62" s="152"/>
      <c r="H62" s="154">
        <v>74933</v>
      </c>
      <c r="I62" s="155" t="s">
        <v>3</v>
      </c>
      <c r="J62" s="154" t="str">
        <f t="shared" si="3"/>
        <v>74933,</v>
      </c>
      <c r="K62" s="154" t="s">
        <v>2115</v>
      </c>
    </row>
    <row r="63" ht="21.6" spans="6:11">
      <c r="F63" s="152"/>
      <c r="G63" s="152"/>
      <c r="H63" s="154">
        <v>74934</v>
      </c>
      <c r="I63" s="155" t="s">
        <v>3</v>
      </c>
      <c r="J63" s="154" t="str">
        <f t="shared" si="3"/>
        <v>74934,</v>
      </c>
      <c r="K63" s="154" t="s">
        <v>2116</v>
      </c>
    </row>
    <row r="64" spans="6:11">
      <c r="F64" s="152"/>
      <c r="G64" s="152"/>
      <c r="H64" s="154">
        <v>62986</v>
      </c>
      <c r="I64" s="155" t="s">
        <v>3</v>
      </c>
      <c r="J64" s="154" t="str">
        <f t="shared" si="3"/>
        <v>62986,</v>
      </c>
      <c r="K64" s="154" t="s">
        <v>2117</v>
      </c>
    </row>
    <row r="65" spans="6:11">
      <c r="F65" s="152"/>
      <c r="G65" s="152"/>
      <c r="H65" s="154">
        <v>179327</v>
      </c>
      <c r="I65" s="155" t="s">
        <v>3</v>
      </c>
      <c r="J65" s="154" t="str">
        <f t="shared" si="3"/>
        <v>179327,</v>
      </c>
      <c r="K65" s="154" t="s">
        <v>2118</v>
      </c>
    </row>
    <row r="66" ht="21.6" spans="6:11">
      <c r="F66" s="152"/>
      <c r="G66" s="152"/>
      <c r="H66" s="154">
        <v>20232</v>
      </c>
      <c r="I66" s="155" t="s">
        <v>3</v>
      </c>
      <c r="J66" s="154" t="str">
        <f t="shared" si="3"/>
        <v>20232,</v>
      </c>
      <c r="K66" s="154" t="s">
        <v>2119</v>
      </c>
    </row>
    <row r="67" ht="21.6" spans="6:11">
      <c r="F67" s="152"/>
      <c r="G67" s="152"/>
      <c r="H67" s="154">
        <v>204129</v>
      </c>
      <c r="I67" s="155" t="s">
        <v>3</v>
      </c>
      <c r="J67" s="154" t="str">
        <f t="shared" si="3"/>
        <v>204129,</v>
      </c>
      <c r="K67" s="154" t="s">
        <v>1187</v>
      </c>
    </row>
    <row r="68" ht="21.6" spans="6:11">
      <c r="F68" s="152"/>
      <c r="G68" s="152"/>
      <c r="H68" s="154">
        <v>219951</v>
      </c>
      <c r="I68" s="155" t="s">
        <v>3</v>
      </c>
      <c r="J68" s="154" t="str">
        <f t="shared" si="3"/>
        <v>219951,</v>
      </c>
      <c r="K68" s="154" t="s">
        <v>2120</v>
      </c>
    </row>
    <row r="69" spans="6:11">
      <c r="F69" s="152"/>
      <c r="G69" s="152"/>
      <c r="H69" s="154">
        <v>40995</v>
      </c>
      <c r="I69" s="155" t="s">
        <v>3</v>
      </c>
      <c r="J69" s="154" t="str">
        <f t="shared" si="3"/>
        <v>40995,</v>
      </c>
      <c r="K69" s="154" t="s">
        <v>309</v>
      </c>
    </row>
    <row r="70" ht="21.6" spans="6:11">
      <c r="F70" s="152"/>
      <c r="G70" s="152"/>
      <c r="H70" s="154">
        <v>188715</v>
      </c>
      <c r="I70" s="155" t="s">
        <v>3</v>
      </c>
      <c r="J70" s="154" t="str">
        <f t="shared" si="3"/>
        <v>188715,</v>
      </c>
      <c r="K70" s="154" t="s">
        <v>1188</v>
      </c>
    </row>
    <row r="71" ht="21.6" spans="6:11">
      <c r="F71" s="152"/>
      <c r="G71" s="152"/>
      <c r="H71" s="154">
        <v>219949</v>
      </c>
      <c r="I71" s="155" t="s">
        <v>3</v>
      </c>
      <c r="J71" s="154" t="str">
        <f t="shared" si="3"/>
        <v>219949,</v>
      </c>
      <c r="K71" s="154" t="s">
        <v>2121</v>
      </c>
    </row>
    <row r="72" ht="21.6" spans="6:11">
      <c r="F72" s="152"/>
      <c r="G72" s="152"/>
      <c r="H72" s="154">
        <v>138033</v>
      </c>
      <c r="I72" s="155" t="s">
        <v>3</v>
      </c>
      <c r="J72" s="154" t="str">
        <f t="shared" si="3"/>
        <v>138033,</v>
      </c>
      <c r="K72" s="154" t="s">
        <v>312</v>
      </c>
    </row>
    <row r="73" spans="6:11">
      <c r="F73" s="152"/>
      <c r="G73" s="152"/>
      <c r="H73" s="154">
        <v>208433</v>
      </c>
      <c r="I73" s="155" t="s">
        <v>3</v>
      </c>
      <c r="J73" s="154" t="str">
        <f t="shared" si="3"/>
        <v>208433,</v>
      </c>
      <c r="K73" s="154" t="s">
        <v>1189</v>
      </c>
    </row>
    <row r="74" spans="6:11">
      <c r="F74" s="152"/>
      <c r="G74" s="152"/>
      <c r="H74" s="154">
        <v>215350</v>
      </c>
      <c r="I74" s="155" t="s">
        <v>3</v>
      </c>
      <c r="J74" s="154" t="str">
        <f t="shared" si="3"/>
        <v>215350,</v>
      </c>
      <c r="K74" s="154" t="s">
        <v>2122</v>
      </c>
    </row>
    <row r="75" spans="6:11">
      <c r="F75" s="152"/>
      <c r="G75" s="152"/>
      <c r="H75" s="154">
        <v>191516</v>
      </c>
      <c r="I75" s="155" t="s">
        <v>3</v>
      </c>
      <c r="J75" s="154" t="str">
        <f t="shared" si="3"/>
        <v>191516,</v>
      </c>
      <c r="K75" s="154" t="s">
        <v>2123</v>
      </c>
    </row>
    <row r="76" spans="6:11">
      <c r="F76" s="152"/>
      <c r="G76" s="152"/>
      <c r="H76" s="154">
        <v>191517</v>
      </c>
      <c r="I76" s="155" t="s">
        <v>3</v>
      </c>
      <c r="J76" s="154" t="str">
        <f t="shared" si="3"/>
        <v>191517,</v>
      </c>
      <c r="K76" s="154" t="s">
        <v>2123</v>
      </c>
    </row>
    <row r="77" spans="6:11">
      <c r="F77" s="152"/>
      <c r="G77" s="152"/>
      <c r="H77" s="170">
        <v>205173</v>
      </c>
      <c r="I77" s="155"/>
      <c r="J77" s="154" t="str">
        <f t="shared" si="3"/>
        <v>205173</v>
      </c>
      <c r="K77" s="154" t="s">
        <v>2123</v>
      </c>
    </row>
  </sheetData>
  <mergeCells count="7">
    <mergeCell ref="A17:A21"/>
    <mergeCell ref="A22:A23"/>
    <mergeCell ref="A24:A26"/>
    <mergeCell ref="A27:A33"/>
    <mergeCell ref="A34:A40"/>
    <mergeCell ref="A41:A43"/>
    <mergeCell ref="A44:A47"/>
  </mergeCells>
  <pageMargins left="0.75" right="0.75" top="1" bottom="1" header="0.5" footer="0.5"/>
  <pageSetup paperSize="120" orientation="portrait"/>
  <headerFooter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6" workbookViewId="0">
      <selection activeCell="L21" sqref="L21"/>
    </sheetView>
  </sheetViews>
  <sheetFormatPr defaultColWidth="8.88888888888889" defaultRowHeight="14.4"/>
  <cols>
    <col min="1" max="1" width="8.88888888888889" style="72"/>
    <col min="2" max="2" width="11.7777777777778"/>
    <col min="3" max="3" width="3.66666666666667" customWidth="1"/>
    <col min="4" max="4" width="11.7777777777778"/>
    <col min="5" max="5" width="12.8888888888889"/>
    <col min="13" max="14" width="18.1111111111111" customWidth="1"/>
  </cols>
  <sheetData>
    <row r="1" spans="1:14">
      <c r="A1" s="88" t="s">
        <v>1746</v>
      </c>
      <c r="B1" s="138" t="s">
        <v>2124</v>
      </c>
      <c r="C1" s="138"/>
      <c r="D1" s="138"/>
      <c r="E1" s="139" t="s">
        <v>2125</v>
      </c>
      <c r="F1" s="139" t="s">
        <v>586</v>
      </c>
      <c r="G1" s="140" t="s">
        <v>2126</v>
      </c>
      <c r="H1" s="140" t="s">
        <v>2127</v>
      </c>
      <c r="I1" s="140" t="s">
        <v>2128</v>
      </c>
      <c r="J1" s="138" t="s">
        <v>2129</v>
      </c>
      <c r="K1" s="138" t="s">
        <v>2130</v>
      </c>
      <c r="L1" s="138" t="s">
        <v>2131</v>
      </c>
      <c r="M1" s="143" t="s">
        <v>2132</v>
      </c>
      <c r="N1" s="144" t="s">
        <v>1824</v>
      </c>
    </row>
    <row r="2" ht="24" spans="1:14">
      <c r="A2" s="88" t="s">
        <v>2133</v>
      </c>
      <c r="B2" s="132">
        <v>224346</v>
      </c>
      <c r="C2" s="132" t="s">
        <v>3</v>
      </c>
      <c r="D2" s="132" t="str">
        <f>B2&amp;C2</f>
        <v>224346,</v>
      </c>
      <c r="E2" s="133" t="s">
        <v>128</v>
      </c>
      <c r="F2" s="133" t="s">
        <v>2134</v>
      </c>
      <c r="G2" s="141">
        <v>1600</v>
      </c>
      <c r="H2" s="141">
        <v>1000</v>
      </c>
      <c r="I2" s="141">
        <f t="shared" ref="I2:I23" si="0">G2-H2</f>
        <v>600</v>
      </c>
      <c r="J2" s="145">
        <v>41.93</v>
      </c>
      <c r="K2" s="145">
        <v>268</v>
      </c>
      <c r="L2" s="146">
        <f t="shared" ref="L2:L28" si="1">(K2-J2)/K2</f>
        <v>0.843544776119403</v>
      </c>
      <c r="M2" s="147" t="s">
        <v>2135</v>
      </c>
      <c r="N2" s="148" t="s">
        <v>2136</v>
      </c>
    </row>
    <row r="3" ht="24" spans="1:14">
      <c r="A3" s="88"/>
      <c r="B3" s="132">
        <v>199957</v>
      </c>
      <c r="C3" s="132" t="s">
        <v>3</v>
      </c>
      <c r="D3" s="132" t="str">
        <f t="shared" ref="D3:D28" si="2">B3&amp;C3</f>
        <v>199957,</v>
      </c>
      <c r="E3" s="133" t="s">
        <v>128</v>
      </c>
      <c r="F3" s="133" t="s">
        <v>2137</v>
      </c>
      <c r="G3" s="141">
        <v>1620</v>
      </c>
      <c r="H3" s="141">
        <v>1080</v>
      </c>
      <c r="I3" s="141">
        <f t="shared" si="0"/>
        <v>540</v>
      </c>
      <c r="J3" s="145">
        <v>42.8</v>
      </c>
      <c r="K3" s="145">
        <v>198</v>
      </c>
      <c r="L3" s="146">
        <f t="shared" si="1"/>
        <v>0.783838383838384</v>
      </c>
      <c r="M3" s="147" t="s">
        <v>2135</v>
      </c>
      <c r="N3" s="141" t="s">
        <v>1337</v>
      </c>
    </row>
    <row r="4" ht="24" spans="1:14">
      <c r="A4" s="88"/>
      <c r="B4" s="132">
        <v>256838</v>
      </c>
      <c r="C4" s="132" t="s">
        <v>3</v>
      </c>
      <c r="D4" s="132" t="str">
        <f t="shared" si="2"/>
        <v>256838,</v>
      </c>
      <c r="E4" s="133" t="s">
        <v>2138</v>
      </c>
      <c r="F4" s="133" t="s">
        <v>2134</v>
      </c>
      <c r="G4" s="141">
        <v>1040</v>
      </c>
      <c r="H4" s="141">
        <v>600</v>
      </c>
      <c r="I4" s="141">
        <f t="shared" si="0"/>
        <v>440</v>
      </c>
      <c r="J4" s="145">
        <v>29.8</v>
      </c>
      <c r="K4" s="145">
        <v>98</v>
      </c>
      <c r="L4" s="146">
        <f t="shared" si="1"/>
        <v>0.695918367346939</v>
      </c>
      <c r="M4" s="147" t="s">
        <v>2139</v>
      </c>
      <c r="N4" s="141" t="s">
        <v>2140</v>
      </c>
    </row>
    <row r="5" ht="36" spans="1:14">
      <c r="A5" s="88"/>
      <c r="B5" s="132">
        <v>256958</v>
      </c>
      <c r="C5" s="132" t="s">
        <v>3</v>
      </c>
      <c r="D5" s="132" t="str">
        <f t="shared" si="2"/>
        <v>256958,</v>
      </c>
      <c r="E5" s="134" t="s">
        <v>126</v>
      </c>
      <c r="F5" s="142" t="s">
        <v>2141</v>
      </c>
      <c r="G5" s="141">
        <v>2160</v>
      </c>
      <c r="H5" s="141">
        <v>1350</v>
      </c>
      <c r="I5" s="141">
        <f t="shared" si="0"/>
        <v>810</v>
      </c>
      <c r="J5" s="134">
        <v>59.8</v>
      </c>
      <c r="K5" s="149">
        <v>168</v>
      </c>
      <c r="L5" s="146">
        <f t="shared" si="1"/>
        <v>0.644047619047619</v>
      </c>
      <c r="M5" s="150" t="s">
        <v>2142</v>
      </c>
      <c r="N5" s="141" t="s">
        <v>2143</v>
      </c>
    </row>
    <row r="6" spans="1:14">
      <c r="A6" s="88"/>
      <c r="B6" s="132">
        <v>224833</v>
      </c>
      <c r="C6" s="132" t="s">
        <v>3</v>
      </c>
      <c r="D6" s="132" t="str">
        <f t="shared" si="2"/>
        <v>224833,</v>
      </c>
      <c r="E6" s="133" t="s">
        <v>1162</v>
      </c>
      <c r="F6" s="133" t="s">
        <v>2134</v>
      </c>
      <c r="G6" s="141">
        <v>800</v>
      </c>
      <c r="H6" s="141">
        <v>520</v>
      </c>
      <c r="I6" s="141">
        <f t="shared" si="0"/>
        <v>280</v>
      </c>
      <c r="J6" s="145">
        <v>41.93</v>
      </c>
      <c r="K6" s="145">
        <v>298</v>
      </c>
      <c r="L6" s="146">
        <f t="shared" si="1"/>
        <v>0.859295302013423</v>
      </c>
      <c r="M6" s="147"/>
      <c r="N6" s="135"/>
    </row>
    <row r="7" spans="1:14">
      <c r="A7" s="88"/>
      <c r="B7" s="132">
        <v>224832</v>
      </c>
      <c r="C7" s="132" t="s">
        <v>3</v>
      </c>
      <c r="D7" s="132" t="str">
        <f t="shared" si="2"/>
        <v>224832,</v>
      </c>
      <c r="E7" s="133" t="s">
        <v>2144</v>
      </c>
      <c r="F7" s="133" t="s">
        <v>2134</v>
      </c>
      <c r="G7" s="141">
        <v>1000</v>
      </c>
      <c r="H7" s="141">
        <v>640</v>
      </c>
      <c r="I7" s="141">
        <f t="shared" si="0"/>
        <v>360</v>
      </c>
      <c r="J7" s="145">
        <v>58.8</v>
      </c>
      <c r="K7" s="145">
        <v>198</v>
      </c>
      <c r="L7" s="146">
        <f t="shared" si="1"/>
        <v>0.703030303030303</v>
      </c>
      <c r="M7" s="147"/>
      <c r="N7" s="135"/>
    </row>
    <row r="8" spans="1:14">
      <c r="A8" s="88"/>
      <c r="B8" s="132">
        <v>256834</v>
      </c>
      <c r="C8" s="132" t="s">
        <v>3</v>
      </c>
      <c r="D8" s="132" t="str">
        <f t="shared" si="2"/>
        <v>256834,</v>
      </c>
      <c r="E8" s="133" t="s">
        <v>2145</v>
      </c>
      <c r="F8" s="133" t="s">
        <v>2134</v>
      </c>
      <c r="G8" s="141">
        <v>800</v>
      </c>
      <c r="H8" s="141">
        <v>520</v>
      </c>
      <c r="I8" s="141">
        <f t="shared" si="0"/>
        <v>280</v>
      </c>
      <c r="J8" s="145">
        <v>34.8</v>
      </c>
      <c r="K8" s="145">
        <v>138</v>
      </c>
      <c r="L8" s="146">
        <f t="shared" si="1"/>
        <v>0.747826086956522</v>
      </c>
      <c r="M8" s="147"/>
      <c r="N8" s="135"/>
    </row>
    <row r="9" spans="1:14">
      <c r="A9" s="88"/>
      <c r="B9" s="132">
        <v>256842</v>
      </c>
      <c r="C9" s="132" t="s">
        <v>3</v>
      </c>
      <c r="D9" s="132" t="str">
        <f t="shared" si="2"/>
        <v>256842,</v>
      </c>
      <c r="E9" s="133" t="s">
        <v>2146</v>
      </c>
      <c r="F9" s="133" t="s">
        <v>2134</v>
      </c>
      <c r="G9" s="141">
        <v>1040</v>
      </c>
      <c r="H9" s="141">
        <v>640</v>
      </c>
      <c r="I9" s="141">
        <f t="shared" si="0"/>
        <v>400</v>
      </c>
      <c r="J9" s="145">
        <v>33</v>
      </c>
      <c r="K9" s="145">
        <v>128</v>
      </c>
      <c r="L9" s="146">
        <f t="shared" si="1"/>
        <v>0.7421875</v>
      </c>
      <c r="M9" s="147"/>
      <c r="N9" s="135"/>
    </row>
    <row r="10" spans="1:14">
      <c r="A10" s="88"/>
      <c r="B10" s="132">
        <v>256840</v>
      </c>
      <c r="C10" s="132" t="s">
        <v>3</v>
      </c>
      <c r="D10" s="132" t="str">
        <f t="shared" si="2"/>
        <v>256840,</v>
      </c>
      <c r="E10" s="133" t="s">
        <v>2147</v>
      </c>
      <c r="F10" s="133" t="s">
        <v>2134</v>
      </c>
      <c r="G10" s="141">
        <v>520</v>
      </c>
      <c r="H10" s="141">
        <v>320</v>
      </c>
      <c r="I10" s="141">
        <f t="shared" si="0"/>
        <v>200</v>
      </c>
      <c r="J10" s="145">
        <v>41</v>
      </c>
      <c r="K10" s="145">
        <v>168</v>
      </c>
      <c r="L10" s="146">
        <f t="shared" si="1"/>
        <v>0.755952380952381</v>
      </c>
      <c r="M10" s="147"/>
      <c r="N10" s="135"/>
    </row>
    <row r="11" spans="1:14">
      <c r="A11" s="88"/>
      <c r="B11" s="132">
        <v>256823</v>
      </c>
      <c r="C11" s="132" t="s">
        <v>3</v>
      </c>
      <c r="D11" s="132" t="str">
        <f t="shared" si="2"/>
        <v>256823,</v>
      </c>
      <c r="E11" s="133" t="s">
        <v>2148</v>
      </c>
      <c r="F11" s="133" t="s">
        <v>1975</v>
      </c>
      <c r="G11" s="141">
        <v>540</v>
      </c>
      <c r="H11" s="141">
        <v>324</v>
      </c>
      <c r="I11" s="141">
        <f t="shared" si="0"/>
        <v>216</v>
      </c>
      <c r="J11" s="145">
        <v>19.8</v>
      </c>
      <c r="K11" s="145">
        <v>79.8</v>
      </c>
      <c r="L11" s="146">
        <f t="shared" si="1"/>
        <v>0.75187969924812</v>
      </c>
      <c r="M11" s="147"/>
      <c r="N11" s="135"/>
    </row>
    <row r="12" spans="1:14">
      <c r="A12" s="88"/>
      <c r="B12" s="132">
        <v>256826</v>
      </c>
      <c r="C12" s="132" t="s">
        <v>3</v>
      </c>
      <c r="D12" s="132" t="str">
        <f t="shared" si="2"/>
        <v>256826,</v>
      </c>
      <c r="E12" s="133" t="s">
        <v>2149</v>
      </c>
      <c r="F12" s="133" t="s">
        <v>2150</v>
      </c>
      <c r="G12" s="141">
        <v>540</v>
      </c>
      <c r="H12" s="141">
        <v>324</v>
      </c>
      <c r="I12" s="141">
        <f t="shared" si="0"/>
        <v>216</v>
      </c>
      <c r="J12" s="145">
        <v>23</v>
      </c>
      <c r="K12" s="145">
        <v>68</v>
      </c>
      <c r="L12" s="146">
        <f t="shared" si="1"/>
        <v>0.661764705882353</v>
      </c>
      <c r="M12" s="147"/>
      <c r="N12" s="135"/>
    </row>
    <row r="13" spans="1:14">
      <c r="A13" s="88"/>
      <c r="B13" s="132">
        <v>224344</v>
      </c>
      <c r="C13" s="132" t="s">
        <v>3</v>
      </c>
      <c r="D13" s="132" t="str">
        <f t="shared" si="2"/>
        <v>224344,</v>
      </c>
      <c r="E13" s="133" t="s">
        <v>2145</v>
      </c>
      <c r="F13" s="133" t="s">
        <v>1975</v>
      </c>
      <c r="G13" s="141">
        <v>1080</v>
      </c>
      <c r="H13" s="141">
        <v>648</v>
      </c>
      <c r="I13" s="141">
        <f t="shared" si="0"/>
        <v>432</v>
      </c>
      <c r="J13" s="145">
        <v>38</v>
      </c>
      <c r="K13" s="145">
        <v>128</v>
      </c>
      <c r="L13" s="146">
        <f t="shared" si="1"/>
        <v>0.703125</v>
      </c>
      <c r="M13" s="147"/>
      <c r="N13" s="135"/>
    </row>
    <row r="14" spans="1:14">
      <c r="A14" s="88"/>
      <c r="B14" s="132">
        <v>226935</v>
      </c>
      <c r="C14" s="132" t="s">
        <v>3</v>
      </c>
      <c r="D14" s="132" t="str">
        <f t="shared" si="2"/>
        <v>226935,</v>
      </c>
      <c r="E14" s="133" t="s">
        <v>2138</v>
      </c>
      <c r="F14" s="133" t="s">
        <v>2150</v>
      </c>
      <c r="G14" s="141">
        <v>1080</v>
      </c>
      <c r="H14" s="141">
        <v>648</v>
      </c>
      <c r="I14" s="141">
        <f t="shared" si="0"/>
        <v>432</v>
      </c>
      <c r="J14" s="145">
        <v>26.8</v>
      </c>
      <c r="K14" s="145">
        <v>89.8</v>
      </c>
      <c r="L14" s="146">
        <f t="shared" si="1"/>
        <v>0.701559020044543</v>
      </c>
      <c r="M14" s="147"/>
      <c r="N14" s="135"/>
    </row>
    <row r="15" spans="1:14">
      <c r="A15" s="88"/>
      <c r="B15" s="132">
        <v>199974</v>
      </c>
      <c r="C15" s="132" t="s">
        <v>3</v>
      </c>
      <c r="D15" s="132" t="str">
        <f t="shared" si="2"/>
        <v>199974,</v>
      </c>
      <c r="E15" s="133" t="s">
        <v>2151</v>
      </c>
      <c r="F15" s="133" t="s">
        <v>2150</v>
      </c>
      <c r="G15" s="141">
        <v>1080</v>
      </c>
      <c r="H15" s="141">
        <v>648</v>
      </c>
      <c r="I15" s="141">
        <f t="shared" si="0"/>
        <v>432</v>
      </c>
      <c r="J15" s="145">
        <v>41.93</v>
      </c>
      <c r="K15" s="145">
        <v>268</v>
      </c>
      <c r="L15" s="146">
        <f t="shared" si="1"/>
        <v>0.843544776119403</v>
      </c>
      <c r="M15" s="147"/>
      <c r="N15" s="135"/>
    </row>
    <row r="16" spans="1:14">
      <c r="A16" s="88"/>
      <c r="B16" s="132">
        <v>199956</v>
      </c>
      <c r="C16" s="132" t="s">
        <v>3</v>
      </c>
      <c r="D16" s="132" t="str">
        <f t="shared" si="2"/>
        <v>199956,</v>
      </c>
      <c r="E16" s="133" t="s">
        <v>2152</v>
      </c>
      <c r="F16" s="133" t="s">
        <v>1975</v>
      </c>
      <c r="G16" s="141">
        <v>540</v>
      </c>
      <c r="H16" s="141">
        <v>324</v>
      </c>
      <c r="I16" s="141">
        <f t="shared" si="0"/>
        <v>216</v>
      </c>
      <c r="J16" s="145">
        <v>24.8</v>
      </c>
      <c r="K16" s="145">
        <v>98</v>
      </c>
      <c r="L16" s="146">
        <f t="shared" si="1"/>
        <v>0.746938775510204</v>
      </c>
      <c r="M16" s="147"/>
      <c r="N16" s="135"/>
    </row>
    <row r="17" ht="24" spans="1:14">
      <c r="A17" s="88"/>
      <c r="B17" s="132">
        <v>256830</v>
      </c>
      <c r="C17" s="132" t="s">
        <v>3</v>
      </c>
      <c r="D17" s="132" t="str">
        <f t="shared" si="2"/>
        <v>256830,</v>
      </c>
      <c r="E17" s="135" t="s">
        <v>1158</v>
      </c>
      <c r="F17" s="142" t="s">
        <v>2153</v>
      </c>
      <c r="G17" s="141">
        <v>6000</v>
      </c>
      <c r="H17" s="141">
        <v>3975</v>
      </c>
      <c r="I17" s="141">
        <f t="shared" si="0"/>
        <v>2025</v>
      </c>
      <c r="J17" s="135">
        <v>14.4</v>
      </c>
      <c r="K17" s="135">
        <v>49.9</v>
      </c>
      <c r="L17" s="146">
        <f t="shared" si="1"/>
        <v>0.711422845691383</v>
      </c>
      <c r="M17" s="150" t="s">
        <v>2154</v>
      </c>
      <c r="N17" s="141" t="s">
        <v>1852</v>
      </c>
    </row>
    <row r="18" spans="1:14">
      <c r="A18" s="88"/>
      <c r="B18" s="132">
        <v>224347</v>
      </c>
      <c r="C18" s="132" t="s">
        <v>3</v>
      </c>
      <c r="D18" s="132" t="str">
        <f t="shared" si="2"/>
        <v>224347,</v>
      </c>
      <c r="E18" s="133" t="s">
        <v>2146</v>
      </c>
      <c r="F18" s="133" t="s">
        <v>2150</v>
      </c>
      <c r="G18" s="141">
        <v>1080</v>
      </c>
      <c r="H18" s="141">
        <v>648</v>
      </c>
      <c r="I18" s="141">
        <f t="shared" si="0"/>
        <v>432</v>
      </c>
      <c r="J18" s="145">
        <v>30.8</v>
      </c>
      <c r="K18" s="145">
        <v>108</v>
      </c>
      <c r="L18" s="146">
        <f t="shared" si="1"/>
        <v>0.714814814814815</v>
      </c>
      <c r="M18" s="147" t="s">
        <v>2155</v>
      </c>
      <c r="N18" s="135"/>
    </row>
    <row r="19" ht="24" spans="1:14">
      <c r="A19" s="88" t="s">
        <v>2156</v>
      </c>
      <c r="B19" s="132">
        <v>256890</v>
      </c>
      <c r="C19" s="132" t="s">
        <v>3</v>
      </c>
      <c r="D19" s="132" t="str">
        <f t="shared" si="2"/>
        <v>256890,</v>
      </c>
      <c r="E19" s="134" t="s">
        <v>2157</v>
      </c>
      <c r="F19" s="134" t="s">
        <v>2153</v>
      </c>
      <c r="G19" s="141">
        <v>616</v>
      </c>
      <c r="H19" s="141">
        <v>420</v>
      </c>
      <c r="I19" s="141">
        <f t="shared" si="0"/>
        <v>196</v>
      </c>
      <c r="J19" s="151">
        <v>20</v>
      </c>
      <c r="K19" s="149">
        <v>49.8</v>
      </c>
      <c r="L19" s="146">
        <f t="shared" si="1"/>
        <v>0.598393574297189</v>
      </c>
      <c r="M19" s="150" t="s">
        <v>2158</v>
      </c>
      <c r="N19" s="135"/>
    </row>
    <row r="20" ht="24" spans="1:14">
      <c r="A20" s="88"/>
      <c r="B20" s="132">
        <v>256882</v>
      </c>
      <c r="C20" s="132" t="s">
        <v>3</v>
      </c>
      <c r="D20" s="132" t="str">
        <f t="shared" si="2"/>
        <v>256882,</v>
      </c>
      <c r="E20" s="134" t="s">
        <v>2159</v>
      </c>
      <c r="F20" s="134" t="s">
        <v>2153</v>
      </c>
      <c r="G20" s="141">
        <v>616</v>
      </c>
      <c r="H20" s="141">
        <v>420</v>
      </c>
      <c r="I20" s="141">
        <f t="shared" si="0"/>
        <v>196</v>
      </c>
      <c r="J20" s="151">
        <v>20</v>
      </c>
      <c r="K20" s="149">
        <v>49.8</v>
      </c>
      <c r="L20" s="146">
        <f t="shared" si="1"/>
        <v>0.598393574297189</v>
      </c>
      <c r="M20" s="150" t="s">
        <v>2158</v>
      </c>
      <c r="N20" s="135"/>
    </row>
    <row r="21" ht="24" spans="1:14">
      <c r="A21" s="88"/>
      <c r="B21" s="132">
        <v>256880</v>
      </c>
      <c r="C21" s="132" t="s">
        <v>3</v>
      </c>
      <c r="D21" s="132" t="str">
        <f t="shared" si="2"/>
        <v>256880,</v>
      </c>
      <c r="E21" s="134" t="s">
        <v>2160</v>
      </c>
      <c r="F21" s="134" t="s">
        <v>2153</v>
      </c>
      <c r="G21" s="141">
        <v>616</v>
      </c>
      <c r="H21" s="141">
        <v>420</v>
      </c>
      <c r="I21" s="141">
        <f t="shared" si="0"/>
        <v>196</v>
      </c>
      <c r="J21" s="151">
        <v>20</v>
      </c>
      <c r="K21" s="149">
        <v>49.8</v>
      </c>
      <c r="L21" s="146">
        <f t="shared" si="1"/>
        <v>0.598393574297189</v>
      </c>
      <c r="M21" s="150" t="s">
        <v>2158</v>
      </c>
      <c r="N21" s="135"/>
    </row>
    <row r="22" ht="24" spans="1:14">
      <c r="A22" s="88"/>
      <c r="B22" s="132">
        <v>256877</v>
      </c>
      <c r="C22" s="132" t="s">
        <v>3</v>
      </c>
      <c r="D22" s="132" t="str">
        <f t="shared" si="2"/>
        <v>256877,</v>
      </c>
      <c r="E22" s="134" t="s">
        <v>2161</v>
      </c>
      <c r="F22" s="134" t="s">
        <v>2153</v>
      </c>
      <c r="G22" s="141">
        <v>616</v>
      </c>
      <c r="H22" s="141">
        <v>420</v>
      </c>
      <c r="I22" s="141">
        <f t="shared" si="0"/>
        <v>196</v>
      </c>
      <c r="J22" s="151">
        <v>20</v>
      </c>
      <c r="K22" s="149">
        <v>49.8</v>
      </c>
      <c r="L22" s="146">
        <f t="shared" si="1"/>
        <v>0.598393574297189</v>
      </c>
      <c r="M22" s="150" t="s">
        <v>2158</v>
      </c>
      <c r="N22" s="135"/>
    </row>
    <row r="23" ht="24" spans="1:14">
      <c r="A23" s="88"/>
      <c r="B23" s="132">
        <v>256889</v>
      </c>
      <c r="C23" s="132" t="s">
        <v>3</v>
      </c>
      <c r="D23" s="132" t="str">
        <f t="shared" si="2"/>
        <v>256889,</v>
      </c>
      <c r="E23" s="134" t="s">
        <v>2162</v>
      </c>
      <c r="F23" s="134" t="s">
        <v>2153</v>
      </c>
      <c r="G23" s="141">
        <v>616</v>
      </c>
      <c r="H23" s="141">
        <v>420</v>
      </c>
      <c r="I23" s="141">
        <f t="shared" si="0"/>
        <v>196</v>
      </c>
      <c r="J23" s="151">
        <v>20</v>
      </c>
      <c r="K23" s="149">
        <v>49.8</v>
      </c>
      <c r="L23" s="146">
        <f t="shared" si="1"/>
        <v>0.598393574297189</v>
      </c>
      <c r="M23" s="150" t="s">
        <v>2158</v>
      </c>
      <c r="N23" s="135"/>
    </row>
    <row r="24" spans="1:14">
      <c r="A24" s="88"/>
      <c r="B24" s="132">
        <v>256875</v>
      </c>
      <c r="C24" s="132" t="s">
        <v>3</v>
      </c>
      <c r="D24" s="132" t="str">
        <f t="shared" si="2"/>
        <v>256875,</v>
      </c>
      <c r="E24" s="134" t="s">
        <v>2157</v>
      </c>
      <c r="F24" s="134" t="s">
        <v>2163</v>
      </c>
      <c r="G24" s="141">
        <v>1050</v>
      </c>
      <c r="H24" s="141">
        <v>600</v>
      </c>
      <c r="I24" s="141">
        <v>450</v>
      </c>
      <c r="J24" s="134">
        <v>5.2</v>
      </c>
      <c r="K24" s="149">
        <v>12</v>
      </c>
      <c r="L24" s="146">
        <f t="shared" si="1"/>
        <v>0.566666666666667</v>
      </c>
      <c r="M24" s="150" t="s">
        <v>2164</v>
      </c>
      <c r="N24" s="141" t="s">
        <v>2165</v>
      </c>
    </row>
    <row r="25" spans="1:14">
      <c r="A25" s="88"/>
      <c r="B25" s="132">
        <v>256870</v>
      </c>
      <c r="C25" s="132" t="s">
        <v>3</v>
      </c>
      <c r="D25" s="132" t="str">
        <f t="shared" si="2"/>
        <v>256870,</v>
      </c>
      <c r="E25" s="134" t="s">
        <v>2159</v>
      </c>
      <c r="F25" s="134" t="s">
        <v>2163</v>
      </c>
      <c r="G25" s="141">
        <v>1050</v>
      </c>
      <c r="H25" s="141">
        <v>600</v>
      </c>
      <c r="I25" s="141">
        <f t="shared" ref="I25:I28" si="3">G25-H25</f>
        <v>450</v>
      </c>
      <c r="J25" s="134">
        <v>5.2</v>
      </c>
      <c r="K25" s="149">
        <v>12</v>
      </c>
      <c r="L25" s="146">
        <f t="shared" si="1"/>
        <v>0.566666666666667</v>
      </c>
      <c r="M25" s="150" t="s">
        <v>2164</v>
      </c>
      <c r="N25" s="141" t="s">
        <v>2165</v>
      </c>
    </row>
    <row r="26" spans="1:14">
      <c r="A26" s="88"/>
      <c r="B26" s="132">
        <v>256872</v>
      </c>
      <c r="C26" s="132" t="s">
        <v>3</v>
      </c>
      <c r="D26" s="132" t="str">
        <f t="shared" si="2"/>
        <v>256872,</v>
      </c>
      <c r="E26" s="134" t="s">
        <v>2160</v>
      </c>
      <c r="F26" s="134" t="s">
        <v>2163</v>
      </c>
      <c r="G26" s="141">
        <v>1050</v>
      </c>
      <c r="H26" s="141">
        <v>600</v>
      </c>
      <c r="I26" s="141">
        <f t="shared" si="3"/>
        <v>450</v>
      </c>
      <c r="J26" s="134">
        <v>5.2</v>
      </c>
      <c r="K26" s="149">
        <v>12</v>
      </c>
      <c r="L26" s="146">
        <f t="shared" si="1"/>
        <v>0.566666666666667</v>
      </c>
      <c r="M26" s="150" t="s">
        <v>2164</v>
      </c>
      <c r="N26" s="141" t="s">
        <v>2165</v>
      </c>
    </row>
    <row r="27" spans="1:14">
      <c r="A27" s="88"/>
      <c r="B27" s="132">
        <v>256869</v>
      </c>
      <c r="C27" s="132" t="s">
        <v>3</v>
      </c>
      <c r="D27" s="132" t="str">
        <f t="shared" si="2"/>
        <v>256869,</v>
      </c>
      <c r="E27" s="134" t="s">
        <v>2161</v>
      </c>
      <c r="F27" s="134" t="s">
        <v>2163</v>
      </c>
      <c r="G27" s="141">
        <v>1050</v>
      </c>
      <c r="H27" s="141">
        <v>600</v>
      </c>
      <c r="I27" s="141">
        <f t="shared" si="3"/>
        <v>450</v>
      </c>
      <c r="J27" s="134">
        <v>5.2</v>
      </c>
      <c r="K27" s="149">
        <v>12</v>
      </c>
      <c r="L27" s="146">
        <f t="shared" si="1"/>
        <v>0.566666666666667</v>
      </c>
      <c r="M27" s="150" t="s">
        <v>2164</v>
      </c>
      <c r="N27" s="141" t="s">
        <v>2165</v>
      </c>
    </row>
    <row r="28" spans="1:14">
      <c r="A28" s="88"/>
      <c r="B28" s="132">
        <v>256871</v>
      </c>
      <c r="C28" s="132" t="s">
        <v>3</v>
      </c>
      <c r="D28" s="132" t="str">
        <f t="shared" si="2"/>
        <v>256871,</v>
      </c>
      <c r="E28" s="134" t="s">
        <v>2162</v>
      </c>
      <c r="F28" s="134" t="s">
        <v>2163</v>
      </c>
      <c r="G28" s="141">
        <v>1050</v>
      </c>
      <c r="H28" s="141">
        <v>600</v>
      </c>
      <c r="I28" s="141">
        <f t="shared" si="3"/>
        <v>450</v>
      </c>
      <c r="J28" s="134">
        <v>5.2</v>
      </c>
      <c r="K28" s="149">
        <v>12</v>
      </c>
      <c r="L28" s="146">
        <f t="shared" si="1"/>
        <v>0.566666666666667</v>
      </c>
      <c r="M28" s="150" t="s">
        <v>2164</v>
      </c>
      <c r="N28" s="141" t="s">
        <v>2165</v>
      </c>
    </row>
  </sheetData>
  <mergeCells count="2">
    <mergeCell ref="A2:A18"/>
    <mergeCell ref="A19:A28"/>
  </mergeCells>
  <pageMargins left="0.75" right="0.75" top="1" bottom="1" header="0.5" footer="0.5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workbookViewId="0">
      <selection activeCell="N11" sqref="N11"/>
    </sheetView>
  </sheetViews>
  <sheetFormatPr defaultColWidth="8.88888888888889" defaultRowHeight="14.4" outlineLevelRow="3"/>
  <sheetData>
    <row r="1" ht="28.8" spans="1:23">
      <c r="A1" s="3" t="s">
        <v>276</v>
      </c>
      <c r="B1" s="4" t="s">
        <v>277</v>
      </c>
      <c r="C1" s="4" t="s">
        <v>278</v>
      </c>
      <c r="D1" s="5" t="s">
        <v>279</v>
      </c>
      <c r="E1" s="5" t="s">
        <v>280</v>
      </c>
      <c r="F1" s="5" t="s">
        <v>281</v>
      </c>
      <c r="G1" s="5" t="s">
        <v>282</v>
      </c>
      <c r="H1" s="35" t="s">
        <v>283</v>
      </c>
      <c r="I1" s="35" t="s">
        <v>284</v>
      </c>
      <c r="J1" s="5" t="s">
        <v>285</v>
      </c>
      <c r="K1" s="5" t="s">
        <v>286</v>
      </c>
      <c r="L1" s="4" t="s">
        <v>287</v>
      </c>
      <c r="M1" s="36" t="s">
        <v>288</v>
      </c>
      <c r="N1" s="4" t="s">
        <v>277</v>
      </c>
      <c r="O1" s="4" t="s">
        <v>289</v>
      </c>
      <c r="P1" s="4" t="s">
        <v>290</v>
      </c>
      <c r="Q1" s="4" t="s">
        <v>291</v>
      </c>
      <c r="R1" s="4" t="s">
        <v>292</v>
      </c>
      <c r="S1" s="136" t="s">
        <v>2060</v>
      </c>
      <c r="T1" s="19" t="s">
        <v>441</v>
      </c>
      <c r="U1" s="47" t="s">
        <v>861</v>
      </c>
      <c r="V1" s="48" t="s">
        <v>942</v>
      </c>
      <c r="W1" s="51" t="s">
        <v>1133</v>
      </c>
    </row>
    <row r="2" spans="1:23">
      <c r="A2" s="6" t="s">
        <v>1277</v>
      </c>
      <c r="B2" s="8" t="s">
        <v>294</v>
      </c>
      <c r="C2" s="8">
        <v>0.9</v>
      </c>
      <c r="D2" s="9">
        <v>1.6</v>
      </c>
      <c r="E2" s="10">
        <f>C2/D2*F3</f>
        <v>83160</v>
      </c>
      <c r="F2" s="11">
        <v>147840</v>
      </c>
      <c r="G2" s="11">
        <v>5280</v>
      </c>
      <c r="H2" s="37">
        <f>E2/28</f>
        <v>2970</v>
      </c>
      <c r="I2" s="37">
        <f>C2/D2*J3</f>
        <v>787.5</v>
      </c>
      <c r="J2" s="38">
        <v>1400</v>
      </c>
      <c r="K2" s="38">
        <v>42208</v>
      </c>
      <c r="L2" s="39">
        <v>0.2855</v>
      </c>
      <c r="M2" s="23">
        <f>E2/I2</f>
        <v>105.6</v>
      </c>
      <c r="N2" s="20" t="s">
        <v>294</v>
      </c>
      <c r="O2" s="21">
        <v>105</v>
      </c>
      <c r="P2" s="21">
        <f>O2/4</f>
        <v>26.25</v>
      </c>
      <c r="Q2" s="21">
        <f>P2/7</f>
        <v>3.75</v>
      </c>
      <c r="R2" s="6">
        <v>105</v>
      </c>
      <c r="S2" s="137">
        <v>8</v>
      </c>
      <c r="T2" s="22">
        <v>8</v>
      </c>
      <c r="U2" s="49">
        <v>30</v>
      </c>
      <c r="V2" s="50">
        <v>24</v>
      </c>
      <c r="W2" s="51">
        <v>15</v>
      </c>
    </row>
    <row r="3" spans="1:23">
      <c r="A3" s="6" t="s">
        <v>1277</v>
      </c>
      <c r="B3" s="8" t="s">
        <v>2061</v>
      </c>
      <c r="C3" s="8">
        <v>0.7</v>
      </c>
      <c r="D3" s="9">
        <v>1.6</v>
      </c>
      <c r="E3" s="10">
        <f>C3/D3*F2</f>
        <v>64680</v>
      </c>
      <c r="F3" s="11">
        <v>147840</v>
      </c>
      <c r="G3" s="11">
        <v>5280</v>
      </c>
      <c r="H3" s="37">
        <f>E3/28</f>
        <v>2310</v>
      </c>
      <c r="I3" s="37">
        <f>C3/D3*J2</f>
        <v>612.5</v>
      </c>
      <c r="J3" s="40">
        <v>1400</v>
      </c>
      <c r="K3" s="38">
        <v>42208</v>
      </c>
      <c r="L3" s="39">
        <v>0.2855</v>
      </c>
      <c r="M3" s="23">
        <f>E3/I3</f>
        <v>105.6</v>
      </c>
      <c r="N3" s="20" t="s">
        <v>2061</v>
      </c>
      <c r="O3" s="21">
        <v>105</v>
      </c>
      <c r="P3" s="21">
        <f>O3/4</f>
        <v>26.25</v>
      </c>
      <c r="Q3" s="21">
        <f>P3/7</f>
        <v>3.75</v>
      </c>
      <c r="R3" s="6">
        <v>105</v>
      </c>
      <c r="S3" s="137">
        <v>8</v>
      </c>
      <c r="T3" s="22">
        <v>8</v>
      </c>
      <c r="U3" s="49">
        <v>30</v>
      </c>
      <c r="V3" s="50">
        <v>26</v>
      </c>
      <c r="W3" s="51">
        <v>15</v>
      </c>
    </row>
    <row r="4" spans="1:23">
      <c r="A4" s="6"/>
      <c r="B4" s="8"/>
      <c r="C4" s="8">
        <f t="shared" ref="C4:I4" si="0">SUM(C2:C3)</f>
        <v>1.6</v>
      </c>
      <c r="D4" s="9"/>
      <c r="E4" s="10">
        <f t="shared" si="0"/>
        <v>147840</v>
      </c>
      <c r="F4" s="11"/>
      <c r="G4" s="11"/>
      <c r="H4" s="37">
        <f t="shared" si="0"/>
        <v>5280</v>
      </c>
      <c r="I4" s="37">
        <f t="shared" si="0"/>
        <v>1400</v>
      </c>
      <c r="J4" s="40"/>
      <c r="K4" s="38"/>
      <c r="L4" s="41"/>
      <c r="M4" s="23"/>
      <c r="N4" s="20"/>
      <c r="O4" s="23"/>
      <c r="P4" s="23"/>
      <c r="Q4" s="23"/>
      <c r="R4" s="8"/>
      <c r="S4" s="8"/>
      <c r="T4" s="24"/>
      <c r="U4" s="51"/>
      <c r="V4" s="49">
        <f>SUM(V2:V3)</f>
        <v>50</v>
      </c>
      <c r="W4" s="51"/>
    </row>
  </sheetData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topLeftCell="A41" workbookViewId="0">
      <selection activeCell="E66" sqref="E66"/>
    </sheetView>
  </sheetViews>
  <sheetFormatPr defaultColWidth="8.88888888888889" defaultRowHeight="14.4"/>
  <cols>
    <col min="1" max="1" width="8.88888888888889" style="73"/>
    <col min="2" max="2" width="11" style="73" customWidth="1"/>
    <col min="3" max="3" width="4.11111111111111" style="73" customWidth="1"/>
    <col min="4" max="4" width="9.55555555555556" style="73" customWidth="1"/>
    <col min="5" max="5" width="51.1111111111111" style="73" customWidth="1"/>
    <col min="6" max="16384" width="8.88888888888889" style="73"/>
  </cols>
  <sheetData>
    <row r="1" s="112" customFormat="1" ht="10.8"/>
    <row r="2" s="112" customFormat="1" ht="10.8" spans="2:12">
      <c r="B2" s="112" t="s">
        <v>2067</v>
      </c>
      <c r="E2" s="112" t="s">
        <v>2166</v>
      </c>
      <c r="G2" s="113"/>
      <c r="H2" s="114"/>
      <c r="I2" s="114"/>
      <c r="J2" s="114"/>
      <c r="K2" s="114" t="s">
        <v>0</v>
      </c>
      <c r="L2" s="114" t="s">
        <v>1138</v>
      </c>
    </row>
    <row r="3" s="112" customFormat="1" ht="10.8" spans="2:12">
      <c r="B3" s="115" t="s">
        <v>79</v>
      </c>
      <c r="C3" s="115"/>
      <c r="D3" s="115"/>
      <c r="E3" s="115" t="s">
        <v>447</v>
      </c>
      <c r="G3" s="116" t="s">
        <v>1687</v>
      </c>
      <c r="H3" s="117">
        <v>351</v>
      </c>
      <c r="I3" s="117" t="s">
        <v>2167</v>
      </c>
      <c r="J3" s="117" t="s">
        <v>2168</v>
      </c>
      <c r="K3" s="114">
        <v>1500</v>
      </c>
      <c r="L3" s="114"/>
    </row>
    <row r="4" s="112" customFormat="1" ht="10.8" spans="2:12">
      <c r="B4" s="115">
        <v>177889</v>
      </c>
      <c r="C4" s="115" t="s">
        <v>3</v>
      </c>
      <c r="D4" s="115" t="str">
        <f t="shared" ref="D4:D37" si="0">B4&amp;C4</f>
        <v>177889,</v>
      </c>
      <c r="E4" s="115" t="s">
        <v>1621</v>
      </c>
      <c r="G4" s="116"/>
      <c r="H4" s="117">
        <v>113025</v>
      </c>
      <c r="I4" s="117" t="s">
        <v>2169</v>
      </c>
      <c r="J4" s="117" t="s">
        <v>2170</v>
      </c>
      <c r="K4" s="114">
        <v>1500</v>
      </c>
      <c r="L4" s="114"/>
    </row>
    <row r="5" s="112" customFormat="1" ht="10.8" spans="2:12">
      <c r="B5" s="115">
        <v>176934</v>
      </c>
      <c r="C5" s="115" t="s">
        <v>3</v>
      </c>
      <c r="D5" s="115" t="str">
        <f t="shared" si="0"/>
        <v>176934,</v>
      </c>
      <c r="E5" s="115" t="s">
        <v>1403</v>
      </c>
      <c r="G5" s="116"/>
      <c r="H5" s="117">
        <v>110378</v>
      </c>
      <c r="I5" s="117" t="s">
        <v>2171</v>
      </c>
      <c r="J5" s="117" t="s">
        <v>2168</v>
      </c>
      <c r="K5" s="114">
        <v>1500</v>
      </c>
      <c r="L5" s="114"/>
    </row>
    <row r="6" s="112" customFormat="1" ht="10.8" spans="2:12">
      <c r="B6" s="118">
        <v>163836</v>
      </c>
      <c r="C6" s="115" t="s">
        <v>3</v>
      </c>
      <c r="D6" s="115" t="str">
        <f t="shared" si="0"/>
        <v>163836,</v>
      </c>
      <c r="E6" s="115" t="s">
        <v>2072</v>
      </c>
      <c r="G6" s="116"/>
      <c r="H6" s="117">
        <v>122176</v>
      </c>
      <c r="I6" s="117" t="s">
        <v>2172</v>
      </c>
      <c r="J6" s="117" t="s">
        <v>2173</v>
      </c>
      <c r="K6" s="114">
        <v>1500</v>
      </c>
      <c r="L6" s="114"/>
    </row>
    <row r="7" s="112" customFormat="1" ht="10.8" spans="2:12">
      <c r="B7" s="115">
        <v>176644</v>
      </c>
      <c r="C7" s="115" t="s">
        <v>3</v>
      </c>
      <c r="D7" s="115" t="str">
        <f t="shared" si="0"/>
        <v>176644,</v>
      </c>
      <c r="E7" s="115" t="s">
        <v>182</v>
      </c>
      <c r="G7" s="116"/>
      <c r="H7" s="117">
        <v>117637</v>
      </c>
      <c r="I7" s="117" t="s">
        <v>2174</v>
      </c>
      <c r="J7" s="117" t="s">
        <v>2175</v>
      </c>
      <c r="K7" s="114">
        <v>1500</v>
      </c>
      <c r="L7" s="114"/>
    </row>
    <row r="8" s="112" customFormat="1" ht="10.8" spans="2:12">
      <c r="B8" s="115">
        <v>176932</v>
      </c>
      <c r="C8" s="115" t="s">
        <v>3</v>
      </c>
      <c r="D8" s="115" t="str">
        <f t="shared" si="0"/>
        <v>176932,</v>
      </c>
      <c r="E8" s="115" t="s">
        <v>2073</v>
      </c>
      <c r="G8" s="116"/>
      <c r="H8" s="117">
        <v>371</v>
      </c>
      <c r="I8" s="117" t="s">
        <v>2176</v>
      </c>
      <c r="J8" s="117" t="s">
        <v>2177</v>
      </c>
      <c r="K8" s="114">
        <v>1500</v>
      </c>
      <c r="L8" s="114"/>
    </row>
    <row r="9" s="112" customFormat="1" ht="10.8" spans="2:12">
      <c r="B9" s="115">
        <v>238579</v>
      </c>
      <c r="C9" s="115" t="s">
        <v>3</v>
      </c>
      <c r="D9" s="115" t="str">
        <f t="shared" si="0"/>
        <v>238579,</v>
      </c>
      <c r="E9" s="115" t="s">
        <v>2074</v>
      </c>
      <c r="G9" s="116"/>
      <c r="H9" s="117">
        <v>122906</v>
      </c>
      <c r="I9" s="117" t="s">
        <v>2178</v>
      </c>
      <c r="J9" s="117" t="s">
        <v>2170</v>
      </c>
      <c r="K9" s="114">
        <v>1500</v>
      </c>
      <c r="L9" s="114"/>
    </row>
    <row r="10" s="112" customFormat="1" ht="10.8" spans="2:12">
      <c r="B10" s="115">
        <v>222162</v>
      </c>
      <c r="C10" s="115" t="s">
        <v>3</v>
      </c>
      <c r="D10" s="115" t="str">
        <f t="shared" si="0"/>
        <v>222162,</v>
      </c>
      <c r="E10" s="115" t="s">
        <v>2075</v>
      </c>
      <c r="G10" s="116"/>
      <c r="H10" s="117">
        <v>122198</v>
      </c>
      <c r="I10" s="117" t="s">
        <v>2179</v>
      </c>
      <c r="J10" s="117" t="s">
        <v>2180</v>
      </c>
      <c r="K10" s="114">
        <v>1500</v>
      </c>
      <c r="L10" s="114"/>
    </row>
    <row r="11" s="112" customFormat="1" ht="10.8" spans="2:12">
      <c r="B11" s="115">
        <v>176646</v>
      </c>
      <c r="C11" s="115" t="s">
        <v>3</v>
      </c>
      <c r="D11" s="115" t="str">
        <f t="shared" si="0"/>
        <v>176646,</v>
      </c>
      <c r="E11" s="115" t="s">
        <v>1210</v>
      </c>
      <c r="G11" s="116"/>
      <c r="H11" s="117">
        <v>123007</v>
      </c>
      <c r="I11" s="117" t="s">
        <v>2181</v>
      </c>
      <c r="J11" s="117" t="s">
        <v>2175</v>
      </c>
      <c r="K11" s="114">
        <v>1500</v>
      </c>
      <c r="L11" s="114"/>
    </row>
    <row r="12" s="112" customFormat="1" ht="10.8" spans="2:5">
      <c r="B12" s="115">
        <v>253539</v>
      </c>
      <c r="C12" s="115" t="s">
        <v>3</v>
      </c>
      <c r="D12" s="115" t="str">
        <f t="shared" si="0"/>
        <v>253539,</v>
      </c>
      <c r="E12" s="115" t="s">
        <v>2076</v>
      </c>
    </row>
    <row r="13" s="112" customFormat="1" ht="10.8" spans="2:5">
      <c r="B13" s="115">
        <v>170105</v>
      </c>
      <c r="C13" s="115" t="s">
        <v>3</v>
      </c>
      <c r="D13" s="115" t="str">
        <f t="shared" si="0"/>
        <v>170105,</v>
      </c>
      <c r="E13" s="115" t="s">
        <v>2077</v>
      </c>
    </row>
    <row r="14" s="112" customFormat="1" ht="10.8" spans="2:5">
      <c r="B14" s="115">
        <v>64701</v>
      </c>
      <c r="C14" s="115" t="s">
        <v>3</v>
      </c>
      <c r="D14" s="115" t="str">
        <f t="shared" si="0"/>
        <v>64701,</v>
      </c>
      <c r="E14" s="115" t="s">
        <v>2078</v>
      </c>
    </row>
    <row r="15" s="112" customFormat="1" ht="10.8" spans="2:5">
      <c r="B15" s="115">
        <v>177996</v>
      </c>
      <c r="C15" s="115" t="s">
        <v>3</v>
      </c>
      <c r="D15" s="115" t="str">
        <f t="shared" si="0"/>
        <v>177996,</v>
      </c>
      <c r="E15" s="115" t="s">
        <v>2079</v>
      </c>
    </row>
    <row r="16" s="112" customFormat="1" ht="10.8" spans="2:5">
      <c r="B16" s="115">
        <v>176669</v>
      </c>
      <c r="C16" s="115" t="s">
        <v>3</v>
      </c>
      <c r="D16" s="115" t="str">
        <f t="shared" si="0"/>
        <v>176669,</v>
      </c>
      <c r="E16" s="115" t="s">
        <v>2080</v>
      </c>
    </row>
    <row r="17" s="112" customFormat="1" ht="10.8" spans="2:5">
      <c r="B17" s="115">
        <v>137301</v>
      </c>
      <c r="C17" s="115" t="s">
        <v>3</v>
      </c>
      <c r="D17" s="115" t="str">
        <f t="shared" si="0"/>
        <v>137301,</v>
      </c>
      <c r="E17" s="115" t="s">
        <v>2081</v>
      </c>
    </row>
    <row r="18" s="112" customFormat="1" ht="10.8" spans="2:5">
      <c r="B18" s="115">
        <v>176979</v>
      </c>
      <c r="C18" s="115" t="s">
        <v>3</v>
      </c>
      <c r="D18" s="115" t="str">
        <f t="shared" si="0"/>
        <v>176979,</v>
      </c>
      <c r="E18" s="115" t="s">
        <v>2182</v>
      </c>
    </row>
    <row r="19" s="112" customFormat="1" ht="10.8" spans="2:5">
      <c r="B19" s="115">
        <v>178016</v>
      </c>
      <c r="C19" s="115" t="s">
        <v>3</v>
      </c>
      <c r="D19" s="115" t="str">
        <f t="shared" si="0"/>
        <v>178016,</v>
      </c>
      <c r="E19" s="115" t="s">
        <v>2083</v>
      </c>
    </row>
    <row r="20" s="112" customFormat="1" ht="10.8" spans="2:5">
      <c r="B20" s="115">
        <v>176922</v>
      </c>
      <c r="C20" s="115" t="s">
        <v>3</v>
      </c>
      <c r="D20" s="115" t="str">
        <f t="shared" si="0"/>
        <v>176922,</v>
      </c>
      <c r="E20" s="115" t="s">
        <v>2084</v>
      </c>
    </row>
    <row r="21" s="112" customFormat="1" ht="10.8" spans="2:5">
      <c r="B21" s="115">
        <v>176974</v>
      </c>
      <c r="C21" s="115" t="s">
        <v>3</v>
      </c>
      <c r="D21" s="115" t="str">
        <f t="shared" si="0"/>
        <v>176974,</v>
      </c>
      <c r="E21" s="115" t="s">
        <v>2085</v>
      </c>
    </row>
    <row r="22" s="112" customFormat="1" ht="10.8" spans="2:5">
      <c r="B22" s="115">
        <v>176990</v>
      </c>
      <c r="C22" s="115" t="s">
        <v>3</v>
      </c>
      <c r="D22" s="115" t="str">
        <f t="shared" si="0"/>
        <v>176990,</v>
      </c>
      <c r="E22" s="115" t="s">
        <v>104</v>
      </c>
    </row>
    <row r="23" s="112" customFormat="1" ht="10.8" spans="2:5">
      <c r="B23" s="115">
        <v>137290</v>
      </c>
      <c r="C23" s="115" t="s">
        <v>3</v>
      </c>
      <c r="D23" s="115" t="str">
        <f t="shared" si="0"/>
        <v>137290,</v>
      </c>
      <c r="E23" s="115" t="s">
        <v>2086</v>
      </c>
    </row>
    <row r="24" s="112" customFormat="1" ht="10.8" spans="2:5">
      <c r="B24" s="115">
        <v>176971</v>
      </c>
      <c r="C24" s="115" t="s">
        <v>3</v>
      </c>
      <c r="D24" s="115" t="str">
        <f t="shared" si="0"/>
        <v>176971,</v>
      </c>
      <c r="E24" s="115" t="s">
        <v>1198</v>
      </c>
    </row>
    <row r="25" s="112" customFormat="1" ht="10.8" spans="2:5">
      <c r="B25" s="115">
        <v>176937</v>
      </c>
      <c r="C25" s="115" t="s">
        <v>3</v>
      </c>
      <c r="D25" s="115" t="str">
        <f t="shared" si="0"/>
        <v>176937,</v>
      </c>
      <c r="E25" s="115" t="s">
        <v>490</v>
      </c>
    </row>
    <row r="26" s="112" customFormat="1" ht="10.8" spans="2:5">
      <c r="B26" s="115">
        <v>137284</v>
      </c>
      <c r="C26" s="115" t="s">
        <v>3</v>
      </c>
      <c r="D26" s="115" t="str">
        <f t="shared" si="0"/>
        <v>137284,</v>
      </c>
      <c r="E26" s="115" t="s">
        <v>2087</v>
      </c>
    </row>
    <row r="27" s="112" customFormat="1" ht="10.8" spans="2:5">
      <c r="B27" s="115">
        <v>176746</v>
      </c>
      <c r="C27" s="115" t="s">
        <v>3</v>
      </c>
      <c r="D27" s="115" t="str">
        <f t="shared" si="0"/>
        <v>176746,</v>
      </c>
      <c r="E27" s="115" t="s">
        <v>2088</v>
      </c>
    </row>
    <row r="28" s="112" customFormat="1" ht="10.8" spans="2:5">
      <c r="B28" s="115">
        <v>176935</v>
      </c>
      <c r="C28" s="115" t="s">
        <v>3</v>
      </c>
      <c r="D28" s="115" t="str">
        <f t="shared" si="0"/>
        <v>176935,</v>
      </c>
      <c r="E28" s="115" t="s">
        <v>538</v>
      </c>
    </row>
    <row r="29" s="112" customFormat="1" ht="10.8" spans="2:5">
      <c r="B29" s="115">
        <v>178001</v>
      </c>
      <c r="C29" s="115" t="s">
        <v>3</v>
      </c>
      <c r="D29" s="115" t="str">
        <f t="shared" si="0"/>
        <v>178001,</v>
      </c>
      <c r="E29" s="115" t="s">
        <v>2089</v>
      </c>
    </row>
    <row r="30" s="112" customFormat="1" ht="10.8" spans="2:5">
      <c r="B30" s="115">
        <v>176981</v>
      </c>
      <c r="C30" s="115" t="s">
        <v>3</v>
      </c>
      <c r="D30" s="115" t="str">
        <f t="shared" si="0"/>
        <v>176981,</v>
      </c>
      <c r="E30" s="115" t="s">
        <v>417</v>
      </c>
    </row>
    <row r="31" s="112" customFormat="1" ht="10.8" spans="2:5">
      <c r="B31" s="115">
        <v>176963</v>
      </c>
      <c r="C31" s="115" t="s">
        <v>3</v>
      </c>
      <c r="D31" s="115" t="str">
        <f t="shared" si="0"/>
        <v>176963,</v>
      </c>
      <c r="E31" s="115" t="s">
        <v>2090</v>
      </c>
    </row>
    <row r="32" s="112" customFormat="1" ht="10.8" spans="2:5">
      <c r="B32" s="115">
        <v>176987</v>
      </c>
      <c r="C32" s="115" t="s">
        <v>3</v>
      </c>
      <c r="D32" s="115" t="str">
        <f t="shared" si="0"/>
        <v>176987,</v>
      </c>
      <c r="E32" s="115" t="s">
        <v>2091</v>
      </c>
    </row>
    <row r="33" s="112" customFormat="1" ht="10.8" spans="2:5">
      <c r="B33" s="115">
        <v>176699</v>
      </c>
      <c r="C33" s="115" t="s">
        <v>3</v>
      </c>
      <c r="D33" s="115" t="str">
        <f t="shared" si="0"/>
        <v>176699,</v>
      </c>
      <c r="E33" s="115" t="s">
        <v>1972</v>
      </c>
    </row>
    <row r="34" s="112" customFormat="1" ht="10.8" spans="2:5">
      <c r="B34" s="115">
        <v>176980</v>
      </c>
      <c r="C34" s="115" t="s">
        <v>3</v>
      </c>
      <c r="D34" s="115" t="str">
        <f t="shared" si="0"/>
        <v>176980,</v>
      </c>
      <c r="E34" s="115" t="s">
        <v>101</v>
      </c>
    </row>
    <row r="35" s="112" customFormat="1" ht="10.8" spans="2:5">
      <c r="B35" s="115">
        <v>177936</v>
      </c>
      <c r="C35" s="115" t="s">
        <v>3</v>
      </c>
      <c r="D35" s="115" t="str">
        <f t="shared" si="0"/>
        <v>177936,</v>
      </c>
      <c r="E35" s="115" t="s">
        <v>2092</v>
      </c>
    </row>
    <row r="36" s="112" customFormat="1" ht="10.8" spans="2:5">
      <c r="B36" s="115">
        <v>176939</v>
      </c>
      <c r="C36" s="115" t="s">
        <v>3</v>
      </c>
      <c r="D36" s="115" t="str">
        <f t="shared" si="0"/>
        <v>176939,</v>
      </c>
      <c r="E36" s="115" t="s">
        <v>2094</v>
      </c>
    </row>
    <row r="37" s="112" customFormat="1" ht="10.8" spans="2:5">
      <c r="B37" s="115">
        <v>137296</v>
      </c>
      <c r="D37" s="115" t="str">
        <f>B37&amp;C40</f>
        <v>137296,</v>
      </c>
      <c r="E37" s="115" t="s">
        <v>1737</v>
      </c>
    </row>
    <row r="38" s="112" customFormat="1" ht="10.8"/>
    <row r="39" s="112" customFormat="1" ht="10.8" spans="1:5">
      <c r="A39" s="119" t="s">
        <v>1746</v>
      </c>
      <c r="B39" s="113" t="s">
        <v>431</v>
      </c>
      <c r="C39" s="113"/>
      <c r="D39" s="113"/>
      <c r="E39" s="120" t="s">
        <v>2</v>
      </c>
    </row>
    <row r="40" s="112" customFormat="1" ht="10.8" spans="1:5">
      <c r="A40" s="121" t="s">
        <v>302</v>
      </c>
      <c r="B40" s="122">
        <v>133360</v>
      </c>
      <c r="C40" s="123" t="s">
        <v>3</v>
      </c>
      <c r="D40" s="122" t="str">
        <f>B40&amp;C40</f>
        <v>133360,</v>
      </c>
      <c r="E40" s="124" t="s">
        <v>119</v>
      </c>
    </row>
    <row r="41" s="112" customFormat="1" ht="10.8" spans="1:5">
      <c r="A41" s="119" t="s">
        <v>570</v>
      </c>
      <c r="B41" s="125">
        <v>226892</v>
      </c>
      <c r="C41" s="115" t="s">
        <v>3</v>
      </c>
      <c r="D41" s="125" t="str">
        <f t="shared" ref="D41:D56" si="1">B41&amp;C41</f>
        <v>226892,</v>
      </c>
      <c r="E41" s="126" t="s">
        <v>570</v>
      </c>
    </row>
    <row r="42" s="112" customFormat="1" ht="10.8" spans="1:5">
      <c r="A42" s="127" t="s">
        <v>2183</v>
      </c>
      <c r="B42" s="128">
        <v>161198</v>
      </c>
      <c r="C42" s="123" t="s">
        <v>3</v>
      </c>
      <c r="D42" s="122" t="str">
        <f t="shared" si="1"/>
        <v>161198,</v>
      </c>
      <c r="E42" s="129" t="s">
        <v>101</v>
      </c>
    </row>
    <row r="43" s="112" customFormat="1" ht="10.8" spans="1:5">
      <c r="A43" s="127"/>
      <c r="B43" s="128">
        <v>208936</v>
      </c>
      <c r="C43" s="123" t="s">
        <v>3</v>
      </c>
      <c r="D43" s="122" t="str">
        <f t="shared" si="1"/>
        <v>208936,</v>
      </c>
      <c r="E43" s="129" t="s">
        <v>546</v>
      </c>
    </row>
    <row r="44" s="112" customFormat="1" ht="10.8" spans="1:5">
      <c r="A44" s="119" t="s">
        <v>2184</v>
      </c>
      <c r="B44" s="130">
        <v>66073</v>
      </c>
      <c r="C44" s="115" t="s">
        <v>3</v>
      </c>
      <c r="D44" s="125" t="str">
        <f t="shared" si="1"/>
        <v>66073,</v>
      </c>
      <c r="E44" s="131" t="s">
        <v>1621</v>
      </c>
    </row>
    <row r="45" s="112" customFormat="1" ht="10.8" spans="1:5">
      <c r="A45" s="119"/>
      <c r="B45" s="130">
        <v>66828</v>
      </c>
      <c r="C45" s="115" t="s">
        <v>3</v>
      </c>
      <c r="D45" s="125" t="str">
        <f t="shared" si="1"/>
        <v>66828,</v>
      </c>
      <c r="E45" s="131" t="s">
        <v>1431</v>
      </c>
    </row>
    <row r="46" s="112" customFormat="1" ht="10.8" spans="1:5">
      <c r="A46" s="127" t="s">
        <v>547</v>
      </c>
      <c r="B46" s="128">
        <v>1285</v>
      </c>
      <c r="C46" s="123" t="s">
        <v>3</v>
      </c>
      <c r="D46" s="122" t="str">
        <f t="shared" si="1"/>
        <v>1285,</v>
      </c>
      <c r="E46" s="129" t="s">
        <v>548</v>
      </c>
    </row>
    <row r="47" s="112" customFormat="1" ht="10.8" spans="1:5">
      <c r="A47" s="127"/>
      <c r="B47" s="128">
        <v>21580</v>
      </c>
      <c r="C47" s="123" t="s">
        <v>3</v>
      </c>
      <c r="D47" s="122" t="str">
        <f t="shared" si="1"/>
        <v>21580,</v>
      </c>
      <c r="E47" s="129" t="s">
        <v>2185</v>
      </c>
    </row>
    <row r="48" s="112" customFormat="1" ht="10.8" spans="1:5">
      <c r="A48" s="127"/>
      <c r="B48" s="128">
        <v>115733</v>
      </c>
      <c r="C48" s="123" t="s">
        <v>3</v>
      </c>
      <c r="D48" s="122" t="str">
        <f t="shared" si="1"/>
        <v>115733,</v>
      </c>
      <c r="E48" s="129" t="s">
        <v>449</v>
      </c>
    </row>
    <row r="49" s="112" customFormat="1" ht="10.8" spans="1:5">
      <c r="A49" s="127"/>
      <c r="B49" s="128">
        <v>135804</v>
      </c>
      <c r="C49" s="123" t="s">
        <v>3</v>
      </c>
      <c r="D49" s="122" t="str">
        <f t="shared" si="1"/>
        <v>135804,</v>
      </c>
      <c r="E49" s="129" t="s">
        <v>2066</v>
      </c>
    </row>
    <row r="50" s="112" customFormat="1" ht="10.8" spans="1:5">
      <c r="A50" s="119" t="s">
        <v>2186</v>
      </c>
      <c r="B50" s="130">
        <v>201264</v>
      </c>
      <c r="C50" s="115" t="s">
        <v>3</v>
      </c>
      <c r="D50" s="125" t="str">
        <f t="shared" si="1"/>
        <v>201264,</v>
      </c>
      <c r="E50" s="131" t="s">
        <v>110</v>
      </c>
    </row>
    <row r="51" s="112" customFormat="1" ht="10.8" spans="1:5">
      <c r="A51" s="119"/>
      <c r="B51" s="130">
        <v>201495</v>
      </c>
      <c r="C51" s="115" t="s">
        <v>3</v>
      </c>
      <c r="D51" s="125" t="str">
        <f t="shared" si="1"/>
        <v>201495,</v>
      </c>
      <c r="E51" s="131" t="s">
        <v>111</v>
      </c>
    </row>
    <row r="52" s="112" customFormat="1" ht="10.8" spans="1:5">
      <c r="A52" s="119"/>
      <c r="B52" s="130">
        <v>154041</v>
      </c>
      <c r="C52" s="115" t="s">
        <v>3</v>
      </c>
      <c r="D52" s="125" t="str">
        <f t="shared" si="1"/>
        <v>154041,</v>
      </c>
      <c r="E52" s="131" t="s">
        <v>630</v>
      </c>
    </row>
    <row r="53" s="112" customFormat="1" ht="10.8" spans="1:5">
      <c r="A53" s="119"/>
      <c r="B53" s="130">
        <v>137250</v>
      </c>
      <c r="C53" s="115" t="s">
        <v>3</v>
      </c>
      <c r="D53" s="125" t="str">
        <f t="shared" si="1"/>
        <v>137250,</v>
      </c>
      <c r="E53" s="131" t="s">
        <v>742</v>
      </c>
    </row>
    <row r="54" s="112" customFormat="1" ht="10.8" spans="1:5">
      <c r="A54" s="127" t="s">
        <v>1774</v>
      </c>
      <c r="B54" s="128">
        <v>252948</v>
      </c>
      <c r="C54" s="123" t="s">
        <v>3</v>
      </c>
      <c r="D54" s="122" t="str">
        <f t="shared" si="1"/>
        <v>252948,</v>
      </c>
      <c r="E54" s="129" t="s">
        <v>353</v>
      </c>
    </row>
    <row r="55" s="112" customFormat="1" ht="10.8" spans="1:5">
      <c r="A55" s="127"/>
      <c r="B55" s="128">
        <v>154981</v>
      </c>
      <c r="C55" s="123" t="s">
        <v>3</v>
      </c>
      <c r="D55" s="122" t="str">
        <f t="shared" si="1"/>
        <v>154981,</v>
      </c>
      <c r="E55" s="129" t="s">
        <v>1210</v>
      </c>
    </row>
    <row r="56" s="112" customFormat="1" ht="10.8" spans="1:5">
      <c r="A56" s="119" t="s">
        <v>2187</v>
      </c>
      <c r="B56" s="130">
        <v>248168</v>
      </c>
      <c r="C56" s="115" t="s">
        <v>3</v>
      </c>
      <c r="D56" s="125" t="str">
        <f t="shared" si="1"/>
        <v>248168,</v>
      </c>
      <c r="E56" s="131" t="s">
        <v>1797</v>
      </c>
    </row>
    <row r="58" spans="1:5">
      <c r="A58" s="49" t="s">
        <v>2188</v>
      </c>
      <c r="B58" s="132">
        <v>224346</v>
      </c>
      <c r="C58" s="132" t="s">
        <v>3</v>
      </c>
      <c r="D58" s="50" t="str">
        <f>B58&amp;C58</f>
        <v>224346,</v>
      </c>
      <c r="E58" s="133" t="s">
        <v>128</v>
      </c>
    </row>
    <row r="59" spans="1:5">
      <c r="A59" s="49"/>
      <c r="B59" s="132">
        <v>199957</v>
      </c>
      <c r="C59" s="132" t="s">
        <v>3</v>
      </c>
      <c r="D59" s="50" t="str">
        <f>B59&amp;C59</f>
        <v>199957,</v>
      </c>
      <c r="E59" s="133" t="s">
        <v>128</v>
      </c>
    </row>
    <row r="60" spans="1:5">
      <c r="A60" s="49"/>
      <c r="B60" s="132">
        <v>256958</v>
      </c>
      <c r="C60" s="132" t="s">
        <v>3</v>
      </c>
      <c r="D60" s="50" t="str">
        <f>B60&amp;C60</f>
        <v>256958,</v>
      </c>
      <c r="E60" s="134" t="s">
        <v>126</v>
      </c>
    </row>
    <row r="61" spans="1:5">
      <c r="A61" s="49"/>
      <c r="B61" s="132">
        <v>256830</v>
      </c>
      <c r="C61" s="132"/>
      <c r="D61" s="50" t="str">
        <f>B61&amp;C61</f>
        <v>256830</v>
      </c>
      <c r="E61" s="135" t="s">
        <v>1158</v>
      </c>
    </row>
    <row r="62" spans="1:5">
      <c r="A62" s="49"/>
      <c r="B62" s="132"/>
      <c r="C62" s="132"/>
      <c r="D62" s="50"/>
      <c r="E62" s="135"/>
    </row>
    <row r="63" spans="1:5">
      <c r="A63" s="88" t="s">
        <v>430</v>
      </c>
      <c r="B63" s="132">
        <v>256890</v>
      </c>
      <c r="C63" s="132" t="s">
        <v>3</v>
      </c>
      <c r="D63" s="50" t="str">
        <f t="shared" ref="D63:D72" si="2">B63&amp;C63</f>
        <v>256890,</v>
      </c>
      <c r="E63" s="134" t="s">
        <v>2157</v>
      </c>
    </row>
    <row r="64" spans="1:5">
      <c r="A64" s="88"/>
      <c r="B64" s="132">
        <v>256882</v>
      </c>
      <c r="C64" s="132" t="s">
        <v>3</v>
      </c>
      <c r="D64" s="50" t="str">
        <f t="shared" si="2"/>
        <v>256882,</v>
      </c>
      <c r="E64" s="134" t="s">
        <v>2159</v>
      </c>
    </row>
    <row r="65" spans="1:5">
      <c r="A65" s="88"/>
      <c r="B65" s="132">
        <v>256880</v>
      </c>
      <c r="C65" s="132" t="s">
        <v>3</v>
      </c>
      <c r="D65" s="50" t="str">
        <f t="shared" si="2"/>
        <v>256880,</v>
      </c>
      <c r="E65" s="134" t="s">
        <v>2160</v>
      </c>
    </row>
    <row r="66" spans="1:5">
      <c r="A66" s="88"/>
      <c r="B66" s="132">
        <v>256877</v>
      </c>
      <c r="C66" s="132" t="s">
        <v>3</v>
      </c>
      <c r="D66" s="50" t="str">
        <f t="shared" si="2"/>
        <v>256877,</v>
      </c>
      <c r="E66" s="134" t="s">
        <v>2161</v>
      </c>
    </row>
    <row r="67" spans="1:5">
      <c r="A67" s="88"/>
      <c r="B67" s="132">
        <v>256889</v>
      </c>
      <c r="C67" s="132" t="s">
        <v>3</v>
      </c>
      <c r="D67" s="50" t="str">
        <f t="shared" si="2"/>
        <v>256889,</v>
      </c>
      <c r="E67" s="134" t="s">
        <v>2162</v>
      </c>
    </row>
    <row r="68" spans="1:5">
      <c r="A68" s="88"/>
      <c r="B68" s="132">
        <v>256875</v>
      </c>
      <c r="C68" s="132" t="s">
        <v>3</v>
      </c>
      <c r="D68" s="50" t="str">
        <f t="shared" si="2"/>
        <v>256875,</v>
      </c>
      <c r="E68" s="134" t="s">
        <v>2157</v>
      </c>
    </row>
    <row r="69" spans="1:5">
      <c r="A69" s="88"/>
      <c r="B69" s="132">
        <v>256870</v>
      </c>
      <c r="C69" s="132" t="s">
        <v>3</v>
      </c>
      <c r="D69" s="50" t="str">
        <f t="shared" si="2"/>
        <v>256870,</v>
      </c>
      <c r="E69" s="134" t="s">
        <v>2159</v>
      </c>
    </row>
    <row r="70" spans="1:5">
      <c r="A70" s="88"/>
      <c r="B70" s="132">
        <v>256872</v>
      </c>
      <c r="C70" s="132" t="s">
        <v>3</v>
      </c>
      <c r="D70" s="50" t="str">
        <f t="shared" si="2"/>
        <v>256872,</v>
      </c>
      <c r="E70" s="134" t="s">
        <v>2160</v>
      </c>
    </row>
    <row r="71" spans="1:5">
      <c r="A71" s="88"/>
      <c r="B71" s="132">
        <v>256869</v>
      </c>
      <c r="C71" s="132" t="s">
        <v>3</v>
      </c>
      <c r="D71" s="50" t="str">
        <f t="shared" si="2"/>
        <v>256869,</v>
      </c>
      <c r="E71" s="134" t="s">
        <v>2161</v>
      </c>
    </row>
    <row r="72" spans="1:5">
      <c r="A72" s="88"/>
      <c r="B72" s="132">
        <v>256871</v>
      </c>
      <c r="C72" s="132"/>
      <c r="D72" s="50" t="str">
        <f t="shared" si="2"/>
        <v>256871</v>
      </c>
      <c r="E72" s="134" t="s">
        <v>2162</v>
      </c>
    </row>
  </sheetData>
  <mergeCells count="8">
    <mergeCell ref="A42:A43"/>
    <mergeCell ref="A44:A45"/>
    <mergeCell ref="A46:A49"/>
    <mergeCell ref="A50:A53"/>
    <mergeCell ref="A54:A55"/>
    <mergeCell ref="A58:A61"/>
    <mergeCell ref="A63:A72"/>
    <mergeCell ref="G3:G11"/>
  </mergeCells>
  <pageMargins left="0.75" right="0.75" top="1" bottom="1" header="0.5" footer="0.5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A1" sqref="A1:E3"/>
    </sheetView>
  </sheetViews>
  <sheetFormatPr defaultColWidth="8.88888888888889" defaultRowHeight="14.4" outlineLevelCol="4"/>
  <cols>
    <col min="1" max="2" width="8.88888888888889" style="73"/>
    <col min="3" max="3" width="3.66666666666667" style="73" customWidth="1"/>
    <col min="4" max="4" width="9.88888888888889" style="73" customWidth="1"/>
    <col min="5" max="5" width="34.4444444444444" style="73" customWidth="1"/>
  </cols>
  <sheetData>
    <row r="1" spans="1:5">
      <c r="A1" s="50"/>
      <c r="B1" s="50" t="s">
        <v>431</v>
      </c>
      <c r="C1" s="50"/>
      <c r="D1" s="50"/>
      <c r="E1" s="48" t="s">
        <v>432</v>
      </c>
    </row>
    <row r="2" spans="1:5">
      <c r="A2" s="102" t="s">
        <v>722</v>
      </c>
      <c r="B2" s="50">
        <v>47683</v>
      </c>
      <c r="C2" s="50" t="s">
        <v>3</v>
      </c>
      <c r="D2" s="50" t="str">
        <f>B2&amp;C2</f>
        <v>47683,</v>
      </c>
      <c r="E2" s="50" t="s">
        <v>722</v>
      </c>
    </row>
    <row r="3" spans="1:5">
      <c r="A3" s="103"/>
      <c r="B3" s="50">
        <v>1846</v>
      </c>
      <c r="C3" s="50"/>
      <c r="D3" s="50" t="str">
        <f>B3&amp;C3</f>
        <v>1846</v>
      </c>
      <c r="E3" s="50" t="s">
        <v>722</v>
      </c>
    </row>
    <row r="4" spans="1:5">
      <c r="A4" s="50"/>
      <c r="B4" s="50" t="s">
        <v>431</v>
      </c>
      <c r="C4" s="50"/>
      <c r="D4" s="50"/>
      <c r="E4" s="48" t="s">
        <v>432</v>
      </c>
    </row>
    <row r="5" spans="1:5">
      <c r="A5" s="49" t="s">
        <v>2189</v>
      </c>
      <c r="B5" s="34">
        <v>252948</v>
      </c>
      <c r="C5" s="50" t="s">
        <v>3</v>
      </c>
      <c r="D5" s="50" t="str">
        <f t="shared" ref="D5:D12" si="0">B5&amp;C5</f>
        <v>252948,</v>
      </c>
      <c r="E5" s="31" t="s">
        <v>353</v>
      </c>
    </row>
    <row r="6" spans="1:5">
      <c r="A6" s="49"/>
      <c r="B6" s="34">
        <v>154981</v>
      </c>
      <c r="C6" s="50" t="s">
        <v>3</v>
      </c>
      <c r="D6" s="50" t="str">
        <f t="shared" si="0"/>
        <v>154981,</v>
      </c>
      <c r="E6" s="31" t="s">
        <v>1210</v>
      </c>
    </row>
    <row r="7" spans="1:5">
      <c r="A7" s="49"/>
      <c r="B7" s="76">
        <v>60203</v>
      </c>
      <c r="C7" s="50" t="s">
        <v>3</v>
      </c>
      <c r="D7" s="50" t="str">
        <f t="shared" si="0"/>
        <v>60203,</v>
      </c>
      <c r="E7" s="77" t="s">
        <v>2190</v>
      </c>
    </row>
    <row r="8" spans="1:5">
      <c r="A8" s="49"/>
      <c r="B8" s="76">
        <v>16695</v>
      </c>
      <c r="C8" s="50" t="s">
        <v>3</v>
      </c>
      <c r="D8" s="50" t="str">
        <f t="shared" si="0"/>
        <v>16695,</v>
      </c>
      <c r="E8" s="77" t="s">
        <v>2191</v>
      </c>
    </row>
    <row r="9" spans="1:5">
      <c r="A9" s="49"/>
      <c r="B9" s="76">
        <v>123845</v>
      </c>
      <c r="C9" s="50" t="s">
        <v>3</v>
      </c>
      <c r="D9" s="50" t="str">
        <f t="shared" si="0"/>
        <v>123845,</v>
      </c>
      <c r="E9" s="77" t="s">
        <v>1642</v>
      </c>
    </row>
    <row r="10" spans="1:5">
      <c r="A10" s="49"/>
      <c r="B10" s="76">
        <v>16695</v>
      </c>
      <c r="C10" s="50" t="s">
        <v>3</v>
      </c>
      <c r="D10" s="50" t="str">
        <f t="shared" si="0"/>
        <v>16695,</v>
      </c>
      <c r="E10" s="77" t="s">
        <v>2191</v>
      </c>
    </row>
    <row r="11" spans="1:5">
      <c r="A11" s="49"/>
      <c r="B11" s="76">
        <v>16695</v>
      </c>
      <c r="C11" s="50" t="s">
        <v>3</v>
      </c>
      <c r="D11" s="50" t="str">
        <f t="shared" si="0"/>
        <v>16695,</v>
      </c>
      <c r="E11" s="77" t="s">
        <v>2191</v>
      </c>
    </row>
    <row r="12" spans="1:5">
      <c r="A12" s="49"/>
      <c r="B12" s="76">
        <v>129743</v>
      </c>
      <c r="C12" s="50"/>
      <c r="D12" s="50" t="str">
        <f t="shared" si="0"/>
        <v>129743</v>
      </c>
      <c r="E12" s="77" t="s">
        <v>2192</v>
      </c>
    </row>
    <row r="13" spans="1:5">
      <c r="A13" s="104"/>
      <c r="B13" s="105"/>
      <c r="C13" s="106"/>
      <c r="D13" s="106"/>
      <c r="E13" s="107"/>
    </row>
    <row r="14" spans="1:5">
      <c r="A14" s="49" t="s">
        <v>313</v>
      </c>
      <c r="B14" s="108">
        <v>16570</v>
      </c>
      <c r="C14" s="50" t="s">
        <v>3</v>
      </c>
      <c r="D14" s="50" t="str">
        <f t="shared" ref="D14:D37" si="1">B14&amp;C14</f>
        <v>16570,</v>
      </c>
      <c r="E14" s="109" t="s">
        <v>318</v>
      </c>
    </row>
    <row r="15" spans="1:5">
      <c r="A15" s="49"/>
      <c r="B15" s="108">
        <v>16569</v>
      </c>
      <c r="C15" s="50" t="s">
        <v>3</v>
      </c>
      <c r="D15" s="50" t="str">
        <f t="shared" si="1"/>
        <v>16569,</v>
      </c>
      <c r="E15" s="109" t="s">
        <v>318</v>
      </c>
    </row>
    <row r="16" spans="1:5">
      <c r="A16" s="49"/>
      <c r="B16" s="108">
        <v>84545</v>
      </c>
      <c r="C16" s="50" t="s">
        <v>3</v>
      </c>
      <c r="D16" s="50" t="str">
        <f t="shared" si="1"/>
        <v>84545,</v>
      </c>
      <c r="E16" s="109" t="s">
        <v>2193</v>
      </c>
    </row>
    <row r="17" spans="1:5">
      <c r="A17" s="49"/>
      <c r="B17" s="108">
        <v>84546</v>
      </c>
      <c r="C17" s="50" t="s">
        <v>3</v>
      </c>
      <c r="D17" s="50" t="str">
        <f t="shared" si="1"/>
        <v>84546,</v>
      </c>
      <c r="E17" s="109" t="s">
        <v>320</v>
      </c>
    </row>
    <row r="18" spans="1:5">
      <c r="A18" s="49"/>
      <c r="B18" s="110">
        <v>137250</v>
      </c>
      <c r="C18" s="50" t="s">
        <v>3</v>
      </c>
      <c r="D18" s="50" t="str">
        <f t="shared" si="1"/>
        <v>137250,</v>
      </c>
      <c r="E18" s="111" t="s">
        <v>2194</v>
      </c>
    </row>
    <row r="19" spans="1:5">
      <c r="A19" s="49"/>
      <c r="B19" s="110">
        <v>201264</v>
      </c>
      <c r="C19" s="50" t="s">
        <v>3</v>
      </c>
      <c r="D19" s="50" t="str">
        <f t="shared" si="1"/>
        <v>201264,</v>
      </c>
      <c r="E19" s="111" t="s">
        <v>621</v>
      </c>
    </row>
    <row r="20" spans="1:5">
      <c r="A20" s="49"/>
      <c r="B20" s="110">
        <v>201495</v>
      </c>
      <c r="C20" s="50" t="s">
        <v>3</v>
      </c>
      <c r="D20" s="50" t="str">
        <f t="shared" si="1"/>
        <v>201495,</v>
      </c>
      <c r="E20" s="111" t="s">
        <v>624</v>
      </c>
    </row>
    <row r="21" spans="1:5">
      <c r="A21" s="49"/>
      <c r="B21" s="108">
        <v>131284</v>
      </c>
      <c r="C21" s="50" t="s">
        <v>3</v>
      </c>
      <c r="D21" s="50" t="str">
        <f t="shared" si="1"/>
        <v>131284,</v>
      </c>
      <c r="E21" s="109" t="s">
        <v>329</v>
      </c>
    </row>
    <row r="22" spans="1:5">
      <c r="A22" s="49"/>
      <c r="B22" s="108">
        <v>174662</v>
      </c>
      <c r="C22" s="50" t="s">
        <v>3</v>
      </c>
      <c r="D22" s="50" t="str">
        <f t="shared" si="1"/>
        <v>174662,</v>
      </c>
      <c r="E22" s="109" t="s">
        <v>628</v>
      </c>
    </row>
    <row r="23" spans="1:5">
      <c r="A23" s="49"/>
      <c r="B23" s="108">
        <v>174666</v>
      </c>
      <c r="C23" s="50" t="s">
        <v>3</v>
      </c>
      <c r="D23" s="50" t="str">
        <f t="shared" si="1"/>
        <v>174666,</v>
      </c>
      <c r="E23" s="109" t="s">
        <v>628</v>
      </c>
    </row>
    <row r="24" spans="1:5">
      <c r="A24" s="49"/>
      <c r="B24" s="108">
        <v>363</v>
      </c>
      <c r="C24" s="50" t="s">
        <v>3</v>
      </c>
      <c r="D24" s="50" t="str">
        <f t="shared" si="1"/>
        <v>363,</v>
      </c>
      <c r="E24" s="109" t="s">
        <v>630</v>
      </c>
    </row>
    <row r="25" spans="1:5">
      <c r="A25" s="49"/>
      <c r="B25" s="108">
        <v>384</v>
      </c>
      <c r="C25" s="50" t="s">
        <v>3</v>
      </c>
      <c r="D25" s="50" t="str">
        <f t="shared" si="1"/>
        <v>384,</v>
      </c>
      <c r="E25" s="109" t="s">
        <v>320</v>
      </c>
    </row>
    <row r="26" spans="1:5">
      <c r="A26" s="49"/>
      <c r="B26" s="108">
        <v>139200</v>
      </c>
      <c r="C26" s="50" t="s">
        <v>3</v>
      </c>
      <c r="D26" s="50" t="str">
        <f t="shared" si="1"/>
        <v>139200,</v>
      </c>
      <c r="E26" s="109" t="s">
        <v>324</v>
      </c>
    </row>
    <row r="27" spans="1:5">
      <c r="A27" s="49"/>
      <c r="B27" s="108">
        <v>110208</v>
      </c>
      <c r="C27" s="50" t="s">
        <v>3</v>
      </c>
      <c r="D27" s="50" t="str">
        <f t="shared" si="1"/>
        <v>110208,</v>
      </c>
      <c r="E27" s="109" t="s">
        <v>322</v>
      </c>
    </row>
    <row r="28" spans="1:5">
      <c r="A28" s="49"/>
      <c r="B28" s="108">
        <v>138568</v>
      </c>
      <c r="C28" s="50" t="s">
        <v>3</v>
      </c>
      <c r="D28" s="50" t="str">
        <f t="shared" si="1"/>
        <v>138568,</v>
      </c>
      <c r="E28" s="109" t="s">
        <v>325</v>
      </c>
    </row>
    <row r="29" spans="1:5">
      <c r="A29" s="49"/>
      <c r="B29" s="108">
        <v>11203</v>
      </c>
      <c r="C29" s="50" t="s">
        <v>3</v>
      </c>
      <c r="D29" s="50" t="str">
        <f t="shared" si="1"/>
        <v>11203,</v>
      </c>
      <c r="E29" s="109" t="s">
        <v>326</v>
      </c>
    </row>
    <row r="30" spans="1:5">
      <c r="A30" s="49"/>
      <c r="B30" s="108">
        <v>110207</v>
      </c>
      <c r="C30" s="50" t="s">
        <v>3</v>
      </c>
      <c r="D30" s="50" t="str">
        <f t="shared" si="1"/>
        <v>110207,</v>
      </c>
      <c r="E30" s="109" t="s">
        <v>322</v>
      </c>
    </row>
    <row r="31" spans="1:5">
      <c r="A31" s="49"/>
      <c r="B31" s="108">
        <v>10968</v>
      </c>
      <c r="C31" s="50" t="s">
        <v>3</v>
      </c>
      <c r="D31" s="50" t="str">
        <f t="shared" si="1"/>
        <v>10968,</v>
      </c>
      <c r="E31" s="109" t="s">
        <v>631</v>
      </c>
    </row>
    <row r="32" spans="1:5">
      <c r="A32" s="49"/>
      <c r="B32" s="108">
        <v>10969</v>
      </c>
      <c r="C32" s="50" t="s">
        <v>3</v>
      </c>
      <c r="D32" s="50" t="str">
        <f t="shared" si="1"/>
        <v>10969,</v>
      </c>
      <c r="E32" s="109" t="s">
        <v>328</v>
      </c>
    </row>
    <row r="33" spans="1:5">
      <c r="A33" s="49"/>
      <c r="B33" s="108">
        <v>163749</v>
      </c>
      <c r="C33" s="50" t="s">
        <v>3</v>
      </c>
      <c r="D33" s="50" t="str">
        <f t="shared" si="1"/>
        <v>163749,</v>
      </c>
      <c r="E33" s="109" t="s">
        <v>632</v>
      </c>
    </row>
    <row r="34" spans="1:5">
      <c r="A34" s="49"/>
      <c r="B34" s="108">
        <v>158603</v>
      </c>
      <c r="C34" s="50" t="s">
        <v>3</v>
      </c>
      <c r="D34" s="50" t="str">
        <f t="shared" si="1"/>
        <v>158603,</v>
      </c>
      <c r="E34" s="109" t="s">
        <v>633</v>
      </c>
    </row>
    <row r="35" spans="1:5">
      <c r="A35" s="49"/>
      <c r="B35" s="108">
        <v>176958</v>
      </c>
      <c r="C35" s="50" t="s">
        <v>3</v>
      </c>
      <c r="D35" s="50" t="str">
        <f t="shared" si="1"/>
        <v>176958,</v>
      </c>
      <c r="E35" s="109" t="s">
        <v>634</v>
      </c>
    </row>
    <row r="36" spans="1:5">
      <c r="A36" s="49"/>
      <c r="B36" s="108">
        <v>238734</v>
      </c>
      <c r="C36" s="50" t="s">
        <v>3</v>
      </c>
      <c r="D36" s="50" t="str">
        <f t="shared" si="1"/>
        <v>238734,</v>
      </c>
      <c r="E36" s="109" t="s">
        <v>1866</v>
      </c>
    </row>
    <row r="37" spans="1:5">
      <c r="A37" s="49"/>
      <c r="B37" s="108">
        <v>238702</v>
      </c>
      <c r="C37" s="50"/>
      <c r="D37" s="50" t="str">
        <f t="shared" si="1"/>
        <v>238702</v>
      </c>
      <c r="E37" s="109" t="s">
        <v>1868</v>
      </c>
    </row>
  </sheetData>
  <mergeCells count="3">
    <mergeCell ref="A2:A3"/>
    <mergeCell ref="A5:A12"/>
    <mergeCell ref="A14:A37"/>
  </mergeCells>
  <conditionalFormatting sqref="B5:B6">
    <cfRule type="duplicateValues" dxfId="0" priority="1"/>
  </conditionalFormatting>
  <pageMargins left="0.75" right="0.75" top="1" bottom="1" header="0.5" footer="0.5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45"/>
  <sheetViews>
    <sheetView topLeftCell="A22" workbookViewId="0">
      <selection activeCell="A43" sqref="A43:E45"/>
    </sheetView>
  </sheetViews>
  <sheetFormatPr defaultColWidth="8.88888888888889" defaultRowHeight="12" outlineLevelCol="4"/>
  <cols>
    <col min="1" max="2" width="8.88888888888889" style="91"/>
    <col min="3" max="3" width="4.77777777777778" style="91" customWidth="1"/>
    <col min="4" max="4" width="8.88888888888889" style="91"/>
    <col min="5" max="5" width="42.7777777777778" style="91" customWidth="1"/>
    <col min="6" max="16384" width="8.88888888888889" style="91"/>
  </cols>
  <sheetData>
    <row r="2" spans="2:5">
      <c r="B2" s="92">
        <v>138584</v>
      </c>
      <c r="C2" s="92" t="s">
        <v>3</v>
      </c>
      <c r="D2" s="92" t="str">
        <f>B2&amp;C2</f>
        <v>138584,</v>
      </c>
      <c r="E2" s="92" t="s">
        <v>309</v>
      </c>
    </row>
    <row r="3" spans="2:5">
      <c r="B3" s="92">
        <v>138325</v>
      </c>
      <c r="C3" s="92" t="s">
        <v>3</v>
      </c>
      <c r="D3" s="92" t="str">
        <f>B3&amp;C3</f>
        <v>138325,</v>
      </c>
      <c r="E3" s="92" t="s">
        <v>308</v>
      </c>
    </row>
    <row r="4" spans="2:5">
      <c r="B4" s="92">
        <v>168601</v>
      </c>
      <c r="C4" s="92"/>
      <c r="D4" s="92" t="str">
        <f>B4&amp;C4</f>
        <v>168601</v>
      </c>
      <c r="E4" s="92" t="s">
        <v>1186</v>
      </c>
    </row>
    <row r="5" spans="2:5">
      <c r="B5" s="92"/>
      <c r="C5" s="92"/>
      <c r="D5" s="92"/>
      <c r="E5" s="92"/>
    </row>
    <row r="6" spans="2:5">
      <c r="B6" s="92">
        <v>203192</v>
      </c>
      <c r="C6" s="92"/>
      <c r="D6" s="92" t="str">
        <f>B6&amp;C6</f>
        <v>203192</v>
      </c>
      <c r="E6" s="92" t="s">
        <v>307</v>
      </c>
    </row>
    <row r="7" spans="2:5">
      <c r="B7" s="92"/>
      <c r="C7" s="92"/>
      <c r="D7" s="92"/>
      <c r="E7" s="92"/>
    </row>
    <row r="8" spans="2:5">
      <c r="B8" s="93">
        <v>207551</v>
      </c>
      <c r="C8" s="92"/>
      <c r="D8" s="92" t="str">
        <f>B8&amp;C8</f>
        <v>207551</v>
      </c>
      <c r="E8" s="94" t="s">
        <v>1623</v>
      </c>
    </row>
    <row r="10" spans="2:5">
      <c r="B10" s="79" t="s">
        <v>431</v>
      </c>
      <c r="C10" s="79"/>
      <c r="D10" s="79"/>
      <c r="E10" s="78" t="s">
        <v>432</v>
      </c>
    </row>
    <row r="11" spans="2:5">
      <c r="B11" s="95">
        <v>60203</v>
      </c>
      <c r="C11" s="95" t="s">
        <v>3</v>
      </c>
      <c r="D11" s="95" t="str">
        <f>B11&amp;C11</f>
        <v>60203,</v>
      </c>
      <c r="E11" s="92" t="s">
        <v>2190</v>
      </c>
    </row>
    <row r="12" spans="2:5">
      <c r="B12" s="95">
        <v>16695</v>
      </c>
      <c r="C12" s="95" t="s">
        <v>3</v>
      </c>
      <c r="D12" s="95" t="str">
        <f t="shared" ref="D12:D18" si="0">B12&amp;C12</f>
        <v>16695,</v>
      </c>
      <c r="E12" s="92" t="s">
        <v>2191</v>
      </c>
    </row>
    <row r="13" spans="2:5">
      <c r="B13" s="95">
        <v>123845</v>
      </c>
      <c r="C13" s="95" t="s">
        <v>3</v>
      </c>
      <c r="D13" s="95" t="str">
        <f t="shared" si="0"/>
        <v>123845,</v>
      </c>
      <c r="E13" s="92" t="s">
        <v>1642</v>
      </c>
    </row>
    <row r="14" spans="2:5">
      <c r="B14" s="95">
        <v>16695</v>
      </c>
      <c r="C14" s="95" t="s">
        <v>3</v>
      </c>
      <c r="D14" s="95" t="str">
        <f t="shared" si="0"/>
        <v>16695,</v>
      </c>
      <c r="E14" s="92" t="s">
        <v>2191</v>
      </c>
    </row>
    <row r="15" spans="2:5">
      <c r="B15" s="95">
        <v>16695</v>
      </c>
      <c r="C15" s="95" t="s">
        <v>3</v>
      </c>
      <c r="D15" s="95" t="str">
        <f t="shared" si="0"/>
        <v>16695,</v>
      </c>
      <c r="E15" s="92" t="s">
        <v>2191</v>
      </c>
    </row>
    <row r="16" spans="2:5">
      <c r="B16" s="95">
        <v>129743</v>
      </c>
      <c r="C16" s="95" t="s">
        <v>3</v>
      </c>
      <c r="D16" s="95" t="str">
        <f t="shared" si="0"/>
        <v>129743,</v>
      </c>
      <c r="E16" s="92" t="s">
        <v>2192</v>
      </c>
    </row>
    <row r="17" spans="2:5">
      <c r="B17" s="96">
        <v>16570</v>
      </c>
      <c r="C17" s="95" t="s">
        <v>3</v>
      </c>
      <c r="D17" s="95" t="str">
        <f t="shared" si="0"/>
        <v>16570,</v>
      </c>
      <c r="E17" s="97" t="s">
        <v>318</v>
      </c>
    </row>
    <row r="18" spans="2:5">
      <c r="B18" s="96">
        <v>16569</v>
      </c>
      <c r="C18" s="95"/>
      <c r="D18" s="95" t="str">
        <f t="shared" si="0"/>
        <v>16569</v>
      </c>
      <c r="E18" s="97" t="s">
        <v>318</v>
      </c>
    </row>
    <row r="19" spans="2:5">
      <c r="B19" s="96"/>
      <c r="C19" s="96"/>
      <c r="D19" s="96"/>
      <c r="E19" s="97"/>
    </row>
    <row r="20" spans="2:5">
      <c r="B20" s="96">
        <v>84545</v>
      </c>
      <c r="C20" s="96" t="s">
        <v>3</v>
      </c>
      <c r="D20" s="96" t="str">
        <f>B20&amp;C20</f>
        <v>84545,</v>
      </c>
      <c r="E20" s="97" t="s">
        <v>319</v>
      </c>
    </row>
    <row r="21" spans="2:5">
      <c r="B21" s="96">
        <v>84546</v>
      </c>
      <c r="C21" s="96" t="s">
        <v>3</v>
      </c>
      <c r="D21" s="96" t="str">
        <f t="shared" ref="D21:D41" si="1">B21&amp;C21</f>
        <v>84546,</v>
      </c>
      <c r="E21" s="97" t="s">
        <v>320</v>
      </c>
    </row>
    <row r="22" spans="2:5">
      <c r="B22" s="98">
        <v>137250</v>
      </c>
      <c r="C22" s="96" t="s">
        <v>3</v>
      </c>
      <c r="D22" s="96" t="str">
        <f t="shared" si="1"/>
        <v>137250,</v>
      </c>
      <c r="E22" s="98" t="s">
        <v>742</v>
      </c>
    </row>
    <row r="23" spans="2:5">
      <c r="B23" s="98">
        <v>201264</v>
      </c>
      <c r="C23" s="96" t="s">
        <v>3</v>
      </c>
      <c r="D23" s="96" t="str">
        <f t="shared" si="1"/>
        <v>201264,</v>
      </c>
      <c r="E23" s="99" t="s">
        <v>621</v>
      </c>
    </row>
    <row r="24" spans="2:5">
      <c r="B24" s="98">
        <v>201495</v>
      </c>
      <c r="C24" s="96" t="s">
        <v>3</v>
      </c>
      <c r="D24" s="96" t="str">
        <f t="shared" si="1"/>
        <v>201495,</v>
      </c>
      <c r="E24" s="99" t="s">
        <v>624</v>
      </c>
    </row>
    <row r="25" spans="2:5">
      <c r="B25" s="96">
        <v>131284</v>
      </c>
      <c r="C25" s="96" t="s">
        <v>3</v>
      </c>
      <c r="D25" s="96" t="str">
        <f t="shared" si="1"/>
        <v>131284,</v>
      </c>
      <c r="E25" s="97" t="s">
        <v>329</v>
      </c>
    </row>
    <row r="26" spans="2:5">
      <c r="B26" s="96">
        <v>174662</v>
      </c>
      <c r="C26" s="96" t="s">
        <v>3</v>
      </c>
      <c r="D26" s="96" t="str">
        <f t="shared" si="1"/>
        <v>174662,</v>
      </c>
      <c r="E26" s="97" t="s">
        <v>628</v>
      </c>
    </row>
    <row r="27" spans="2:5">
      <c r="B27" s="96">
        <v>174666</v>
      </c>
      <c r="C27" s="96" t="s">
        <v>3</v>
      </c>
      <c r="D27" s="96" t="str">
        <f t="shared" si="1"/>
        <v>174666,</v>
      </c>
      <c r="E27" s="97" t="s">
        <v>628</v>
      </c>
    </row>
    <row r="28" spans="2:5">
      <c r="B28" s="96">
        <v>363</v>
      </c>
      <c r="C28" s="96" t="s">
        <v>3</v>
      </c>
      <c r="D28" s="96" t="str">
        <f t="shared" si="1"/>
        <v>363,</v>
      </c>
      <c r="E28" s="97" t="s">
        <v>630</v>
      </c>
    </row>
    <row r="29" spans="2:5">
      <c r="B29" s="96">
        <v>384</v>
      </c>
      <c r="C29" s="96" t="s">
        <v>3</v>
      </c>
      <c r="D29" s="96" t="str">
        <f t="shared" si="1"/>
        <v>384,</v>
      </c>
      <c r="E29" s="97" t="s">
        <v>320</v>
      </c>
    </row>
    <row r="30" spans="2:5">
      <c r="B30" s="96">
        <v>139200</v>
      </c>
      <c r="C30" s="96" t="s">
        <v>3</v>
      </c>
      <c r="D30" s="96" t="str">
        <f t="shared" si="1"/>
        <v>139200,</v>
      </c>
      <c r="E30" s="97" t="s">
        <v>324</v>
      </c>
    </row>
    <row r="31" spans="2:5">
      <c r="B31" s="96">
        <v>110208</v>
      </c>
      <c r="C31" s="96" t="s">
        <v>3</v>
      </c>
      <c r="D31" s="96" t="str">
        <f t="shared" si="1"/>
        <v>110208,</v>
      </c>
      <c r="E31" s="97" t="s">
        <v>322</v>
      </c>
    </row>
    <row r="32" spans="2:5">
      <c r="B32" s="96">
        <v>138568</v>
      </c>
      <c r="C32" s="96" t="s">
        <v>3</v>
      </c>
      <c r="D32" s="96" t="str">
        <f t="shared" si="1"/>
        <v>138568,</v>
      </c>
      <c r="E32" s="97" t="s">
        <v>325</v>
      </c>
    </row>
    <row r="33" spans="2:5">
      <c r="B33" s="96">
        <v>11203</v>
      </c>
      <c r="C33" s="96" t="s">
        <v>3</v>
      </c>
      <c r="D33" s="96" t="str">
        <f t="shared" si="1"/>
        <v>11203,</v>
      </c>
      <c r="E33" s="97" t="s">
        <v>326</v>
      </c>
    </row>
    <row r="34" spans="2:5">
      <c r="B34" s="96">
        <v>110207</v>
      </c>
      <c r="C34" s="96" t="s">
        <v>3</v>
      </c>
      <c r="D34" s="96" t="str">
        <f t="shared" si="1"/>
        <v>110207,</v>
      </c>
      <c r="E34" s="97" t="s">
        <v>322</v>
      </c>
    </row>
    <row r="35" spans="2:5">
      <c r="B35" s="96">
        <v>10968</v>
      </c>
      <c r="C35" s="96" t="s">
        <v>3</v>
      </c>
      <c r="D35" s="96" t="str">
        <f t="shared" si="1"/>
        <v>10968,</v>
      </c>
      <c r="E35" s="97" t="s">
        <v>631</v>
      </c>
    </row>
    <row r="36" spans="2:5">
      <c r="B36" s="96">
        <v>10969</v>
      </c>
      <c r="C36" s="96" t="s">
        <v>3</v>
      </c>
      <c r="D36" s="96" t="str">
        <f t="shared" si="1"/>
        <v>10969,</v>
      </c>
      <c r="E36" s="97" t="s">
        <v>328</v>
      </c>
    </row>
    <row r="37" spans="2:5">
      <c r="B37" s="96">
        <v>163749</v>
      </c>
      <c r="C37" s="96" t="s">
        <v>3</v>
      </c>
      <c r="D37" s="96" t="str">
        <f t="shared" si="1"/>
        <v>163749,</v>
      </c>
      <c r="E37" s="97" t="s">
        <v>632</v>
      </c>
    </row>
    <row r="38" spans="2:5">
      <c r="B38" s="96">
        <v>158603</v>
      </c>
      <c r="C38" s="96" t="s">
        <v>3</v>
      </c>
      <c r="D38" s="96" t="str">
        <f t="shared" si="1"/>
        <v>158603,</v>
      </c>
      <c r="E38" s="97" t="s">
        <v>633</v>
      </c>
    </row>
    <row r="39" spans="2:5">
      <c r="B39" s="96">
        <v>176958</v>
      </c>
      <c r="C39" s="96" t="s">
        <v>3</v>
      </c>
      <c r="D39" s="96" t="str">
        <f t="shared" si="1"/>
        <v>176958,</v>
      </c>
      <c r="E39" s="97" t="s">
        <v>634</v>
      </c>
    </row>
    <row r="40" spans="2:5">
      <c r="B40" s="96">
        <v>238734</v>
      </c>
      <c r="C40" s="96" t="s">
        <v>3</v>
      </c>
      <c r="D40" s="96" t="str">
        <f t="shared" si="1"/>
        <v>238734,</v>
      </c>
      <c r="E40" s="97" t="s">
        <v>1866</v>
      </c>
    </row>
    <row r="41" spans="2:5">
      <c r="B41" s="96">
        <v>238702</v>
      </c>
      <c r="C41" s="96"/>
      <c r="D41" s="96" t="str">
        <f t="shared" si="1"/>
        <v>238702</v>
      </c>
      <c r="E41" s="97" t="s">
        <v>1868</v>
      </c>
    </row>
    <row r="43" spans="1:5">
      <c r="A43" s="79"/>
      <c r="B43" s="79" t="s">
        <v>431</v>
      </c>
      <c r="C43" s="79"/>
      <c r="D43" s="79"/>
      <c r="E43" s="78" t="s">
        <v>432</v>
      </c>
    </row>
    <row r="44" spans="1:5">
      <c r="A44" s="100" t="s">
        <v>722</v>
      </c>
      <c r="B44" s="79">
        <v>47683</v>
      </c>
      <c r="C44" s="79" t="s">
        <v>3</v>
      </c>
      <c r="D44" s="79" t="str">
        <f>B44&amp;C44</f>
        <v>47683,</v>
      </c>
      <c r="E44" s="79" t="s">
        <v>722</v>
      </c>
    </row>
    <row r="45" spans="1:5">
      <c r="A45" s="101"/>
      <c r="B45" s="79">
        <v>1846</v>
      </c>
      <c r="C45" s="79"/>
      <c r="D45" s="79" t="str">
        <f>B45&amp;C45</f>
        <v>1846</v>
      </c>
      <c r="E45" s="79" t="s">
        <v>722</v>
      </c>
    </row>
  </sheetData>
  <mergeCells count="1">
    <mergeCell ref="A44:A45"/>
  </mergeCells>
  <pageMargins left="0.75" right="0.75" top="1" bottom="1" header="0.5" footer="0.5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6"/>
  <sheetViews>
    <sheetView workbookViewId="0">
      <selection activeCell="G11" sqref="F11:G12"/>
    </sheetView>
  </sheetViews>
  <sheetFormatPr defaultColWidth="8.88888888888889" defaultRowHeight="14.4" outlineLevelCol="4"/>
  <cols>
    <col min="1" max="1" width="9.66666666666667" style="72"/>
    <col min="2" max="4" width="8.88888888888889" style="73"/>
    <col min="5" max="5" width="41.6666666666667" style="73" customWidth="1"/>
  </cols>
  <sheetData>
    <row r="2" spans="1:5">
      <c r="A2" s="74" t="s">
        <v>2195</v>
      </c>
      <c r="B2" s="48" t="s">
        <v>431</v>
      </c>
      <c r="C2" s="48"/>
      <c r="D2" s="48"/>
      <c r="E2" s="48" t="s">
        <v>432</v>
      </c>
    </row>
    <row r="3" spans="1:5">
      <c r="A3" s="75"/>
      <c r="B3" s="76">
        <v>60203</v>
      </c>
      <c r="C3" s="76" t="s">
        <v>3</v>
      </c>
      <c r="D3" s="76" t="str">
        <f t="shared" ref="D3:D8" si="0">B3&amp;C3</f>
        <v>60203,</v>
      </c>
      <c r="E3" s="77" t="s">
        <v>2190</v>
      </c>
    </row>
    <row r="4" spans="1:5">
      <c r="A4" s="75"/>
      <c r="B4" s="76">
        <v>16695</v>
      </c>
      <c r="C4" s="76" t="s">
        <v>3</v>
      </c>
      <c r="D4" s="76" t="str">
        <f t="shared" si="0"/>
        <v>16695,</v>
      </c>
      <c r="E4" s="77" t="s">
        <v>2191</v>
      </c>
    </row>
    <row r="5" spans="1:5">
      <c r="A5" s="75"/>
      <c r="B5" s="76">
        <v>123845</v>
      </c>
      <c r="C5" s="76" t="s">
        <v>3</v>
      </c>
      <c r="D5" s="76" t="str">
        <f t="shared" si="0"/>
        <v>123845,</v>
      </c>
      <c r="E5" s="77" t="s">
        <v>1642</v>
      </c>
    </row>
    <row r="6" spans="1:5">
      <c r="A6" s="75"/>
      <c r="B6" s="76">
        <v>16695</v>
      </c>
      <c r="C6" s="76" t="s">
        <v>3</v>
      </c>
      <c r="D6" s="76" t="str">
        <f t="shared" si="0"/>
        <v>16695,</v>
      </c>
      <c r="E6" s="77" t="s">
        <v>2191</v>
      </c>
    </row>
    <row r="7" spans="1:5">
      <c r="A7" s="75"/>
      <c r="B7" s="76">
        <v>16695</v>
      </c>
      <c r="C7" s="76" t="s">
        <v>3</v>
      </c>
      <c r="D7" s="76" t="str">
        <f t="shared" si="0"/>
        <v>16695,</v>
      </c>
      <c r="E7" s="77" t="s">
        <v>2191</v>
      </c>
    </row>
    <row r="8" spans="1:5">
      <c r="A8" s="75"/>
      <c r="B8" s="76">
        <v>129743</v>
      </c>
      <c r="C8" s="76"/>
      <c r="D8" s="76" t="str">
        <f t="shared" si="0"/>
        <v>129743</v>
      </c>
      <c r="E8" s="77" t="s">
        <v>2192</v>
      </c>
    </row>
    <row r="10" spans="1:5">
      <c r="A10" s="78"/>
      <c r="B10" s="79" t="s">
        <v>431</v>
      </c>
      <c r="C10" s="79"/>
      <c r="D10" s="79"/>
      <c r="E10" s="78" t="s">
        <v>432</v>
      </c>
    </row>
    <row r="11" spans="1:5">
      <c r="A11" s="80" t="s">
        <v>2196</v>
      </c>
      <c r="B11" s="79">
        <v>47683</v>
      </c>
      <c r="C11" s="79" t="s">
        <v>3</v>
      </c>
      <c r="D11" s="79" t="str">
        <f>B11&amp;C11</f>
        <v>47683,</v>
      </c>
      <c r="E11" s="79" t="s">
        <v>722</v>
      </c>
    </row>
    <row r="12" spans="1:5">
      <c r="A12" s="81"/>
      <c r="B12" s="79">
        <v>1846</v>
      </c>
      <c r="C12" s="79"/>
      <c r="D12" s="79" t="str">
        <f>B12&amp;C12</f>
        <v>1846</v>
      </c>
      <c r="E12" s="79" t="s">
        <v>722</v>
      </c>
    </row>
    <row r="14" spans="1:5">
      <c r="A14" s="48"/>
      <c r="B14" s="82" t="s">
        <v>2197</v>
      </c>
      <c r="C14" s="50"/>
      <c r="D14" s="50"/>
      <c r="E14" s="82" t="s">
        <v>2198</v>
      </c>
    </row>
    <row r="15" spans="1:5">
      <c r="A15" s="83" t="s">
        <v>2199</v>
      </c>
      <c r="B15" s="84">
        <v>47830</v>
      </c>
      <c r="C15" s="79" t="s">
        <v>3</v>
      </c>
      <c r="D15" s="50" t="str">
        <f>B15&amp;C15</f>
        <v>47830,</v>
      </c>
      <c r="E15" s="85" t="s">
        <v>2200</v>
      </c>
    </row>
    <row r="16" spans="1:5">
      <c r="A16" s="86"/>
      <c r="B16" s="85">
        <v>139378</v>
      </c>
      <c r="C16" s="79" t="s">
        <v>3</v>
      </c>
      <c r="D16" s="50" t="str">
        <f>B16&amp;C16</f>
        <v>139378,</v>
      </c>
      <c r="E16" s="85" t="s">
        <v>2201</v>
      </c>
    </row>
    <row r="17" spans="1:5">
      <c r="A17" s="86"/>
      <c r="B17" s="85">
        <v>139798</v>
      </c>
      <c r="C17" s="79" t="s">
        <v>3</v>
      </c>
      <c r="D17" s="50" t="str">
        <f>B17&amp;C17</f>
        <v>139798,</v>
      </c>
      <c r="E17" s="85" t="s">
        <v>2202</v>
      </c>
    </row>
    <row r="18" spans="1:5">
      <c r="A18" s="87"/>
      <c r="B18" s="85">
        <v>37050</v>
      </c>
      <c r="C18" s="79"/>
      <c r="D18" s="50" t="str">
        <f>B18&amp;C18</f>
        <v>37050</v>
      </c>
      <c r="E18" s="85" t="s">
        <v>2203</v>
      </c>
    </row>
    <row r="19" spans="1:5">
      <c r="A19" s="88"/>
      <c r="B19" s="50"/>
      <c r="C19" s="50"/>
      <c r="D19" s="50"/>
      <c r="E19" s="50"/>
    </row>
    <row r="20" spans="1:5">
      <c r="A20" s="88"/>
      <c r="B20" s="89" t="s">
        <v>2204</v>
      </c>
      <c r="C20" s="50"/>
      <c r="D20" s="50"/>
      <c r="E20" s="89" t="s">
        <v>2205</v>
      </c>
    </row>
    <row r="21" ht="28.8" spans="1:5">
      <c r="A21" s="88" t="s">
        <v>2206</v>
      </c>
      <c r="B21" s="90">
        <v>137250</v>
      </c>
      <c r="C21" s="79"/>
      <c r="D21" s="50" t="str">
        <f>B21&amp;C21</f>
        <v>137250</v>
      </c>
      <c r="E21" s="90" t="s">
        <v>2207</v>
      </c>
    </row>
    <row r="22" spans="1:5">
      <c r="A22" s="88"/>
      <c r="B22" s="90"/>
      <c r="C22" s="79"/>
      <c r="D22" s="50"/>
      <c r="E22" s="90"/>
    </row>
    <row r="23" spans="1:5">
      <c r="A23" s="83" t="s">
        <v>2208</v>
      </c>
      <c r="B23" s="90">
        <v>201495</v>
      </c>
      <c r="C23" s="79" t="s">
        <v>3</v>
      </c>
      <c r="D23" s="50" t="str">
        <f>B23&amp;C23</f>
        <v>201495,</v>
      </c>
      <c r="E23" s="90" t="s">
        <v>2209</v>
      </c>
    </row>
    <row r="24" spans="1:5">
      <c r="A24" s="86"/>
      <c r="B24" s="90">
        <v>201264</v>
      </c>
      <c r="C24" s="79" t="s">
        <v>3</v>
      </c>
      <c r="D24" s="50" t="str">
        <f>B24&amp;C24</f>
        <v>201264,</v>
      </c>
      <c r="E24" s="90" t="s">
        <v>2210</v>
      </c>
    </row>
    <row r="25" spans="1:5">
      <c r="A25" s="87"/>
      <c r="B25" s="90">
        <v>154041</v>
      </c>
      <c r="C25" s="79"/>
      <c r="D25" s="50" t="str">
        <f>B25&amp;C25</f>
        <v>154041</v>
      </c>
      <c r="E25" s="90" t="s">
        <v>2211</v>
      </c>
    </row>
    <row r="26" spans="1:1">
      <c r="A26" s="75"/>
    </row>
  </sheetData>
  <mergeCells count="4">
    <mergeCell ref="A2:A8"/>
    <mergeCell ref="A11:A12"/>
    <mergeCell ref="A15:A18"/>
    <mergeCell ref="A23:A25"/>
  </mergeCells>
  <pageMargins left="0.75" right="0.75" top="1" bottom="1" header="0.5" footer="0.5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7"/>
  <sheetViews>
    <sheetView workbookViewId="0">
      <selection activeCell="A22" sqref="A22:H37"/>
    </sheetView>
  </sheetViews>
  <sheetFormatPr defaultColWidth="8.88888888888889" defaultRowHeight="14.4"/>
  <cols>
    <col min="3" max="4" width="8.88888888888889" hidden="1" customWidth="1"/>
    <col min="9" max="9" width="8.88888888888889" hidden="1" customWidth="1"/>
  </cols>
  <sheetData>
    <row r="1" ht="28.8" spans="1:22">
      <c r="A1" s="3" t="s">
        <v>276</v>
      </c>
      <c r="B1" s="4" t="s">
        <v>277</v>
      </c>
      <c r="C1" s="4" t="s">
        <v>278</v>
      </c>
      <c r="D1" s="5" t="s">
        <v>279</v>
      </c>
      <c r="E1" s="5" t="s">
        <v>280</v>
      </c>
      <c r="F1" s="5" t="s">
        <v>281</v>
      </c>
      <c r="G1" s="5" t="s">
        <v>282</v>
      </c>
      <c r="H1" s="35" t="s">
        <v>283</v>
      </c>
      <c r="I1" s="35" t="s">
        <v>284</v>
      </c>
      <c r="J1" s="5" t="s">
        <v>285</v>
      </c>
      <c r="K1" s="5" t="s">
        <v>286</v>
      </c>
      <c r="L1" s="4" t="s">
        <v>287</v>
      </c>
      <c r="M1" s="36" t="s">
        <v>288</v>
      </c>
      <c r="N1" s="4" t="s">
        <v>277</v>
      </c>
      <c r="O1" s="4" t="s">
        <v>289</v>
      </c>
      <c r="P1" s="4" t="s">
        <v>290</v>
      </c>
      <c r="Q1" s="4" t="s">
        <v>291</v>
      </c>
      <c r="R1" s="4" t="s">
        <v>292</v>
      </c>
      <c r="S1" s="69" t="s">
        <v>441</v>
      </c>
      <c r="T1" s="47" t="s">
        <v>861</v>
      </c>
      <c r="U1" s="48" t="s">
        <v>942</v>
      </c>
      <c r="V1" s="51" t="s">
        <v>1133</v>
      </c>
    </row>
    <row r="2" spans="1:22">
      <c r="A2" s="6" t="s">
        <v>1277</v>
      </c>
      <c r="B2" s="8" t="s">
        <v>294</v>
      </c>
      <c r="C2" s="8">
        <v>0.9</v>
      </c>
      <c r="D2" s="9">
        <v>3.9</v>
      </c>
      <c r="E2" s="10">
        <f>C2/D2*F2</f>
        <v>33736.1538461539</v>
      </c>
      <c r="F2" s="11">
        <v>146190</v>
      </c>
      <c r="G2" s="11">
        <v>4873</v>
      </c>
      <c r="H2" s="37">
        <f>E2/30</f>
        <v>1124.53846153846</v>
      </c>
      <c r="I2" s="37">
        <f>C2/D2*J3</f>
        <v>346.153846153846</v>
      </c>
      <c r="J2" s="38">
        <v>1500</v>
      </c>
      <c r="K2" s="38">
        <v>25098</v>
      </c>
      <c r="L2" s="39">
        <v>0.23</v>
      </c>
      <c r="M2" s="23">
        <v>57.2</v>
      </c>
      <c r="N2" s="20" t="s">
        <v>294</v>
      </c>
      <c r="O2" s="21">
        <v>105</v>
      </c>
      <c r="P2" s="21">
        <f>O2/4</f>
        <v>26.25</v>
      </c>
      <c r="Q2" s="21">
        <f>P2/7</f>
        <v>3.75</v>
      </c>
      <c r="R2" s="6">
        <v>105</v>
      </c>
      <c r="S2" s="70">
        <v>0</v>
      </c>
      <c r="T2" s="49">
        <v>30</v>
      </c>
      <c r="U2" s="50">
        <v>24</v>
      </c>
      <c r="V2" s="51">
        <v>15</v>
      </c>
    </row>
    <row r="3" spans="1:22">
      <c r="A3" s="6" t="s">
        <v>1277</v>
      </c>
      <c r="B3" s="8" t="s">
        <v>2212</v>
      </c>
      <c r="C3" s="8">
        <v>1</v>
      </c>
      <c r="D3" s="9">
        <v>3.9</v>
      </c>
      <c r="E3" s="10">
        <f>C3/D3*F3</f>
        <v>37484.6153846154</v>
      </c>
      <c r="F3" s="11">
        <v>146190</v>
      </c>
      <c r="G3" s="11">
        <v>4873</v>
      </c>
      <c r="H3" s="37">
        <f>E3/30</f>
        <v>1249.48717948718</v>
      </c>
      <c r="I3" s="37">
        <f>C3/D3*J2</f>
        <v>384.615384615385</v>
      </c>
      <c r="J3" s="40">
        <v>1500</v>
      </c>
      <c r="K3" s="38">
        <v>25098</v>
      </c>
      <c r="L3" s="39">
        <v>0.23</v>
      </c>
      <c r="M3" s="23">
        <v>57.2</v>
      </c>
      <c r="N3" s="20" t="s">
        <v>944</v>
      </c>
      <c r="O3" s="21">
        <v>105</v>
      </c>
      <c r="P3" s="21">
        <f>O3/4</f>
        <v>26.25</v>
      </c>
      <c r="Q3" s="21">
        <f>P3/7</f>
        <v>3.75</v>
      </c>
      <c r="R3" s="6">
        <v>105</v>
      </c>
      <c r="S3" s="70">
        <v>0</v>
      </c>
      <c r="T3" s="49">
        <v>30</v>
      </c>
      <c r="U3" s="50">
        <v>26</v>
      </c>
      <c r="V3" s="51">
        <v>15</v>
      </c>
    </row>
    <row r="4" spans="1:22">
      <c r="A4" s="6" t="s">
        <v>1277</v>
      </c>
      <c r="B4" s="8" t="s">
        <v>2213</v>
      </c>
      <c r="C4" s="8">
        <v>1</v>
      </c>
      <c r="D4" s="9">
        <v>3.9</v>
      </c>
      <c r="E4" s="10">
        <f>C4/D4*F4</f>
        <v>37484.6153846154</v>
      </c>
      <c r="F4" s="11">
        <v>146190</v>
      </c>
      <c r="G4" s="11">
        <v>4873</v>
      </c>
      <c r="H4" s="37"/>
      <c r="I4" s="37"/>
      <c r="J4" s="40"/>
      <c r="K4" s="38"/>
      <c r="L4" s="39"/>
      <c r="M4" s="23"/>
      <c r="N4" s="20"/>
      <c r="O4" s="21"/>
      <c r="P4" s="21"/>
      <c r="Q4" s="21"/>
      <c r="R4" s="6"/>
      <c r="S4" s="70"/>
      <c r="T4" s="49"/>
      <c r="U4" s="50"/>
      <c r="V4" s="51"/>
    </row>
    <row r="5" spans="1:22">
      <c r="A5" s="6" t="s">
        <v>1277</v>
      </c>
      <c r="B5" s="8" t="s">
        <v>2214</v>
      </c>
      <c r="C5" s="8">
        <v>1</v>
      </c>
      <c r="D5" s="9">
        <v>3.9</v>
      </c>
      <c r="E5" s="10">
        <f>C5/D5*F5</f>
        <v>37484.6153846154</v>
      </c>
      <c r="F5" s="11">
        <v>146190</v>
      </c>
      <c r="G5" s="11">
        <v>4873</v>
      </c>
      <c r="H5" s="37"/>
      <c r="I5" s="37"/>
      <c r="J5" s="40"/>
      <c r="K5" s="38"/>
      <c r="L5" s="39"/>
      <c r="M5" s="23"/>
      <c r="N5" s="20"/>
      <c r="O5" s="21"/>
      <c r="P5" s="21"/>
      <c r="Q5" s="21"/>
      <c r="R5" s="6"/>
      <c r="S5" s="70"/>
      <c r="T5" s="49"/>
      <c r="U5" s="50"/>
      <c r="V5" s="51"/>
    </row>
    <row r="6" spans="1:22">
      <c r="A6" s="6"/>
      <c r="B6" s="8"/>
      <c r="C6" s="8">
        <f>SUM(C2:C5)</f>
        <v>3.9</v>
      </c>
      <c r="D6" s="9"/>
      <c r="E6" s="10">
        <f>SUM(E2:E5)</f>
        <v>146190</v>
      </c>
      <c r="F6" s="11"/>
      <c r="G6" s="11"/>
      <c r="H6" s="37">
        <f>E6/30</f>
        <v>4873</v>
      </c>
      <c r="I6" s="37">
        <f>SUM(I2:I3)</f>
        <v>730.769230769231</v>
      </c>
      <c r="J6" s="40"/>
      <c r="K6" s="38"/>
      <c r="L6" s="41"/>
      <c r="M6" s="23"/>
      <c r="N6" s="20"/>
      <c r="O6" s="23"/>
      <c r="P6" s="23"/>
      <c r="Q6" s="23"/>
      <c r="R6" s="8"/>
      <c r="S6" s="71"/>
      <c r="T6" s="51"/>
      <c r="U6" s="49">
        <f>SUM(U2:U3)</f>
        <v>50</v>
      </c>
      <c r="V6" s="51"/>
    </row>
    <row r="9" ht="28.8" spans="1:22">
      <c r="A9" s="3" t="s">
        <v>276</v>
      </c>
      <c r="B9" s="4" t="s">
        <v>277</v>
      </c>
      <c r="C9" s="4" t="s">
        <v>278</v>
      </c>
      <c r="D9" s="5" t="s">
        <v>279</v>
      </c>
      <c r="E9" s="5" t="s">
        <v>280</v>
      </c>
      <c r="F9" s="5" t="s">
        <v>281</v>
      </c>
      <c r="G9" s="5" t="s">
        <v>282</v>
      </c>
      <c r="H9" s="35" t="s">
        <v>283</v>
      </c>
      <c r="I9" s="35" t="s">
        <v>284</v>
      </c>
      <c r="J9" s="5" t="s">
        <v>942</v>
      </c>
      <c r="K9" s="5" t="s">
        <v>286</v>
      </c>
      <c r="L9" s="4" t="s">
        <v>287</v>
      </c>
      <c r="M9" s="36" t="s">
        <v>288</v>
      </c>
      <c r="N9" s="4" t="s">
        <v>277</v>
      </c>
      <c r="O9" s="4" t="s">
        <v>289</v>
      </c>
      <c r="P9" s="4" t="s">
        <v>290</v>
      </c>
      <c r="Q9" s="4" t="s">
        <v>291</v>
      </c>
      <c r="R9" s="4" t="s">
        <v>292</v>
      </c>
      <c r="S9" s="69" t="s">
        <v>441</v>
      </c>
      <c r="T9" s="47" t="s">
        <v>861</v>
      </c>
      <c r="U9" s="48" t="s">
        <v>942</v>
      </c>
      <c r="V9" s="51" t="s">
        <v>1133</v>
      </c>
    </row>
    <row r="10" spans="1:22">
      <c r="A10" s="6" t="s">
        <v>2215</v>
      </c>
      <c r="B10" s="8" t="s">
        <v>2214</v>
      </c>
      <c r="C10" s="8">
        <v>0.9</v>
      </c>
      <c r="D10" s="9">
        <v>3.9</v>
      </c>
      <c r="E10" s="10">
        <v>86027</v>
      </c>
      <c r="F10" s="11">
        <v>296100</v>
      </c>
      <c r="G10" s="11">
        <v>9870</v>
      </c>
      <c r="H10" s="37">
        <f>E10/30</f>
        <v>2867.56666666667</v>
      </c>
      <c r="I10" s="37"/>
      <c r="J10" s="60">
        <v>177</v>
      </c>
      <c r="K10" s="60">
        <v>112518</v>
      </c>
      <c r="L10" s="61">
        <v>0.38</v>
      </c>
      <c r="M10" s="62">
        <f>G10/J10</f>
        <v>55.7627118644068</v>
      </c>
      <c r="N10" s="20"/>
      <c r="O10" s="21"/>
      <c r="P10" s="21"/>
      <c r="Q10" s="21"/>
      <c r="R10" s="6"/>
      <c r="S10" s="70"/>
      <c r="T10" s="49"/>
      <c r="U10" s="50"/>
      <c r="V10" s="51"/>
    </row>
    <row r="11" spans="1:22">
      <c r="A11" s="6" t="s">
        <v>2215</v>
      </c>
      <c r="B11" s="8" t="s">
        <v>2213</v>
      </c>
      <c r="C11" s="8">
        <v>1</v>
      </c>
      <c r="D11" s="9">
        <v>3.9</v>
      </c>
      <c r="E11" s="10">
        <v>86027</v>
      </c>
      <c r="F11" s="11">
        <v>296100</v>
      </c>
      <c r="G11" s="11">
        <v>9870</v>
      </c>
      <c r="H11" s="37">
        <f>E11/30</f>
        <v>2867.56666666667</v>
      </c>
      <c r="I11" s="37">
        <f>C11/D11*J12</f>
        <v>0</v>
      </c>
      <c r="J11" s="63"/>
      <c r="K11" s="63"/>
      <c r="L11" s="64"/>
      <c r="M11" s="65"/>
      <c r="N11" s="20"/>
      <c r="O11" s="21"/>
      <c r="P11" s="21"/>
      <c r="Q11" s="21"/>
      <c r="R11" s="6"/>
      <c r="S11" s="70"/>
      <c r="T11" s="49"/>
      <c r="U11" s="50"/>
      <c r="V11" s="51"/>
    </row>
    <row r="12" spans="1:22">
      <c r="A12" s="6" t="s">
        <v>2215</v>
      </c>
      <c r="B12" s="8" t="s">
        <v>2216</v>
      </c>
      <c r="C12" s="8">
        <v>1</v>
      </c>
      <c r="D12" s="9">
        <v>3.9</v>
      </c>
      <c r="E12" s="10">
        <v>41348</v>
      </c>
      <c r="F12" s="11">
        <v>296100</v>
      </c>
      <c r="G12" s="11">
        <v>9870</v>
      </c>
      <c r="H12" s="37">
        <f>E12/30</f>
        <v>1378.26666666667</v>
      </c>
      <c r="I12" s="37">
        <f>C12/D12*J13</f>
        <v>0</v>
      </c>
      <c r="J12" s="63"/>
      <c r="K12" s="63"/>
      <c r="L12" s="64"/>
      <c r="M12" s="65"/>
      <c r="N12" s="20"/>
      <c r="O12" s="21"/>
      <c r="P12" s="21"/>
      <c r="Q12" s="21"/>
      <c r="R12" s="6"/>
      <c r="S12" s="70"/>
      <c r="T12" s="49"/>
      <c r="U12" s="50"/>
      <c r="V12" s="51"/>
    </row>
    <row r="13" spans="1:22">
      <c r="A13" s="6" t="s">
        <v>2215</v>
      </c>
      <c r="B13" s="8" t="s">
        <v>2217</v>
      </c>
      <c r="C13" s="8">
        <v>1</v>
      </c>
      <c r="D13" s="9">
        <v>3.9</v>
      </c>
      <c r="E13" s="10">
        <v>41348</v>
      </c>
      <c r="F13" s="11">
        <v>296100</v>
      </c>
      <c r="G13" s="11">
        <v>9870</v>
      </c>
      <c r="H13" s="37">
        <f t="shared" ref="H13:H20" si="0">E13/30</f>
        <v>1378.26666666667</v>
      </c>
      <c r="I13" s="37">
        <f>C13/D13*J14</f>
        <v>0</v>
      </c>
      <c r="J13" s="63"/>
      <c r="K13" s="63"/>
      <c r="L13" s="64"/>
      <c r="M13" s="65"/>
      <c r="N13" s="20"/>
      <c r="O13" s="21"/>
      <c r="P13" s="21"/>
      <c r="Q13" s="21"/>
      <c r="R13" s="6"/>
      <c r="S13" s="70"/>
      <c r="T13" s="49"/>
      <c r="U13" s="50"/>
      <c r="V13" s="51"/>
    </row>
    <row r="14" spans="1:22">
      <c r="A14" s="6" t="s">
        <v>2215</v>
      </c>
      <c r="B14" s="8" t="s">
        <v>294</v>
      </c>
      <c r="C14" s="8">
        <f>SUM(C10:C13)</f>
        <v>3.9</v>
      </c>
      <c r="D14" s="9"/>
      <c r="E14" s="10">
        <v>41350</v>
      </c>
      <c r="F14" s="11">
        <v>296100</v>
      </c>
      <c r="G14" s="11">
        <v>9870</v>
      </c>
      <c r="H14" s="37">
        <f t="shared" si="0"/>
        <v>1378.33333333333</v>
      </c>
      <c r="I14" s="37"/>
      <c r="J14" s="66"/>
      <c r="K14" s="66"/>
      <c r="L14" s="67"/>
      <c r="M14" s="68"/>
      <c r="N14" s="20"/>
      <c r="O14" s="23"/>
      <c r="P14" s="23"/>
      <c r="Q14" s="23"/>
      <c r="R14" s="8"/>
      <c r="S14" s="71"/>
      <c r="T14" s="51"/>
      <c r="U14" s="49"/>
      <c r="V14" s="51"/>
    </row>
    <row r="15" spans="5:8">
      <c r="E15">
        <f>SUM(E10:E14)</f>
        <v>296100</v>
      </c>
      <c r="H15">
        <f>SUM(H10:H14)</f>
        <v>9870</v>
      </c>
    </row>
    <row r="17" ht="28.8" spans="1:22">
      <c r="A17" s="3" t="s">
        <v>276</v>
      </c>
      <c r="B17" s="4" t="s">
        <v>277</v>
      </c>
      <c r="C17" s="4" t="s">
        <v>278</v>
      </c>
      <c r="D17" s="5" t="s">
        <v>279</v>
      </c>
      <c r="E17" s="5" t="s">
        <v>280</v>
      </c>
      <c r="F17" s="5" t="s">
        <v>281</v>
      </c>
      <c r="G17" s="5" t="s">
        <v>282</v>
      </c>
      <c r="H17" s="35" t="s">
        <v>283</v>
      </c>
      <c r="I17" s="35" t="s">
        <v>284</v>
      </c>
      <c r="J17" s="5" t="s">
        <v>285</v>
      </c>
      <c r="K17" s="5" t="s">
        <v>286</v>
      </c>
      <c r="L17" s="4" t="s">
        <v>287</v>
      </c>
      <c r="M17" s="36" t="s">
        <v>288</v>
      </c>
      <c r="N17" s="4" t="s">
        <v>277</v>
      </c>
      <c r="O17" s="4" t="s">
        <v>289</v>
      </c>
      <c r="P17" s="4" t="s">
        <v>290</v>
      </c>
      <c r="Q17" s="4" t="s">
        <v>291</v>
      </c>
      <c r="R17" s="4" t="s">
        <v>292</v>
      </c>
      <c r="S17" s="69" t="s">
        <v>441</v>
      </c>
      <c r="T17" s="47" t="s">
        <v>861</v>
      </c>
      <c r="U17" s="48" t="s">
        <v>942</v>
      </c>
      <c r="V17" s="51" t="s">
        <v>1133</v>
      </c>
    </row>
    <row r="18" spans="1:22">
      <c r="A18" s="6" t="s">
        <v>1277</v>
      </c>
      <c r="B18" s="8" t="s">
        <v>294</v>
      </c>
      <c r="C18" s="8">
        <v>0.9</v>
      </c>
      <c r="D18" s="9">
        <v>1.9</v>
      </c>
      <c r="E18" s="10">
        <f>C18/D18*F19</f>
        <v>50021.052631579</v>
      </c>
      <c r="F18" s="11">
        <v>105600</v>
      </c>
      <c r="G18" s="11">
        <v>3520</v>
      </c>
      <c r="H18" s="37">
        <f t="shared" si="0"/>
        <v>1667.36842105263</v>
      </c>
      <c r="I18" s="37">
        <f>C18/D18*J19</f>
        <v>710.526315789474</v>
      </c>
      <c r="J18" s="38">
        <v>1500</v>
      </c>
      <c r="K18" s="38">
        <v>25098</v>
      </c>
      <c r="L18" s="39">
        <v>0.23</v>
      </c>
      <c r="M18" s="23">
        <v>57.2</v>
      </c>
      <c r="N18" s="20" t="s">
        <v>294</v>
      </c>
      <c r="O18" s="21">
        <v>105</v>
      </c>
      <c r="P18" s="21">
        <f t="shared" ref="P18:P24" si="1">O18/4</f>
        <v>26.25</v>
      </c>
      <c r="Q18" s="21">
        <f t="shared" ref="Q18:Q24" si="2">P18/7</f>
        <v>3.75</v>
      </c>
      <c r="R18" s="6">
        <v>105</v>
      </c>
      <c r="S18" s="70">
        <v>0</v>
      </c>
      <c r="T18" s="49">
        <v>30</v>
      </c>
      <c r="U18" s="50">
        <v>24</v>
      </c>
      <c r="V18" s="51">
        <v>15</v>
      </c>
    </row>
    <row r="19" spans="1:22">
      <c r="A19" s="6" t="s">
        <v>1277</v>
      </c>
      <c r="B19" s="8" t="s">
        <v>2212</v>
      </c>
      <c r="C19" s="8">
        <v>1</v>
      </c>
      <c r="D19" s="9">
        <v>1.9</v>
      </c>
      <c r="E19" s="10">
        <f>C19/D19*F18</f>
        <v>55578.947368421</v>
      </c>
      <c r="F19" s="11">
        <v>105600</v>
      </c>
      <c r="G19" s="11">
        <v>3520</v>
      </c>
      <c r="H19" s="37">
        <f t="shared" si="0"/>
        <v>1852.63157894737</v>
      </c>
      <c r="I19" s="37">
        <f>C19/D19*J18</f>
        <v>789.473684210526</v>
      </c>
      <c r="J19" s="40">
        <v>1500</v>
      </c>
      <c r="K19" s="38">
        <v>25098</v>
      </c>
      <c r="L19" s="39">
        <v>0.23</v>
      </c>
      <c r="M19" s="23">
        <v>57.2</v>
      </c>
      <c r="N19" s="20" t="s">
        <v>944</v>
      </c>
      <c r="O19" s="21">
        <v>105</v>
      </c>
      <c r="P19" s="21">
        <f t="shared" si="1"/>
        <v>26.25</v>
      </c>
      <c r="Q19" s="21">
        <f t="shared" si="2"/>
        <v>3.75</v>
      </c>
      <c r="R19" s="6">
        <v>105</v>
      </c>
      <c r="S19" s="70">
        <v>0</v>
      </c>
      <c r="T19" s="49">
        <v>30</v>
      </c>
      <c r="U19" s="50">
        <v>26</v>
      </c>
      <c r="V19" s="51">
        <v>15</v>
      </c>
    </row>
    <row r="20" spans="1:22">
      <c r="A20" s="6"/>
      <c r="B20" s="8"/>
      <c r="C20" s="8">
        <f>SUM(C18:C19)</f>
        <v>1.9</v>
      </c>
      <c r="D20" s="9"/>
      <c r="E20" s="10">
        <f>SUM(E18:E19)</f>
        <v>105600</v>
      </c>
      <c r="F20" s="11"/>
      <c r="G20" s="11"/>
      <c r="H20" s="37">
        <f t="shared" si="0"/>
        <v>3520</v>
      </c>
      <c r="I20" s="37">
        <f>SUM(I18:I19)</f>
        <v>1500</v>
      </c>
      <c r="J20" s="40"/>
      <c r="K20" s="38"/>
      <c r="L20" s="41"/>
      <c r="M20" s="23"/>
      <c r="N20" s="20"/>
      <c r="O20" s="23"/>
      <c r="P20" s="23"/>
      <c r="Q20" s="23"/>
      <c r="R20" s="8"/>
      <c r="S20" s="71"/>
      <c r="T20" s="51"/>
      <c r="U20" s="49">
        <f>SUM(U18:U19)</f>
        <v>50</v>
      </c>
      <c r="V20" s="51"/>
    </row>
    <row r="22" ht="28.8" spans="1:22">
      <c r="A22" s="3" t="s">
        <v>276</v>
      </c>
      <c r="B22" s="4" t="s">
        <v>277</v>
      </c>
      <c r="C22" s="4" t="s">
        <v>278</v>
      </c>
      <c r="D22" s="5" t="s">
        <v>279</v>
      </c>
      <c r="E22" s="5" t="s">
        <v>280</v>
      </c>
      <c r="F22" s="5" t="s">
        <v>281</v>
      </c>
      <c r="G22" s="5" t="s">
        <v>282</v>
      </c>
      <c r="H22" s="35" t="s">
        <v>283</v>
      </c>
      <c r="I22" s="35" t="s">
        <v>284</v>
      </c>
      <c r="J22" s="5" t="s">
        <v>285</v>
      </c>
      <c r="K22" s="5" t="s">
        <v>286</v>
      </c>
      <c r="L22" s="4" t="s">
        <v>287</v>
      </c>
      <c r="M22" s="36" t="s">
        <v>288</v>
      </c>
      <c r="N22" s="4" t="s">
        <v>277</v>
      </c>
      <c r="O22" s="4" t="s">
        <v>289</v>
      </c>
      <c r="P22" s="4" t="s">
        <v>290</v>
      </c>
      <c r="Q22" s="4" t="s">
        <v>291</v>
      </c>
      <c r="R22" s="4" t="s">
        <v>292</v>
      </c>
      <c r="S22" s="69" t="s">
        <v>441</v>
      </c>
      <c r="T22" s="47" t="s">
        <v>861</v>
      </c>
      <c r="U22" s="48" t="s">
        <v>942</v>
      </c>
      <c r="V22" s="51" t="s">
        <v>1133</v>
      </c>
    </row>
    <row r="23" spans="1:22">
      <c r="A23" s="6" t="s">
        <v>1277</v>
      </c>
      <c r="B23" s="8" t="s">
        <v>294</v>
      </c>
      <c r="C23" s="8">
        <v>0.9</v>
      </c>
      <c r="D23" s="9">
        <v>3.9</v>
      </c>
      <c r="E23" s="10">
        <v>27191</v>
      </c>
      <c r="F23" s="11">
        <v>151063</v>
      </c>
      <c r="G23" s="11">
        <f>F23/31</f>
        <v>4873</v>
      </c>
      <c r="H23" s="37">
        <f>E23/31</f>
        <v>877.129032258065</v>
      </c>
      <c r="I23" s="37">
        <f>C23/D23*J24</f>
        <v>346.153846153846</v>
      </c>
      <c r="J23" s="38">
        <v>1500</v>
      </c>
      <c r="K23" s="38">
        <v>25098</v>
      </c>
      <c r="L23" s="39">
        <v>0.23</v>
      </c>
      <c r="M23" s="23">
        <v>57.2</v>
      </c>
      <c r="N23" s="20" t="s">
        <v>294</v>
      </c>
      <c r="O23" s="21">
        <v>105</v>
      </c>
      <c r="P23" s="21">
        <f t="shared" si="1"/>
        <v>26.25</v>
      </c>
      <c r="Q23" s="21">
        <f t="shared" si="2"/>
        <v>3.75</v>
      </c>
      <c r="R23" s="6">
        <v>105</v>
      </c>
      <c r="S23" s="70">
        <v>0</v>
      </c>
      <c r="T23" s="49">
        <v>30</v>
      </c>
      <c r="U23" s="50">
        <v>24</v>
      </c>
      <c r="V23" s="51">
        <v>15</v>
      </c>
    </row>
    <row r="24" spans="1:22">
      <c r="A24" s="6" t="s">
        <v>1277</v>
      </c>
      <c r="B24" s="8" t="s">
        <v>2212</v>
      </c>
      <c r="C24" s="8">
        <v>1</v>
      </c>
      <c r="D24" s="9">
        <v>3.9</v>
      </c>
      <c r="E24" s="10">
        <v>30213</v>
      </c>
      <c r="F24" s="11">
        <v>151063</v>
      </c>
      <c r="G24" s="11">
        <v>4873</v>
      </c>
      <c r="H24" s="37">
        <f>E24/31</f>
        <v>974.612903225806</v>
      </c>
      <c r="I24" s="37">
        <f>C24/D24*J23</f>
        <v>384.615384615385</v>
      </c>
      <c r="J24" s="40">
        <v>1500</v>
      </c>
      <c r="K24" s="38">
        <v>25098</v>
      </c>
      <c r="L24" s="39">
        <v>0.23</v>
      </c>
      <c r="M24" s="23">
        <v>57.2</v>
      </c>
      <c r="N24" s="20" t="s">
        <v>944</v>
      </c>
      <c r="O24" s="21">
        <v>105</v>
      </c>
      <c r="P24" s="21">
        <f t="shared" si="1"/>
        <v>26.25</v>
      </c>
      <c r="Q24" s="21">
        <f t="shared" si="2"/>
        <v>3.75</v>
      </c>
      <c r="R24" s="6">
        <v>105</v>
      </c>
      <c r="S24" s="70">
        <v>0</v>
      </c>
      <c r="T24" s="49">
        <v>30</v>
      </c>
      <c r="U24" s="50">
        <v>26</v>
      </c>
      <c r="V24" s="51">
        <v>15</v>
      </c>
    </row>
    <row r="25" spans="1:22">
      <c r="A25" s="6" t="s">
        <v>1277</v>
      </c>
      <c r="B25" s="8" t="s">
        <v>2213</v>
      </c>
      <c r="C25" s="8">
        <v>1</v>
      </c>
      <c r="D25" s="9">
        <v>3.9</v>
      </c>
      <c r="E25" s="10">
        <v>30213</v>
      </c>
      <c r="F25" s="11">
        <v>151063</v>
      </c>
      <c r="G25" s="11">
        <v>4873</v>
      </c>
      <c r="H25" s="37">
        <f>E25/31</f>
        <v>974.612903225806</v>
      </c>
      <c r="I25" s="37"/>
      <c r="J25" s="40"/>
      <c r="K25" s="38"/>
      <c r="L25" s="39"/>
      <c r="M25" s="23"/>
      <c r="N25" s="20"/>
      <c r="O25" s="21"/>
      <c r="P25" s="21"/>
      <c r="Q25" s="21"/>
      <c r="R25" s="6"/>
      <c r="S25" s="70"/>
      <c r="T25" s="49"/>
      <c r="U25" s="50"/>
      <c r="V25" s="51"/>
    </row>
    <row r="26" spans="1:22">
      <c r="A26" s="6" t="s">
        <v>1277</v>
      </c>
      <c r="B26" s="8" t="s">
        <v>2214</v>
      </c>
      <c r="C26" s="8">
        <v>1</v>
      </c>
      <c r="D26" s="9">
        <v>3.9</v>
      </c>
      <c r="E26" s="10">
        <v>30213</v>
      </c>
      <c r="F26" s="11">
        <v>151063</v>
      </c>
      <c r="G26" s="11">
        <v>4873</v>
      </c>
      <c r="H26" s="37">
        <f>E26/31</f>
        <v>974.612903225806</v>
      </c>
      <c r="I26" s="37"/>
      <c r="J26" s="40"/>
      <c r="K26" s="38"/>
      <c r="L26" s="39"/>
      <c r="M26" s="23"/>
      <c r="N26" s="20"/>
      <c r="O26" s="21"/>
      <c r="P26" s="21"/>
      <c r="Q26" s="21"/>
      <c r="R26" s="6"/>
      <c r="S26" s="70"/>
      <c r="T26" s="49"/>
      <c r="U26" s="50"/>
      <c r="V26" s="51"/>
    </row>
    <row r="27" spans="1:22">
      <c r="A27" s="6"/>
      <c r="B27" s="8" t="s">
        <v>2217</v>
      </c>
      <c r="C27" s="8"/>
      <c r="D27" s="9"/>
      <c r="E27" s="10">
        <v>33233</v>
      </c>
      <c r="F27" s="11">
        <v>151063</v>
      </c>
      <c r="G27" s="11">
        <v>4873</v>
      </c>
      <c r="H27" s="37">
        <f>E27/31</f>
        <v>1072.03225806452</v>
      </c>
      <c r="I27" s="37"/>
      <c r="J27" s="40"/>
      <c r="K27" s="38"/>
      <c r="L27" s="39"/>
      <c r="M27" s="23"/>
      <c r="N27" s="20"/>
      <c r="O27" s="21"/>
      <c r="P27" s="21"/>
      <c r="Q27" s="21"/>
      <c r="R27" s="6"/>
      <c r="S27" s="70"/>
      <c r="T27" s="49"/>
      <c r="U27" s="50"/>
      <c r="V27" s="51"/>
    </row>
    <row r="28" spans="1:22">
      <c r="A28" s="6"/>
      <c r="B28" s="8"/>
      <c r="C28" s="8">
        <f>SUM(C23:C26)</f>
        <v>3.9</v>
      </c>
      <c r="D28" s="9"/>
      <c r="E28" s="10">
        <f>SUM(E23:E27)</f>
        <v>151063</v>
      </c>
      <c r="F28" s="11"/>
      <c r="G28" s="11"/>
      <c r="H28" s="37">
        <f>SUM(H23:H27)</f>
        <v>4873</v>
      </c>
      <c r="I28" s="37">
        <f>SUM(I23:I24)</f>
        <v>730.769230769231</v>
      </c>
      <c r="J28" s="40"/>
      <c r="K28" s="38"/>
      <c r="L28" s="41"/>
      <c r="M28" s="23"/>
      <c r="N28" s="20"/>
      <c r="O28" s="23"/>
      <c r="P28" s="23"/>
      <c r="Q28" s="23"/>
      <c r="R28" s="8"/>
      <c r="S28" s="71"/>
      <c r="T28" s="51"/>
      <c r="U28" s="49">
        <f>SUM(U23:U24)</f>
        <v>50</v>
      </c>
      <c r="V28" s="51"/>
    </row>
    <row r="29" customFormat="1"/>
    <row r="30" customFormat="1"/>
    <row r="31" ht="28.8" spans="1:22">
      <c r="A31" s="3" t="s">
        <v>276</v>
      </c>
      <c r="B31" s="4" t="s">
        <v>277</v>
      </c>
      <c r="C31" s="4" t="s">
        <v>278</v>
      </c>
      <c r="D31" s="5" t="s">
        <v>279</v>
      </c>
      <c r="E31" s="5" t="s">
        <v>280</v>
      </c>
      <c r="F31" s="5" t="s">
        <v>281</v>
      </c>
      <c r="G31" s="5" t="s">
        <v>282</v>
      </c>
      <c r="H31" s="35" t="s">
        <v>283</v>
      </c>
      <c r="I31" s="35" t="s">
        <v>284</v>
      </c>
      <c r="J31" s="5" t="s">
        <v>942</v>
      </c>
      <c r="K31" s="5" t="s">
        <v>286</v>
      </c>
      <c r="L31" s="4" t="s">
        <v>287</v>
      </c>
      <c r="M31" s="36" t="s">
        <v>288</v>
      </c>
      <c r="N31" s="4" t="s">
        <v>277</v>
      </c>
      <c r="O31" s="4" t="s">
        <v>289</v>
      </c>
      <c r="P31" s="4" t="s">
        <v>290</v>
      </c>
      <c r="Q31" s="4" t="s">
        <v>291</v>
      </c>
      <c r="R31" s="4" t="s">
        <v>292</v>
      </c>
      <c r="S31" s="69" t="s">
        <v>441</v>
      </c>
      <c r="T31" s="47" t="s">
        <v>861</v>
      </c>
      <c r="U31" s="48" t="s">
        <v>942</v>
      </c>
      <c r="V31" s="51" t="s">
        <v>1133</v>
      </c>
    </row>
    <row r="32" spans="1:22">
      <c r="A32" s="6" t="s">
        <v>2215</v>
      </c>
      <c r="B32" s="8" t="s">
        <v>2214</v>
      </c>
      <c r="C32" s="8">
        <v>0.9</v>
      </c>
      <c r="D32" s="9">
        <v>3.9</v>
      </c>
      <c r="E32" s="10">
        <v>67993</v>
      </c>
      <c r="F32" s="11">
        <v>305970</v>
      </c>
      <c r="G32" s="11">
        <f>F32/31</f>
        <v>9870</v>
      </c>
      <c r="H32" s="37">
        <f t="shared" ref="H32:H37" si="3">E32/31</f>
        <v>2193.32258064516</v>
      </c>
      <c r="I32" s="37"/>
      <c r="J32" s="60">
        <v>177</v>
      </c>
      <c r="K32" s="60">
        <v>112518</v>
      </c>
      <c r="L32" s="61">
        <v>0.38</v>
      </c>
      <c r="M32" s="62">
        <f>G32/J32</f>
        <v>55.7627118644068</v>
      </c>
      <c r="N32" s="20"/>
      <c r="O32" s="21"/>
      <c r="P32" s="21"/>
      <c r="Q32" s="21"/>
      <c r="R32" s="6"/>
      <c r="S32" s="70"/>
      <c r="T32" s="49"/>
      <c r="U32" s="50"/>
      <c r="V32" s="51"/>
    </row>
    <row r="33" spans="1:22">
      <c r="A33" s="6" t="s">
        <v>2215</v>
      </c>
      <c r="B33" s="8" t="s">
        <v>2213</v>
      </c>
      <c r="C33" s="8">
        <v>1</v>
      </c>
      <c r="D33" s="9">
        <v>3.9</v>
      </c>
      <c r="E33" s="10">
        <v>67993</v>
      </c>
      <c r="F33" s="11">
        <v>305970</v>
      </c>
      <c r="G33" s="11">
        <v>9870</v>
      </c>
      <c r="H33" s="37">
        <f t="shared" si="3"/>
        <v>2193.32258064516</v>
      </c>
      <c r="I33" s="37">
        <f t="shared" ref="I33:I35" si="4">C33/D33*J34</f>
        <v>0</v>
      </c>
      <c r="J33" s="63"/>
      <c r="K33" s="63"/>
      <c r="L33" s="64"/>
      <c r="M33" s="65"/>
      <c r="N33" s="20"/>
      <c r="O33" s="21"/>
      <c r="P33" s="21"/>
      <c r="Q33" s="21"/>
      <c r="R33" s="6"/>
      <c r="S33" s="70"/>
      <c r="T33" s="49"/>
      <c r="U33" s="50"/>
      <c r="V33" s="51"/>
    </row>
    <row r="34" spans="1:22">
      <c r="A34" s="6" t="s">
        <v>2215</v>
      </c>
      <c r="B34" s="8" t="s">
        <v>2216</v>
      </c>
      <c r="C34" s="8">
        <v>1</v>
      </c>
      <c r="D34" s="9">
        <v>3.9</v>
      </c>
      <c r="E34" s="10">
        <v>33997</v>
      </c>
      <c r="F34" s="11">
        <v>305970</v>
      </c>
      <c r="G34" s="11">
        <v>9870</v>
      </c>
      <c r="H34" s="37">
        <f t="shared" si="3"/>
        <v>1096.67741935484</v>
      </c>
      <c r="I34" s="37">
        <f t="shared" si="4"/>
        <v>0</v>
      </c>
      <c r="J34" s="63"/>
      <c r="K34" s="63"/>
      <c r="L34" s="64"/>
      <c r="M34" s="65"/>
      <c r="N34" s="20"/>
      <c r="O34" s="21"/>
      <c r="P34" s="21"/>
      <c r="Q34" s="21"/>
      <c r="R34" s="6"/>
      <c r="S34" s="70"/>
      <c r="T34" s="49"/>
      <c r="U34" s="50"/>
      <c r="V34" s="51"/>
    </row>
    <row r="35" spans="1:22">
      <c r="A35" s="6" t="s">
        <v>2215</v>
      </c>
      <c r="B35" s="8" t="s">
        <v>2217</v>
      </c>
      <c r="C35" s="8">
        <v>1</v>
      </c>
      <c r="D35" s="9">
        <v>3.9</v>
      </c>
      <c r="E35" s="10">
        <v>74793</v>
      </c>
      <c r="F35" s="11">
        <v>305970</v>
      </c>
      <c r="G35" s="11">
        <v>9870</v>
      </c>
      <c r="H35" s="37">
        <f t="shared" si="3"/>
        <v>2412.67741935484</v>
      </c>
      <c r="I35" s="37">
        <f t="shared" si="4"/>
        <v>0</v>
      </c>
      <c r="J35" s="63"/>
      <c r="K35" s="63"/>
      <c r="L35" s="64"/>
      <c r="M35" s="65"/>
      <c r="N35" s="20"/>
      <c r="O35" s="21"/>
      <c r="P35" s="21"/>
      <c r="Q35" s="21"/>
      <c r="R35" s="6"/>
      <c r="S35" s="70"/>
      <c r="T35" s="49"/>
      <c r="U35" s="50"/>
      <c r="V35" s="51"/>
    </row>
    <row r="36" spans="1:22">
      <c r="A36" s="6" t="s">
        <v>2215</v>
      </c>
      <c r="B36" s="8" t="s">
        <v>294</v>
      </c>
      <c r="C36" s="8">
        <f>SUM(C32:C35)</f>
        <v>3.9</v>
      </c>
      <c r="D36" s="9"/>
      <c r="E36" s="10">
        <v>61194</v>
      </c>
      <c r="F36" s="11">
        <v>305970</v>
      </c>
      <c r="G36" s="11">
        <v>9870</v>
      </c>
      <c r="H36" s="37">
        <f t="shared" si="3"/>
        <v>1974</v>
      </c>
      <c r="I36" s="37"/>
      <c r="J36" s="66"/>
      <c r="K36" s="66"/>
      <c r="L36" s="67"/>
      <c r="M36" s="68"/>
      <c r="N36" s="20"/>
      <c r="O36" s="23"/>
      <c r="P36" s="23"/>
      <c r="Q36" s="23"/>
      <c r="R36" s="8"/>
      <c r="S36" s="71"/>
      <c r="T36" s="51"/>
      <c r="U36" s="49"/>
      <c r="V36" s="51"/>
    </row>
    <row r="37" customFormat="1" spans="5:8">
      <c r="E37">
        <f>SUM(E32:E36)</f>
        <v>305970</v>
      </c>
      <c r="H37" s="37">
        <f t="shared" si="3"/>
        <v>9870</v>
      </c>
    </row>
  </sheetData>
  <mergeCells count="8">
    <mergeCell ref="J10:J14"/>
    <mergeCell ref="J32:J36"/>
    <mergeCell ref="K10:K14"/>
    <mergeCell ref="K32:K36"/>
    <mergeCell ref="L10:L14"/>
    <mergeCell ref="L32:L36"/>
    <mergeCell ref="M10:M14"/>
    <mergeCell ref="M32:M36"/>
  </mergeCells>
  <pageMargins left="0.75" right="0.75" top="1" bottom="1" header="0.5" footer="0.5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T10" sqref="T10"/>
    </sheetView>
  </sheetViews>
  <sheetFormatPr defaultColWidth="8.88888888888889" defaultRowHeight="14.4"/>
  <cols>
    <col min="4" max="4" width="4.55555555555556" customWidth="1"/>
    <col min="5" max="5" width="6.22222222222222" customWidth="1"/>
    <col min="6" max="6" width="8.11111111111111" customWidth="1"/>
    <col min="7" max="7" width="7.66666666666667" customWidth="1"/>
    <col min="8" max="8" width="6" customWidth="1"/>
    <col min="9" max="9" width="6.44444444444444" customWidth="1"/>
    <col min="10" max="10" width="5.88888888888889" customWidth="1"/>
    <col min="11" max="11" width="6.77777777777778" customWidth="1"/>
    <col min="12" max="12" width="7.55555555555556" customWidth="1"/>
    <col min="13" max="13" width="5.33333333333333" customWidth="1"/>
    <col min="14" max="14" width="4.55555555555556" customWidth="1"/>
    <col min="16" max="16" width="6.33333333333333" customWidth="1"/>
    <col min="17" max="18" width="4.11111111111111" customWidth="1"/>
    <col min="19" max="19" width="5.22222222222222" customWidth="1"/>
    <col min="20" max="20" width="5.55555555555556" customWidth="1"/>
    <col min="21" max="21" width="5.88888888888889" customWidth="1"/>
    <col min="22" max="22" width="5.11111111111111" customWidth="1"/>
    <col min="23" max="23" width="4.88888888888889" customWidth="1"/>
  </cols>
  <sheetData>
    <row r="1" ht="53" customHeight="1" spans="1:14">
      <c r="A1" s="3" t="s">
        <v>276</v>
      </c>
      <c r="B1" s="3"/>
      <c r="C1" s="4" t="s">
        <v>277</v>
      </c>
      <c r="D1" s="4" t="s">
        <v>278</v>
      </c>
      <c r="E1" s="5" t="s">
        <v>279</v>
      </c>
      <c r="F1" s="5" t="s">
        <v>280</v>
      </c>
      <c r="G1" s="5" t="s">
        <v>281</v>
      </c>
      <c r="H1" s="5" t="s">
        <v>282</v>
      </c>
      <c r="I1" s="35" t="s">
        <v>283</v>
      </c>
      <c r="J1" s="35" t="s">
        <v>284</v>
      </c>
      <c r="K1" s="5" t="s">
        <v>285</v>
      </c>
      <c r="L1" s="5" t="s">
        <v>286</v>
      </c>
      <c r="M1" s="4" t="s">
        <v>287</v>
      </c>
      <c r="N1" s="36" t="s">
        <v>288</v>
      </c>
    </row>
    <row r="2" ht="30" customHeight="1" spans="1:14">
      <c r="A2" s="6" t="s">
        <v>1277</v>
      </c>
      <c r="B2" s="6"/>
      <c r="C2" s="7" t="s">
        <v>2216</v>
      </c>
      <c r="D2" s="8">
        <v>0.6</v>
      </c>
      <c r="E2" s="9">
        <v>4.2</v>
      </c>
      <c r="F2" s="10">
        <f>D2/E2*G3</f>
        <v>36660</v>
      </c>
      <c r="G2" s="11">
        <v>256620</v>
      </c>
      <c r="H2" s="11">
        <v>4873</v>
      </c>
      <c r="I2" s="37">
        <f>F2/30</f>
        <v>1222</v>
      </c>
      <c r="J2" s="37">
        <f>D2/E2*K3</f>
        <v>218.571428571429</v>
      </c>
      <c r="K2" s="38">
        <v>1530</v>
      </c>
      <c r="L2" s="38">
        <v>48242.7</v>
      </c>
      <c r="M2" s="39">
        <v>0.33</v>
      </c>
      <c r="N2" s="23">
        <f>G2/K2</f>
        <v>167.725490196078</v>
      </c>
    </row>
    <row r="3" ht="30" customHeight="1" spans="1:14">
      <c r="A3" s="6" t="s">
        <v>1277</v>
      </c>
      <c r="B3" s="6"/>
      <c r="C3" s="7" t="s">
        <v>2217</v>
      </c>
      <c r="D3" s="8">
        <v>1</v>
      </c>
      <c r="E3" s="9">
        <v>4.2</v>
      </c>
      <c r="F3" s="10">
        <f>D3/E3*G4</f>
        <v>61100</v>
      </c>
      <c r="G3" s="11">
        <v>256620</v>
      </c>
      <c r="H3" s="11">
        <v>4873</v>
      </c>
      <c r="I3" s="37">
        <f>F3/30</f>
        <v>2036.66666666667</v>
      </c>
      <c r="J3" s="37">
        <f>D3/E3*K2</f>
        <v>364.285714285714</v>
      </c>
      <c r="K3" s="40">
        <v>1530</v>
      </c>
      <c r="L3" s="38">
        <v>48242.7</v>
      </c>
      <c r="M3" s="39">
        <v>0.33</v>
      </c>
      <c r="N3" s="23">
        <f>G3/K3</f>
        <v>167.725490196078</v>
      </c>
    </row>
    <row r="4" ht="30" customHeight="1" spans="1:14">
      <c r="A4" s="6"/>
      <c r="B4" s="6"/>
      <c r="C4" s="12" t="s">
        <v>2214</v>
      </c>
      <c r="D4" s="8">
        <v>1</v>
      </c>
      <c r="E4" s="9">
        <v>4.2</v>
      </c>
      <c r="F4" s="10">
        <f>D4/E4*G5</f>
        <v>61100</v>
      </c>
      <c r="G4" s="11">
        <v>256620</v>
      </c>
      <c r="H4" s="11"/>
      <c r="I4" s="37">
        <f>F4/30</f>
        <v>2036.66666666667</v>
      </c>
      <c r="J4" s="37">
        <f>SUM(J2:J3)</f>
        <v>582.857142857143</v>
      </c>
      <c r="K4" s="40"/>
      <c r="L4" s="38"/>
      <c r="M4" s="41"/>
      <c r="N4" s="23"/>
    </row>
    <row r="5" ht="30" customHeight="1" spans="1:14">
      <c r="A5" s="13"/>
      <c r="B5" s="13"/>
      <c r="C5" s="14" t="s">
        <v>2213</v>
      </c>
      <c r="D5" s="15">
        <v>1</v>
      </c>
      <c r="E5" s="9">
        <v>4.2</v>
      </c>
      <c r="F5" s="10">
        <f>D5/E5*G6</f>
        <v>61100</v>
      </c>
      <c r="G5" s="11">
        <v>256620</v>
      </c>
      <c r="H5" s="16"/>
      <c r="I5" s="42"/>
      <c r="J5" s="42"/>
      <c r="K5" s="43"/>
      <c r="L5" s="44"/>
      <c r="M5" s="45"/>
      <c r="N5" s="46"/>
    </row>
    <row r="6" ht="30" customHeight="1" spans="1:14">
      <c r="A6" s="13"/>
      <c r="B6" s="13"/>
      <c r="C6" s="14" t="s">
        <v>2218</v>
      </c>
      <c r="D6" s="15">
        <v>0.6</v>
      </c>
      <c r="E6" s="9">
        <v>4.2</v>
      </c>
      <c r="F6" s="10">
        <f>D6/E6*G7</f>
        <v>36660</v>
      </c>
      <c r="G6" s="11">
        <v>256620</v>
      </c>
      <c r="H6" s="16"/>
      <c r="I6" s="42"/>
      <c r="J6" s="42"/>
      <c r="K6" s="43"/>
      <c r="L6" s="44"/>
      <c r="M6" s="45"/>
      <c r="N6" s="46"/>
    </row>
    <row r="7" ht="30" customHeight="1" spans="1:14">
      <c r="A7" s="13"/>
      <c r="B7" s="13"/>
      <c r="C7" s="15"/>
      <c r="D7" s="15">
        <f>SUM(D2:D6)</f>
        <v>4.2</v>
      </c>
      <c r="E7" s="9">
        <v>4.2</v>
      </c>
      <c r="F7" s="10">
        <f>SUM(F2:F6)</f>
        <v>256620</v>
      </c>
      <c r="G7" s="11">
        <v>256620</v>
      </c>
      <c r="H7" s="16"/>
      <c r="I7" s="42"/>
      <c r="J7" s="42"/>
      <c r="K7" s="43"/>
      <c r="L7" s="44"/>
      <c r="M7" s="45"/>
      <c r="N7" s="46"/>
    </row>
    <row r="8" ht="30" customHeight="1" spans="1:14">
      <c r="A8" s="13"/>
      <c r="B8" s="13"/>
      <c r="C8" s="15"/>
      <c r="D8" s="15"/>
      <c r="E8" s="17"/>
      <c r="F8" s="18"/>
      <c r="G8" s="16"/>
      <c r="H8" s="16"/>
      <c r="I8" s="42"/>
      <c r="J8" s="42"/>
      <c r="K8" s="43"/>
      <c r="L8" s="44"/>
      <c r="M8" s="45"/>
      <c r="N8" s="46"/>
    </row>
    <row r="9" ht="30" customHeight="1" spans="1:14">
      <c r="A9" s="13"/>
      <c r="B9" s="13"/>
      <c r="C9" s="15"/>
      <c r="D9" s="15"/>
      <c r="E9" s="17"/>
      <c r="F9" s="18"/>
      <c r="G9" s="16"/>
      <c r="H9" s="16"/>
      <c r="I9" s="42"/>
      <c r="J9" s="42"/>
      <c r="K9" s="43"/>
      <c r="L9" s="44"/>
      <c r="M9" s="45"/>
      <c r="N9" s="46"/>
    </row>
    <row r="11" ht="57.6" spans="3:11">
      <c r="C11" s="4" t="s">
        <v>277</v>
      </c>
      <c r="D11" s="4" t="s">
        <v>289</v>
      </c>
      <c r="E11" s="4" t="s">
        <v>290</v>
      </c>
      <c r="F11" s="4" t="s">
        <v>291</v>
      </c>
      <c r="G11" s="4" t="s">
        <v>292</v>
      </c>
      <c r="H11" s="19" t="s">
        <v>441</v>
      </c>
      <c r="I11" s="47" t="s">
        <v>861</v>
      </c>
      <c r="J11" s="48" t="s">
        <v>942</v>
      </c>
      <c r="K11" s="47" t="s">
        <v>2219</v>
      </c>
    </row>
    <row r="12" ht="30" customHeight="1" spans="3:11">
      <c r="C12" s="20" t="s">
        <v>294</v>
      </c>
      <c r="D12" s="21">
        <v>60</v>
      </c>
      <c r="E12" s="21">
        <f>D12/4</f>
        <v>15</v>
      </c>
      <c r="F12" s="21">
        <f>E12/7</f>
        <v>2.14285714285714</v>
      </c>
      <c r="G12" s="6">
        <v>60</v>
      </c>
      <c r="H12" s="22">
        <v>10</v>
      </c>
      <c r="I12" s="49">
        <v>60</v>
      </c>
      <c r="J12" s="50">
        <f>D2/E2*K2/30</f>
        <v>7.28571428571429</v>
      </c>
      <c r="K12" s="51">
        <v>12</v>
      </c>
    </row>
    <row r="13" ht="30" customHeight="1" spans="3:11">
      <c r="C13" s="20" t="s">
        <v>2212</v>
      </c>
      <c r="D13" s="21">
        <v>60</v>
      </c>
      <c r="E13" s="21">
        <f>D13/4</f>
        <v>15</v>
      </c>
      <c r="F13" s="21">
        <f>E13/7</f>
        <v>2.14285714285714</v>
      </c>
      <c r="G13" s="6">
        <v>60</v>
      </c>
      <c r="H13" s="22">
        <v>10</v>
      </c>
      <c r="I13" s="49">
        <v>60</v>
      </c>
      <c r="J13" s="50">
        <f>D3/E3*K3/30</f>
        <v>12.1428571428571</v>
      </c>
      <c r="K13" s="51">
        <v>12</v>
      </c>
    </row>
    <row r="14" ht="30" customHeight="1" spans="3:11">
      <c r="C14" s="20"/>
      <c r="D14" s="23"/>
      <c r="E14" s="23"/>
      <c r="F14" s="23"/>
      <c r="G14" s="8"/>
      <c r="H14" s="24"/>
      <c r="I14" s="51"/>
      <c r="J14" s="50">
        <f>SUM(J12:J13)</f>
        <v>19.4285714285714</v>
      </c>
      <c r="K14" s="51"/>
    </row>
    <row r="20" s="1" customFormat="1" ht="54" customHeight="1" spans="1:14">
      <c r="A20" s="25" t="s">
        <v>276</v>
      </c>
      <c r="B20" s="25"/>
      <c r="C20" s="26" t="s">
        <v>277</v>
      </c>
      <c r="D20" s="26" t="s">
        <v>278</v>
      </c>
      <c r="E20" s="27" t="s">
        <v>279</v>
      </c>
      <c r="F20" s="27" t="s">
        <v>280</v>
      </c>
      <c r="G20" s="27" t="s">
        <v>281</v>
      </c>
      <c r="H20" s="27" t="s">
        <v>282</v>
      </c>
      <c r="I20" s="52" t="s">
        <v>283</v>
      </c>
      <c r="J20" s="52" t="s">
        <v>284</v>
      </c>
      <c r="K20" s="27" t="s">
        <v>285</v>
      </c>
      <c r="L20" s="27" t="s">
        <v>286</v>
      </c>
      <c r="M20" s="26" t="s">
        <v>287</v>
      </c>
      <c r="N20" s="53" t="s">
        <v>288</v>
      </c>
    </row>
    <row r="21" s="2" customFormat="1" ht="20" customHeight="1" spans="1:14">
      <c r="A21" s="28" t="s">
        <v>1277</v>
      </c>
      <c r="B21" s="28">
        <v>7006</v>
      </c>
      <c r="C21" s="7" t="s">
        <v>294</v>
      </c>
      <c r="D21" s="7">
        <v>0.2</v>
      </c>
      <c r="E21" s="29">
        <v>2.8</v>
      </c>
      <c r="F21" s="10">
        <f>D21/E21*G21</f>
        <v>21150</v>
      </c>
      <c r="G21" s="11">
        <v>296100</v>
      </c>
      <c r="H21" s="11">
        <v>9870</v>
      </c>
      <c r="I21" s="37">
        <f>F21/30</f>
        <v>705</v>
      </c>
      <c r="J21" s="37">
        <f>D21/E21*K21</f>
        <v>379.285714285714</v>
      </c>
      <c r="K21" s="11">
        <v>5310</v>
      </c>
      <c r="L21" s="11">
        <v>112518</v>
      </c>
      <c r="M21" s="54">
        <v>0.38</v>
      </c>
      <c r="N21" s="32">
        <f>G21/K21</f>
        <v>55.7627118644068</v>
      </c>
    </row>
    <row r="22" s="2" customFormat="1" ht="20" customHeight="1" spans="1:14">
      <c r="A22" s="28" t="s">
        <v>1277</v>
      </c>
      <c r="B22" s="28">
        <v>15902</v>
      </c>
      <c r="C22" s="7" t="s">
        <v>2212</v>
      </c>
      <c r="D22" s="7">
        <v>0.6</v>
      </c>
      <c r="E22" s="29">
        <v>2.8</v>
      </c>
      <c r="F22" s="10">
        <f>D22/E22*G22</f>
        <v>63450</v>
      </c>
      <c r="G22" s="11">
        <v>296100</v>
      </c>
      <c r="H22" s="11">
        <v>9870</v>
      </c>
      <c r="I22" s="37">
        <f>F22/30</f>
        <v>2115</v>
      </c>
      <c r="J22" s="37">
        <f>D22/E22*K22</f>
        <v>1137.85714285714</v>
      </c>
      <c r="K22" s="55">
        <v>5310</v>
      </c>
      <c r="L22" s="11">
        <v>112518</v>
      </c>
      <c r="M22" s="54">
        <v>0.38</v>
      </c>
      <c r="N22" s="32">
        <f>G22/K22</f>
        <v>55.7627118644068</v>
      </c>
    </row>
    <row r="23" s="1" customFormat="1" ht="20" customHeight="1" spans="3:14">
      <c r="C23" s="14"/>
      <c r="D23" s="14"/>
      <c r="E23" s="14"/>
      <c r="F23" s="30"/>
      <c r="G23" s="14"/>
      <c r="H23" s="14"/>
      <c r="I23" s="37"/>
      <c r="J23" s="56"/>
      <c r="K23" s="14"/>
      <c r="L23" s="14"/>
      <c r="M23" s="14"/>
      <c r="N23" s="33"/>
    </row>
    <row r="25" ht="57.6" spans="3:11">
      <c r="C25" s="26" t="s">
        <v>277</v>
      </c>
      <c r="D25" s="26" t="s">
        <v>289</v>
      </c>
      <c r="E25" s="26" t="s">
        <v>290</v>
      </c>
      <c r="F25" s="26" t="s">
        <v>291</v>
      </c>
      <c r="G25" s="26" t="s">
        <v>292</v>
      </c>
      <c r="H25" s="31" t="s">
        <v>441</v>
      </c>
      <c r="I25" s="57" t="s">
        <v>861</v>
      </c>
      <c r="J25" s="57" t="s">
        <v>942</v>
      </c>
      <c r="K25" s="57" t="s">
        <v>2219</v>
      </c>
    </row>
    <row r="26" ht="20" customHeight="1" spans="3:11">
      <c r="C26" s="7" t="s">
        <v>2216</v>
      </c>
      <c r="D26" s="32">
        <v>0</v>
      </c>
      <c r="E26" s="32">
        <f>D26/4</f>
        <v>0</v>
      </c>
      <c r="F26" s="32">
        <f>E26/7</f>
        <v>0</v>
      </c>
      <c r="G26" s="7">
        <v>0</v>
      </c>
      <c r="H26" s="24">
        <v>0</v>
      </c>
      <c r="I26" s="58">
        <v>0</v>
      </c>
      <c r="J26" s="59">
        <f>J21/30</f>
        <v>12.6428571428571</v>
      </c>
      <c r="K26" s="58">
        <v>0</v>
      </c>
    </row>
    <row r="27" ht="20" customHeight="1" spans="3:11">
      <c r="C27" s="7" t="s">
        <v>2217</v>
      </c>
      <c r="D27" s="32">
        <v>0</v>
      </c>
      <c r="E27" s="32">
        <f>D27/4</f>
        <v>0</v>
      </c>
      <c r="F27" s="32">
        <f>E27/7</f>
        <v>0</v>
      </c>
      <c r="G27" s="7">
        <v>0</v>
      </c>
      <c r="H27" s="24">
        <v>0</v>
      </c>
      <c r="I27" s="58">
        <v>0</v>
      </c>
      <c r="J27" s="59">
        <f>J22/30</f>
        <v>37.9285714285714</v>
      </c>
      <c r="K27" s="58">
        <v>0</v>
      </c>
    </row>
    <row r="28" ht="20" customHeight="1" spans="3:11">
      <c r="C28" s="12" t="s">
        <v>2214</v>
      </c>
      <c r="D28" s="33">
        <v>90</v>
      </c>
      <c r="E28" s="33">
        <f>D28/4</f>
        <v>22.5</v>
      </c>
      <c r="F28" s="33">
        <f>E28/7</f>
        <v>3.21428571428571</v>
      </c>
      <c r="G28" s="12">
        <v>90</v>
      </c>
      <c r="H28" s="34">
        <v>18</v>
      </c>
      <c r="I28" s="14">
        <v>90</v>
      </c>
      <c r="J28" s="59" t="e">
        <f>#REF!/30</f>
        <v>#REF!</v>
      </c>
      <c r="K28" s="14">
        <v>19</v>
      </c>
    </row>
    <row r="29" ht="20" customHeight="1" spans="3:11">
      <c r="C29" s="14" t="s">
        <v>2213</v>
      </c>
      <c r="D29" s="33">
        <v>90</v>
      </c>
      <c r="E29" s="33">
        <f>D29/4</f>
        <v>22.5</v>
      </c>
      <c r="F29" s="33">
        <f>E29/7</f>
        <v>3.21428571428571</v>
      </c>
      <c r="G29" s="12">
        <v>90</v>
      </c>
      <c r="H29" s="34">
        <v>18</v>
      </c>
      <c r="I29" s="14">
        <v>90</v>
      </c>
      <c r="J29" s="59" t="e">
        <f>#REF!/30</f>
        <v>#REF!</v>
      </c>
      <c r="K29" s="14">
        <v>19</v>
      </c>
    </row>
    <row r="30" ht="20" customHeight="1" spans="3:11">
      <c r="C30" s="14" t="s">
        <v>2218</v>
      </c>
      <c r="D30" s="33"/>
      <c r="E30" s="33"/>
      <c r="F30" s="33"/>
      <c r="G30" s="12"/>
      <c r="H30" s="14"/>
      <c r="I30" s="14"/>
      <c r="J30" s="58"/>
      <c r="K30" s="14"/>
    </row>
    <row r="31" ht="20" customHeight="1" spans="3:11">
      <c r="C31" s="14"/>
      <c r="D31" s="14"/>
      <c r="E31" s="14"/>
      <c r="F31" s="14"/>
      <c r="G31" s="14"/>
      <c r="H31" s="14"/>
      <c r="I31" s="14"/>
      <c r="J31" s="14"/>
      <c r="K31" s="14"/>
    </row>
  </sheetData>
  <pageMargins left="0.393055555555556" right="0.393055555555556" top="0.393055555555556" bottom="0.393055555555556" header="0.5" footer="0.5"/>
  <pageSetup paperSize="120" orientation="landscape" horizontalDpi="600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55</vt:i4>
      </vt:variant>
    </vt:vector>
  </HeadingPairs>
  <TitlesOfParts>
    <vt:vector size="55" baseType="lpstr">
      <vt:lpstr>品种任务</vt:lpstr>
      <vt:lpstr>1月品种任务</vt:lpstr>
      <vt:lpstr>1月门店任务</vt:lpstr>
      <vt:lpstr>3月品种任务</vt:lpstr>
      <vt:lpstr>3月门店任务</vt:lpstr>
      <vt:lpstr>4月门店任务</vt:lpstr>
      <vt:lpstr>4月品种任务</vt:lpstr>
      <vt:lpstr>5月门店任务</vt:lpstr>
      <vt:lpstr>20215月品种任务</vt:lpstr>
      <vt:lpstr>2021.6月品种任务</vt:lpstr>
      <vt:lpstr>2021.6门店任务</vt:lpstr>
      <vt:lpstr>21年7月品种任务</vt:lpstr>
      <vt:lpstr>21年7月门店任务</vt:lpstr>
      <vt:lpstr>21年8月门店任务</vt:lpstr>
      <vt:lpstr>21年8月品种任务</vt:lpstr>
      <vt:lpstr>21年9月门店任务</vt:lpstr>
      <vt:lpstr>21年9月品种任务</vt:lpstr>
      <vt:lpstr>21年10月</vt:lpstr>
      <vt:lpstr>10月品种任务</vt:lpstr>
      <vt:lpstr>11月华泰任务</vt:lpstr>
      <vt:lpstr>华泰2店11月品种</vt:lpstr>
      <vt:lpstr>品种</vt:lpstr>
      <vt:lpstr>12月二店</vt:lpstr>
      <vt:lpstr>2022年1月</vt:lpstr>
      <vt:lpstr>2022年1月品种</vt:lpstr>
      <vt:lpstr>3月品种任</vt:lpstr>
      <vt:lpstr>3月个人任务</vt:lpstr>
      <vt:lpstr>4月品种</vt:lpstr>
      <vt:lpstr>4月个人</vt:lpstr>
      <vt:lpstr>交接班本</vt:lpstr>
      <vt:lpstr>2022年5月品种</vt:lpstr>
      <vt:lpstr>2022年5月个人</vt:lpstr>
      <vt:lpstr>2022年6月品种任务</vt:lpstr>
      <vt:lpstr>2022年6月门店任务</vt:lpstr>
      <vt:lpstr>2022年7月总任务</vt:lpstr>
      <vt:lpstr>2022年7月单品</vt:lpstr>
      <vt:lpstr>2022年8月</vt:lpstr>
      <vt:lpstr>8月品种</vt:lpstr>
      <vt:lpstr>9月品种任务</vt:lpstr>
      <vt:lpstr>9月门店任务呢</vt:lpstr>
      <vt:lpstr>10月品种</vt:lpstr>
      <vt:lpstr>10月个人</vt:lpstr>
      <vt:lpstr>11月门店个人</vt:lpstr>
      <vt:lpstr>11月品种门店</vt:lpstr>
      <vt:lpstr>12月数据</vt:lpstr>
      <vt:lpstr>12月品种数据</vt:lpstr>
      <vt:lpstr>23年2月品种</vt:lpstr>
      <vt:lpstr>23年2月</vt:lpstr>
      <vt:lpstr>23年3月</vt:lpstr>
      <vt:lpstr>23年5月</vt:lpstr>
      <vt:lpstr>23年6月</vt:lpstr>
      <vt:lpstr>23年7月</vt:lpstr>
      <vt:lpstr>23年11月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2020-03-08T05:07:00Z</dcterms:created>
  <dcterms:modified xsi:type="dcterms:W3CDTF">2024-02-01T02:22:07Z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906A078A8B3D48A0B95807089E620D69</vt:lpwstr>
  </property>
  <property fmtid="{D5CDD505-2E9C-101B-9397-08002B2CF9AE}" pid="4" name="commondata">
    <vt:lpwstr>eyJoZGlkIjoiOTcwYjkzM2Y4MGNiN2ViYTg3NTVkNTM2YjRmOTM0MmUifQ==</vt:lpwstr>
  </property>
</Properties>
</file>