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月大促活动门店任务完成情况（奖励及处罚）" sheetId="9" r:id="rId1"/>
    <sheet name="分中心任务" sheetId="7" r:id="rId2"/>
    <sheet name="Sheet1" sheetId="8" r:id="rId3"/>
  </sheets>
  <externalReferences>
    <externalReference r:id="rId4"/>
    <externalReference r:id="rId5"/>
  </externalReferences>
  <definedNames>
    <definedName name="_xlnm._FilterDatabase" localSheetId="0" hidden="1">'9月大促活动门店任务完成情况（奖励及处罚）'!$A$2:$X$148</definedName>
    <definedName name="_xlnm._FilterDatabase" localSheetId="1" hidden="1">分中心任务!$A$4:$E$27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<sst xmlns="http://schemas.openxmlformats.org/spreadsheetml/2006/main" count="652" uniqueCount="218">
  <si>
    <t>9月活动任务</t>
  </si>
  <si>
    <t>门店类别
（8月）</t>
  </si>
  <si>
    <t>完成毛利额任务后奖励</t>
  </si>
  <si>
    <t>片区名称</t>
  </si>
  <si>
    <t>考核时间</t>
  </si>
  <si>
    <t>备注</t>
  </si>
  <si>
    <t xml:space="preserve">2024.9.19--9.22日均任务
</t>
  </si>
  <si>
    <t>序号</t>
  </si>
  <si>
    <t>老门店ID</t>
  </si>
  <si>
    <t>新门店ID</t>
  </si>
  <si>
    <t>门店名称</t>
  </si>
  <si>
    <t>销售</t>
  </si>
  <si>
    <t>毛利率</t>
  </si>
  <si>
    <t>毛利额任务</t>
  </si>
  <si>
    <t>9.19-9.22日实际毛利额任务</t>
  </si>
  <si>
    <t>9.19-9.22日完成毛利额金额</t>
  </si>
  <si>
    <t>9.19-9.22引流品种毛利金额</t>
  </si>
  <si>
    <t>9.19-9.22日实际完成毛利额金额</t>
  </si>
  <si>
    <t>活动期间毛利额完成率</t>
  </si>
  <si>
    <t>活动期间奖励</t>
  </si>
  <si>
    <t>活动期间毛利额完成率低于80%成长金缴纳</t>
  </si>
  <si>
    <t>月度毛利额完成率</t>
  </si>
  <si>
    <t>月度毛利额完成率奖励</t>
  </si>
  <si>
    <t>旗舰店</t>
  </si>
  <si>
    <t>A1</t>
  </si>
  <si>
    <t>旗舰片区</t>
  </si>
  <si>
    <t>9.19-9.22</t>
  </si>
  <si>
    <t>剔除特药销售及毛利额</t>
  </si>
  <si>
    <t>成都成汉太极大药房有限公司</t>
  </si>
  <si>
    <t>A2</t>
  </si>
  <si>
    <t>南门片区</t>
  </si>
  <si>
    <t>四川太极浆洗街药店</t>
  </si>
  <si>
    <t>三医院店（青龙街）</t>
  </si>
  <si>
    <t>青羊区十二桥药店</t>
  </si>
  <si>
    <t>西门片区</t>
  </si>
  <si>
    <t>锦江区庆云南街药店</t>
  </si>
  <si>
    <t>光华药店</t>
  </si>
  <si>
    <t>A3</t>
  </si>
  <si>
    <t>邛崃中心药店</t>
  </si>
  <si>
    <t>城郊一片</t>
  </si>
  <si>
    <t>高新区民丰大道西段药店</t>
  </si>
  <si>
    <t>五津西路药店</t>
  </si>
  <si>
    <t>新津片区</t>
  </si>
  <si>
    <t>锦江区榕声路店</t>
  </si>
  <si>
    <t>花照壁</t>
  </si>
  <si>
    <t>梨花街</t>
  </si>
  <si>
    <t>B1</t>
  </si>
  <si>
    <t>成华区万科路药店</t>
  </si>
  <si>
    <t>花照壁中横街</t>
  </si>
  <si>
    <t>金牛区交大路第三药店</t>
  </si>
  <si>
    <t>光华村街药店</t>
  </si>
  <si>
    <t>新都区新繁镇繁江北路药店</t>
  </si>
  <si>
    <t>东门片区</t>
  </si>
  <si>
    <t>高新区大源北街药店</t>
  </si>
  <si>
    <t>成华区华泰路药店</t>
  </si>
  <si>
    <t>二环路北四段药店（汇融名城）</t>
  </si>
  <si>
    <t>大邑县晋原镇内蒙古大道桃源药店</t>
  </si>
  <si>
    <t>静沙路</t>
  </si>
  <si>
    <t>彭州致和路店</t>
  </si>
  <si>
    <t>新园大道药店</t>
  </si>
  <si>
    <t>西部店</t>
  </si>
  <si>
    <t>新津邓双镇岷江店</t>
  </si>
  <si>
    <t>培华东路店（六医院店）</t>
  </si>
  <si>
    <t>高新区天久南巷药店</t>
  </si>
  <si>
    <t>新店（24年销售）</t>
  </si>
  <si>
    <t>新都区新都街道万和北路药店</t>
  </si>
  <si>
    <t>B2</t>
  </si>
  <si>
    <t>四川太极新津五津西路二店</t>
  </si>
  <si>
    <t>贝森北路</t>
  </si>
  <si>
    <t>东昌路店</t>
  </si>
  <si>
    <t>都江堰市蒲阳路药店</t>
  </si>
  <si>
    <t>清江东路药店</t>
  </si>
  <si>
    <t>通盈街药店</t>
  </si>
  <si>
    <t>杏林路</t>
  </si>
  <si>
    <t>成华区羊子山西路药店（兴元华盛）</t>
  </si>
  <si>
    <t>泰和二街</t>
  </si>
  <si>
    <t>四川太极金牛区蜀汉路药店</t>
  </si>
  <si>
    <t>雅安市太极智慧云医药科技有限公司</t>
  </si>
  <si>
    <t>金丝街药店</t>
  </si>
  <si>
    <t>锦江区观音桥街药店</t>
  </si>
  <si>
    <t>紫薇东路</t>
  </si>
  <si>
    <t>武侯区科华街药店</t>
  </si>
  <si>
    <t>都江堰景中路店</t>
  </si>
  <si>
    <t>怀远店</t>
  </si>
  <si>
    <t>C1</t>
  </si>
  <si>
    <t>崇州片区</t>
  </si>
  <si>
    <t>土龙路药店</t>
  </si>
  <si>
    <t>青羊区北东街店</t>
  </si>
  <si>
    <t>2024年实际销售</t>
  </si>
  <si>
    <t>枣子巷药店</t>
  </si>
  <si>
    <t>武侯区顺和街店</t>
  </si>
  <si>
    <t>永康东路药店</t>
  </si>
  <si>
    <t>武侯区佳灵路</t>
  </si>
  <si>
    <t>银河北街</t>
  </si>
  <si>
    <t>郫县郫筒镇一环路东南段药店</t>
  </si>
  <si>
    <t>成华杉板桥南一路店</t>
  </si>
  <si>
    <t>锦江区水杉街药店</t>
  </si>
  <si>
    <t>蜀辉路店</t>
  </si>
  <si>
    <t>成华区华油路药店</t>
  </si>
  <si>
    <t>四川太极金牛区银沙路药店</t>
  </si>
  <si>
    <t>新乐中街药店</t>
  </si>
  <si>
    <t>温江区公平街道江安路药店</t>
  </si>
  <si>
    <t>大邑县晋原镇通达东路五段药店</t>
  </si>
  <si>
    <t>金马河</t>
  </si>
  <si>
    <t>崔家店路药店</t>
  </si>
  <si>
    <t>科华北路</t>
  </si>
  <si>
    <t>蜀源路店</t>
  </si>
  <si>
    <t>宏济路</t>
  </si>
  <si>
    <t>新都区马超东路店</t>
  </si>
  <si>
    <t>光华北五路店</t>
  </si>
  <si>
    <t>丝竹路</t>
  </si>
  <si>
    <t>大田坎街药店</t>
  </si>
  <si>
    <t>邛崃市临邛镇洪川小区药店</t>
  </si>
  <si>
    <t>红星店</t>
  </si>
  <si>
    <t>大邑县晋原镇子龙路店</t>
  </si>
  <si>
    <t>大邑县沙渠镇方圆路药店</t>
  </si>
  <si>
    <t>郫县郫筒镇东大街药店</t>
  </si>
  <si>
    <t>都江堰幸福镇翔凤路药店</t>
  </si>
  <si>
    <t>光华西一路</t>
  </si>
  <si>
    <t>金带街药店</t>
  </si>
  <si>
    <t>新下街</t>
  </si>
  <si>
    <t>青羊区童子街</t>
  </si>
  <si>
    <t>都江堰奎光路中段药店</t>
  </si>
  <si>
    <t>西林一街</t>
  </si>
  <si>
    <t>尚锦路店</t>
  </si>
  <si>
    <t>尚贤坊街药店</t>
  </si>
  <si>
    <t>大邑县晋原镇东街药店</t>
  </si>
  <si>
    <t>大邑县晋原镇北街药店</t>
  </si>
  <si>
    <t>锦江区柳翠路药店</t>
  </si>
  <si>
    <t>医贸大道店</t>
  </si>
  <si>
    <t>都江堰市蒲阳镇堰问道西路药店</t>
  </si>
  <si>
    <t>倪家桥</t>
  </si>
  <si>
    <t>邛崃市羊安镇永康大道药店</t>
  </si>
  <si>
    <t>吉瑞三路</t>
  </si>
  <si>
    <t>成华区万宇路药店</t>
  </si>
  <si>
    <t>双林路药店</t>
  </si>
  <si>
    <t>C2</t>
  </si>
  <si>
    <t>温江店</t>
  </si>
  <si>
    <t>大悦路店</t>
  </si>
  <si>
    <t>金牛区金沙路药店</t>
  </si>
  <si>
    <t>大石西路药店</t>
  </si>
  <si>
    <t>成华区华康路药店</t>
  </si>
  <si>
    <t>长寿路</t>
  </si>
  <si>
    <t>金祥店</t>
  </si>
  <si>
    <t>华泰路二药店</t>
  </si>
  <si>
    <t>五福桥东路</t>
  </si>
  <si>
    <t>双流区东升街道三强西路药店</t>
  </si>
  <si>
    <t>三江店</t>
  </si>
  <si>
    <t>大邑县安仁镇千禧街药店</t>
  </si>
  <si>
    <t>都江堰聚源镇药店</t>
  </si>
  <si>
    <t>元华二巷</t>
  </si>
  <si>
    <t>蜀兴路店</t>
  </si>
  <si>
    <t>潘家街店</t>
  </si>
  <si>
    <t>大邑县晋源镇东壕沟段药店</t>
  </si>
  <si>
    <t>金牛区黄苑东街药店</t>
  </si>
  <si>
    <t>新津武阳西路</t>
  </si>
  <si>
    <t>兴义镇万兴路药店</t>
  </si>
  <si>
    <t>大邑县新场镇文昌街药店</t>
  </si>
  <si>
    <t>双流县西航港街道锦华路一段药店</t>
  </si>
  <si>
    <t>沙湾东一路</t>
  </si>
  <si>
    <t>邛崃翠荫街</t>
  </si>
  <si>
    <t>观音阁店</t>
  </si>
  <si>
    <t>武侯区高攀西巷药店</t>
  </si>
  <si>
    <t>都江堰宝莲路</t>
  </si>
  <si>
    <t>建业路药店</t>
  </si>
  <si>
    <t>蜀州中路店</t>
  </si>
  <si>
    <t>驷马桥店</t>
  </si>
  <si>
    <t>锦江区劼人路药店</t>
  </si>
  <si>
    <t>元通大道店</t>
  </si>
  <si>
    <t>大华街药店</t>
  </si>
  <si>
    <t>崇州中心店</t>
  </si>
  <si>
    <t>逸都路店</t>
  </si>
  <si>
    <t>武侯区聚萃街药店</t>
  </si>
  <si>
    <t>中和公济桥路药店</t>
  </si>
  <si>
    <t>中和大道药店</t>
  </si>
  <si>
    <t>大邑蜀望路店</t>
  </si>
  <si>
    <t>红高路店</t>
  </si>
  <si>
    <t>泰和二街三药店</t>
  </si>
  <si>
    <t>天顺路店</t>
  </si>
  <si>
    <t>金巷西街店</t>
  </si>
  <si>
    <t>青羊区文和路药店</t>
  </si>
  <si>
    <t>四川太极高新区剑南大道药店</t>
  </si>
  <si>
    <t>水碾河</t>
  </si>
  <si>
    <t>成都高新区肖家河正街药店</t>
  </si>
  <si>
    <t>新店</t>
  </si>
  <si>
    <t>大丰街道华美东街药店</t>
  </si>
  <si>
    <t>沙河源药店</t>
  </si>
  <si>
    <t>分中心9月大促活动任务明细（日均任务）</t>
  </si>
  <si>
    <t>第一阶段</t>
  </si>
  <si>
    <t>门店ID</t>
  </si>
  <si>
    <t>9.19-9.22日日均销售任务</t>
  </si>
  <si>
    <t>9.19-9.22日日均毛利额任务</t>
  </si>
  <si>
    <t>9.19-9.22总毛利额任务</t>
  </si>
  <si>
    <t>9.19-9.22日毛利额实际销售</t>
  </si>
  <si>
    <t>毛利额完成率</t>
  </si>
  <si>
    <t>达州文家梁二店</t>
  </si>
  <si>
    <t>达州通川北路店</t>
  </si>
  <si>
    <t>达州领域广场店</t>
  </si>
  <si>
    <t>达州江湾城店</t>
  </si>
  <si>
    <t>达州华蜀南路店</t>
  </si>
  <si>
    <t>达州鸿福新村店</t>
  </si>
  <si>
    <t>泸州一店</t>
  </si>
  <si>
    <t>泸州佳乐店</t>
  </si>
  <si>
    <t>泸州蓝田店</t>
  </si>
  <si>
    <t>泸州佳裕直营店</t>
  </si>
  <si>
    <t>泸州六店</t>
  </si>
  <si>
    <t>泸州五店</t>
  </si>
  <si>
    <t>泸州四店</t>
  </si>
  <si>
    <t>泸州金诺店</t>
  </si>
  <si>
    <t>泸州飞跃店</t>
  </si>
  <si>
    <t>泸州七店</t>
  </si>
  <si>
    <t>南充8店</t>
  </si>
  <si>
    <t>南充7店</t>
  </si>
  <si>
    <t>南充5店</t>
  </si>
  <si>
    <t>南充3店</t>
  </si>
  <si>
    <t>南充16店</t>
  </si>
  <si>
    <t>南充11店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</si>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</sst>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  <numFmt numFmtId="179" formatCode="0.00_);[Red]\(0.00\)"/>
  </numFmts>
  <fonts count="35">
    <font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0"/>
      <name val="方正小标宋_GBK"/>
      <charset val="134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DEDEDE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/>
    <xf numFmtId="0" fontId="33" fillId="0" borderId="0"/>
    <xf numFmtId="176" fontId="34" fillId="0" borderId="0">
      <alignment vertical="top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2" fillId="2" borderId="2" xfId="51" applyNumberFormat="1" applyFont="1" applyFill="1" applyBorder="1" applyAlignment="1" applyProtection="1">
      <alignment horizontal="center" vertical="center"/>
      <protection locked="0"/>
    </xf>
    <xf numFmtId="178" fontId="2" fillId="2" borderId="2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2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2" fillId="2" borderId="1" xfId="51" applyNumberFormat="1" applyFont="1" applyFill="1" applyBorder="1" applyAlignment="1" applyProtection="1">
      <alignment horizontal="center" vertical="center"/>
      <protection locked="0"/>
    </xf>
    <xf numFmtId="178" fontId="3" fillId="4" borderId="1" xfId="0" applyNumberFormat="1" applyFont="1" applyFill="1" applyBorder="1" applyAlignment="1">
      <alignment horizontal="center" vertical="center" wrapText="1"/>
    </xf>
    <xf numFmtId="178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8" fontId="8" fillId="0" borderId="1" xfId="0" applyNumberFormat="1" applyFont="1" applyFill="1" applyBorder="1" applyAlignment="1" applyProtection="1">
      <alignment horizontal="center" vertical="center"/>
      <protection locked="0"/>
    </xf>
    <xf numFmtId="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78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0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0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6127;&#27611;&#21033;&#22238;&#22635;2222&#65288;9.19-22&#2608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9&#26376;&#38376;&#24215;&#20219;&#21153;&#23436;&#25104;&#24773;&#20917;&#21450;&#29255;&#21306;&#20219;&#21153;&#23436;&#25104;&#24773;&#20917;&#65288;&#23457;&#25209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门店分时间段销售明细（收款方式）"/>
    </sheetNames>
    <sheetDataSet>
      <sheetData sheetId="0">
        <row r="1">
          <cell r="A1" t="str">
            <v>门店id</v>
          </cell>
          <cell r="B1" t="str">
            <v>求和项:毛利</v>
          </cell>
          <cell r="C1" t="str">
            <v>回填毛利额</v>
          </cell>
        </row>
        <row r="2">
          <cell r="A2">
            <v>2113</v>
          </cell>
          <cell r="B2">
            <v>-315.06</v>
          </cell>
          <cell r="C2">
            <v>315.06</v>
          </cell>
        </row>
        <row r="3">
          <cell r="A3">
            <v>2422</v>
          </cell>
          <cell r="B3">
            <v>-793.23</v>
          </cell>
          <cell r="C3">
            <v>793.23</v>
          </cell>
        </row>
        <row r="4">
          <cell r="A4">
            <v>2443</v>
          </cell>
          <cell r="B4">
            <v>-635.7</v>
          </cell>
          <cell r="C4">
            <v>635.7</v>
          </cell>
        </row>
        <row r="5">
          <cell r="A5">
            <v>2471</v>
          </cell>
          <cell r="B5">
            <v>-320.64</v>
          </cell>
          <cell r="C5">
            <v>320.64</v>
          </cell>
        </row>
        <row r="6">
          <cell r="A6">
            <v>2512</v>
          </cell>
          <cell r="B6">
            <v>-194.76</v>
          </cell>
          <cell r="C6">
            <v>194.76</v>
          </cell>
        </row>
        <row r="7">
          <cell r="A7">
            <v>2714</v>
          </cell>
          <cell r="B7">
            <v>-641.28</v>
          </cell>
          <cell r="C7">
            <v>641.28</v>
          </cell>
        </row>
        <row r="8">
          <cell r="A8">
            <v>2722</v>
          </cell>
          <cell r="B8">
            <v>-801.6</v>
          </cell>
          <cell r="C8">
            <v>801.6</v>
          </cell>
        </row>
        <row r="9">
          <cell r="A9">
            <v>2738</v>
          </cell>
          <cell r="B9">
            <v>-320.64</v>
          </cell>
          <cell r="C9">
            <v>320.64</v>
          </cell>
        </row>
        <row r="10">
          <cell r="A10">
            <v>2741</v>
          </cell>
          <cell r="B10">
            <v>-641.28</v>
          </cell>
          <cell r="C10">
            <v>641.28</v>
          </cell>
        </row>
        <row r="11">
          <cell r="A11">
            <v>2751</v>
          </cell>
          <cell r="B11">
            <v>-315.06</v>
          </cell>
          <cell r="C11">
            <v>315.06</v>
          </cell>
        </row>
        <row r="12">
          <cell r="A12">
            <v>2755</v>
          </cell>
          <cell r="B12">
            <v>-243.45</v>
          </cell>
          <cell r="C12">
            <v>243.45</v>
          </cell>
        </row>
        <row r="13">
          <cell r="A13">
            <v>2797</v>
          </cell>
          <cell r="B13">
            <v>-312.66</v>
          </cell>
          <cell r="C13">
            <v>312.66</v>
          </cell>
        </row>
        <row r="14">
          <cell r="A14">
            <v>2808</v>
          </cell>
          <cell r="B14">
            <v>-987.48</v>
          </cell>
          <cell r="C14">
            <v>987.48</v>
          </cell>
        </row>
        <row r="15">
          <cell r="A15">
            <v>2819</v>
          </cell>
          <cell r="B15">
            <v>-1904.67</v>
          </cell>
          <cell r="C15">
            <v>1904.67</v>
          </cell>
        </row>
        <row r="16">
          <cell r="A16">
            <v>2820</v>
          </cell>
          <cell r="B16">
            <v>-1139.94</v>
          </cell>
          <cell r="C16">
            <v>1139.94</v>
          </cell>
        </row>
        <row r="17">
          <cell r="A17">
            <v>2875</v>
          </cell>
          <cell r="B17">
            <v>-320.64</v>
          </cell>
          <cell r="C17">
            <v>320.64</v>
          </cell>
        </row>
        <row r="18">
          <cell r="A18">
            <v>102479</v>
          </cell>
          <cell r="B18">
            <v>-160.32</v>
          </cell>
          <cell r="C18">
            <v>160.32</v>
          </cell>
        </row>
        <row r="19">
          <cell r="A19">
            <v>102565</v>
          </cell>
          <cell r="B19">
            <v>-418.02</v>
          </cell>
          <cell r="C19">
            <v>418.02</v>
          </cell>
        </row>
        <row r="20">
          <cell r="A20">
            <v>104430</v>
          </cell>
          <cell r="B20">
            <v>-97.38</v>
          </cell>
          <cell r="C20">
            <v>97.38</v>
          </cell>
        </row>
        <row r="21">
          <cell r="A21">
            <v>105751</v>
          </cell>
          <cell r="B21">
            <v>-97.38</v>
          </cell>
          <cell r="C21">
            <v>97.38</v>
          </cell>
        </row>
        <row r="22">
          <cell r="A22">
            <v>105910</v>
          </cell>
          <cell r="B22">
            <v>-635.96</v>
          </cell>
          <cell r="C22">
            <v>635.96</v>
          </cell>
        </row>
        <row r="23">
          <cell r="A23">
            <v>106865</v>
          </cell>
          <cell r="B23">
            <v>-641.28</v>
          </cell>
          <cell r="C23">
            <v>641.28</v>
          </cell>
        </row>
        <row r="24">
          <cell r="A24">
            <v>107658</v>
          </cell>
          <cell r="B24">
            <v>-389.52</v>
          </cell>
          <cell r="C24">
            <v>389.52</v>
          </cell>
        </row>
        <row r="25">
          <cell r="A25">
            <v>108277</v>
          </cell>
          <cell r="B25">
            <v>-158.99</v>
          </cell>
          <cell r="C25">
            <v>158.99</v>
          </cell>
        </row>
        <row r="26">
          <cell r="A26">
            <v>114685</v>
          </cell>
          <cell r="B26">
            <v>-320.64</v>
          </cell>
          <cell r="C26">
            <v>320.64</v>
          </cell>
        </row>
        <row r="27">
          <cell r="A27">
            <v>117310</v>
          </cell>
          <cell r="B27">
            <v>-146.07</v>
          </cell>
          <cell r="C27">
            <v>146.07</v>
          </cell>
        </row>
        <row r="28">
          <cell r="A28">
            <v>117491</v>
          </cell>
          <cell r="B28">
            <v>-521.28</v>
          </cell>
          <cell r="C28">
            <v>521.28</v>
          </cell>
        </row>
        <row r="29">
          <cell r="A29">
            <v>118074</v>
          </cell>
          <cell r="B29">
            <v>-938.1</v>
          </cell>
          <cell r="C29">
            <v>938.1</v>
          </cell>
        </row>
        <row r="30">
          <cell r="A30">
            <v>118151</v>
          </cell>
          <cell r="B30">
            <v>-160.32</v>
          </cell>
          <cell r="C30">
            <v>160.32</v>
          </cell>
        </row>
        <row r="31">
          <cell r="A31">
            <v>297863</v>
          </cell>
          <cell r="B31">
            <v>-320.64</v>
          </cell>
          <cell r="C31">
            <v>320.64</v>
          </cell>
        </row>
        <row r="32">
          <cell r="A32" t="str">
            <v>(空白)</v>
          </cell>
          <cell r="B32">
            <v>-14893.99</v>
          </cell>
          <cell r="C32">
            <v>14893.99</v>
          </cell>
        </row>
        <row r="33">
          <cell r="A33" t="str">
            <v>总计</v>
          </cell>
          <cell r="B33">
            <v>-29787.98</v>
          </cell>
          <cell r="C33">
            <v>29787.98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月门店任务"/>
      <sheetName val="片区完成率"/>
      <sheetName val="兼职片区主管"/>
    </sheetNames>
    <sheetDataSet>
      <sheetData sheetId="0">
        <row r="1">
          <cell r="B1" t="str">
            <v>新门店ID</v>
          </cell>
          <cell r="C1" t="str">
            <v>门店</v>
          </cell>
          <cell r="D1" t="str">
            <v>片区</v>
          </cell>
          <cell r="E1" t="str">
            <v>销售额任务</v>
          </cell>
          <cell r="F1" t="str">
            <v>毛利额任务</v>
          </cell>
          <cell r="G1" t="str">
            <v>笔数任务</v>
          </cell>
          <cell r="H1" t="str">
            <v>毛利率任务</v>
          </cell>
          <cell r="I1" t="str">
            <v>日均销售额任务</v>
          </cell>
          <cell r="J1" t="str">
            <v>日均毛利额任务</v>
          </cell>
          <cell r="K1" t="str">
            <v>日均笔数任务</v>
          </cell>
          <cell r="L1" t="str">
            <v>原总销售</v>
          </cell>
          <cell r="M1" t="str">
            <v>引流品种销售</v>
          </cell>
          <cell r="N1" t="str">
            <v>9月实际总销售</v>
          </cell>
          <cell r="O1" t="str">
            <v>负毛利：引流品种</v>
          </cell>
          <cell r="P1" t="str">
            <v>负毛利：降价品种</v>
          </cell>
          <cell r="Q1" t="str">
            <v>9月毛利（原）</v>
          </cell>
          <cell r="R1" t="str">
            <v>9月实际毛利额</v>
          </cell>
          <cell r="S1" t="str">
            <v>引流笔数</v>
          </cell>
          <cell r="T1" t="str">
            <v>原笔数</v>
          </cell>
          <cell r="U1" t="str">
            <v>9月实际笔数</v>
          </cell>
          <cell r="V1" t="str">
            <v>9月 实际总销售</v>
          </cell>
          <cell r="W1" t="str">
            <v>9月 实际总毛利额</v>
          </cell>
          <cell r="X1" t="str">
            <v>9月 实际总笔数</v>
          </cell>
          <cell r="Y1" t="str">
            <v>9月基础任务完成率</v>
          </cell>
          <cell r="Z1" t="str">
            <v>9月基础毛利额任务完成率</v>
          </cell>
          <cell r="AA1" t="str">
            <v>9月营业天数</v>
          </cell>
        </row>
        <row r="2">
          <cell r="B2">
            <v>2839</v>
          </cell>
          <cell r="C2" t="str">
            <v>四川太极兴义镇万兴路药店</v>
          </cell>
          <cell r="D2" t="str">
            <v>新津片区</v>
          </cell>
          <cell r="E2">
            <v>90840</v>
          </cell>
          <cell r="F2">
            <v>34620</v>
          </cell>
          <cell r="G2">
            <v>1470</v>
          </cell>
          <cell r="H2">
            <v>0.38110964332893</v>
          </cell>
          <cell r="I2">
            <v>3028</v>
          </cell>
          <cell r="J2">
            <v>1154</v>
          </cell>
          <cell r="K2">
            <v>49</v>
          </cell>
          <cell r="L2">
            <v>52265.2</v>
          </cell>
          <cell r="M2">
            <v>2880</v>
          </cell>
          <cell r="N2">
            <v>49385.2</v>
          </cell>
          <cell r="O2">
            <v>-1922.76</v>
          </cell>
        </row>
        <row r="2">
          <cell r="Q2">
            <v>16180.5</v>
          </cell>
          <cell r="R2">
            <v>18103.26</v>
          </cell>
          <cell r="S2">
            <v>13</v>
          </cell>
          <cell r="T2">
            <v>765</v>
          </cell>
          <cell r="U2">
            <v>752</v>
          </cell>
          <cell r="V2">
            <v>49385.2</v>
          </cell>
          <cell r="W2">
            <v>18103.26</v>
          </cell>
          <cell r="X2">
            <v>752</v>
          </cell>
          <cell r="Y2">
            <v>0.543650374284456</v>
          </cell>
          <cell r="Z2">
            <v>0.522913344887348</v>
          </cell>
          <cell r="AA2">
            <v>30</v>
          </cell>
        </row>
        <row r="3">
          <cell r="B3">
            <v>2877</v>
          </cell>
          <cell r="C3" t="str">
            <v>四川太极五津西路药店</v>
          </cell>
          <cell r="D3" t="str">
            <v>新津片区</v>
          </cell>
          <cell r="E3">
            <v>382620</v>
          </cell>
          <cell r="F3">
            <v>99990</v>
          </cell>
          <cell r="G3">
            <v>2550</v>
          </cell>
          <cell r="H3">
            <v>0.261329778892896</v>
          </cell>
          <cell r="I3">
            <v>12754</v>
          </cell>
          <cell r="J3">
            <v>3333</v>
          </cell>
          <cell r="K3">
            <v>85</v>
          </cell>
          <cell r="L3">
            <v>275824.45</v>
          </cell>
          <cell r="M3">
            <v>4560</v>
          </cell>
          <cell r="N3">
            <v>271264.45</v>
          </cell>
          <cell r="O3">
            <v>-3046.08</v>
          </cell>
        </row>
        <row r="3">
          <cell r="Q3">
            <v>63414.91</v>
          </cell>
          <cell r="R3">
            <v>66460.99</v>
          </cell>
          <cell r="S3">
            <v>20</v>
          </cell>
          <cell r="T3">
            <v>1846</v>
          </cell>
          <cell r="U3">
            <v>1826</v>
          </cell>
          <cell r="V3">
            <v>271264.45</v>
          </cell>
          <cell r="W3">
            <v>66460.99</v>
          </cell>
          <cell r="X3">
            <v>1826</v>
          </cell>
          <cell r="Y3">
            <v>0.708965683968428</v>
          </cell>
          <cell r="Z3">
            <v>0.664676367636764</v>
          </cell>
          <cell r="AA3">
            <v>30</v>
          </cell>
        </row>
        <row r="4">
          <cell r="B4">
            <v>2876</v>
          </cell>
          <cell r="C4" t="str">
            <v>四川太极新津邓双镇岷江店</v>
          </cell>
          <cell r="D4" t="str">
            <v>新津片区</v>
          </cell>
          <cell r="E4">
            <v>229110</v>
          </cell>
          <cell r="F4">
            <v>84840</v>
          </cell>
          <cell r="G4">
            <v>3150</v>
          </cell>
          <cell r="H4">
            <v>0.370302474793767</v>
          </cell>
          <cell r="I4">
            <v>7637</v>
          </cell>
          <cell r="J4">
            <v>2828</v>
          </cell>
          <cell r="K4">
            <v>105</v>
          </cell>
          <cell r="L4">
            <v>147144.91</v>
          </cell>
          <cell r="M4">
            <v>0</v>
          </cell>
          <cell r="N4">
            <v>147144.91</v>
          </cell>
          <cell r="O4">
            <v>0</v>
          </cell>
        </row>
        <row r="4">
          <cell r="Q4">
            <v>53644.85</v>
          </cell>
          <cell r="R4">
            <v>53644.85</v>
          </cell>
          <cell r="S4">
            <v>0</v>
          </cell>
          <cell r="T4">
            <v>2108</v>
          </cell>
          <cell r="U4">
            <v>2108</v>
          </cell>
          <cell r="V4">
            <v>147144.91</v>
          </cell>
          <cell r="W4">
            <v>53644.85</v>
          </cell>
          <cell r="X4">
            <v>2108</v>
          </cell>
          <cell r="Y4">
            <v>0.642245689843307</v>
          </cell>
          <cell r="Z4">
            <v>0.632306105610561</v>
          </cell>
          <cell r="AA4">
            <v>30</v>
          </cell>
        </row>
        <row r="5">
          <cell r="B5">
            <v>2715</v>
          </cell>
          <cell r="C5" t="str">
            <v>四川太极双流县西航港街道锦华路一段药店</v>
          </cell>
          <cell r="D5" t="str">
            <v>新津片区</v>
          </cell>
          <cell r="E5">
            <v>130950</v>
          </cell>
          <cell r="F5">
            <v>45840</v>
          </cell>
          <cell r="G5">
            <v>2250</v>
          </cell>
          <cell r="H5">
            <v>0.350057273768614</v>
          </cell>
          <cell r="I5">
            <v>4365</v>
          </cell>
          <cell r="J5">
            <v>1528</v>
          </cell>
          <cell r="K5">
            <v>75</v>
          </cell>
          <cell r="L5">
            <v>81664.72</v>
          </cell>
          <cell r="M5">
            <v>0</v>
          </cell>
          <cell r="N5">
            <v>81664.72</v>
          </cell>
          <cell r="O5">
            <v>0</v>
          </cell>
        </row>
        <row r="5">
          <cell r="Q5">
            <v>28829.75</v>
          </cell>
          <cell r="R5">
            <v>28829.75</v>
          </cell>
          <cell r="S5">
            <v>0</v>
          </cell>
          <cell r="T5">
            <v>1390</v>
          </cell>
          <cell r="U5">
            <v>1390</v>
          </cell>
          <cell r="V5">
            <v>81664.72</v>
          </cell>
          <cell r="W5">
            <v>28829.75</v>
          </cell>
          <cell r="X5">
            <v>1390</v>
          </cell>
          <cell r="Y5">
            <v>0.623632836960672</v>
          </cell>
          <cell r="Z5">
            <v>0.628921247818499</v>
          </cell>
          <cell r="AA5">
            <v>30</v>
          </cell>
        </row>
        <row r="6">
          <cell r="B6">
            <v>2713</v>
          </cell>
          <cell r="C6" t="str">
            <v>四川太极双流区东升街道三强西路药店</v>
          </cell>
          <cell r="D6" t="str">
            <v>新津片区</v>
          </cell>
          <cell r="E6">
            <v>131760</v>
          </cell>
          <cell r="F6">
            <v>47310</v>
          </cell>
          <cell r="G6">
            <v>2160</v>
          </cell>
          <cell r="H6">
            <v>0.359061930783242</v>
          </cell>
          <cell r="I6">
            <v>4392</v>
          </cell>
          <cell r="J6">
            <v>1577</v>
          </cell>
          <cell r="K6">
            <v>72</v>
          </cell>
          <cell r="L6">
            <v>79483.58</v>
          </cell>
          <cell r="M6">
            <v>0</v>
          </cell>
          <cell r="N6">
            <v>79483.58</v>
          </cell>
          <cell r="O6">
            <v>0</v>
          </cell>
        </row>
        <row r="6">
          <cell r="Q6">
            <v>28167.75</v>
          </cell>
          <cell r="R6">
            <v>28167.75</v>
          </cell>
          <cell r="S6">
            <v>0</v>
          </cell>
          <cell r="T6">
            <v>1546</v>
          </cell>
          <cell r="U6">
            <v>1546</v>
          </cell>
          <cell r="V6">
            <v>79483.58</v>
          </cell>
          <cell r="W6">
            <v>28167.75</v>
          </cell>
          <cell r="X6">
            <v>1546</v>
          </cell>
          <cell r="Y6">
            <v>0.603245142683667</v>
          </cell>
          <cell r="Z6">
            <v>0.595386810399493</v>
          </cell>
          <cell r="AA6">
            <v>30</v>
          </cell>
        </row>
        <row r="7">
          <cell r="B7">
            <v>102567</v>
          </cell>
          <cell r="C7" t="str">
            <v>四川太极新津县五津镇武阳西路药店</v>
          </cell>
          <cell r="D7" t="str">
            <v>新津片区</v>
          </cell>
          <cell r="E7">
            <v>103290</v>
          </cell>
          <cell r="F7">
            <v>36870</v>
          </cell>
          <cell r="G7">
            <v>1650</v>
          </cell>
          <cell r="H7">
            <v>0.356956142898635</v>
          </cell>
          <cell r="I7">
            <v>3443</v>
          </cell>
          <cell r="J7">
            <v>1229</v>
          </cell>
          <cell r="K7">
            <v>55</v>
          </cell>
          <cell r="L7">
            <v>76332.49</v>
          </cell>
          <cell r="M7">
            <v>10812</v>
          </cell>
          <cell r="N7">
            <v>65520.49</v>
          </cell>
          <cell r="O7">
            <v>-5997.96</v>
          </cell>
        </row>
        <row r="7">
          <cell r="Q7">
            <v>13659.51</v>
          </cell>
          <cell r="R7">
            <v>19657.47</v>
          </cell>
          <cell r="S7">
            <v>52</v>
          </cell>
          <cell r="T7">
            <v>895</v>
          </cell>
          <cell r="U7">
            <v>843</v>
          </cell>
          <cell r="V7">
            <v>65520.49</v>
          </cell>
          <cell r="W7">
            <v>19657.47</v>
          </cell>
          <cell r="X7">
            <v>843</v>
          </cell>
          <cell r="Y7">
            <v>0.634335269629199</v>
          </cell>
          <cell r="Z7">
            <v>0.533156224572823</v>
          </cell>
          <cell r="AA7">
            <v>30</v>
          </cell>
        </row>
        <row r="8">
          <cell r="B8">
            <v>108656</v>
          </cell>
          <cell r="C8" t="str">
            <v>四川太极新津县五津镇五津西路二药房</v>
          </cell>
          <cell r="D8" t="str">
            <v>新津片区</v>
          </cell>
          <cell r="E8">
            <v>291060</v>
          </cell>
          <cell r="F8">
            <v>72780</v>
          </cell>
          <cell r="G8">
            <v>2100</v>
          </cell>
          <cell r="H8">
            <v>0.250051535765821</v>
          </cell>
          <cell r="I8">
            <v>9702</v>
          </cell>
          <cell r="J8">
            <v>2426</v>
          </cell>
          <cell r="K8">
            <v>70</v>
          </cell>
          <cell r="L8">
            <v>174418.73</v>
          </cell>
          <cell r="M8">
            <v>0</v>
          </cell>
          <cell r="N8">
            <v>174418.73</v>
          </cell>
          <cell r="O8">
            <v>0</v>
          </cell>
        </row>
        <row r="8">
          <cell r="Q8">
            <v>45608.25</v>
          </cell>
          <cell r="R8">
            <v>45608.25</v>
          </cell>
          <cell r="S8">
            <v>0</v>
          </cell>
          <cell r="T8">
            <v>1356</v>
          </cell>
          <cell r="U8">
            <v>1356</v>
          </cell>
          <cell r="V8">
            <v>174418.73</v>
          </cell>
          <cell r="W8">
            <v>45608.25</v>
          </cell>
          <cell r="X8">
            <v>1356</v>
          </cell>
          <cell r="Y8">
            <v>0.599253521610664</v>
          </cell>
          <cell r="Z8">
            <v>0.626659109645507</v>
          </cell>
          <cell r="AA8">
            <v>30</v>
          </cell>
        </row>
        <row r="9">
          <cell r="B9">
            <v>2483</v>
          </cell>
          <cell r="C9" t="str">
            <v>四川太极西部店</v>
          </cell>
          <cell r="D9" t="str">
            <v>西门片区</v>
          </cell>
          <cell r="E9">
            <v>210000</v>
          </cell>
          <cell r="F9">
            <v>51990</v>
          </cell>
          <cell r="G9">
            <v>1800</v>
          </cell>
          <cell r="H9">
            <v>0.247571428571429</v>
          </cell>
          <cell r="I9">
            <v>7000</v>
          </cell>
          <cell r="J9">
            <v>1733</v>
          </cell>
          <cell r="K9">
            <v>60</v>
          </cell>
          <cell r="L9">
            <v>333850.12</v>
          </cell>
          <cell r="M9">
            <v>157393.1</v>
          </cell>
          <cell r="N9">
            <v>176457.02</v>
          </cell>
          <cell r="O9">
            <v>5208.3</v>
          </cell>
        </row>
        <row r="9">
          <cell r="Q9">
            <v>47912.71</v>
          </cell>
          <cell r="R9">
            <v>42704.41</v>
          </cell>
          <cell r="S9">
            <v>112</v>
          </cell>
          <cell r="T9">
            <v>1270</v>
          </cell>
          <cell r="U9">
            <v>1158</v>
          </cell>
          <cell r="V9">
            <v>176457.02</v>
          </cell>
          <cell r="W9">
            <v>42704.41</v>
          </cell>
          <cell r="X9">
            <v>1158</v>
          </cell>
          <cell r="Y9">
            <v>0.840271523809524</v>
          </cell>
          <cell r="Z9">
            <v>0.821396614733603</v>
          </cell>
          <cell r="AA9">
            <v>30</v>
          </cell>
        </row>
        <row r="10">
          <cell r="B10">
            <v>2408</v>
          </cell>
          <cell r="C10" t="str">
            <v>四川太极沙河源药店</v>
          </cell>
          <cell r="D10" t="str">
            <v>西门片区</v>
          </cell>
          <cell r="E10">
            <v>66000</v>
          </cell>
          <cell r="F10">
            <v>15750</v>
          </cell>
          <cell r="G10">
            <v>750</v>
          </cell>
          <cell r="H10">
            <v>0.238636363636364</v>
          </cell>
          <cell r="I10">
            <v>2200</v>
          </cell>
          <cell r="J10">
            <v>525</v>
          </cell>
          <cell r="K10">
            <v>25</v>
          </cell>
          <cell r="L10">
            <v>13162.5</v>
          </cell>
          <cell r="M10">
            <v>0</v>
          </cell>
          <cell r="N10">
            <v>13162.5</v>
          </cell>
          <cell r="O10">
            <v>0</v>
          </cell>
        </row>
        <row r="10">
          <cell r="Q10">
            <v>4339.94</v>
          </cell>
          <cell r="R10">
            <v>4339.94</v>
          </cell>
          <cell r="S10">
            <v>0</v>
          </cell>
          <cell r="T10">
            <v>260</v>
          </cell>
          <cell r="U10">
            <v>260</v>
          </cell>
          <cell r="V10">
            <v>13162.5</v>
          </cell>
          <cell r="W10">
            <v>4339.94</v>
          </cell>
          <cell r="X10">
            <v>260</v>
          </cell>
          <cell r="Y10">
            <v>0.199431818181818</v>
          </cell>
          <cell r="Z10">
            <v>0.275551746031746</v>
          </cell>
          <cell r="AA10">
            <v>30</v>
          </cell>
        </row>
        <row r="11">
          <cell r="B11">
            <v>2559</v>
          </cell>
          <cell r="C11" t="str">
            <v>四川太极光华药店</v>
          </cell>
          <cell r="D11" t="str">
            <v>西门片区</v>
          </cell>
          <cell r="E11">
            <v>450000</v>
          </cell>
          <cell r="F11">
            <v>172530</v>
          </cell>
          <cell r="G11">
            <v>3150</v>
          </cell>
          <cell r="H11">
            <v>0.3834</v>
          </cell>
          <cell r="I11">
            <v>15000</v>
          </cell>
          <cell r="J11">
            <v>5751</v>
          </cell>
          <cell r="K11">
            <v>105</v>
          </cell>
          <cell r="L11">
            <v>302975.93</v>
          </cell>
          <cell r="M11">
            <v>0</v>
          </cell>
          <cell r="N11">
            <v>302975.93</v>
          </cell>
          <cell r="O11">
            <v>0</v>
          </cell>
        </row>
        <row r="11">
          <cell r="Q11">
            <v>89105</v>
          </cell>
          <cell r="R11">
            <v>89105</v>
          </cell>
          <cell r="S11">
            <v>0</v>
          </cell>
          <cell r="T11">
            <v>2455</v>
          </cell>
          <cell r="U11">
            <v>2455</v>
          </cell>
          <cell r="V11">
            <v>302975.93</v>
          </cell>
          <cell r="W11">
            <v>89105</v>
          </cell>
          <cell r="X11">
            <v>2455</v>
          </cell>
          <cell r="Y11">
            <v>0.673279844444444</v>
          </cell>
          <cell r="Z11">
            <v>0.516460905349794</v>
          </cell>
          <cell r="AA11">
            <v>30</v>
          </cell>
        </row>
        <row r="12">
          <cell r="B12">
            <v>2471</v>
          </cell>
          <cell r="C12" t="str">
            <v>四川太极清江东路药店</v>
          </cell>
          <cell r="D12" t="str">
            <v>西门片区</v>
          </cell>
          <cell r="E12">
            <v>228000</v>
          </cell>
          <cell r="F12">
            <v>80400</v>
          </cell>
          <cell r="G12">
            <v>2310</v>
          </cell>
          <cell r="H12">
            <v>0.352631578947368</v>
          </cell>
          <cell r="I12">
            <v>7600</v>
          </cell>
          <cell r="J12">
            <v>2680</v>
          </cell>
          <cell r="K12">
            <v>77</v>
          </cell>
          <cell r="L12">
            <v>157495.33</v>
          </cell>
          <cell r="M12">
            <v>4080</v>
          </cell>
          <cell r="N12">
            <v>153415.33</v>
          </cell>
          <cell r="O12">
            <v>-2725.44</v>
          </cell>
        </row>
        <row r="12">
          <cell r="Q12">
            <v>44653.16</v>
          </cell>
          <cell r="R12">
            <v>47378.6</v>
          </cell>
          <cell r="S12">
            <v>18</v>
          </cell>
          <cell r="T12">
            <v>1575</v>
          </cell>
          <cell r="U12">
            <v>1557</v>
          </cell>
          <cell r="V12">
            <v>153415.33</v>
          </cell>
          <cell r="W12">
            <v>47378.6</v>
          </cell>
          <cell r="X12">
            <v>1557</v>
          </cell>
          <cell r="Y12">
            <v>0.672874254385965</v>
          </cell>
          <cell r="Z12">
            <v>0.589286069651741</v>
          </cell>
          <cell r="AA12">
            <v>30</v>
          </cell>
        </row>
        <row r="13">
          <cell r="B13">
            <v>2443</v>
          </cell>
          <cell r="C13" t="str">
            <v>四川太极枣子巷药店</v>
          </cell>
          <cell r="D13" t="str">
            <v>西门片区</v>
          </cell>
          <cell r="E13">
            <v>237000</v>
          </cell>
          <cell r="F13">
            <v>80430</v>
          </cell>
          <cell r="G13">
            <v>2850</v>
          </cell>
          <cell r="H13">
            <v>0.339367088607595</v>
          </cell>
          <cell r="I13">
            <v>7900</v>
          </cell>
          <cell r="J13">
            <v>2681</v>
          </cell>
          <cell r="K13">
            <v>95</v>
          </cell>
          <cell r="L13">
            <v>161330.75</v>
          </cell>
          <cell r="M13">
            <v>11532</v>
          </cell>
          <cell r="N13">
            <v>149798.75</v>
          </cell>
          <cell r="O13">
            <v>-7003.86</v>
          </cell>
        </row>
        <row r="13">
          <cell r="Q13">
            <v>41562.11</v>
          </cell>
          <cell r="R13">
            <v>48565.97</v>
          </cell>
          <cell r="S13">
            <v>44</v>
          </cell>
          <cell r="T13">
            <v>1962</v>
          </cell>
          <cell r="U13">
            <v>1918</v>
          </cell>
          <cell r="V13">
            <v>149798.75</v>
          </cell>
          <cell r="W13">
            <v>48565.97</v>
          </cell>
          <cell r="X13">
            <v>1918</v>
          </cell>
          <cell r="Y13">
            <v>0.63206223628692</v>
          </cell>
          <cell r="Z13">
            <v>0.603829043889096</v>
          </cell>
          <cell r="AA13">
            <v>30</v>
          </cell>
        </row>
        <row r="14">
          <cell r="B14">
            <v>2527</v>
          </cell>
          <cell r="C14" t="str">
            <v>四川太极光华村街药店</v>
          </cell>
          <cell r="D14" t="str">
            <v>西门片区</v>
          </cell>
          <cell r="E14">
            <v>315000</v>
          </cell>
          <cell r="F14">
            <v>118800</v>
          </cell>
          <cell r="G14">
            <v>3150</v>
          </cell>
          <cell r="H14">
            <v>0.377142857142857</v>
          </cell>
          <cell r="I14">
            <v>10500</v>
          </cell>
          <cell r="J14">
            <v>3960</v>
          </cell>
          <cell r="K14">
            <v>105</v>
          </cell>
          <cell r="L14">
            <v>230897.81</v>
          </cell>
          <cell r="M14">
            <v>15252</v>
          </cell>
          <cell r="N14">
            <v>215645.81</v>
          </cell>
          <cell r="O14">
            <v>-8778.55</v>
          </cell>
        </row>
        <row r="14">
          <cell r="Q14">
            <v>62332.53</v>
          </cell>
          <cell r="R14">
            <v>71111.08</v>
          </cell>
          <cell r="S14">
            <v>78</v>
          </cell>
          <cell r="T14">
            <v>2486</v>
          </cell>
          <cell r="U14">
            <v>2408</v>
          </cell>
          <cell r="V14">
            <v>215645.81</v>
          </cell>
          <cell r="W14">
            <v>71111.08</v>
          </cell>
          <cell r="X14">
            <v>2408</v>
          </cell>
          <cell r="Y14">
            <v>0.684589873015873</v>
          </cell>
          <cell r="Z14">
            <v>0.598578114478114</v>
          </cell>
          <cell r="AA14">
            <v>30</v>
          </cell>
        </row>
        <row r="15">
          <cell r="B15">
            <v>2451</v>
          </cell>
          <cell r="C15" t="str">
            <v>四川太极土龙路药店</v>
          </cell>
          <cell r="D15" t="str">
            <v>西门片区</v>
          </cell>
          <cell r="E15">
            <v>243000</v>
          </cell>
          <cell r="F15">
            <v>86700</v>
          </cell>
          <cell r="G15">
            <v>3060</v>
          </cell>
          <cell r="H15">
            <v>0.35679012345679</v>
          </cell>
          <cell r="I15">
            <v>8100</v>
          </cell>
          <cell r="J15">
            <v>2890</v>
          </cell>
          <cell r="K15">
            <v>102</v>
          </cell>
          <cell r="L15">
            <v>155282.28</v>
          </cell>
          <cell r="M15">
            <v>12492</v>
          </cell>
          <cell r="N15">
            <v>142790.28</v>
          </cell>
          <cell r="O15">
            <v>-7110.99</v>
          </cell>
        </row>
        <row r="15">
          <cell r="Q15">
            <v>40161.24</v>
          </cell>
          <cell r="R15">
            <v>47272.23</v>
          </cell>
          <cell r="S15">
            <v>60</v>
          </cell>
          <cell r="T15">
            <v>2043</v>
          </cell>
          <cell r="U15">
            <v>1983</v>
          </cell>
          <cell r="V15">
            <v>142790.28</v>
          </cell>
          <cell r="W15">
            <v>47272.23</v>
          </cell>
          <cell r="X15">
            <v>1983</v>
          </cell>
          <cell r="Y15">
            <v>0.587614320987654</v>
          </cell>
          <cell r="Z15">
            <v>0.545239100346021</v>
          </cell>
          <cell r="AA15">
            <v>30</v>
          </cell>
        </row>
        <row r="16">
          <cell r="B16">
            <v>2802</v>
          </cell>
          <cell r="C16" t="str">
            <v>四川太极金丝街药店</v>
          </cell>
          <cell r="D16" t="str">
            <v>西门片区</v>
          </cell>
          <cell r="E16">
            <v>210000</v>
          </cell>
          <cell r="F16">
            <v>66000</v>
          </cell>
          <cell r="G16">
            <v>3750</v>
          </cell>
          <cell r="H16">
            <v>0.314285714285714</v>
          </cell>
          <cell r="I16">
            <v>7000</v>
          </cell>
          <cell r="J16">
            <v>2200</v>
          </cell>
          <cell r="K16">
            <v>125</v>
          </cell>
          <cell r="L16">
            <v>147784.94</v>
          </cell>
          <cell r="M16">
            <v>0</v>
          </cell>
          <cell r="N16">
            <v>147784.94</v>
          </cell>
          <cell r="O16">
            <v>0</v>
          </cell>
        </row>
        <row r="16">
          <cell r="Q16">
            <v>56715.98</v>
          </cell>
          <cell r="R16">
            <v>56715.98</v>
          </cell>
          <cell r="S16">
            <v>0</v>
          </cell>
          <cell r="T16">
            <v>2514</v>
          </cell>
          <cell r="U16">
            <v>2514</v>
          </cell>
          <cell r="V16">
            <v>147784.94</v>
          </cell>
          <cell r="W16">
            <v>56715.98</v>
          </cell>
          <cell r="X16">
            <v>2514</v>
          </cell>
          <cell r="Y16">
            <v>0.703737809523809</v>
          </cell>
          <cell r="Z16">
            <v>0.85933303030303</v>
          </cell>
          <cell r="AA16">
            <v>30</v>
          </cell>
        </row>
        <row r="17">
          <cell r="B17">
            <v>2479</v>
          </cell>
          <cell r="C17" t="str">
            <v>四川太极武侯区顺和街店</v>
          </cell>
          <cell r="D17" t="str">
            <v>西门片区</v>
          </cell>
          <cell r="E17">
            <v>193260</v>
          </cell>
          <cell r="F17">
            <v>69750</v>
          </cell>
          <cell r="G17">
            <v>2760</v>
          </cell>
          <cell r="H17">
            <v>0.360912760012419</v>
          </cell>
          <cell r="I17">
            <v>6442</v>
          </cell>
          <cell r="J17">
            <v>2325</v>
          </cell>
          <cell r="K17">
            <v>92</v>
          </cell>
          <cell r="L17">
            <v>130512.91</v>
          </cell>
          <cell r="M17">
            <v>0</v>
          </cell>
          <cell r="N17">
            <v>130512.91</v>
          </cell>
          <cell r="O17">
            <v>0</v>
          </cell>
        </row>
        <row r="17">
          <cell r="Q17">
            <v>45816.76</v>
          </cell>
          <cell r="R17">
            <v>45816.76</v>
          </cell>
          <cell r="S17">
            <v>0</v>
          </cell>
          <cell r="T17">
            <v>1926</v>
          </cell>
          <cell r="U17">
            <v>1926</v>
          </cell>
          <cell r="V17">
            <v>130512.91</v>
          </cell>
          <cell r="W17">
            <v>45816.76</v>
          </cell>
          <cell r="X17">
            <v>1926</v>
          </cell>
          <cell r="Y17">
            <v>0.675322932836593</v>
          </cell>
          <cell r="Z17">
            <v>0.656871111111111</v>
          </cell>
          <cell r="AA17">
            <v>30</v>
          </cell>
        </row>
        <row r="18">
          <cell r="B18">
            <v>2826</v>
          </cell>
          <cell r="C18" t="str">
            <v>四川太极青羊区北东街店</v>
          </cell>
          <cell r="D18" t="str">
            <v>西门片区</v>
          </cell>
          <cell r="E18">
            <v>204000</v>
          </cell>
          <cell r="F18">
            <v>81000</v>
          </cell>
          <cell r="G18">
            <v>2760</v>
          </cell>
          <cell r="H18">
            <v>0.397058823529412</v>
          </cell>
          <cell r="I18">
            <v>6800</v>
          </cell>
          <cell r="J18">
            <v>2700</v>
          </cell>
          <cell r="K18">
            <v>92</v>
          </cell>
          <cell r="L18">
            <v>131103.78</v>
          </cell>
          <cell r="M18">
            <v>0</v>
          </cell>
          <cell r="N18">
            <v>131103.78</v>
          </cell>
          <cell r="O18">
            <v>0</v>
          </cell>
        </row>
        <row r="18">
          <cell r="Q18">
            <v>46295.09</v>
          </cell>
          <cell r="R18">
            <v>46295.09</v>
          </cell>
          <cell r="S18">
            <v>0</v>
          </cell>
          <cell r="T18">
            <v>1943</v>
          </cell>
          <cell r="U18">
            <v>1943</v>
          </cell>
          <cell r="V18">
            <v>131103.78</v>
          </cell>
          <cell r="W18">
            <v>46295.09</v>
          </cell>
          <cell r="X18">
            <v>1943</v>
          </cell>
          <cell r="Y18">
            <v>0.642665588235294</v>
          </cell>
          <cell r="Z18">
            <v>0.571544320987654</v>
          </cell>
          <cell r="AA18">
            <v>30</v>
          </cell>
        </row>
        <row r="19">
          <cell r="B19">
            <v>2778</v>
          </cell>
          <cell r="C19" t="str">
            <v>四川太极郫县郫筒镇东大街药店</v>
          </cell>
          <cell r="D19" t="str">
            <v>西门片区</v>
          </cell>
          <cell r="E19">
            <v>157740</v>
          </cell>
          <cell r="F19">
            <v>60510</v>
          </cell>
          <cell r="G19">
            <v>2400</v>
          </cell>
          <cell r="H19">
            <v>0.383605933815139</v>
          </cell>
          <cell r="I19">
            <v>5258</v>
          </cell>
          <cell r="J19">
            <v>2017</v>
          </cell>
          <cell r="K19">
            <v>80</v>
          </cell>
          <cell r="L19">
            <v>118527.03</v>
          </cell>
          <cell r="M19">
            <v>0</v>
          </cell>
          <cell r="N19">
            <v>118527.03</v>
          </cell>
          <cell r="O19">
            <v>0</v>
          </cell>
        </row>
        <row r="19">
          <cell r="Q19">
            <v>41801.22</v>
          </cell>
          <cell r="R19">
            <v>41801.22</v>
          </cell>
          <cell r="S19">
            <v>0</v>
          </cell>
          <cell r="T19">
            <v>1853</v>
          </cell>
          <cell r="U19">
            <v>1853</v>
          </cell>
          <cell r="V19">
            <v>118527.03</v>
          </cell>
          <cell r="W19">
            <v>41801.22</v>
          </cell>
          <cell r="X19">
            <v>1853</v>
          </cell>
          <cell r="Y19">
            <v>0.75140756941803</v>
          </cell>
          <cell r="Z19">
            <v>0.690815071888944</v>
          </cell>
          <cell r="AA19">
            <v>30</v>
          </cell>
        </row>
        <row r="20">
          <cell r="B20">
            <v>2573</v>
          </cell>
          <cell r="C20" t="str">
            <v>四川太极青羊区十二桥药店</v>
          </cell>
          <cell r="D20" t="str">
            <v>西门片区</v>
          </cell>
          <cell r="E20">
            <v>660000</v>
          </cell>
          <cell r="F20">
            <v>176100</v>
          </cell>
          <cell r="G20">
            <v>4890</v>
          </cell>
          <cell r="H20">
            <v>0.266818181818182</v>
          </cell>
          <cell r="I20">
            <v>22000</v>
          </cell>
          <cell r="J20">
            <v>5870</v>
          </cell>
          <cell r="K20">
            <v>163</v>
          </cell>
          <cell r="L20">
            <v>440904.27</v>
          </cell>
          <cell r="M20">
            <v>3360</v>
          </cell>
          <cell r="N20">
            <v>437544.27</v>
          </cell>
          <cell r="O20">
            <v>-2244.48</v>
          </cell>
        </row>
        <row r="20">
          <cell r="Q20">
            <v>99235.03</v>
          </cell>
          <cell r="R20">
            <v>101479.51</v>
          </cell>
          <cell r="S20">
            <v>17</v>
          </cell>
          <cell r="T20">
            <v>3332</v>
          </cell>
          <cell r="U20">
            <v>3315</v>
          </cell>
          <cell r="V20">
            <v>437544.27</v>
          </cell>
          <cell r="W20">
            <v>101479.51</v>
          </cell>
          <cell r="X20">
            <v>3315</v>
          </cell>
          <cell r="Y20">
            <v>0.662945863636364</v>
          </cell>
          <cell r="Z20">
            <v>0.576260704145372</v>
          </cell>
          <cell r="AA20">
            <v>30</v>
          </cell>
        </row>
        <row r="21">
          <cell r="B21">
            <v>2466</v>
          </cell>
          <cell r="C21" t="str">
            <v>四川太极金牛区交大路第三药店</v>
          </cell>
          <cell r="D21" t="str">
            <v>西门片区</v>
          </cell>
          <cell r="E21">
            <v>226800</v>
          </cell>
          <cell r="F21">
            <v>79380</v>
          </cell>
          <cell r="G21">
            <v>3150</v>
          </cell>
          <cell r="H21">
            <v>0.35</v>
          </cell>
          <cell r="I21">
            <v>7560</v>
          </cell>
          <cell r="J21">
            <v>2646</v>
          </cell>
          <cell r="K21">
            <v>105</v>
          </cell>
          <cell r="L21">
            <v>156417.1</v>
          </cell>
          <cell r="M21">
            <v>11052</v>
          </cell>
          <cell r="N21">
            <v>145365.1</v>
          </cell>
          <cell r="O21">
            <v>-6214.14</v>
          </cell>
        </row>
        <row r="21">
          <cell r="Q21">
            <v>37548.1</v>
          </cell>
          <cell r="R21">
            <v>43762.24</v>
          </cell>
          <cell r="S21">
            <v>53</v>
          </cell>
          <cell r="T21">
            <v>1983</v>
          </cell>
          <cell r="U21">
            <v>1930</v>
          </cell>
          <cell r="V21">
            <v>145365.1</v>
          </cell>
          <cell r="W21">
            <v>43762.24</v>
          </cell>
          <cell r="X21">
            <v>1930</v>
          </cell>
          <cell r="Y21">
            <v>0.640939594356261</v>
          </cell>
          <cell r="Z21">
            <v>0.551300579491056</v>
          </cell>
          <cell r="AA21">
            <v>30</v>
          </cell>
        </row>
        <row r="22">
          <cell r="B22">
            <v>2409</v>
          </cell>
          <cell r="C22" t="str">
            <v>四川太极金牛区黄苑东街药店</v>
          </cell>
          <cell r="D22" t="str">
            <v>西门片区</v>
          </cell>
          <cell r="E22">
            <v>116400</v>
          </cell>
          <cell r="F22">
            <v>44520</v>
          </cell>
          <cell r="G22">
            <v>1590</v>
          </cell>
          <cell r="H22">
            <v>0.382474226804124</v>
          </cell>
          <cell r="I22">
            <v>3880</v>
          </cell>
          <cell r="J22">
            <v>1484</v>
          </cell>
          <cell r="K22">
            <v>53</v>
          </cell>
          <cell r="L22">
            <v>72099.72</v>
          </cell>
          <cell r="M22">
            <v>4560</v>
          </cell>
          <cell r="N22">
            <v>67539.72</v>
          </cell>
          <cell r="O22">
            <v>-2974.26</v>
          </cell>
        </row>
        <row r="22">
          <cell r="Q22">
            <v>23901.25</v>
          </cell>
          <cell r="R22">
            <v>26875.51</v>
          </cell>
          <cell r="S22">
            <v>19</v>
          </cell>
          <cell r="T22">
            <v>1129</v>
          </cell>
          <cell r="U22">
            <v>1110</v>
          </cell>
          <cell r="V22">
            <v>67539.72</v>
          </cell>
          <cell r="W22">
            <v>26875.51</v>
          </cell>
          <cell r="X22">
            <v>1110</v>
          </cell>
          <cell r="Y22">
            <v>0.580238144329897</v>
          </cell>
          <cell r="Z22">
            <v>0.603672731356694</v>
          </cell>
          <cell r="AA22">
            <v>30</v>
          </cell>
        </row>
        <row r="23">
          <cell r="B23">
            <v>2422</v>
          </cell>
          <cell r="C23" t="str">
            <v>四川太极金牛区金沙路药店</v>
          </cell>
          <cell r="D23" t="str">
            <v>西门片区</v>
          </cell>
          <cell r="E23">
            <v>156000</v>
          </cell>
          <cell r="F23">
            <v>57750</v>
          </cell>
          <cell r="G23">
            <v>2250</v>
          </cell>
          <cell r="H23">
            <v>0.370192307692308</v>
          </cell>
          <cell r="I23">
            <v>5200</v>
          </cell>
          <cell r="J23">
            <v>1925</v>
          </cell>
          <cell r="K23">
            <v>75</v>
          </cell>
          <cell r="L23">
            <v>98312.9</v>
          </cell>
          <cell r="M23">
            <v>7236</v>
          </cell>
          <cell r="N23">
            <v>91076.9</v>
          </cell>
          <cell r="O23">
            <v>-4289.58</v>
          </cell>
        </row>
        <row r="23">
          <cell r="Q23">
            <v>27949.67</v>
          </cell>
          <cell r="R23">
            <v>32239.25</v>
          </cell>
          <cell r="S23">
            <v>28</v>
          </cell>
          <cell r="T23">
            <v>1450</v>
          </cell>
          <cell r="U23">
            <v>1422</v>
          </cell>
          <cell r="V23">
            <v>91076.9</v>
          </cell>
          <cell r="W23">
            <v>32239.25</v>
          </cell>
          <cell r="X23">
            <v>1422</v>
          </cell>
          <cell r="Y23">
            <v>0.583826282051282</v>
          </cell>
          <cell r="Z23">
            <v>0.558255411255411</v>
          </cell>
          <cell r="AA23">
            <v>30</v>
          </cell>
        </row>
        <row r="24">
          <cell r="B24">
            <v>2804</v>
          </cell>
          <cell r="C24" t="str">
            <v>四川太极郫县郫筒镇一环路东南段药店</v>
          </cell>
          <cell r="D24" t="str">
            <v>西门片区</v>
          </cell>
          <cell r="E24">
            <v>194760</v>
          </cell>
          <cell r="F24">
            <v>64830</v>
          </cell>
          <cell r="G24">
            <v>2400</v>
          </cell>
          <cell r="H24">
            <v>0.332871226124461</v>
          </cell>
          <cell r="I24">
            <v>6492</v>
          </cell>
          <cell r="J24">
            <v>2161</v>
          </cell>
          <cell r="K24">
            <v>80</v>
          </cell>
          <cell r="L24">
            <v>127241.89</v>
          </cell>
          <cell r="M24">
            <v>0</v>
          </cell>
          <cell r="N24">
            <v>127241.89</v>
          </cell>
          <cell r="O24">
            <v>0</v>
          </cell>
        </row>
        <row r="24">
          <cell r="Q24">
            <v>36999.27</v>
          </cell>
          <cell r="R24">
            <v>36999.27</v>
          </cell>
          <cell r="S24">
            <v>0</v>
          </cell>
          <cell r="T24">
            <v>1694</v>
          </cell>
          <cell r="U24">
            <v>1694</v>
          </cell>
          <cell r="V24">
            <v>127241.89</v>
          </cell>
          <cell r="W24">
            <v>36999.27</v>
          </cell>
          <cell r="X24">
            <v>1694</v>
          </cell>
          <cell r="Y24">
            <v>0.653326607106182</v>
          </cell>
          <cell r="Z24">
            <v>0.570712170291532</v>
          </cell>
          <cell r="AA24">
            <v>30</v>
          </cell>
        </row>
        <row r="25">
          <cell r="B25">
            <v>2413</v>
          </cell>
          <cell r="C25" t="str">
            <v>四川太极大药房连锁有限公司武侯区聚萃街药店</v>
          </cell>
          <cell r="D25" t="str">
            <v>西门片区</v>
          </cell>
          <cell r="E25">
            <v>90000</v>
          </cell>
          <cell r="F25">
            <v>35640</v>
          </cell>
          <cell r="G25">
            <v>1260</v>
          </cell>
          <cell r="H25">
            <v>0.396</v>
          </cell>
          <cell r="I25">
            <v>3000</v>
          </cell>
          <cell r="J25">
            <v>1188</v>
          </cell>
          <cell r="K25">
            <v>42</v>
          </cell>
          <cell r="L25">
            <v>41377.54</v>
          </cell>
          <cell r="M25">
            <v>2940</v>
          </cell>
          <cell r="N25">
            <v>38437.54</v>
          </cell>
          <cell r="O25">
            <v>-1575.3</v>
          </cell>
        </row>
        <row r="25">
          <cell r="Q25">
            <v>9180.78</v>
          </cell>
          <cell r="R25">
            <v>10756.08</v>
          </cell>
          <cell r="S25">
            <v>10</v>
          </cell>
          <cell r="T25">
            <v>675</v>
          </cell>
          <cell r="U25">
            <v>665</v>
          </cell>
          <cell r="V25">
            <v>38437.54</v>
          </cell>
          <cell r="W25">
            <v>10756.08</v>
          </cell>
          <cell r="X25">
            <v>665</v>
          </cell>
          <cell r="Y25">
            <v>0.427083777777778</v>
          </cell>
          <cell r="Z25">
            <v>0.30179797979798</v>
          </cell>
          <cell r="AA25">
            <v>30</v>
          </cell>
        </row>
        <row r="26">
          <cell r="B26">
            <v>102565</v>
          </cell>
          <cell r="C26" t="str">
            <v>四川太极武侯区佳灵路药店</v>
          </cell>
          <cell r="D26" t="str">
            <v>西门片区</v>
          </cell>
          <cell r="E26">
            <v>180000</v>
          </cell>
          <cell r="F26">
            <v>57750</v>
          </cell>
          <cell r="G26">
            <v>3300</v>
          </cell>
          <cell r="H26">
            <v>0.320833333333333</v>
          </cell>
          <cell r="I26">
            <v>6000</v>
          </cell>
          <cell r="J26">
            <v>1925</v>
          </cell>
          <cell r="K26">
            <v>110</v>
          </cell>
          <cell r="L26">
            <v>122236.6</v>
          </cell>
          <cell r="M26">
            <v>8022</v>
          </cell>
          <cell r="N26">
            <v>114214.6</v>
          </cell>
          <cell r="O26">
            <v>-4727.49</v>
          </cell>
        </row>
        <row r="26">
          <cell r="Q26">
            <v>36721.77</v>
          </cell>
          <cell r="R26">
            <v>41449.26</v>
          </cell>
          <cell r="S26">
            <v>38</v>
          </cell>
          <cell r="T26">
            <v>2785</v>
          </cell>
          <cell r="U26">
            <v>2747</v>
          </cell>
          <cell r="V26">
            <v>114214.6</v>
          </cell>
          <cell r="W26">
            <v>41449.26</v>
          </cell>
          <cell r="X26">
            <v>2747</v>
          </cell>
          <cell r="Y26">
            <v>0.634525555555556</v>
          </cell>
          <cell r="Z26">
            <v>0.717736103896104</v>
          </cell>
          <cell r="AA26">
            <v>30</v>
          </cell>
        </row>
        <row r="27">
          <cell r="B27">
            <v>102934</v>
          </cell>
          <cell r="C27" t="str">
            <v>四川太极金牛区银河北街药店</v>
          </cell>
          <cell r="D27" t="str">
            <v>西门片区</v>
          </cell>
          <cell r="E27">
            <v>234000</v>
          </cell>
          <cell r="F27">
            <v>80400</v>
          </cell>
          <cell r="G27">
            <v>2550</v>
          </cell>
          <cell r="H27">
            <v>0.343589743589744</v>
          </cell>
          <cell r="I27">
            <v>7800</v>
          </cell>
          <cell r="J27">
            <v>2680</v>
          </cell>
          <cell r="K27">
            <v>85</v>
          </cell>
          <cell r="L27">
            <v>130648.73</v>
          </cell>
          <cell r="M27">
            <v>5040</v>
          </cell>
          <cell r="N27">
            <v>125608.73</v>
          </cell>
          <cell r="O27">
            <v>-3366.72</v>
          </cell>
        </row>
        <row r="27">
          <cell r="Q27">
            <v>37933.53</v>
          </cell>
          <cell r="R27">
            <v>41300.25</v>
          </cell>
          <cell r="S27">
            <v>22</v>
          </cell>
          <cell r="T27">
            <v>1800</v>
          </cell>
          <cell r="U27">
            <v>1778</v>
          </cell>
          <cell r="V27">
            <v>125608.73</v>
          </cell>
          <cell r="W27">
            <v>41300.25</v>
          </cell>
          <cell r="X27">
            <v>1778</v>
          </cell>
          <cell r="Y27">
            <v>0.536789444444444</v>
          </cell>
          <cell r="Z27">
            <v>0.513684701492537</v>
          </cell>
          <cell r="AA27">
            <v>30</v>
          </cell>
        </row>
        <row r="28">
          <cell r="B28">
            <v>103198</v>
          </cell>
          <cell r="C28" t="str">
            <v>四川太极青羊区贝森北路药店</v>
          </cell>
          <cell r="D28" t="str">
            <v>西门片区</v>
          </cell>
          <cell r="E28">
            <v>240000</v>
          </cell>
          <cell r="F28">
            <v>86700</v>
          </cell>
          <cell r="G28">
            <v>3390</v>
          </cell>
          <cell r="H28">
            <v>0.36125</v>
          </cell>
          <cell r="I28">
            <v>8000</v>
          </cell>
          <cell r="J28">
            <v>2890</v>
          </cell>
          <cell r="K28">
            <v>113</v>
          </cell>
          <cell r="L28">
            <v>170458.65</v>
          </cell>
          <cell r="M28">
            <v>0</v>
          </cell>
          <cell r="N28">
            <v>170458.65</v>
          </cell>
          <cell r="O28">
            <v>0</v>
          </cell>
        </row>
        <row r="28">
          <cell r="Q28">
            <v>50187.1</v>
          </cell>
          <cell r="R28">
            <v>50187.1</v>
          </cell>
          <cell r="S28">
            <v>0</v>
          </cell>
          <cell r="T28">
            <v>2833</v>
          </cell>
          <cell r="U28">
            <v>2833</v>
          </cell>
          <cell r="V28">
            <v>170458.65</v>
          </cell>
          <cell r="W28">
            <v>50187.1</v>
          </cell>
          <cell r="X28">
            <v>2833</v>
          </cell>
          <cell r="Y28">
            <v>0.710244375</v>
          </cell>
          <cell r="Z28">
            <v>0.578859284890427</v>
          </cell>
          <cell r="AA28">
            <v>30</v>
          </cell>
        </row>
        <row r="29">
          <cell r="B29">
            <v>105267</v>
          </cell>
          <cell r="C29" t="str">
            <v>四川太极金牛区蜀汉路药店</v>
          </cell>
          <cell r="D29" t="str">
            <v>西门片区</v>
          </cell>
          <cell r="E29">
            <v>240000</v>
          </cell>
          <cell r="F29">
            <v>84300</v>
          </cell>
          <cell r="G29">
            <v>3300</v>
          </cell>
          <cell r="H29">
            <v>0.35125</v>
          </cell>
          <cell r="I29">
            <v>8000</v>
          </cell>
          <cell r="J29">
            <v>2810</v>
          </cell>
          <cell r="K29">
            <v>110</v>
          </cell>
          <cell r="L29">
            <v>173220.56</v>
          </cell>
          <cell r="M29">
            <v>10920</v>
          </cell>
          <cell r="N29">
            <v>162300.56</v>
          </cell>
          <cell r="O29">
            <v>-6063.06</v>
          </cell>
        </row>
        <row r="29">
          <cell r="Q29">
            <v>51797.66</v>
          </cell>
          <cell r="R29">
            <v>57860.72</v>
          </cell>
          <cell r="S29">
            <v>56</v>
          </cell>
          <cell r="T29">
            <v>2450</v>
          </cell>
          <cell r="U29">
            <v>2394</v>
          </cell>
          <cell r="V29">
            <v>162300.56</v>
          </cell>
          <cell r="W29">
            <v>57860.72</v>
          </cell>
          <cell r="X29">
            <v>2394</v>
          </cell>
          <cell r="Y29">
            <v>0.676252333333333</v>
          </cell>
          <cell r="Z29">
            <v>0.686366785290629</v>
          </cell>
          <cell r="AA29">
            <v>30</v>
          </cell>
        </row>
        <row r="30">
          <cell r="B30">
            <v>106569</v>
          </cell>
          <cell r="C30" t="str">
            <v>四川太极武侯区大悦路药店</v>
          </cell>
          <cell r="D30" t="str">
            <v>西门片区</v>
          </cell>
          <cell r="E30">
            <v>180000</v>
          </cell>
          <cell r="F30">
            <v>66570</v>
          </cell>
          <cell r="G30">
            <v>1980</v>
          </cell>
          <cell r="H30">
            <v>0.369833333333333</v>
          </cell>
          <cell r="I30">
            <v>6000</v>
          </cell>
          <cell r="J30">
            <v>2219</v>
          </cell>
          <cell r="K30">
            <v>66</v>
          </cell>
          <cell r="L30">
            <v>95973.44</v>
          </cell>
          <cell r="M30">
            <v>2400</v>
          </cell>
          <cell r="N30">
            <v>93573.44</v>
          </cell>
          <cell r="O30">
            <v>-1603.2</v>
          </cell>
        </row>
        <row r="30">
          <cell r="Q30">
            <v>24415.82</v>
          </cell>
          <cell r="R30">
            <v>26019.02</v>
          </cell>
          <cell r="S30">
            <v>10</v>
          </cell>
          <cell r="T30">
            <v>1214</v>
          </cell>
          <cell r="U30">
            <v>1204</v>
          </cell>
          <cell r="V30">
            <v>93573.44</v>
          </cell>
          <cell r="W30">
            <v>26019.02</v>
          </cell>
          <cell r="X30">
            <v>1204</v>
          </cell>
          <cell r="Y30">
            <v>0.519852444444444</v>
          </cell>
          <cell r="Z30">
            <v>0.390852035451405</v>
          </cell>
          <cell r="AA30">
            <v>30</v>
          </cell>
        </row>
        <row r="31">
          <cell r="B31">
            <v>108277</v>
          </cell>
          <cell r="C31" t="str">
            <v>四川太极金牛区银沙路药店</v>
          </cell>
          <cell r="D31" t="str">
            <v>西门片区</v>
          </cell>
          <cell r="E31">
            <v>180000</v>
          </cell>
          <cell r="F31">
            <v>66780</v>
          </cell>
          <cell r="G31">
            <v>2700</v>
          </cell>
          <cell r="H31">
            <v>0.371</v>
          </cell>
          <cell r="I31">
            <v>6000</v>
          </cell>
          <cell r="J31">
            <v>2226</v>
          </cell>
          <cell r="K31">
            <v>90</v>
          </cell>
          <cell r="L31">
            <v>110052.18</v>
          </cell>
          <cell r="M31">
            <v>4080</v>
          </cell>
          <cell r="N31">
            <v>105972.18</v>
          </cell>
          <cell r="O31">
            <v>-2717.48</v>
          </cell>
        </row>
        <row r="31">
          <cell r="Q31">
            <v>31873.02</v>
          </cell>
          <cell r="R31">
            <v>34590.5</v>
          </cell>
          <cell r="S31">
            <v>20</v>
          </cell>
          <cell r="T31">
            <v>1933</v>
          </cell>
          <cell r="U31">
            <v>1913</v>
          </cell>
          <cell r="V31">
            <v>105972.18</v>
          </cell>
          <cell r="W31">
            <v>34590.5</v>
          </cell>
          <cell r="X31">
            <v>1913</v>
          </cell>
          <cell r="Y31">
            <v>0.588734333333333</v>
          </cell>
          <cell r="Z31">
            <v>0.517976939203354</v>
          </cell>
          <cell r="AA31">
            <v>30</v>
          </cell>
        </row>
        <row r="32">
          <cell r="B32">
            <v>111219</v>
          </cell>
          <cell r="C32" t="str">
            <v>四川太极金牛区花照壁药店</v>
          </cell>
          <cell r="D32" t="str">
            <v>西门片区</v>
          </cell>
          <cell r="E32">
            <v>255000</v>
          </cell>
          <cell r="F32">
            <v>84000</v>
          </cell>
          <cell r="G32">
            <v>3450</v>
          </cell>
          <cell r="H32">
            <v>0.329411764705882</v>
          </cell>
          <cell r="I32">
            <v>8500</v>
          </cell>
          <cell r="J32">
            <v>2800</v>
          </cell>
          <cell r="K32">
            <v>115</v>
          </cell>
          <cell r="L32">
            <v>235491.04</v>
          </cell>
          <cell r="M32">
            <v>12368</v>
          </cell>
          <cell r="N32">
            <v>223123.04</v>
          </cell>
          <cell r="O32">
            <v>-6679.6</v>
          </cell>
        </row>
        <row r="32">
          <cell r="Q32">
            <v>62083.11</v>
          </cell>
          <cell r="R32">
            <v>68762.71</v>
          </cell>
          <cell r="S32">
            <v>72</v>
          </cell>
          <cell r="T32">
            <v>3378</v>
          </cell>
          <cell r="U32">
            <v>3306</v>
          </cell>
          <cell r="V32">
            <v>223123.04</v>
          </cell>
          <cell r="W32">
            <v>68762.71</v>
          </cell>
          <cell r="X32">
            <v>3306</v>
          </cell>
          <cell r="Y32">
            <v>0.87499231372549</v>
          </cell>
          <cell r="Z32">
            <v>0.818603690476191</v>
          </cell>
          <cell r="AA32">
            <v>30</v>
          </cell>
        </row>
        <row r="33">
          <cell r="B33">
            <v>112415</v>
          </cell>
          <cell r="C33" t="str">
            <v>四川太极金牛区五福桥东路药店</v>
          </cell>
          <cell r="D33" t="str">
            <v>西门片区</v>
          </cell>
          <cell r="E33">
            <v>135000</v>
          </cell>
          <cell r="F33">
            <v>47250</v>
          </cell>
          <cell r="G33">
            <v>2040</v>
          </cell>
          <cell r="H33">
            <v>0.35</v>
          </cell>
          <cell r="I33">
            <v>4500</v>
          </cell>
          <cell r="J33">
            <v>1575</v>
          </cell>
          <cell r="K33">
            <v>68</v>
          </cell>
          <cell r="L33">
            <v>79340.71</v>
          </cell>
          <cell r="M33">
            <v>0</v>
          </cell>
          <cell r="N33">
            <v>79340.71</v>
          </cell>
          <cell r="O33">
            <v>0</v>
          </cell>
        </row>
        <row r="33">
          <cell r="Q33">
            <v>24464.98</v>
          </cell>
          <cell r="R33">
            <v>24464.98</v>
          </cell>
          <cell r="S33">
            <v>0</v>
          </cell>
          <cell r="T33">
            <v>1345</v>
          </cell>
          <cell r="U33">
            <v>1345</v>
          </cell>
          <cell r="V33">
            <v>79340.71</v>
          </cell>
          <cell r="W33">
            <v>24464.98</v>
          </cell>
          <cell r="X33">
            <v>1345</v>
          </cell>
          <cell r="Y33">
            <v>0.587708962962963</v>
          </cell>
          <cell r="Z33">
            <v>0.517777354497355</v>
          </cell>
          <cell r="AA33">
            <v>30</v>
          </cell>
        </row>
        <row r="34">
          <cell r="B34">
            <v>113008</v>
          </cell>
          <cell r="C34" t="str">
            <v>四川太极大药房连锁有限公司成都高新区尚锦路药店</v>
          </cell>
          <cell r="D34" t="str">
            <v>西门片区</v>
          </cell>
          <cell r="E34">
            <v>201090</v>
          </cell>
          <cell r="F34">
            <v>47010</v>
          </cell>
          <cell r="G34">
            <v>2130</v>
          </cell>
          <cell r="H34">
            <v>0.2337759212293</v>
          </cell>
          <cell r="I34">
            <v>6703</v>
          </cell>
          <cell r="J34">
            <v>1567</v>
          </cell>
          <cell r="K34">
            <v>71</v>
          </cell>
          <cell r="L34">
            <v>96991.27</v>
          </cell>
          <cell r="M34">
            <v>3120</v>
          </cell>
          <cell r="N34">
            <v>93871.27</v>
          </cell>
          <cell r="O34">
            <v>-2084.16</v>
          </cell>
        </row>
        <row r="34">
          <cell r="Q34">
            <v>24012.95</v>
          </cell>
          <cell r="R34">
            <v>26097.11</v>
          </cell>
          <cell r="S34">
            <v>13</v>
          </cell>
          <cell r="T34">
            <v>1469</v>
          </cell>
          <cell r="U34">
            <v>1456</v>
          </cell>
          <cell r="V34">
            <v>93871.27</v>
          </cell>
          <cell r="W34">
            <v>26097.11</v>
          </cell>
          <cell r="X34">
            <v>1456</v>
          </cell>
          <cell r="Y34">
            <v>0.466812223382565</v>
          </cell>
          <cell r="Z34">
            <v>0.555139544777707</v>
          </cell>
          <cell r="AA34">
            <v>30</v>
          </cell>
        </row>
        <row r="35">
          <cell r="B35">
            <v>117491</v>
          </cell>
          <cell r="C35" t="str">
            <v>四川太极金牛区花照壁中横街药店</v>
          </cell>
          <cell r="D35" t="str">
            <v>西门片区</v>
          </cell>
          <cell r="E35">
            <v>352800</v>
          </cell>
          <cell r="F35">
            <v>95250</v>
          </cell>
          <cell r="G35">
            <v>2490</v>
          </cell>
          <cell r="H35">
            <v>0.269982993197279</v>
          </cell>
          <cell r="I35">
            <v>11760</v>
          </cell>
          <cell r="J35">
            <v>3175</v>
          </cell>
          <cell r="K35">
            <v>83</v>
          </cell>
          <cell r="L35">
            <v>212329.83</v>
          </cell>
          <cell r="M35">
            <v>10800</v>
          </cell>
          <cell r="N35">
            <v>201529.83</v>
          </cell>
          <cell r="O35">
            <v>-6201.03</v>
          </cell>
        </row>
        <row r="35">
          <cell r="Q35">
            <v>42088.85</v>
          </cell>
          <cell r="R35">
            <v>48289.88</v>
          </cell>
          <cell r="S35">
            <v>49</v>
          </cell>
          <cell r="T35">
            <v>1992</v>
          </cell>
          <cell r="U35">
            <v>1943</v>
          </cell>
          <cell r="V35">
            <v>201529.83</v>
          </cell>
          <cell r="W35">
            <v>48289.88</v>
          </cell>
          <cell r="X35">
            <v>1943</v>
          </cell>
          <cell r="Y35">
            <v>0.571229676870748</v>
          </cell>
          <cell r="Z35">
            <v>0.506980367454068</v>
          </cell>
          <cell r="AA35">
            <v>30</v>
          </cell>
        </row>
        <row r="36">
          <cell r="B36">
            <v>118151</v>
          </cell>
          <cell r="C36" t="str">
            <v>四川太极金牛区沙湾东一路药店</v>
          </cell>
          <cell r="D36" t="str">
            <v>西门片区</v>
          </cell>
          <cell r="E36">
            <v>138000</v>
          </cell>
          <cell r="F36">
            <v>45540</v>
          </cell>
          <cell r="G36">
            <v>1890</v>
          </cell>
          <cell r="H36">
            <v>0.33</v>
          </cell>
          <cell r="I36">
            <v>4600</v>
          </cell>
          <cell r="J36">
            <v>1518</v>
          </cell>
          <cell r="K36">
            <v>63</v>
          </cell>
          <cell r="L36">
            <v>78491.72</v>
          </cell>
          <cell r="M36">
            <v>5760</v>
          </cell>
          <cell r="N36">
            <v>72731.72</v>
          </cell>
          <cell r="O36">
            <v>-3847.68</v>
          </cell>
        </row>
        <row r="36">
          <cell r="Q36">
            <v>21193.6</v>
          </cell>
          <cell r="R36">
            <v>25041.28</v>
          </cell>
          <cell r="S36">
            <v>24</v>
          </cell>
          <cell r="T36">
            <v>1287</v>
          </cell>
          <cell r="U36">
            <v>1263</v>
          </cell>
          <cell r="V36">
            <v>72731.72</v>
          </cell>
          <cell r="W36">
            <v>25041.28</v>
          </cell>
          <cell r="X36">
            <v>1263</v>
          </cell>
          <cell r="Y36">
            <v>0.527041449275362</v>
          </cell>
          <cell r="Z36">
            <v>0.549874396135266</v>
          </cell>
          <cell r="AA36">
            <v>30</v>
          </cell>
        </row>
        <row r="37">
          <cell r="B37">
            <v>128640</v>
          </cell>
          <cell r="C37" t="str">
            <v>四川太极大药房连锁有限公司郫都区红光街道红高东路药店</v>
          </cell>
          <cell r="D37" t="str">
            <v>西门片区</v>
          </cell>
          <cell r="E37">
            <v>90000</v>
          </cell>
          <cell r="F37">
            <v>28800</v>
          </cell>
          <cell r="G37">
            <v>1620</v>
          </cell>
          <cell r="H37">
            <v>0.32</v>
          </cell>
          <cell r="I37">
            <v>3000</v>
          </cell>
          <cell r="J37">
            <v>960</v>
          </cell>
          <cell r="K37">
            <v>54</v>
          </cell>
          <cell r="L37">
            <v>38930.51</v>
          </cell>
          <cell r="M37">
            <v>0</v>
          </cell>
          <cell r="N37">
            <v>38930.51</v>
          </cell>
          <cell r="O37">
            <v>0</v>
          </cell>
        </row>
        <row r="37">
          <cell r="Q37">
            <v>14337.85</v>
          </cell>
          <cell r="R37">
            <v>14337.85</v>
          </cell>
          <cell r="S37">
            <v>0</v>
          </cell>
          <cell r="T37">
            <v>931</v>
          </cell>
          <cell r="U37">
            <v>931</v>
          </cell>
          <cell r="V37">
            <v>38930.51</v>
          </cell>
          <cell r="W37">
            <v>14337.85</v>
          </cell>
          <cell r="X37">
            <v>931</v>
          </cell>
          <cell r="Y37">
            <v>0.432561222222222</v>
          </cell>
          <cell r="Z37">
            <v>0.497842013888889</v>
          </cell>
          <cell r="AA37">
            <v>30</v>
          </cell>
        </row>
        <row r="38">
          <cell r="B38">
            <v>298747</v>
          </cell>
          <cell r="C38" t="str">
            <v>四川太极大药房连锁有限公司青羊区文和路药店</v>
          </cell>
          <cell r="D38" t="str">
            <v>西门片区</v>
          </cell>
          <cell r="E38">
            <v>90000</v>
          </cell>
          <cell r="F38">
            <v>29400</v>
          </cell>
          <cell r="G38">
            <v>1560</v>
          </cell>
          <cell r="H38">
            <v>0.326666666666667</v>
          </cell>
          <cell r="I38">
            <v>3000</v>
          </cell>
          <cell r="J38">
            <v>980</v>
          </cell>
          <cell r="K38">
            <v>52</v>
          </cell>
          <cell r="L38">
            <v>47348</v>
          </cell>
          <cell r="M38">
            <v>0</v>
          </cell>
          <cell r="N38">
            <v>47348</v>
          </cell>
          <cell r="O38">
            <v>0</v>
          </cell>
        </row>
        <row r="38">
          <cell r="Q38">
            <v>16768.98</v>
          </cell>
          <cell r="R38">
            <v>16768.98</v>
          </cell>
          <cell r="S38">
            <v>0</v>
          </cell>
          <cell r="T38">
            <v>861</v>
          </cell>
          <cell r="U38">
            <v>861</v>
          </cell>
          <cell r="V38">
            <v>47348</v>
          </cell>
          <cell r="W38">
            <v>16768.98</v>
          </cell>
          <cell r="X38">
            <v>861</v>
          </cell>
          <cell r="Y38">
            <v>0.526088888888889</v>
          </cell>
          <cell r="Z38">
            <v>0.570373469387755</v>
          </cell>
          <cell r="AA38">
            <v>30</v>
          </cell>
        </row>
        <row r="39">
          <cell r="B39">
            <v>2595</v>
          </cell>
          <cell r="C39" t="str">
            <v>四川太极旗舰店</v>
          </cell>
          <cell r="D39" t="str">
            <v>旗舰片区</v>
          </cell>
          <cell r="E39">
            <v>3923340</v>
          </cell>
          <cell r="F39">
            <v>384000</v>
          </cell>
          <cell r="G39">
            <v>11250</v>
          </cell>
          <cell r="H39">
            <v>0.0978757895058802</v>
          </cell>
          <cell r="I39">
            <v>130778</v>
          </cell>
          <cell r="J39">
            <v>12800</v>
          </cell>
          <cell r="K39">
            <v>375</v>
          </cell>
          <cell r="L39">
            <v>2859092.23</v>
          </cell>
          <cell r="M39">
            <v>2400</v>
          </cell>
          <cell r="N39">
            <v>2856692.23</v>
          </cell>
          <cell r="O39">
            <v>-1603.2</v>
          </cell>
        </row>
        <row r="39">
          <cell r="Q39">
            <v>259009.44</v>
          </cell>
          <cell r="R39">
            <v>260612.64</v>
          </cell>
          <cell r="S39">
            <v>10</v>
          </cell>
          <cell r="T39">
            <v>7296</v>
          </cell>
          <cell r="U39">
            <v>7286</v>
          </cell>
          <cell r="V39">
            <v>2856692.23</v>
          </cell>
          <cell r="W39">
            <v>260612.64</v>
          </cell>
          <cell r="X39">
            <v>7286</v>
          </cell>
          <cell r="Y39">
            <v>0.728127623402509</v>
          </cell>
          <cell r="Z39">
            <v>0.67867875</v>
          </cell>
          <cell r="AA39">
            <v>30</v>
          </cell>
        </row>
        <row r="40">
          <cell r="B40">
            <v>2813</v>
          </cell>
          <cell r="C40" t="str">
            <v>四川太极红星店</v>
          </cell>
          <cell r="D40" t="str">
            <v>旗舰片区</v>
          </cell>
          <cell r="E40">
            <v>156000</v>
          </cell>
          <cell r="F40">
            <v>59280</v>
          </cell>
          <cell r="G40">
            <v>2250</v>
          </cell>
          <cell r="H40">
            <v>0.38</v>
          </cell>
          <cell r="I40">
            <v>5200</v>
          </cell>
          <cell r="J40">
            <v>1976</v>
          </cell>
          <cell r="K40">
            <v>75</v>
          </cell>
          <cell r="L40">
            <v>88605.66</v>
          </cell>
          <cell r="M40">
            <v>0</v>
          </cell>
          <cell r="N40">
            <v>88605.66</v>
          </cell>
          <cell r="O40">
            <v>0</v>
          </cell>
        </row>
        <row r="40">
          <cell r="Q40">
            <v>30957.94</v>
          </cell>
          <cell r="R40">
            <v>30957.94</v>
          </cell>
          <cell r="S40">
            <v>0</v>
          </cell>
          <cell r="T40">
            <v>1314</v>
          </cell>
          <cell r="U40">
            <v>1314</v>
          </cell>
          <cell r="V40">
            <v>88605.66</v>
          </cell>
          <cell r="W40">
            <v>30957.94</v>
          </cell>
          <cell r="X40">
            <v>1314</v>
          </cell>
          <cell r="Y40">
            <v>0.567985</v>
          </cell>
          <cell r="Z40">
            <v>0.522232456140351</v>
          </cell>
          <cell r="AA40">
            <v>30</v>
          </cell>
        </row>
        <row r="41">
          <cell r="B41">
            <v>2834</v>
          </cell>
          <cell r="C41" t="str">
            <v>四川太极浆洗街药店</v>
          </cell>
          <cell r="D41" t="str">
            <v>旗舰片区</v>
          </cell>
          <cell r="E41">
            <v>690000</v>
          </cell>
          <cell r="F41">
            <v>209700</v>
          </cell>
          <cell r="G41">
            <v>5550</v>
          </cell>
          <cell r="H41">
            <v>0.303913043478261</v>
          </cell>
          <cell r="I41">
            <v>23000</v>
          </cell>
          <cell r="J41">
            <v>6990</v>
          </cell>
          <cell r="K41">
            <v>185</v>
          </cell>
          <cell r="L41">
            <v>371404.06</v>
          </cell>
          <cell r="M41">
            <v>2400</v>
          </cell>
          <cell r="N41">
            <v>369004.06</v>
          </cell>
          <cell r="O41">
            <v>-1603.2</v>
          </cell>
        </row>
        <row r="41">
          <cell r="Q41">
            <v>116352.79</v>
          </cell>
          <cell r="R41">
            <v>117955.99</v>
          </cell>
          <cell r="S41">
            <v>10</v>
          </cell>
          <cell r="T41">
            <v>3849</v>
          </cell>
          <cell r="U41">
            <v>3839</v>
          </cell>
          <cell r="V41">
            <v>369004.06</v>
          </cell>
          <cell r="W41">
            <v>117955.99</v>
          </cell>
          <cell r="X41">
            <v>3839</v>
          </cell>
          <cell r="Y41">
            <v>0.534788492753623</v>
          </cell>
          <cell r="Z41">
            <v>0.562498760133524</v>
          </cell>
          <cell r="AA41">
            <v>30</v>
          </cell>
        </row>
        <row r="42">
          <cell r="B42">
            <v>2791</v>
          </cell>
          <cell r="C42" t="str">
            <v>四川太极锦江区庆云南街药店</v>
          </cell>
          <cell r="D42" t="str">
            <v>旗舰片区</v>
          </cell>
          <cell r="E42">
            <v>522000</v>
          </cell>
          <cell r="F42">
            <v>135720</v>
          </cell>
          <cell r="G42">
            <v>3750</v>
          </cell>
          <cell r="H42">
            <v>0.26</v>
          </cell>
          <cell r="I42">
            <v>17400</v>
          </cell>
          <cell r="J42">
            <v>4524</v>
          </cell>
          <cell r="K42">
            <v>125</v>
          </cell>
          <cell r="L42">
            <v>360481.15</v>
          </cell>
          <cell r="M42">
            <v>0</v>
          </cell>
          <cell r="N42">
            <v>360481.15</v>
          </cell>
          <cell r="O42">
            <v>0</v>
          </cell>
        </row>
        <row r="42">
          <cell r="Q42">
            <v>72944.67</v>
          </cell>
          <cell r="R42">
            <v>72944.67</v>
          </cell>
          <cell r="S42">
            <v>0</v>
          </cell>
          <cell r="T42">
            <v>2806</v>
          </cell>
          <cell r="U42">
            <v>2806</v>
          </cell>
          <cell r="V42">
            <v>360481.15</v>
          </cell>
          <cell r="W42">
            <v>72944.67</v>
          </cell>
          <cell r="X42">
            <v>2806</v>
          </cell>
          <cell r="Y42">
            <v>0.690576915708812</v>
          </cell>
          <cell r="Z42">
            <v>0.537464412024757</v>
          </cell>
          <cell r="AA42">
            <v>30</v>
          </cell>
        </row>
        <row r="43">
          <cell r="B43">
            <v>2820</v>
          </cell>
          <cell r="C43" t="str">
            <v>四川太极武侯区科华街药店</v>
          </cell>
          <cell r="D43" t="str">
            <v>旗舰片区</v>
          </cell>
          <cell r="E43">
            <v>231000</v>
          </cell>
          <cell r="F43">
            <v>87780</v>
          </cell>
          <cell r="G43">
            <v>2400</v>
          </cell>
          <cell r="H43">
            <v>0.38</v>
          </cell>
          <cell r="I43">
            <v>7700</v>
          </cell>
          <cell r="J43">
            <v>2926</v>
          </cell>
          <cell r="K43">
            <v>80</v>
          </cell>
          <cell r="L43">
            <v>173451.53</v>
          </cell>
          <cell r="M43">
            <v>8904</v>
          </cell>
          <cell r="N43">
            <v>164547.53</v>
          </cell>
          <cell r="O43">
            <v>-5161.51</v>
          </cell>
        </row>
        <row r="43">
          <cell r="Q43">
            <v>51921.08</v>
          </cell>
          <cell r="R43">
            <v>57082.59</v>
          </cell>
          <cell r="S43">
            <v>42</v>
          </cell>
          <cell r="T43">
            <v>1750</v>
          </cell>
          <cell r="U43">
            <v>1708</v>
          </cell>
          <cell r="V43">
            <v>164547.53</v>
          </cell>
          <cell r="W43">
            <v>57082.59</v>
          </cell>
          <cell r="X43">
            <v>1708</v>
          </cell>
          <cell r="Y43">
            <v>0.71232696969697</v>
          </cell>
          <cell r="Z43">
            <v>0.650291524265209</v>
          </cell>
          <cell r="AA43">
            <v>30</v>
          </cell>
        </row>
        <row r="44">
          <cell r="B44">
            <v>102935</v>
          </cell>
          <cell r="C44" t="str">
            <v>四川太极青羊区童子街药店</v>
          </cell>
          <cell r="D44" t="str">
            <v>旗舰片区</v>
          </cell>
          <cell r="E44">
            <v>154500</v>
          </cell>
          <cell r="F44">
            <v>57165</v>
          </cell>
          <cell r="G44">
            <v>2310</v>
          </cell>
          <cell r="H44">
            <v>0.37</v>
          </cell>
          <cell r="I44">
            <v>5150</v>
          </cell>
          <cell r="J44">
            <v>1905.5</v>
          </cell>
          <cell r="K44">
            <v>77</v>
          </cell>
          <cell r="L44">
            <v>103735.41</v>
          </cell>
          <cell r="M44">
            <v>0</v>
          </cell>
          <cell r="N44">
            <v>103735.41</v>
          </cell>
          <cell r="O44">
            <v>0</v>
          </cell>
        </row>
        <row r="44">
          <cell r="Q44">
            <v>39574.34</v>
          </cell>
          <cell r="R44">
            <v>39574.34</v>
          </cell>
          <cell r="S44">
            <v>0</v>
          </cell>
          <cell r="T44">
            <v>1479</v>
          </cell>
          <cell r="U44">
            <v>1479</v>
          </cell>
          <cell r="V44">
            <v>103735.41</v>
          </cell>
          <cell r="W44">
            <v>39574.34</v>
          </cell>
          <cell r="X44">
            <v>1479</v>
          </cell>
          <cell r="Y44">
            <v>0.671426601941748</v>
          </cell>
          <cell r="Z44">
            <v>0.692282690457448</v>
          </cell>
          <cell r="AA44">
            <v>30</v>
          </cell>
        </row>
        <row r="45">
          <cell r="B45">
            <v>105910</v>
          </cell>
          <cell r="C45" t="str">
            <v>四川太极高新区紫薇东路药店</v>
          </cell>
          <cell r="D45" t="str">
            <v>旗舰片区</v>
          </cell>
          <cell r="E45">
            <v>189000</v>
          </cell>
          <cell r="F45">
            <v>71040</v>
          </cell>
          <cell r="G45">
            <v>3450</v>
          </cell>
          <cell r="H45">
            <v>0.375873015873016</v>
          </cell>
          <cell r="I45">
            <v>6300</v>
          </cell>
          <cell r="J45">
            <v>2368</v>
          </cell>
          <cell r="K45">
            <v>115</v>
          </cell>
          <cell r="L45">
            <v>172569.07</v>
          </cell>
          <cell r="M45">
            <v>5280</v>
          </cell>
          <cell r="N45">
            <v>167289.07</v>
          </cell>
          <cell r="O45">
            <v>-3521.72</v>
          </cell>
        </row>
        <row r="45">
          <cell r="Q45">
            <v>52466.32</v>
          </cell>
          <cell r="R45">
            <v>55988.04</v>
          </cell>
          <cell r="S45">
            <v>24</v>
          </cell>
          <cell r="T45">
            <v>2378</v>
          </cell>
          <cell r="U45">
            <v>2354</v>
          </cell>
          <cell r="V45">
            <v>167289.07</v>
          </cell>
          <cell r="W45">
            <v>55988.04</v>
          </cell>
          <cell r="X45">
            <v>2354</v>
          </cell>
          <cell r="Y45">
            <v>0.885127354497355</v>
          </cell>
          <cell r="Z45">
            <v>0.788119932432432</v>
          </cell>
          <cell r="AA45">
            <v>30</v>
          </cell>
        </row>
        <row r="46">
          <cell r="B46">
            <v>106066</v>
          </cell>
          <cell r="C46" t="str">
            <v>四川太极锦江区梨花街药店</v>
          </cell>
          <cell r="D46" t="str">
            <v>旗舰片区</v>
          </cell>
          <cell r="E46">
            <v>304500</v>
          </cell>
          <cell r="F46">
            <v>114075</v>
          </cell>
          <cell r="G46">
            <v>4350</v>
          </cell>
          <cell r="H46">
            <v>0.374630541871921</v>
          </cell>
          <cell r="I46">
            <v>10150</v>
          </cell>
          <cell r="J46">
            <v>3802.5</v>
          </cell>
          <cell r="K46">
            <v>145</v>
          </cell>
          <cell r="L46">
            <v>184385.82</v>
          </cell>
          <cell r="M46">
            <v>0</v>
          </cell>
          <cell r="N46">
            <v>184385.82</v>
          </cell>
          <cell r="O46">
            <v>0</v>
          </cell>
        </row>
        <row r="46">
          <cell r="Q46">
            <v>73978.19</v>
          </cell>
          <cell r="R46">
            <v>73978.19</v>
          </cell>
          <cell r="S46">
            <v>0</v>
          </cell>
          <cell r="T46">
            <v>2975</v>
          </cell>
          <cell r="U46">
            <v>2975</v>
          </cell>
          <cell r="V46">
            <v>184385.82</v>
          </cell>
          <cell r="W46">
            <v>73978.19</v>
          </cell>
          <cell r="X46">
            <v>2975</v>
          </cell>
          <cell r="Y46">
            <v>0.605536354679803</v>
          </cell>
          <cell r="Z46">
            <v>0.648504843304843</v>
          </cell>
          <cell r="AA46">
            <v>30</v>
          </cell>
        </row>
        <row r="47">
          <cell r="B47">
            <v>106485</v>
          </cell>
          <cell r="C47" t="str">
            <v>四川太极成都高新区元华二巷药店</v>
          </cell>
          <cell r="D47" t="str">
            <v>旗舰片区</v>
          </cell>
          <cell r="E47">
            <v>144000</v>
          </cell>
          <cell r="F47">
            <v>42000</v>
          </cell>
          <cell r="G47">
            <v>1950</v>
          </cell>
          <cell r="H47">
            <v>0.291666666666667</v>
          </cell>
          <cell r="I47">
            <v>4800</v>
          </cell>
          <cell r="J47">
            <v>1400</v>
          </cell>
          <cell r="K47">
            <v>65</v>
          </cell>
          <cell r="L47">
            <v>87772.29</v>
          </cell>
          <cell r="M47">
            <v>3600</v>
          </cell>
          <cell r="N47">
            <v>84172.29</v>
          </cell>
          <cell r="O47">
            <v>-2404.8</v>
          </cell>
        </row>
        <row r="47">
          <cell r="Q47">
            <v>26032.72</v>
          </cell>
          <cell r="R47">
            <v>28437.52</v>
          </cell>
          <cell r="S47">
            <v>17</v>
          </cell>
          <cell r="T47">
            <v>1253</v>
          </cell>
          <cell r="U47">
            <v>1236</v>
          </cell>
          <cell r="V47">
            <v>84172.29</v>
          </cell>
          <cell r="W47">
            <v>28437.52</v>
          </cell>
          <cell r="X47">
            <v>1236</v>
          </cell>
          <cell r="Y47">
            <v>0.584529791666667</v>
          </cell>
          <cell r="Z47">
            <v>0.67708380952381</v>
          </cell>
          <cell r="AA47">
            <v>30</v>
          </cell>
        </row>
        <row r="48">
          <cell r="B48">
            <v>106865</v>
          </cell>
          <cell r="C48" t="str">
            <v>四川太极武侯区丝竹路药店</v>
          </cell>
          <cell r="D48" t="str">
            <v>旗舰片区</v>
          </cell>
          <cell r="E48">
            <v>144000</v>
          </cell>
          <cell r="F48">
            <v>53280</v>
          </cell>
          <cell r="G48">
            <v>2280</v>
          </cell>
          <cell r="H48">
            <v>0.37</v>
          </cell>
          <cell r="I48">
            <v>4800</v>
          </cell>
          <cell r="J48">
            <v>1776</v>
          </cell>
          <cell r="K48">
            <v>76</v>
          </cell>
          <cell r="L48">
            <v>110151.07</v>
          </cell>
          <cell r="M48">
            <v>6720</v>
          </cell>
          <cell r="N48">
            <v>103431.07</v>
          </cell>
          <cell r="O48">
            <v>-4481.03</v>
          </cell>
        </row>
        <row r="48">
          <cell r="Q48">
            <v>30908.17</v>
          </cell>
          <cell r="R48">
            <v>35389.2</v>
          </cell>
          <cell r="S48">
            <v>30</v>
          </cell>
          <cell r="T48">
            <v>1315</v>
          </cell>
          <cell r="U48">
            <v>1285</v>
          </cell>
          <cell r="V48">
            <v>103431.07</v>
          </cell>
          <cell r="W48">
            <v>35389.2</v>
          </cell>
          <cell r="X48">
            <v>1285</v>
          </cell>
          <cell r="Y48">
            <v>0.718271319444444</v>
          </cell>
          <cell r="Z48">
            <v>0.664211711711712</v>
          </cell>
          <cell r="AA48">
            <v>30</v>
          </cell>
        </row>
        <row r="49">
          <cell r="B49">
            <v>2326</v>
          </cell>
          <cell r="C49" t="str">
            <v>四川太极大药房连锁有限公司成华区建业路药店</v>
          </cell>
          <cell r="D49" t="str">
            <v>旗舰片区</v>
          </cell>
          <cell r="E49">
            <v>114000</v>
          </cell>
          <cell r="F49">
            <v>31680</v>
          </cell>
          <cell r="G49">
            <v>1650</v>
          </cell>
          <cell r="H49">
            <v>0.277894736842105</v>
          </cell>
          <cell r="I49">
            <v>3800</v>
          </cell>
          <cell r="J49">
            <v>1056</v>
          </cell>
          <cell r="K49">
            <v>55</v>
          </cell>
          <cell r="L49">
            <v>68869.6</v>
          </cell>
          <cell r="M49">
            <v>0</v>
          </cell>
          <cell r="N49">
            <v>68869.6</v>
          </cell>
          <cell r="O49">
            <v>0</v>
          </cell>
        </row>
        <row r="49">
          <cell r="Q49">
            <v>24495.75</v>
          </cell>
          <cell r="R49">
            <v>24495.75</v>
          </cell>
          <cell r="S49">
            <v>0</v>
          </cell>
          <cell r="T49">
            <v>1057</v>
          </cell>
          <cell r="U49">
            <v>1057</v>
          </cell>
          <cell r="V49">
            <v>68869.6</v>
          </cell>
          <cell r="W49">
            <v>24495.75</v>
          </cell>
          <cell r="X49">
            <v>1057</v>
          </cell>
          <cell r="Y49">
            <v>0.604119298245614</v>
          </cell>
          <cell r="Z49">
            <v>0.773224431818182</v>
          </cell>
          <cell r="AA49">
            <v>30</v>
          </cell>
        </row>
        <row r="50">
          <cell r="B50">
            <v>113299</v>
          </cell>
          <cell r="C50" t="str">
            <v>四川太极武侯区倪家桥路药店</v>
          </cell>
          <cell r="D50" t="str">
            <v>旗舰片区</v>
          </cell>
          <cell r="E50">
            <v>139500</v>
          </cell>
          <cell r="F50">
            <v>51630</v>
          </cell>
          <cell r="G50">
            <v>2190</v>
          </cell>
          <cell r="H50">
            <v>0.37010752688172</v>
          </cell>
          <cell r="I50">
            <v>4650</v>
          </cell>
          <cell r="J50">
            <v>1721</v>
          </cell>
          <cell r="K50">
            <v>73</v>
          </cell>
          <cell r="L50">
            <v>108573.78</v>
          </cell>
          <cell r="M50">
            <v>6480</v>
          </cell>
          <cell r="N50">
            <v>102093.78</v>
          </cell>
          <cell r="O50">
            <v>-4268.79</v>
          </cell>
        </row>
        <row r="50">
          <cell r="Q50">
            <v>35344.74</v>
          </cell>
          <cell r="R50">
            <v>39613.53</v>
          </cell>
          <cell r="S50">
            <v>27</v>
          </cell>
          <cell r="T50">
            <v>1730</v>
          </cell>
          <cell r="U50">
            <v>1703</v>
          </cell>
          <cell r="V50">
            <v>102093.78</v>
          </cell>
          <cell r="W50">
            <v>39613.53</v>
          </cell>
          <cell r="X50">
            <v>1703</v>
          </cell>
          <cell r="Y50">
            <v>0.731855053763441</v>
          </cell>
          <cell r="Z50">
            <v>0.767257989540965</v>
          </cell>
          <cell r="AA50">
            <v>30</v>
          </cell>
        </row>
        <row r="51">
          <cell r="B51">
            <v>114685</v>
          </cell>
          <cell r="C51" t="str">
            <v>四川太极青羊区青龙街药店</v>
          </cell>
          <cell r="D51" t="str">
            <v>旗舰片区</v>
          </cell>
          <cell r="E51">
            <v>600000</v>
          </cell>
          <cell r="F51">
            <v>184800</v>
          </cell>
          <cell r="G51">
            <v>4200</v>
          </cell>
          <cell r="H51">
            <v>0.308</v>
          </cell>
          <cell r="I51">
            <v>20000</v>
          </cell>
          <cell r="J51">
            <v>6160</v>
          </cell>
          <cell r="K51">
            <v>140</v>
          </cell>
          <cell r="L51">
            <v>364466.94</v>
          </cell>
          <cell r="M51">
            <v>4560</v>
          </cell>
          <cell r="N51">
            <v>359906.94</v>
          </cell>
          <cell r="O51">
            <v>-3046.08</v>
          </cell>
        </row>
        <row r="51">
          <cell r="Q51">
            <v>89226.13</v>
          </cell>
          <cell r="R51">
            <v>92272.21</v>
          </cell>
          <cell r="S51">
            <v>19</v>
          </cell>
          <cell r="T51">
            <v>3439</v>
          </cell>
          <cell r="U51">
            <v>3420</v>
          </cell>
          <cell r="V51">
            <v>359906.94</v>
          </cell>
          <cell r="W51">
            <v>92272.21</v>
          </cell>
          <cell r="X51">
            <v>3420</v>
          </cell>
          <cell r="Y51">
            <v>0.5998449</v>
          </cell>
          <cell r="Z51">
            <v>0.499308495670996</v>
          </cell>
          <cell r="AA51">
            <v>30</v>
          </cell>
        </row>
        <row r="52">
          <cell r="B52">
            <v>116482</v>
          </cell>
          <cell r="C52" t="str">
            <v>四川太极锦江区宏济中路药店</v>
          </cell>
          <cell r="D52" t="str">
            <v>旗舰片区</v>
          </cell>
          <cell r="E52">
            <v>162000</v>
          </cell>
          <cell r="F52">
            <v>61132.5</v>
          </cell>
          <cell r="G52">
            <v>2850</v>
          </cell>
          <cell r="H52">
            <v>0.377361111111111</v>
          </cell>
          <cell r="I52">
            <v>5400</v>
          </cell>
          <cell r="J52">
            <v>2037.75</v>
          </cell>
          <cell r="K52">
            <v>95</v>
          </cell>
          <cell r="L52">
            <v>122296.74</v>
          </cell>
          <cell r="M52">
            <v>5520</v>
          </cell>
          <cell r="N52">
            <v>116776.74</v>
          </cell>
          <cell r="O52">
            <v>-3594.3</v>
          </cell>
        </row>
        <row r="52">
          <cell r="Q52">
            <v>41624.99</v>
          </cell>
          <cell r="R52">
            <v>45219.29</v>
          </cell>
          <cell r="S52">
            <v>24</v>
          </cell>
          <cell r="T52">
            <v>1969</v>
          </cell>
          <cell r="U52">
            <v>1945</v>
          </cell>
          <cell r="V52">
            <v>116776.74</v>
          </cell>
          <cell r="W52">
            <v>45219.29</v>
          </cell>
          <cell r="X52">
            <v>1945</v>
          </cell>
          <cell r="Y52">
            <v>0.720844074074074</v>
          </cell>
          <cell r="Z52">
            <v>0.739693125587862</v>
          </cell>
          <cell r="AA52">
            <v>30</v>
          </cell>
        </row>
        <row r="53">
          <cell r="B53">
            <v>116919</v>
          </cell>
          <cell r="C53" t="str">
            <v>四川太极武侯区科华北路药店</v>
          </cell>
          <cell r="D53" t="str">
            <v>旗舰片区</v>
          </cell>
          <cell r="E53">
            <v>162000</v>
          </cell>
          <cell r="F53">
            <v>63180</v>
          </cell>
          <cell r="G53">
            <v>2700</v>
          </cell>
          <cell r="H53">
            <v>0.39</v>
          </cell>
          <cell r="I53">
            <v>5400</v>
          </cell>
          <cell r="J53">
            <v>2106</v>
          </cell>
          <cell r="K53">
            <v>90</v>
          </cell>
          <cell r="L53">
            <v>140998.84</v>
          </cell>
          <cell r="M53">
            <v>4080</v>
          </cell>
          <cell r="N53">
            <v>136918.84</v>
          </cell>
          <cell r="O53">
            <v>-2725.44</v>
          </cell>
        </row>
        <row r="53">
          <cell r="Q53">
            <v>49750.74</v>
          </cell>
          <cell r="R53">
            <v>52476.18</v>
          </cell>
          <cell r="S53">
            <v>17</v>
          </cell>
          <cell r="T53">
            <v>2156</v>
          </cell>
          <cell r="U53">
            <v>2139</v>
          </cell>
          <cell r="V53">
            <v>136918.84</v>
          </cell>
          <cell r="W53">
            <v>52476.18</v>
          </cell>
          <cell r="X53">
            <v>2139</v>
          </cell>
          <cell r="Y53">
            <v>0.845178024691358</v>
          </cell>
          <cell r="Z53">
            <v>0.830582146248813</v>
          </cell>
          <cell r="AA53">
            <v>30</v>
          </cell>
        </row>
        <row r="54">
          <cell r="B54">
            <v>117310</v>
          </cell>
          <cell r="C54" t="str">
            <v>四川太极武侯区长寿路药店</v>
          </cell>
          <cell r="D54" t="str">
            <v>旗舰片区</v>
          </cell>
          <cell r="E54">
            <v>126300</v>
          </cell>
          <cell r="F54">
            <v>36627</v>
          </cell>
          <cell r="G54">
            <v>1950</v>
          </cell>
          <cell r="H54">
            <v>0.29</v>
          </cell>
          <cell r="I54">
            <v>4210</v>
          </cell>
          <cell r="J54">
            <v>1220.9</v>
          </cell>
          <cell r="K54">
            <v>65</v>
          </cell>
          <cell r="L54">
            <v>81523.43</v>
          </cell>
          <cell r="M54">
            <v>8220</v>
          </cell>
          <cell r="N54">
            <v>73303.43</v>
          </cell>
          <cell r="O54">
            <v>-4581.39</v>
          </cell>
        </row>
        <row r="54">
          <cell r="Q54">
            <v>20459.14</v>
          </cell>
          <cell r="R54">
            <v>25040.53</v>
          </cell>
          <cell r="S54">
            <v>43</v>
          </cell>
          <cell r="T54">
            <v>1033</v>
          </cell>
          <cell r="U54">
            <v>990</v>
          </cell>
          <cell r="V54">
            <v>73303.43</v>
          </cell>
          <cell r="W54">
            <v>25040.53</v>
          </cell>
          <cell r="X54">
            <v>990</v>
          </cell>
          <cell r="Y54">
            <v>0.580391369754553</v>
          </cell>
          <cell r="Z54">
            <v>0.683663144674693</v>
          </cell>
          <cell r="AA54">
            <v>30</v>
          </cell>
        </row>
        <row r="55">
          <cell r="B55">
            <v>119622</v>
          </cell>
          <cell r="C55" t="str">
            <v>四川太极大药房连锁有限公司武侯区高攀西巷药店</v>
          </cell>
          <cell r="D55" t="str">
            <v>旗舰片区</v>
          </cell>
          <cell r="E55">
            <v>129000</v>
          </cell>
          <cell r="F55">
            <v>42570</v>
          </cell>
          <cell r="G55">
            <v>1950</v>
          </cell>
          <cell r="H55">
            <v>0.33</v>
          </cell>
          <cell r="I55">
            <v>4300</v>
          </cell>
          <cell r="J55">
            <v>1419</v>
          </cell>
          <cell r="K55">
            <v>65</v>
          </cell>
          <cell r="L55">
            <v>74248.17</v>
          </cell>
          <cell r="M55">
            <v>0</v>
          </cell>
          <cell r="N55">
            <v>74248.17</v>
          </cell>
          <cell r="O55">
            <v>0</v>
          </cell>
        </row>
        <row r="55">
          <cell r="Q55">
            <v>28028</v>
          </cell>
          <cell r="R55">
            <v>28028</v>
          </cell>
          <cell r="S55">
            <v>0</v>
          </cell>
          <cell r="T55">
            <v>1177</v>
          </cell>
          <cell r="U55">
            <v>1177</v>
          </cell>
          <cell r="V55">
            <v>74248.17</v>
          </cell>
          <cell r="W55">
            <v>28028</v>
          </cell>
          <cell r="X55">
            <v>1177</v>
          </cell>
          <cell r="Y55">
            <v>0.575567209302326</v>
          </cell>
          <cell r="Z55">
            <v>0.658397932816537</v>
          </cell>
          <cell r="AA55">
            <v>30</v>
          </cell>
        </row>
        <row r="56">
          <cell r="B56">
            <v>2274</v>
          </cell>
          <cell r="C56" t="str">
            <v>四川太极大药房连锁有限公司成都高新区肖家河正街药店</v>
          </cell>
          <cell r="D56" t="str">
            <v>旗舰片区</v>
          </cell>
          <cell r="E56">
            <v>90000</v>
          </cell>
          <cell r="F56">
            <v>18750</v>
          </cell>
          <cell r="G56">
            <v>1350</v>
          </cell>
          <cell r="H56">
            <v>0.208333333333333</v>
          </cell>
          <cell r="I56">
            <v>3000</v>
          </cell>
          <cell r="J56">
            <v>625</v>
          </cell>
          <cell r="K56">
            <v>45</v>
          </cell>
          <cell r="L56">
            <v>47328.32</v>
          </cell>
          <cell r="M56">
            <v>0</v>
          </cell>
          <cell r="N56">
            <v>47328.32</v>
          </cell>
          <cell r="O56">
            <v>0</v>
          </cell>
        </row>
        <row r="56">
          <cell r="Q56">
            <v>14514.8</v>
          </cell>
          <cell r="R56">
            <v>14514.8</v>
          </cell>
          <cell r="S56">
            <v>0</v>
          </cell>
          <cell r="T56">
            <v>740</v>
          </cell>
          <cell r="U56">
            <v>740</v>
          </cell>
          <cell r="V56">
            <v>47328.32</v>
          </cell>
          <cell r="W56">
            <v>14514.8</v>
          </cell>
          <cell r="X56">
            <v>740</v>
          </cell>
          <cell r="Y56">
            <v>0.525870222222222</v>
          </cell>
          <cell r="Z56">
            <v>0.774122666666667</v>
          </cell>
          <cell r="AA56">
            <v>30</v>
          </cell>
        </row>
        <row r="57">
          <cell r="B57">
            <v>2907</v>
          </cell>
          <cell r="C57" t="str">
            <v>四川太极温江店</v>
          </cell>
          <cell r="D57" t="str">
            <v>南门片区</v>
          </cell>
          <cell r="E57">
            <v>180000</v>
          </cell>
          <cell r="F57">
            <v>55050</v>
          </cell>
          <cell r="G57">
            <v>1530</v>
          </cell>
          <cell r="H57">
            <v>0.305833333333333</v>
          </cell>
          <cell r="I57">
            <v>6000</v>
          </cell>
          <cell r="J57">
            <v>1835</v>
          </cell>
          <cell r="K57">
            <v>51</v>
          </cell>
          <cell r="L57">
            <v>78756.31</v>
          </cell>
          <cell r="M57">
            <v>0</v>
          </cell>
          <cell r="N57">
            <v>78756.31</v>
          </cell>
          <cell r="O57">
            <v>0</v>
          </cell>
        </row>
        <row r="57">
          <cell r="Q57">
            <v>29396.35</v>
          </cell>
          <cell r="R57">
            <v>29396.35</v>
          </cell>
          <cell r="S57">
            <v>0</v>
          </cell>
          <cell r="T57">
            <v>1032</v>
          </cell>
          <cell r="U57">
            <v>1032</v>
          </cell>
          <cell r="V57">
            <v>78756.31</v>
          </cell>
          <cell r="W57">
            <v>29396.35</v>
          </cell>
          <cell r="X57">
            <v>1032</v>
          </cell>
          <cell r="Y57">
            <v>0.437535055555556</v>
          </cell>
          <cell r="Z57">
            <v>0.533993642143506</v>
          </cell>
          <cell r="AA57">
            <v>30</v>
          </cell>
        </row>
        <row r="58">
          <cell r="B58">
            <v>2729</v>
          </cell>
          <cell r="C58" t="str">
            <v>四川太极新园大道药店</v>
          </cell>
          <cell r="D58" t="str">
            <v>南门片区</v>
          </cell>
          <cell r="E58">
            <v>264000</v>
          </cell>
          <cell r="F58">
            <v>87000</v>
          </cell>
          <cell r="G58">
            <v>4200</v>
          </cell>
          <cell r="H58">
            <v>0.329545454545455</v>
          </cell>
          <cell r="I58">
            <v>8800</v>
          </cell>
          <cell r="J58">
            <v>2900</v>
          </cell>
          <cell r="K58">
            <v>140</v>
          </cell>
          <cell r="L58">
            <v>175945.23</v>
          </cell>
          <cell r="M58">
            <v>3600</v>
          </cell>
          <cell r="N58">
            <v>172345.23</v>
          </cell>
          <cell r="O58">
            <v>-2350.27</v>
          </cell>
        </row>
        <row r="58">
          <cell r="Q58">
            <v>56332.11</v>
          </cell>
          <cell r="R58">
            <v>58682.38</v>
          </cell>
          <cell r="S58">
            <v>16</v>
          </cell>
          <cell r="T58">
            <v>3171</v>
          </cell>
          <cell r="U58">
            <v>3155</v>
          </cell>
          <cell r="V58">
            <v>172345.23</v>
          </cell>
          <cell r="W58">
            <v>58682.38</v>
          </cell>
          <cell r="X58">
            <v>3155</v>
          </cell>
          <cell r="Y58">
            <v>0.652822840909091</v>
          </cell>
          <cell r="Z58">
            <v>0.674510114942529</v>
          </cell>
          <cell r="AA58">
            <v>30</v>
          </cell>
        </row>
        <row r="59">
          <cell r="B59">
            <v>2751</v>
          </cell>
          <cell r="C59" t="str">
            <v>四川太极新乐中街药店</v>
          </cell>
          <cell r="D59" t="str">
            <v>南门片区</v>
          </cell>
          <cell r="E59">
            <v>198000</v>
          </cell>
          <cell r="F59">
            <v>66330</v>
          </cell>
          <cell r="G59">
            <v>2310</v>
          </cell>
          <cell r="H59">
            <v>0.335</v>
          </cell>
          <cell r="I59">
            <v>6600</v>
          </cell>
          <cell r="J59">
            <v>2211</v>
          </cell>
          <cell r="K59">
            <v>77</v>
          </cell>
          <cell r="L59">
            <v>140788.12</v>
          </cell>
          <cell r="M59">
            <v>10908</v>
          </cell>
          <cell r="N59">
            <v>129880.12</v>
          </cell>
          <cell r="O59">
            <v>-6300.3</v>
          </cell>
        </row>
        <row r="59">
          <cell r="Q59">
            <v>37846.69</v>
          </cell>
          <cell r="R59">
            <v>44146.99</v>
          </cell>
          <cell r="S59">
            <v>49</v>
          </cell>
          <cell r="T59">
            <v>1956</v>
          </cell>
          <cell r="U59">
            <v>1907</v>
          </cell>
          <cell r="V59">
            <v>129880.12</v>
          </cell>
          <cell r="W59">
            <v>44146.99</v>
          </cell>
          <cell r="X59">
            <v>1907</v>
          </cell>
          <cell r="Y59">
            <v>0.655960202020202</v>
          </cell>
          <cell r="Z59">
            <v>0.665565958088346</v>
          </cell>
          <cell r="AA59">
            <v>30</v>
          </cell>
        </row>
        <row r="60">
          <cell r="B60">
            <v>2738</v>
          </cell>
          <cell r="C60" t="str">
            <v>四川太极大药房连锁有限公司成都高新区成汉南路药店</v>
          </cell>
          <cell r="D60" t="str">
            <v>南门片区</v>
          </cell>
          <cell r="E60">
            <v>705000</v>
          </cell>
          <cell r="F60">
            <v>227700</v>
          </cell>
          <cell r="G60">
            <v>4950</v>
          </cell>
          <cell r="H60">
            <v>0.322978723404255</v>
          </cell>
          <cell r="I60">
            <v>23500</v>
          </cell>
          <cell r="J60">
            <v>7590</v>
          </cell>
          <cell r="K60">
            <v>165</v>
          </cell>
          <cell r="L60">
            <v>454054.38</v>
          </cell>
          <cell r="M60">
            <v>2640</v>
          </cell>
          <cell r="N60">
            <v>451414.38</v>
          </cell>
          <cell r="O60">
            <v>-1743.57</v>
          </cell>
        </row>
        <row r="60">
          <cell r="Q60">
            <v>144134.83</v>
          </cell>
          <cell r="R60">
            <v>145878.4</v>
          </cell>
          <cell r="S60">
            <v>11</v>
          </cell>
          <cell r="T60">
            <v>3983</v>
          </cell>
          <cell r="U60">
            <v>3972</v>
          </cell>
          <cell r="V60">
            <v>451414.38</v>
          </cell>
          <cell r="W60">
            <v>145878.4</v>
          </cell>
          <cell r="X60">
            <v>3972</v>
          </cell>
          <cell r="Y60">
            <v>0.640304085106383</v>
          </cell>
          <cell r="Z60">
            <v>0.640660518225736</v>
          </cell>
          <cell r="AA60">
            <v>30</v>
          </cell>
        </row>
        <row r="61">
          <cell r="B61">
            <v>2741</v>
          </cell>
          <cell r="C61" t="str">
            <v>四川太极锦江区榕声路店</v>
          </cell>
          <cell r="D61" t="str">
            <v>南门片区</v>
          </cell>
          <cell r="E61">
            <v>327780</v>
          </cell>
          <cell r="F61">
            <v>99000</v>
          </cell>
          <cell r="G61">
            <v>4650</v>
          </cell>
          <cell r="H61">
            <v>0.302031850631521</v>
          </cell>
          <cell r="I61">
            <v>10926</v>
          </cell>
          <cell r="J61">
            <v>3300</v>
          </cell>
          <cell r="K61">
            <v>155</v>
          </cell>
          <cell r="L61">
            <v>249794.65</v>
          </cell>
          <cell r="M61">
            <v>5820</v>
          </cell>
          <cell r="N61">
            <v>243974.65</v>
          </cell>
          <cell r="O61">
            <v>-3739.9</v>
          </cell>
        </row>
        <row r="61">
          <cell r="Q61">
            <v>81781.74</v>
          </cell>
          <cell r="R61">
            <v>85521.64</v>
          </cell>
          <cell r="S61">
            <v>29</v>
          </cell>
          <cell r="T61">
            <v>4009</v>
          </cell>
          <cell r="U61">
            <v>3980</v>
          </cell>
          <cell r="V61">
            <v>243974.65</v>
          </cell>
          <cell r="W61">
            <v>85521.64</v>
          </cell>
          <cell r="X61">
            <v>3980</v>
          </cell>
          <cell r="Y61">
            <v>0.744324394410885</v>
          </cell>
          <cell r="Z61">
            <v>0.863854949494949</v>
          </cell>
          <cell r="AA61">
            <v>30</v>
          </cell>
        </row>
        <row r="62">
          <cell r="B62">
            <v>2414</v>
          </cell>
          <cell r="C62" t="str">
            <v>四川太极青羊区大石西路药店</v>
          </cell>
          <cell r="D62" t="str">
            <v>南门片区</v>
          </cell>
          <cell r="E62">
            <v>129000</v>
          </cell>
          <cell r="F62">
            <v>43200</v>
          </cell>
          <cell r="G62">
            <v>1800</v>
          </cell>
          <cell r="H62">
            <v>0.334883720930233</v>
          </cell>
          <cell r="I62">
            <v>4300</v>
          </cell>
          <cell r="J62">
            <v>1440</v>
          </cell>
          <cell r="K62">
            <v>60</v>
          </cell>
          <cell r="L62">
            <v>85753.85</v>
          </cell>
          <cell r="M62">
            <v>0</v>
          </cell>
          <cell r="N62">
            <v>85753.85</v>
          </cell>
          <cell r="O62">
            <v>0</v>
          </cell>
        </row>
        <row r="62">
          <cell r="Q62">
            <v>32056.42</v>
          </cell>
          <cell r="R62">
            <v>32056.42</v>
          </cell>
          <cell r="S62">
            <v>0</v>
          </cell>
          <cell r="T62">
            <v>1334</v>
          </cell>
          <cell r="U62">
            <v>1334</v>
          </cell>
          <cell r="V62">
            <v>85753.85</v>
          </cell>
          <cell r="W62">
            <v>32056.42</v>
          </cell>
          <cell r="X62">
            <v>1334</v>
          </cell>
          <cell r="Y62">
            <v>0.664758527131783</v>
          </cell>
          <cell r="Z62">
            <v>0.742046759259259</v>
          </cell>
          <cell r="AA62">
            <v>30</v>
          </cell>
        </row>
        <row r="63">
          <cell r="B63">
            <v>2113</v>
          </cell>
          <cell r="C63" t="str">
            <v>四川太极高新区锦城大道药店</v>
          </cell>
          <cell r="D63" t="str">
            <v>南门片区</v>
          </cell>
          <cell r="E63">
            <v>384000</v>
          </cell>
          <cell r="F63">
            <v>129690</v>
          </cell>
          <cell r="G63">
            <v>3450</v>
          </cell>
          <cell r="H63">
            <v>0.337734375</v>
          </cell>
          <cell r="I63">
            <v>12800</v>
          </cell>
          <cell r="J63">
            <v>4323</v>
          </cell>
          <cell r="K63">
            <v>115</v>
          </cell>
          <cell r="L63">
            <v>266593.23</v>
          </cell>
          <cell r="M63">
            <v>4536</v>
          </cell>
          <cell r="N63">
            <v>262057.23</v>
          </cell>
          <cell r="O63">
            <v>-2874.6</v>
          </cell>
        </row>
        <row r="63">
          <cell r="Q63">
            <v>69944.86</v>
          </cell>
          <cell r="R63">
            <v>72819.46</v>
          </cell>
          <cell r="S63">
            <v>19</v>
          </cell>
          <cell r="T63">
            <v>2812</v>
          </cell>
          <cell r="U63">
            <v>2793</v>
          </cell>
          <cell r="V63">
            <v>262057.23</v>
          </cell>
          <cell r="W63">
            <v>72819.46</v>
          </cell>
          <cell r="X63">
            <v>2793</v>
          </cell>
          <cell r="Y63">
            <v>0.682440703125</v>
          </cell>
          <cell r="Z63">
            <v>0.561488626725268</v>
          </cell>
          <cell r="AA63">
            <v>30</v>
          </cell>
        </row>
        <row r="64">
          <cell r="B64">
            <v>2755</v>
          </cell>
          <cell r="C64" t="str">
            <v>四川太极成华区万科路药店</v>
          </cell>
          <cell r="D64" t="str">
            <v>南门片区</v>
          </cell>
          <cell r="E64">
            <v>306000</v>
          </cell>
          <cell r="F64">
            <v>93000</v>
          </cell>
          <cell r="G64">
            <v>3450</v>
          </cell>
          <cell r="H64">
            <v>0.303921568627451</v>
          </cell>
          <cell r="I64">
            <v>10200</v>
          </cell>
          <cell r="J64">
            <v>3100</v>
          </cell>
          <cell r="K64">
            <v>115</v>
          </cell>
          <cell r="L64">
            <v>217679</v>
          </cell>
          <cell r="M64">
            <v>11928</v>
          </cell>
          <cell r="N64">
            <v>205751</v>
          </cell>
          <cell r="O64">
            <v>-6853.71</v>
          </cell>
        </row>
        <row r="64">
          <cell r="Q64">
            <v>62190.92</v>
          </cell>
          <cell r="R64">
            <v>69044.63</v>
          </cell>
          <cell r="S64">
            <v>56</v>
          </cell>
          <cell r="T64">
            <v>2850</v>
          </cell>
          <cell r="U64">
            <v>2794</v>
          </cell>
          <cell r="V64">
            <v>205751</v>
          </cell>
          <cell r="W64">
            <v>69044.63</v>
          </cell>
          <cell r="X64">
            <v>2794</v>
          </cell>
          <cell r="Y64">
            <v>0.672388888888889</v>
          </cell>
          <cell r="Z64">
            <v>0.742415376344086</v>
          </cell>
          <cell r="AA64">
            <v>30</v>
          </cell>
        </row>
        <row r="65">
          <cell r="B65">
            <v>2771</v>
          </cell>
          <cell r="C65" t="str">
            <v>四川太极锦江区柳翠路药店</v>
          </cell>
          <cell r="D65" t="str">
            <v>南门片区</v>
          </cell>
          <cell r="E65">
            <v>150000</v>
          </cell>
          <cell r="F65">
            <v>45000</v>
          </cell>
          <cell r="G65">
            <v>1950</v>
          </cell>
          <cell r="H65">
            <v>0.3</v>
          </cell>
          <cell r="I65">
            <v>5000</v>
          </cell>
          <cell r="J65">
            <v>1500</v>
          </cell>
          <cell r="K65">
            <v>65</v>
          </cell>
          <cell r="L65">
            <v>90511.35</v>
          </cell>
          <cell r="M65">
            <v>3360</v>
          </cell>
          <cell r="N65">
            <v>87151.35</v>
          </cell>
          <cell r="O65">
            <v>-2204.58</v>
          </cell>
        </row>
        <row r="65">
          <cell r="Q65">
            <v>26433.32</v>
          </cell>
          <cell r="R65">
            <v>28637.9</v>
          </cell>
          <cell r="S65">
            <v>14</v>
          </cell>
          <cell r="T65">
            <v>1456</v>
          </cell>
          <cell r="U65">
            <v>1442</v>
          </cell>
          <cell r="V65">
            <v>87151.35</v>
          </cell>
          <cell r="W65">
            <v>28637.9</v>
          </cell>
          <cell r="X65">
            <v>1442</v>
          </cell>
          <cell r="Y65">
            <v>0.581009</v>
          </cell>
          <cell r="Z65">
            <v>0.636397777777778</v>
          </cell>
          <cell r="AA65">
            <v>30</v>
          </cell>
        </row>
        <row r="66">
          <cell r="B66">
            <v>2722</v>
          </cell>
          <cell r="C66" t="str">
            <v>四川太极高新区大源北街药店</v>
          </cell>
          <cell r="D66" t="str">
            <v>南门片区</v>
          </cell>
          <cell r="E66">
            <v>234000</v>
          </cell>
          <cell r="F66">
            <v>70200</v>
          </cell>
          <cell r="G66">
            <v>2640</v>
          </cell>
          <cell r="H66">
            <v>0.3</v>
          </cell>
          <cell r="I66">
            <v>7800</v>
          </cell>
          <cell r="J66">
            <v>2340</v>
          </cell>
          <cell r="K66">
            <v>88</v>
          </cell>
          <cell r="L66">
            <v>147531.94</v>
          </cell>
          <cell r="M66">
            <v>7680</v>
          </cell>
          <cell r="N66">
            <v>139851.94</v>
          </cell>
          <cell r="O66">
            <v>-5130.24</v>
          </cell>
        </row>
        <row r="66">
          <cell r="Q66">
            <v>40070.56</v>
          </cell>
          <cell r="R66">
            <v>45200.8</v>
          </cell>
          <cell r="S66">
            <v>34</v>
          </cell>
          <cell r="T66">
            <v>2141</v>
          </cell>
          <cell r="U66">
            <v>2107</v>
          </cell>
          <cell r="V66">
            <v>139851.94</v>
          </cell>
          <cell r="W66">
            <v>45200.8</v>
          </cell>
          <cell r="X66">
            <v>2107</v>
          </cell>
          <cell r="Y66">
            <v>0.597657863247863</v>
          </cell>
          <cell r="Z66">
            <v>0.64388603988604</v>
          </cell>
          <cell r="AA66">
            <v>30</v>
          </cell>
        </row>
        <row r="67">
          <cell r="B67">
            <v>2717</v>
          </cell>
          <cell r="C67" t="str">
            <v>四川太极成华区万宇路药店</v>
          </cell>
          <cell r="D67" t="str">
            <v>南门片区</v>
          </cell>
          <cell r="E67">
            <v>139920</v>
          </cell>
          <cell r="F67">
            <v>45150</v>
          </cell>
          <cell r="G67">
            <v>2190</v>
          </cell>
          <cell r="H67">
            <v>0.322684391080617</v>
          </cell>
          <cell r="I67">
            <v>4664</v>
          </cell>
          <cell r="J67">
            <v>1505</v>
          </cell>
          <cell r="K67">
            <v>73</v>
          </cell>
          <cell r="L67">
            <v>104116.7</v>
          </cell>
          <cell r="M67">
            <v>3840</v>
          </cell>
          <cell r="N67">
            <v>100276.7</v>
          </cell>
          <cell r="O67">
            <v>-2565.12</v>
          </cell>
        </row>
        <row r="67">
          <cell r="Q67">
            <v>31749.25</v>
          </cell>
          <cell r="R67">
            <v>34314.37</v>
          </cell>
          <cell r="S67">
            <v>16</v>
          </cell>
          <cell r="T67">
            <v>1586</v>
          </cell>
          <cell r="U67">
            <v>1570</v>
          </cell>
          <cell r="V67">
            <v>100276.7</v>
          </cell>
          <cell r="W67">
            <v>34314.37</v>
          </cell>
          <cell r="X67">
            <v>1570</v>
          </cell>
          <cell r="Y67">
            <v>0.716671669525443</v>
          </cell>
          <cell r="Z67">
            <v>0.760008194905869</v>
          </cell>
          <cell r="AA67">
            <v>30</v>
          </cell>
        </row>
        <row r="68">
          <cell r="B68">
            <v>101453</v>
          </cell>
          <cell r="C68" t="str">
            <v>四川太极温江区公平街道江安路药店</v>
          </cell>
          <cell r="D68" t="str">
            <v>南门片区</v>
          </cell>
          <cell r="E68">
            <v>186480</v>
          </cell>
          <cell r="F68">
            <v>65280</v>
          </cell>
          <cell r="G68">
            <v>2400</v>
          </cell>
          <cell r="H68">
            <v>0.35006435006435</v>
          </cell>
          <cell r="I68">
            <v>6216</v>
          </cell>
          <cell r="J68">
            <v>2176</v>
          </cell>
          <cell r="K68">
            <v>80</v>
          </cell>
          <cell r="L68">
            <v>124022.68</v>
          </cell>
          <cell r="M68">
            <v>0</v>
          </cell>
          <cell r="N68">
            <v>124022.68</v>
          </cell>
          <cell r="O68">
            <v>0</v>
          </cell>
        </row>
        <row r="68">
          <cell r="Q68">
            <v>42091.32</v>
          </cell>
          <cell r="R68">
            <v>42091.32</v>
          </cell>
          <cell r="S68">
            <v>0</v>
          </cell>
          <cell r="T68">
            <v>2000</v>
          </cell>
          <cell r="U68">
            <v>2000</v>
          </cell>
          <cell r="V68">
            <v>124022.68</v>
          </cell>
          <cell r="W68">
            <v>42091.32</v>
          </cell>
          <cell r="X68">
            <v>2000</v>
          </cell>
          <cell r="Y68">
            <v>0.665072286572287</v>
          </cell>
          <cell r="Z68">
            <v>0.64478125</v>
          </cell>
          <cell r="AA68">
            <v>30</v>
          </cell>
        </row>
        <row r="69">
          <cell r="B69">
            <v>103639</v>
          </cell>
          <cell r="C69" t="str">
            <v>四川太极成华区金马河路药店</v>
          </cell>
          <cell r="D69" t="str">
            <v>南门片区</v>
          </cell>
          <cell r="E69">
            <v>189000</v>
          </cell>
          <cell r="F69">
            <v>64260</v>
          </cell>
          <cell r="G69">
            <v>2460</v>
          </cell>
          <cell r="H69">
            <v>0.34</v>
          </cell>
          <cell r="I69">
            <v>6300</v>
          </cell>
          <cell r="J69">
            <v>2142</v>
          </cell>
          <cell r="K69">
            <v>82</v>
          </cell>
          <cell r="L69">
            <v>135834</v>
          </cell>
          <cell r="M69">
            <v>0</v>
          </cell>
          <cell r="N69">
            <v>135834</v>
          </cell>
          <cell r="O69">
            <v>0</v>
          </cell>
        </row>
        <row r="69">
          <cell r="Q69">
            <v>43584.23</v>
          </cell>
          <cell r="R69">
            <v>43584.23</v>
          </cell>
          <cell r="S69">
            <v>0</v>
          </cell>
          <cell r="T69">
            <v>2180</v>
          </cell>
          <cell r="U69">
            <v>2180</v>
          </cell>
          <cell r="V69">
            <v>135834</v>
          </cell>
          <cell r="W69">
            <v>43584.23</v>
          </cell>
          <cell r="X69">
            <v>2180</v>
          </cell>
          <cell r="Y69">
            <v>0.718698412698413</v>
          </cell>
          <cell r="Z69">
            <v>0.678248210395269</v>
          </cell>
          <cell r="AA69">
            <v>30</v>
          </cell>
        </row>
        <row r="70">
          <cell r="B70">
            <v>104429</v>
          </cell>
          <cell r="C70" t="str">
            <v>四川太极武侯区大华街药店</v>
          </cell>
          <cell r="D70" t="str">
            <v>南门片区</v>
          </cell>
          <cell r="E70">
            <v>120000</v>
          </cell>
          <cell r="F70">
            <v>40500</v>
          </cell>
          <cell r="G70">
            <v>1560</v>
          </cell>
          <cell r="H70">
            <v>0.3375</v>
          </cell>
          <cell r="I70">
            <v>4000</v>
          </cell>
          <cell r="J70">
            <v>1350</v>
          </cell>
          <cell r="K70">
            <v>52</v>
          </cell>
          <cell r="L70">
            <v>77708.92</v>
          </cell>
          <cell r="M70">
            <v>0</v>
          </cell>
          <cell r="N70">
            <v>77708.92</v>
          </cell>
          <cell r="O70">
            <v>0</v>
          </cell>
        </row>
        <row r="70">
          <cell r="Q70">
            <v>24574.68</v>
          </cell>
          <cell r="R70">
            <v>24574.68</v>
          </cell>
          <cell r="S70">
            <v>0</v>
          </cell>
          <cell r="T70">
            <v>1139</v>
          </cell>
          <cell r="U70">
            <v>1139</v>
          </cell>
          <cell r="V70">
            <v>77708.92</v>
          </cell>
          <cell r="W70">
            <v>24574.68</v>
          </cell>
          <cell r="X70">
            <v>1139</v>
          </cell>
          <cell r="Y70">
            <v>0.647574333333333</v>
          </cell>
          <cell r="Z70">
            <v>0.606782222222222</v>
          </cell>
          <cell r="AA70">
            <v>30</v>
          </cell>
        </row>
        <row r="71">
          <cell r="B71">
            <v>104430</v>
          </cell>
          <cell r="C71" t="str">
            <v>四川太极高新区中和大道药店</v>
          </cell>
          <cell r="D71" t="str">
            <v>南门片区</v>
          </cell>
          <cell r="E71">
            <v>108000</v>
          </cell>
          <cell r="F71">
            <v>39600</v>
          </cell>
          <cell r="G71">
            <v>1590</v>
          </cell>
          <cell r="H71">
            <v>0.366666666666667</v>
          </cell>
          <cell r="I71">
            <v>3600</v>
          </cell>
          <cell r="J71">
            <v>1320</v>
          </cell>
          <cell r="K71">
            <v>53</v>
          </cell>
          <cell r="L71">
            <v>76939.52</v>
          </cell>
          <cell r="M71">
            <v>18612</v>
          </cell>
          <cell r="N71">
            <v>58327.52</v>
          </cell>
          <cell r="O71">
            <v>-10657.51</v>
          </cell>
        </row>
        <row r="71">
          <cell r="Q71">
            <v>11446.17</v>
          </cell>
          <cell r="R71">
            <v>22103.68</v>
          </cell>
          <cell r="S71">
            <v>87</v>
          </cell>
          <cell r="T71">
            <v>1184</v>
          </cell>
          <cell r="U71">
            <v>1097</v>
          </cell>
          <cell r="V71">
            <v>58327.52</v>
          </cell>
          <cell r="W71">
            <v>22103.68</v>
          </cell>
          <cell r="X71">
            <v>1097</v>
          </cell>
          <cell r="Y71">
            <v>0.54006962962963</v>
          </cell>
          <cell r="Z71">
            <v>0.558173737373737</v>
          </cell>
          <cell r="AA71">
            <v>30</v>
          </cell>
        </row>
        <row r="72">
          <cell r="B72">
            <v>105751</v>
          </cell>
          <cell r="C72" t="str">
            <v>四川太极高新区新下街药店</v>
          </cell>
          <cell r="D72" t="str">
            <v>南门片区</v>
          </cell>
          <cell r="E72">
            <v>186000</v>
          </cell>
          <cell r="F72">
            <v>58500</v>
          </cell>
          <cell r="G72">
            <v>2250</v>
          </cell>
          <cell r="H72">
            <v>0.314516129032258</v>
          </cell>
          <cell r="I72">
            <v>6200</v>
          </cell>
          <cell r="J72">
            <v>1950</v>
          </cell>
          <cell r="K72">
            <v>75</v>
          </cell>
          <cell r="L72">
            <v>116470.56</v>
          </cell>
          <cell r="M72">
            <v>16152</v>
          </cell>
          <cell r="N72">
            <v>100318.56</v>
          </cell>
          <cell r="O72">
            <v>-9418.80999999999</v>
          </cell>
        </row>
        <row r="72">
          <cell r="Q72">
            <v>26018.24</v>
          </cell>
          <cell r="R72">
            <v>35437.05</v>
          </cell>
          <cell r="S72">
            <v>77</v>
          </cell>
          <cell r="T72">
            <v>1692</v>
          </cell>
          <cell r="U72">
            <v>1615</v>
          </cell>
          <cell r="V72">
            <v>100318.56</v>
          </cell>
          <cell r="W72">
            <v>35437.05</v>
          </cell>
          <cell r="X72">
            <v>1615</v>
          </cell>
          <cell r="Y72">
            <v>0.539347096774194</v>
          </cell>
          <cell r="Z72">
            <v>0.605761538461538</v>
          </cell>
          <cell r="AA72">
            <v>30</v>
          </cell>
        </row>
        <row r="73">
          <cell r="B73">
            <v>106399</v>
          </cell>
          <cell r="C73" t="str">
            <v>四川太极青羊区蜀辉路药店</v>
          </cell>
          <cell r="D73" t="str">
            <v>南门片区</v>
          </cell>
          <cell r="E73">
            <v>234000</v>
          </cell>
          <cell r="F73">
            <v>70200</v>
          </cell>
          <cell r="G73">
            <v>2460</v>
          </cell>
          <cell r="H73">
            <v>0.3</v>
          </cell>
          <cell r="I73">
            <v>7800</v>
          </cell>
          <cell r="J73">
            <v>2340</v>
          </cell>
          <cell r="K73">
            <v>82</v>
          </cell>
          <cell r="L73">
            <v>171110.86</v>
          </cell>
          <cell r="M73">
            <v>14790</v>
          </cell>
          <cell r="N73">
            <v>156320.86</v>
          </cell>
          <cell r="O73">
            <v>-8439.09</v>
          </cell>
        </row>
        <row r="73">
          <cell r="Q73">
            <v>38227.81</v>
          </cell>
          <cell r="R73">
            <v>46666.9</v>
          </cell>
          <cell r="S73">
            <v>67</v>
          </cell>
          <cell r="T73">
            <v>2049</v>
          </cell>
          <cell r="U73">
            <v>1982</v>
          </cell>
          <cell r="V73">
            <v>156320.86</v>
          </cell>
          <cell r="W73">
            <v>46666.9</v>
          </cell>
          <cell r="X73">
            <v>1982</v>
          </cell>
          <cell r="Y73">
            <v>0.668037863247863</v>
          </cell>
          <cell r="Z73">
            <v>0.664770655270655</v>
          </cell>
          <cell r="AA73">
            <v>30</v>
          </cell>
        </row>
        <row r="74">
          <cell r="B74">
            <v>106568</v>
          </cell>
          <cell r="C74" t="str">
            <v>四川太极高新区中和公济桥路药店</v>
          </cell>
          <cell r="D74" t="str">
            <v>南门片区</v>
          </cell>
          <cell r="E74">
            <v>99000</v>
          </cell>
          <cell r="F74">
            <v>35700</v>
          </cell>
          <cell r="G74">
            <v>1650</v>
          </cell>
          <cell r="H74">
            <v>0.360606060606061</v>
          </cell>
          <cell r="I74">
            <v>3300</v>
          </cell>
          <cell r="J74">
            <v>1190</v>
          </cell>
          <cell r="K74">
            <v>55</v>
          </cell>
          <cell r="L74">
            <v>63628.53</v>
          </cell>
          <cell r="M74">
            <v>7452</v>
          </cell>
          <cell r="N74">
            <v>56176.53</v>
          </cell>
          <cell r="O74">
            <v>-3809.34</v>
          </cell>
        </row>
        <row r="74">
          <cell r="Q74">
            <v>19452.96</v>
          </cell>
          <cell r="R74">
            <v>23262.3</v>
          </cell>
          <cell r="S74">
            <v>39</v>
          </cell>
          <cell r="T74">
            <v>1199</v>
          </cell>
          <cell r="U74">
            <v>1160</v>
          </cell>
          <cell r="V74">
            <v>56176.53</v>
          </cell>
          <cell r="W74">
            <v>23262.3</v>
          </cell>
          <cell r="X74">
            <v>1160</v>
          </cell>
          <cell r="Y74">
            <v>0.567439696969697</v>
          </cell>
          <cell r="Z74">
            <v>0.651605042016807</v>
          </cell>
          <cell r="AA74">
            <v>30</v>
          </cell>
        </row>
        <row r="75">
          <cell r="B75">
            <v>113025</v>
          </cell>
          <cell r="C75" t="str">
            <v>四川太极青羊区蜀鑫路药店</v>
          </cell>
          <cell r="D75" t="str">
            <v>南门片区</v>
          </cell>
          <cell r="E75">
            <v>135000</v>
          </cell>
          <cell r="F75">
            <v>43200</v>
          </cell>
          <cell r="G75">
            <v>1650</v>
          </cell>
          <cell r="H75">
            <v>0.32</v>
          </cell>
          <cell r="I75">
            <v>4500</v>
          </cell>
          <cell r="J75">
            <v>1440</v>
          </cell>
          <cell r="K75">
            <v>55</v>
          </cell>
          <cell r="L75">
            <v>80481.08</v>
          </cell>
          <cell r="M75">
            <v>0</v>
          </cell>
          <cell r="N75">
            <v>80481.08</v>
          </cell>
          <cell r="O75">
            <v>0</v>
          </cell>
        </row>
        <row r="75">
          <cell r="Q75">
            <v>25910.83</v>
          </cell>
          <cell r="R75">
            <v>25910.83</v>
          </cell>
          <cell r="S75">
            <v>0</v>
          </cell>
          <cell r="T75">
            <v>1386</v>
          </cell>
          <cell r="U75">
            <v>1386</v>
          </cell>
          <cell r="V75">
            <v>80481.08</v>
          </cell>
          <cell r="W75">
            <v>25910.83</v>
          </cell>
          <cell r="X75">
            <v>1386</v>
          </cell>
          <cell r="Y75">
            <v>0.596156148148148</v>
          </cell>
          <cell r="Z75">
            <v>0.599787731481482</v>
          </cell>
          <cell r="AA75">
            <v>30</v>
          </cell>
        </row>
        <row r="76">
          <cell r="B76">
            <v>113298</v>
          </cell>
          <cell r="C76" t="str">
            <v>四川太极武侯区逸都路药店</v>
          </cell>
          <cell r="D76" t="str">
            <v>南门片区</v>
          </cell>
          <cell r="E76">
            <v>87000</v>
          </cell>
          <cell r="F76">
            <v>26100</v>
          </cell>
          <cell r="G76">
            <v>1200</v>
          </cell>
          <cell r="H76">
            <v>0.3</v>
          </cell>
          <cell r="I76">
            <v>2900</v>
          </cell>
          <cell r="J76">
            <v>870</v>
          </cell>
          <cell r="K76">
            <v>40</v>
          </cell>
          <cell r="L76">
            <v>31033.18</v>
          </cell>
          <cell r="M76">
            <v>1920</v>
          </cell>
          <cell r="N76">
            <v>29113.18</v>
          </cell>
          <cell r="O76">
            <v>-1282.56</v>
          </cell>
        </row>
        <row r="76">
          <cell r="Q76">
            <v>8190.12</v>
          </cell>
          <cell r="R76">
            <v>9472.68</v>
          </cell>
          <cell r="S76">
            <v>8</v>
          </cell>
          <cell r="T76">
            <v>647</v>
          </cell>
          <cell r="U76">
            <v>639</v>
          </cell>
          <cell r="V76">
            <v>29113.18</v>
          </cell>
          <cell r="W76">
            <v>9472.68</v>
          </cell>
          <cell r="X76">
            <v>639</v>
          </cell>
          <cell r="Y76">
            <v>0.334634252873563</v>
          </cell>
          <cell r="Z76">
            <v>0.362937931034483</v>
          </cell>
          <cell r="AA76">
            <v>30</v>
          </cell>
        </row>
        <row r="77">
          <cell r="B77">
            <v>113833</v>
          </cell>
          <cell r="C77" t="str">
            <v>四川太极青羊区光华西一路药店</v>
          </cell>
          <cell r="D77" t="str">
            <v>南门片区</v>
          </cell>
          <cell r="E77">
            <v>159600</v>
          </cell>
          <cell r="F77">
            <v>56100</v>
          </cell>
          <cell r="G77">
            <v>2160</v>
          </cell>
          <cell r="H77">
            <v>0.351503759398496</v>
          </cell>
          <cell r="I77">
            <v>5320</v>
          </cell>
          <cell r="J77">
            <v>1870</v>
          </cell>
          <cell r="K77">
            <v>72</v>
          </cell>
          <cell r="L77">
            <v>114059.69</v>
          </cell>
          <cell r="M77">
            <v>0</v>
          </cell>
          <cell r="N77">
            <v>114059.69</v>
          </cell>
          <cell r="O77">
            <v>0</v>
          </cell>
        </row>
        <row r="77">
          <cell r="Q77">
            <v>43561.83</v>
          </cell>
          <cell r="R77">
            <v>43561.83</v>
          </cell>
          <cell r="S77">
            <v>0</v>
          </cell>
          <cell r="T77">
            <v>1700</v>
          </cell>
          <cell r="U77">
            <v>1700</v>
          </cell>
          <cell r="V77">
            <v>114059.69</v>
          </cell>
          <cell r="W77">
            <v>43561.83</v>
          </cell>
          <cell r="X77">
            <v>1700</v>
          </cell>
          <cell r="Y77">
            <v>0.714659711779449</v>
          </cell>
          <cell r="Z77">
            <v>0.77650320855615</v>
          </cell>
          <cell r="AA77">
            <v>30</v>
          </cell>
        </row>
        <row r="78">
          <cell r="B78">
            <v>2304</v>
          </cell>
          <cell r="C78" t="str">
            <v>四川太极大药房连锁有限公司成都高新区天久南巷药店</v>
          </cell>
          <cell r="D78" t="str">
            <v>南门片区</v>
          </cell>
          <cell r="E78">
            <v>144000</v>
          </cell>
          <cell r="F78">
            <v>52500</v>
          </cell>
          <cell r="G78">
            <v>2130</v>
          </cell>
          <cell r="H78">
            <v>0.364583333333333</v>
          </cell>
          <cell r="I78">
            <v>4800</v>
          </cell>
          <cell r="J78">
            <v>1750</v>
          </cell>
          <cell r="K78">
            <v>71</v>
          </cell>
          <cell r="L78">
            <v>128411.83</v>
          </cell>
          <cell r="M78">
            <v>22488</v>
          </cell>
          <cell r="N78">
            <v>105923.83</v>
          </cell>
          <cell r="O78">
            <v>-13060.15</v>
          </cell>
        </row>
        <row r="78">
          <cell r="Q78">
            <v>18345.09</v>
          </cell>
          <cell r="R78">
            <v>31405.24</v>
          </cell>
          <cell r="S78">
            <v>104</v>
          </cell>
          <cell r="T78">
            <v>1687</v>
          </cell>
          <cell r="U78">
            <v>1583</v>
          </cell>
          <cell r="V78">
            <v>105923.83</v>
          </cell>
          <cell r="W78">
            <v>31405.24</v>
          </cell>
          <cell r="X78">
            <v>1583</v>
          </cell>
          <cell r="Y78">
            <v>0.735582152777778</v>
          </cell>
          <cell r="Z78">
            <v>0.598195047619048</v>
          </cell>
          <cell r="AA78">
            <v>30</v>
          </cell>
        </row>
        <row r="79">
          <cell r="B79">
            <v>114286</v>
          </cell>
          <cell r="C79" t="str">
            <v>四川太极青羊区光华北五路药店</v>
          </cell>
          <cell r="D79" t="str">
            <v>南门片区</v>
          </cell>
          <cell r="E79">
            <v>204000</v>
          </cell>
          <cell r="F79">
            <v>63240</v>
          </cell>
          <cell r="G79">
            <v>2400</v>
          </cell>
          <cell r="H79">
            <v>0.31</v>
          </cell>
          <cell r="I79">
            <v>6800</v>
          </cell>
          <cell r="J79">
            <v>2108</v>
          </cell>
          <cell r="K79">
            <v>80</v>
          </cell>
          <cell r="L79">
            <v>155367.36</v>
          </cell>
          <cell r="M79">
            <v>10758</v>
          </cell>
          <cell r="N79">
            <v>144609.36</v>
          </cell>
          <cell r="O79">
            <v>-6053.95</v>
          </cell>
        </row>
        <row r="79">
          <cell r="Q79">
            <v>38574.49</v>
          </cell>
          <cell r="R79">
            <v>44628.44</v>
          </cell>
          <cell r="S79">
            <v>55</v>
          </cell>
          <cell r="T79">
            <v>2068</v>
          </cell>
          <cell r="U79">
            <v>2013</v>
          </cell>
          <cell r="V79">
            <v>144609.36</v>
          </cell>
          <cell r="W79">
            <v>44628.44</v>
          </cell>
          <cell r="X79">
            <v>2013</v>
          </cell>
          <cell r="Y79">
            <v>0.708869411764706</v>
          </cell>
          <cell r="Z79">
            <v>0.705699557242252</v>
          </cell>
          <cell r="AA79">
            <v>30</v>
          </cell>
        </row>
        <row r="80">
          <cell r="B80">
            <v>2153</v>
          </cell>
          <cell r="C80" t="str">
            <v>四川太极大药房连锁有限公司成都高新区吉瑞三路二药房</v>
          </cell>
          <cell r="D80" t="str">
            <v>南门片区</v>
          </cell>
          <cell r="E80">
            <v>120000</v>
          </cell>
          <cell r="F80">
            <v>40800</v>
          </cell>
          <cell r="G80">
            <v>2310</v>
          </cell>
          <cell r="H80">
            <v>0.34</v>
          </cell>
          <cell r="I80">
            <v>4000</v>
          </cell>
          <cell r="J80">
            <v>1360</v>
          </cell>
          <cell r="K80">
            <v>77</v>
          </cell>
          <cell r="L80">
            <v>94425.87</v>
          </cell>
          <cell r="M80">
            <v>3840</v>
          </cell>
          <cell r="N80">
            <v>90585.87</v>
          </cell>
          <cell r="O80">
            <v>-2501.28</v>
          </cell>
        </row>
        <row r="80">
          <cell r="Q80">
            <v>27378.09</v>
          </cell>
          <cell r="R80">
            <v>29879.37</v>
          </cell>
          <cell r="S80">
            <v>16</v>
          </cell>
          <cell r="T80">
            <v>1715</v>
          </cell>
          <cell r="U80">
            <v>1699</v>
          </cell>
          <cell r="V80">
            <v>90585.87</v>
          </cell>
          <cell r="W80">
            <v>29879.37</v>
          </cell>
          <cell r="X80">
            <v>1699</v>
          </cell>
          <cell r="Y80">
            <v>0.75488225</v>
          </cell>
          <cell r="Z80">
            <v>0.7323375</v>
          </cell>
          <cell r="AA80">
            <v>30</v>
          </cell>
        </row>
        <row r="81">
          <cell r="B81">
            <v>115971</v>
          </cell>
          <cell r="C81" t="str">
            <v>四川太极高新区天顺路药店</v>
          </cell>
          <cell r="D81" t="str">
            <v>南门片区</v>
          </cell>
          <cell r="E81">
            <v>120000</v>
          </cell>
          <cell r="F81">
            <v>37500</v>
          </cell>
          <cell r="G81">
            <v>1440</v>
          </cell>
          <cell r="H81">
            <v>0.3125</v>
          </cell>
          <cell r="I81">
            <v>4000</v>
          </cell>
          <cell r="J81">
            <v>1250</v>
          </cell>
          <cell r="K81">
            <v>48</v>
          </cell>
          <cell r="L81">
            <v>79086.32</v>
          </cell>
          <cell r="M81">
            <v>5280</v>
          </cell>
          <cell r="N81">
            <v>73806.32</v>
          </cell>
          <cell r="O81">
            <v>-3516.47</v>
          </cell>
        </row>
        <row r="81">
          <cell r="Q81">
            <v>23133.91</v>
          </cell>
          <cell r="R81">
            <v>26650.38</v>
          </cell>
          <cell r="S81">
            <v>24</v>
          </cell>
          <cell r="T81">
            <v>1154</v>
          </cell>
          <cell r="U81">
            <v>1130</v>
          </cell>
          <cell r="V81">
            <v>73806.32</v>
          </cell>
          <cell r="W81">
            <v>26650.38</v>
          </cell>
          <cell r="X81">
            <v>1130</v>
          </cell>
          <cell r="Y81">
            <v>0.615052666666667</v>
          </cell>
          <cell r="Z81">
            <v>0.7106768</v>
          </cell>
          <cell r="AA81">
            <v>30</v>
          </cell>
        </row>
        <row r="82">
          <cell r="B82">
            <v>118074</v>
          </cell>
          <cell r="C82" t="str">
            <v>四川太极高新区泰和二街药店</v>
          </cell>
          <cell r="D82" t="str">
            <v>南门片区</v>
          </cell>
          <cell r="E82">
            <v>242550</v>
          </cell>
          <cell r="F82">
            <v>76500</v>
          </cell>
          <cell r="G82">
            <v>2700</v>
          </cell>
          <cell r="H82">
            <v>0.315398886827458</v>
          </cell>
          <cell r="I82">
            <v>8085</v>
          </cell>
          <cell r="J82">
            <v>2550</v>
          </cell>
          <cell r="K82">
            <v>90</v>
          </cell>
          <cell r="L82">
            <v>197227.71</v>
          </cell>
          <cell r="M82">
            <v>10452</v>
          </cell>
          <cell r="N82">
            <v>186775.71</v>
          </cell>
          <cell r="O82">
            <v>-6140.46</v>
          </cell>
        </row>
        <row r="82">
          <cell r="Q82">
            <v>59843.19</v>
          </cell>
          <cell r="R82">
            <v>65983.65</v>
          </cell>
          <cell r="S82">
            <v>49</v>
          </cell>
          <cell r="T82">
            <v>2791</v>
          </cell>
          <cell r="U82">
            <v>2742</v>
          </cell>
          <cell r="V82">
            <v>186775.71</v>
          </cell>
          <cell r="W82">
            <v>65983.65</v>
          </cell>
          <cell r="X82">
            <v>2742</v>
          </cell>
          <cell r="Y82">
            <v>0.770050340136054</v>
          </cell>
          <cell r="Z82">
            <v>0.86253137254902</v>
          </cell>
          <cell r="AA82">
            <v>30</v>
          </cell>
        </row>
        <row r="83">
          <cell r="B83">
            <v>118951</v>
          </cell>
          <cell r="C83" t="str">
            <v>四川太极青羊区金祥路药店</v>
          </cell>
          <cell r="D83" t="str">
            <v>南门片区</v>
          </cell>
          <cell r="E83">
            <v>132810</v>
          </cell>
          <cell r="F83">
            <v>48960</v>
          </cell>
          <cell r="G83">
            <v>1950</v>
          </cell>
          <cell r="H83">
            <v>0.368646939236503</v>
          </cell>
          <cell r="I83">
            <v>4427</v>
          </cell>
          <cell r="J83">
            <v>1632</v>
          </cell>
          <cell r="K83">
            <v>65</v>
          </cell>
          <cell r="L83">
            <v>84998.27</v>
          </cell>
          <cell r="M83">
            <v>0</v>
          </cell>
          <cell r="N83">
            <v>84998.27</v>
          </cell>
          <cell r="O83">
            <v>0</v>
          </cell>
        </row>
        <row r="83">
          <cell r="Q83">
            <v>31261.93</v>
          </cell>
          <cell r="R83">
            <v>31261.93</v>
          </cell>
          <cell r="S83">
            <v>0</v>
          </cell>
          <cell r="T83">
            <v>1427</v>
          </cell>
          <cell r="U83">
            <v>1427</v>
          </cell>
          <cell r="V83">
            <v>84998.27</v>
          </cell>
          <cell r="W83">
            <v>31261.93</v>
          </cell>
          <cell r="X83">
            <v>1427</v>
          </cell>
          <cell r="Y83">
            <v>0.639999021158045</v>
          </cell>
          <cell r="Z83">
            <v>0.638519812091503</v>
          </cell>
          <cell r="AA83">
            <v>30</v>
          </cell>
        </row>
        <row r="84">
          <cell r="B84">
            <v>119263</v>
          </cell>
          <cell r="C84" t="str">
            <v>四川太极青羊区蜀源路药店</v>
          </cell>
          <cell r="D84" t="str">
            <v>南门片区</v>
          </cell>
          <cell r="E84">
            <v>150810</v>
          </cell>
          <cell r="F84">
            <v>47520</v>
          </cell>
          <cell r="G84">
            <v>1770</v>
          </cell>
          <cell r="H84">
            <v>0.315098468271335</v>
          </cell>
          <cell r="I84">
            <v>5027</v>
          </cell>
          <cell r="J84">
            <v>1584</v>
          </cell>
          <cell r="K84">
            <v>59</v>
          </cell>
          <cell r="L84">
            <v>131538.65</v>
          </cell>
          <cell r="M84">
            <v>0</v>
          </cell>
          <cell r="N84">
            <v>131538.65</v>
          </cell>
          <cell r="O84">
            <v>0</v>
          </cell>
        </row>
        <row r="84">
          <cell r="Q84">
            <v>45081.48</v>
          </cell>
          <cell r="R84">
            <v>45081.48</v>
          </cell>
          <cell r="S84">
            <v>0</v>
          </cell>
          <cell r="T84">
            <v>1385</v>
          </cell>
          <cell r="U84">
            <v>1385</v>
          </cell>
          <cell r="V84">
            <v>131538.65</v>
          </cell>
          <cell r="W84">
            <v>45081.48</v>
          </cell>
          <cell r="X84">
            <v>1385</v>
          </cell>
          <cell r="Y84">
            <v>0.872214375704529</v>
          </cell>
          <cell r="Z84">
            <v>0.948684343434343</v>
          </cell>
          <cell r="AA84">
            <v>30</v>
          </cell>
        </row>
        <row r="85">
          <cell r="B85">
            <v>138202</v>
          </cell>
          <cell r="C85" t="str">
            <v>雅安市太极智慧云医药科技有限公司</v>
          </cell>
          <cell r="D85" t="str">
            <v>南门片区</v>
          </cell>
          <cell r="E85">
            <v>209790</v>
          </cell>
          <cell r="F85">
            <v>63360</v>
          </cell>
          <cell r="G85">
            <v>2190</v>
          </cell>
          <cell r="H85">
            <v>0.302016302016302</v>
          </cell>
          <cell r="I85">
            <v>6993</v>
          </cell>
          <cell r="J85">
            <v>2112</v>
          </cell>
          <cell r="K85">
            <v>73</v>
          </cell>
          <cell r="L85">
            <v>136771.85</v>
          </cell>
          <cell r="M85">
            <v>0</v>
          </cell>
          <cell r="N85">
            <v>136771.85</v>
          </cell>
          <cell r="O85">
            <v>0</v>
          </cell>
        </row>
        <row r="85">
          <cell r="Q85">
            <v>52195.09</v>
          </cell>
          <cell r="R85">
            <v>52195.09</v>
          </cell>
          <cell r="S85">
            <v>0</v>
          </cell>
          <cell r="T85">
            <v>1600</v>
          </cell>
          <cell r="U85">
            <v>1600</v>
          </cell>
          <cell r="V85">
            <v>136771.85</v>
          </cell>
          <cell r="W85">
            <v>52195.09</v>
          </cell>
          <cell r="X85">
            <v>1600</v>
          </cell>
          <cell r="Y85">
            <v>0.651946470279804</v>
          </cell>
          <cell r="Z85">
            <v>0.823786142676768</v>
          </cell>
          <cell r="AA85">
            <v>30</v>
          </cell>
        </row>
        <row r="86">
          <cell r="B86">
            <v>1950</v>
          </cell>
          <cell r="C86" t="str">
            <v>四川太极大药房连锁有限公司成都高新区泰和二街三药店</v>
          </cell>
          <cell r="D86" t="str">
            <v>南门片区</v>
          </cell>
          <cell r="E86">
            <v>105000</v>
          </cell>
          <cell r="F86">
            <v>31500</v>
          </cell>
          <cell r="G86">
            <v>1350</v>
          </cell>
          <cell r="H86">
            <v>0.3</v>
          </cell>
          <cell r="I86">
            <v>3500</v>
          </cell>
          <cell r="J86">
            <v>1050</v>
          </cell>
          <cell r="K86">
            <v>45</v>
          </cell>
          <cell r="L86">
            <v>62480.12</v>
          </cell>
          <cell r="M86">
            <v>0</v>
          </cell>
          <cell r="N86">
            <v>62480.12</v>
          </cell>
          <cell r="O86">
            <v>0</v>
          </cell>
        </row>
        <row r="86">
          <cell r="Q86">
            <v>21495.94</v>
          </cell>
          <cell r="R86">
            <v>21495.94</v>
          </cell>
          <cell r="S86">
            <v>0</v>
          </cell>
          <cell r="T86">
            <v>1045</v>
          </cell>
          <cell r="U86">
            <v>1045</v>
          </cell>
          <cell r="V86">
            <v>62480.12</v>
          </cell>
          <cell r="W86">
            <v>21495.94</v>
          </cell>
          <cell r="X86">
            <v>1045</v>
          </cell>
          <cell r="Y86">
            <v>0.595048761904762</v>
          </cell>
          <cell r="Z86">
            <v>0.682410793650794</v>
          </cell>
          <cell r="AA86">
            <v>30</v>
          </cell>
        </row>
        <row r="87">
          <cell r="B87">
            <v>301263</v>
          </cell>
          <cell r="C87" t="str">
            <v>四川太极大药房连锁有限公司剑南大道药店</v>
          </cell>
          <cell r="D87" t="str">
            <v>南门片区</v>
          </cell>
          <cell r="E87">
            <v>105000</v>
          </cell>
          <cell r="F87">
            <v>33000</v>
          </cell>
          <cell r="G87">
            <v>1500</v>
          </cell>
          <cell r="H87">
            <v>0.314285714285714</v>
          </cell>
          <cell r="I87">
            <v>3500</v>
          </cell>
          <cell r="J87">
            <v>1100</v>
          </cell>
          <cell r="K87">
            <v>50</v>
          </cell>
          <cell r="L87">
            <v>43019.69</v>
          </cell>
          <cell r="M87">
            <v>0</v>
          </cell>
          <cell r="N87">
            <v>43019.69</v>
          </cell>
          <cell r="O87">
            <v>0</v>
          </cell>
        </row>
        <row r="87">
          <cell r="Q87">
            <v>16597.86</v>
          </cell>
          <cell r="R87">
            <v>16597.86</v>
          </cell>
          <cell r="S87">
            <v>0</v>
          </cell>
          <cell r="T87">
            <v>947</v>
          </cell>
          <cell r="U87">
            <v>947</v>
          </cell>
          <cell r="V87">
            <v>43019.69</v>
          </cell>
          <cell r="W87">
            <v>16597.86</v>
          </cell>
          <cell r="X87">
            <v>947</v>
          </cell>
          <cell r="Y87">
            <v>0.409711333333333</v>
          </cell>
          <cell r="Z87">
            <v>0.502965454545455</v>
          </cell>
          <cell r="AA87">
            <v>30</v>
          </cell>
        </row>
        <row r="88">
          <cell r="B88">
            <v>2816</v>
          </cell>
          <cell r="C88" t="str">
            <v>四川太极双林路药店</v>
          </cell>
          <cell r="D88" t="str">
            <v>东门片区</v>
          </cell>
          <cell r="E88">
            <v>162000</v>
          </cell>
          <cell r="F88">
            <v>50220</v>
          </cell>
          <cell r="G88">
            <v>2160</v>
          </cell>
          <cell r="H88">
            <v>0.31</v>
          </cell>
          <cell r="I88">
            <v>5400</v>
          </cell>
          <cell r="J88">
            <v>1674</v>
          </cell>
          <cell r="K88">
            <v>72</v>
          </cell>
          <cell r="L88">
            <v>76401.63</v>
          </cell>
          <cell r="M88">
            <v>0</v>
          </cell>
          <cell r="N88">
            <v>76401.63</v>
          </cell>
          <cell r="O88">
            <v>0</v>
          </cell>
        </row>
        <row r="88">
          <cell r="Q88">
            <v>25852.05</v>
          </cell>
          <cell r="R88">
            <v>25852.05</v>
          </cell>
          <cell r="S88">
            <v>0</v>
          </cell>
          <cell r="T88">
            <v>1187</v>
          </cell>
          <cell r="U88">
            <v>1187</v>
          </cell>
          <cell r="V88">
            <v>76401.63</v>
          </cell>
          <cell r="W88">
            <v>25852.05</v>
          </cell>
          <cell r="X88">
            <v>1187</v>
          </cell>
          <cell r="Y88">
            <v>0.471615</v>
          </cell>
          <cell r="Z88">
            <v>0.514775985663082</v>
          </cell>
          <cell r="AA88">
            <v>30</v>
          </cell>
        </row>
        <row r="89">
          <cell r="B89">
            <v>2817</v>
          </cell>
          <cell r="C89" t="str">
            <v>四川太极通盈街药店</v>
          </cell>
          <cell r="D89" t="str">
            <v>东门片区</v>
          </cell>
          <cell r="E89">
            <v>253560</v>
          </cell>
          <cell r="F89">
            <v>83670.9677419356</v>
          </cell>
          <cell r="G89">
            <v>3000</v>
          </cell>
          <cell r="H89">
            <v>0.329984886188419</v>
          </cell>
          <cell r="I89">
            <v>8452</v>
          </cell>
          <cell r="J89">
            <v>2789.03225806452</v>
          </cell>
          <cell r="K89">
            <v>100</v>
          </cell>
          <cell r="L89">
            <v>188281.16</v>
          </cell>
          <cell r="M89">
            <v>12252</v>
          </cell>
          <cell r="N89">
            <v>176029.16</v>
          </cell>
          <cell r="O89">
            <v>-7015.74</v>
          </cell>
        </row>
        <row r="89">
          <cell r="Q89">
            <v>51574.93</v>
          </cell>
          <cell r="R89">
            <v>58590.67</v>
          </cell>
          <cell r="S89">
            <v>58</v>
          </cell>
          <cell r="T89">
            <v>2365</v>
          </cell>
          <cell r="U89">
            <v>2307</v>
          </cell>
          <cell r="V89">
            <v>176029.16</v>
          </cell>
          <cell r="W89">
            <v>58590.67</v>
          </cell>
          <cell r="X89">
            <v>2307</v>
          </cell>
          <cell r="Y89">
            <v>0.694230793500552</v>
          </cell>
          <cell r="Z89">
            <v>0.700250894440588</v>
          </cell>
          <cell r="AA89">
            <v>30</v>
          </cell>
        </row>
        <row r="90">
          <cell r="B90">
            <v>2797</v>
          </cell>
          <cell r="C90" t="str">
            <v>四川太极成华杉板桥南一路店</v>
          </cell>
          <cell r="D90" t="str">
            <v>东门片区</v>
          </cell>
          <cell r="E90">
            <v>232260</v>
          </cell>
          <cell r="F90">
            <v>72000</v>
          </cell>
          <cell r="G90">
            <v>3150</v>
          </cell>
          <cell r="H90">
            <v>0.309997416688194</v>
          </cell>
          <cell r="I90">
            <v>7742</v>
          </cell>
          <cell r="J90">
            <v>2400</v>
          </cell>
          <cell r="K90">
            <v>105</v>
          </cell>
          <cell r="L90">
            <v>168788.07</v>
          </cell>
          <cell r="M90">
            <v>2640</v>
          </cell>
          <cell r="N90">
            <v>166148.07</v>
          </cell>
          <cell r="O90">
            <v>-1727.61</v>
          </cell>
        </row>
        <row r="90">
          <cell r="Q90">
            <v>49656.69</v>
          </cell>
          <cell r="R90">
            <v>51384.3</v>
          </cell>
          <cell r="S90">
            <v>13</v>
          </cell>
          <cell r="T90">
            <v>2016</v>
          </cell>
          <cell r="U90">
            <v>2003</v>
          </cell>
          <cell r="V90">
            <v>166148.07</v>
          </cell>
          <cell r="W90">
            <v>51384.3</v>
          </cell>
          <cell r="X90">
            <v>2003</v>
          </cell>
          <cell r="Y90">
            <v>0.715353784551795</v>
          </cell>
          <cell r="Z90">
            <v>0.713670833333333</v>
          </cell>
          <cell r="AA90">
            <v>30</v>
          </cell>
        </row>
        <row r="91">
          <cell r="B91">
            <v>2808</v>
          </cell>
          <cell r="C91" t="str">
            <v>四川太极成华区崔家店路药店</v>
          </cell>
          <cell r="D91" t="str">
            <v>东门片区</v>
          </cell>
          <cell r="E91">
            <v>197340</v>
          </cell>
          <cell r="F91">
            <v>59201.6129032257</v>
          </cell>
          <cell r="G91">
            <v>3150</v>
          </cell>
          <cell r="H91">
            <v>0.29999803842721</v>
          </cell>
          <cell r="I91">
            <v>6578</v>
          </cell>
          <cell r="J91">
            <v>1973.38709677419</v>
          </cell>
          <cell r="K91">
            <v>105</v>
          </cell>
          <cell r="L91">
            <v>133196.88</v>
          </cell>
          <cell r="M91">
            <v>12732</v>
          </cell>
          <cell r="N91">
            <v>120464.88</v>
          </cell>
          <cell r="O91">
            <v>-7330.35</v>
          </cell>
        </row>
        <row r="91">
          <cell r="Q91">
            <v>27970.96</v>
          </cell>
          <cell r="R91">
            <v>35301.31</v>
          </cell>
          <cell r="S91">
            <v>63</v>
          </cell>
          <cell r="T91">
            <v>1969</v>
          </cell>
          <cell r="U91">
            <v>1906</v>
          </cell>
          <cell r="V91">
            <v>120464.88</v>
          </cell>
          <cell r="W91">
            <v>35301.31</v>
          </cell>
          <cell r="X91">
            <v>1906</v>
          </cell>
          <cell r="Y91">
            <v>0.6104432958346</v>
          </cell>
          <cell r="Z91">
            <v>0.596289666258004</v>
          </cell>
          <cell r="AA91">
            <v>30</v>
          </cell>
        </row>
        <row r="92">
          <cell r="B92">
            <v>2819</v>
          </cell>
          <cell r="C92" t="str">
            <v>四川太极成华区华油路药店</v>
          </cell>
          <cell r="D92" t="str">
            <v>东门片区</v>
          </cell>
          <cell r="E92">
            <v>219000</v>
          </cell>
          <cell r="F92">
            <v>67500</v>
          </cell>
          <cell r="G92">
            <v>3000</v>
          </cell>
          <cell r="H92">
            <v>0.308219178082192</v>
          </cell>
          <cell r="I92">
            <v>7300</v>
          </cell>
          <cell r="J92">
            <v>2250</v>
          </cell>
          <cell r="K92">
            <v>100</v>
          </cell>
          <cell r="L92">
            <v>145799.94</v>
          </cell>
          <cell r="M92">
            <v>25392</v>
          </cell>
          <cell r="N92">
            <v>120407.94</v>
          </cell>
          <cell r="O92">
            <v>-13609.44</v>
          </cell>
        </row>
        <row r="92">
          <cell r="Q92">
            <v>28481.79</v>
          </cell>
          <cell r="R92">
            <v>42091.23</v>
          </cell>
          <cell r="S92">
            <v>128</v>
          </cell>
          <cell r="T92">
            <v>1986</v>
          </cell>
          <cell r="U92">
            <v>1858</v>
          </cell>
          <cell r="V92">
            <v>120407.94</v>
          </cell>
          <cell r="W92">
            <v>42091.23</v>
          </cell>
          <cell r="X92">
            <v>1858</v>
          </cell>
          <cell r="Y92">
            <v>0.549807945205479</v>
          </cell>
          <cell r="Z92">
            <v>0.623573777777778</v>
          </cell>
          <cell r="AA92">
            <v>30</v>
          </cell>
        </row>
        <row r="93">
          <cell r="B93">
            <v>2520</v>
          </cell>
          <cell r="C93" t="str">
            <v>四川太极成华区二环路北四段药店（汇融名城）</v>
          </cell>
          <cell r="D93" t="str">
            <v>东门片区</v>
          </cell>
          <cell r="E93">
            <v>240000</v>
          </cell>
          <cell r="F93">
            <v>79200</v>
          </cell>
          <cell r="G93">
            <v>3450</v>
          </cell>
          <cell r="H93">
            <v>0.33</v>
          </cell>
          <cell r="I93">
            <v>8000</v>
          </cell>
          <cell r="J93">
            <v>2640</v>
          </cell>
          <cell r="K93">
            <v>115</v>
          </cell>
          <cell r="L93">
            <v>165675.04</v>
          </cell>
          <cell r="M93">
            <v>5520</v>
          </cell>
          <cell r="N93">
            <v>160155.04</v>
          </cell>
          <cell r="O93">
            <v>-3687.36</v>
          </cell>
        </row>
        <row r="93">
          <cell r="Q93">
            <v>52887.41</v>
          </cell>
          <cell r="R93">
            <v>56574.77</v>
          </cell>
          <cell r="S93">
            <v>23</v>
          </cell>
          <cell r="T93">
            <v>2495</v>
          </cell>
          <cell r="U93">
            <v>2472</v>
          </cell>
          <cell r="V93">
            <v>160155.04</v>
          </cell>
          <cell r="W93">
            <v>56574.77</v>
          </cell>
          <cell r="X93">
            <v>2472</v>
          </cell>
          <cell r="Y93">
            <v>0.667312666666667</v>
          </cell>
          <cell r="Z93">
            <v>0.714327904040404</v>
          </cell>
          <cell r="AA93">
            <v>30</v>
          </cell>
        </row>
        <row r="94">
          <cell r="B94">
            <v>2512</v>
          </cell>
          <cell r="C94" t="str">
            <v>四川太极成华区羊子山西路药店（兴元华盛）</v>
          </cell>
          <cell r="D94" t="str">
            <v>东门片区</v>
          </cell>
          <cell r="E94">
            <v>255000</v>
          </cell>
          <cell r="F94">
            <v>81600</v>
          </cell>
          <cell r="G94">
            <v>3450</v>
          </cell>
          <cell r="H94">
            <v>0.32</v>
          </cell>
          <cell r="I94">
            <v>8500</v>
          </cell>
          <cell r="J94">
            <v>2720</v>
          </cell>
          <cell r="K94">
            <v>115</v>
          </cell>
          <cell r="L94">
            <v>182500.19</v>
          </cell>
          <cell r="M94">
            <v>11772</v>
          </cell>
          <cell r="N94">
            <v>170728.19</v>
          </cell>
          <cell r="O94">
            <v>-6695.1</v>
          </cell>
        </row>
        <row r="94">
          <cell r="Q94">
            <v>50017.16</v>
          </cell>
          <cell r="R94">
            <v>56712.26</v>
          </cell>
          <cell r="S94">
            <v>57</v>
          </cell>
          <cell r="T94">
            <v>2578</v>
          </cell>
          <cell r="U94">
            <v>2521</v>
          </cell>
          <cell r="V94">
            <v>170728.19</v>
          </cell>
          <cell r="W94">
            <v>56712.26</v>
          </cell>
          <cell r="X94">
            <v>2521</v>
          </cell>
          <cell r="Y94">
            <v>0.66952231372549</v>
          </cell>
          <cell r="Z94">
            <v>0.69500318627451</v>
          </cell>
          <cell r="AA94">
            <v>30</v>
          </cell>
        </row>
        <row r="95">
          <cell r="B95">
            <v>2730</v>
          </cell>
          <cell r="C95" t="str">
            <v>四川太极锦江区水杉街药店</v>
          </cell>
          <cell r="D95" t="str">
            <v>东门片区</v>
          </cell>
          <cell r="E95">
            <v>213840</v>
          </cell>
          <cell r="F95">
            <v>72705.4838709678</v>
          </cell>
          <cell r="G95">
            <v>3300</v>
          </cell>
          <cell r="H95">
            <v>0.339999456934941</v>
          </cell>
          <cell r="I95">
            <v>7128</v>
          </cell>
          <cell r="J95">
            <v>2423.51612903226</v>
          </cell>
          <cell r="K95">
            <v>110</v>
          </cell>
          <cell r="L95">
            <v>134077.22</v>
          </cell>
          <cell r="M95">
            <v>0</v>
          </cell>
          <cell r="N95">
            <v>134077.22</v>
          </cell>
          <cell r="O95">
            <v>0</v>
          </cell>
        </row>
        <row r="95">
          <cell r="Q95">
            <v>48917.4</v>
          </cell>
          <cell r="R95">
            <v>48917.4</v>
          </cell>
          <cell r="S95">
            <v>0</v>
          </cell>
          <cell r="T95">
            <v>2087</v>
          </cell>
          <cell r="U95">
            <v>2087</v>
          </cell>
          <cell r="V95">
            <v>134077.22</v>
          </cell>
          <cell r="W95">
            <v>48917.4</v>
          </cell>
          <cell r="X95">
            <v>2087</v>
          </cell>
          <cell r="Y95">
            <v>0.62699784885896</v>
          </cell>
          <cell r="Z95">
            <v>0.672815823450332</v>
          </cell>
          <cell r="AA95">
            <v>30</v>
          </cell>
        </row>
        <row r="96">
          <cell r="B96">
            <v>2497</v>
          </cell>
          <cell r="C96" t="str">
            <v>四川太极新都区马超东路店</v>
          </cell>
          <cell r="D96" t="str">
            <v>东门片区</v>
          </cell>
          <cell r="E96">
            <v>189000</v>
          </cell>
          <cell r="F96">
            <v>63167.4193548387</v>
          </cell>
          <cell r="G96">
            <v>2400</v>
          </cell>
          <cell r="H96">
            <v>0.334219150025602</v>
          </cell>
          <cell r="I96">
            <v>6300</v>
          </cell>
          <cell r="J96">
            <v>2105.58064516129</v>
          </cell>
          <cell r="K96">
            <v>80</v>
          </cell>
          <cell r="L96">
            <v>125271.27</v>
          </cell>
          <cell r="M96">
            <v>0</v>
          </cell>
          <cell r="N96">
            <v>125271.27</v>
          </cell>
          <cell r="O96">
            <v>0</v>
          </cell>
        </row>
        <row r="96">
          <cell r="Q96">
            <v>35324.15</v>
          </cell>
          <cell r="R96">
            <v>35324.15</v>
          </cell>
          <cell r="S96">
            <v>0</v>
          </cell>
          <cell r="T96">
            <v>1421</v>
          </cell>
          <cell r="U96">
            <v>1421</v>
          </cell>
          <cell r="V96">
            <v>125271.27</v>
          </cell>
          <cell r="W96">
            <v>35324.15</v>
          </cell>
          <cell r="X96">
            <v>1421</v>
          </cell>
          <cell r="Y96">
            <v>0.662810952380952</v>
          </cell>
          <cell r="Z96">
            <v>0.559214708480791</v>
          </cell>
          <cell r="AA96">
            <v>30</v>
          </cell>
        </row>
        <row r="97">
          <cell r="B97">
            <v>2757</v>
          </cell>
          <cell r="C97" t="str">
            <v>四川太极成华区华泰路药店</v>
          </cell>
          <cell r="D97" t="str">
            <v>东门片区</v>
          </cell>
          <cell r="E97">
            <v>254520</v>
          </cell>
          <cell r="F97">
            <v>86535.4838709678</v>
          </cell>
          <cell r="G97">
            <v>4500</v>
          </cell>
          <cell r="H97">
            <v>0.339994828975985</v>
          </cell>
          <cell r="I97">
            <v>8484</v>
          </cell>
          <cell r="J97">
            <v>2884.51612903226</v>
          </cell>
          <cell r="K97">
            <v>150</v>
          </cell>
          <cell r="L97">
            <v>169945.96</v>
          </cell>
          <cell r="M97">
            <v>0</v>
          </cell>
          <cell r="N97">
            <v>169945.96</v>
          </cell>
          <cell r="O97">
            <v>0</v>
          </cell>
        </row>
        <row r="97">
          <cell r="Q97">
            <v>63463.24</v>
          </cell>
          <cell r="R97">
            <v>63463.24</v>
          </cell>
          <cell r="S97">
            <v>0</v>
          </cell>
          <cell r="T97">
            <v>3123</v>
          </cell>
          <cell r="U97">
            <v>3123</v>
          </cell>
          <cell r="V97">
            <v>169945.96</v>
          </cell>
          <cell r="W97">
            <v>63463.24</v>
          </cell>
          <cell r="X97">
            <v>3123</v>
          </cell>
          <cell r="Y97">
            <v>0.667711614018545</v>
          </cell>
          <cell r="Z97">
            <v>0.7333782300753</v>
          </cell>
          <cell r="AA97">
            <v>30</v>
          </cell>
        </row>
        <row r="98">
          <cell r="B98">
            <v>2735</v>
          </cell>
          <cell r="C98" t="str">
            <v>四川太极锦江区观音桥街药店</v>
          </cell>
          <cell r="D98" t="str">
            <v>东门片区</v>
          </cell>
          <cell r="E98">
            <v>228000</v>
          </cell>
          <cell r="F98">
            <v>83721.2903225805</v>
          </cell>
          <cell r="G98">
            <v>3750</v>
          </cell>
          <cell r="H98">
            <v>0.367198641765704</v>
          </cell>
          <cell r="I98">
            <v>7600</v>
          </cell>
          <cell r="J98">
            <v>2790.70967741935</v>
          </cell>
          <cell r="K98">
            <v>125</v>
          </cell>
          <cell r="L98">
            <v>165826.98</v>
          </cell>
          <cell r="M98">
            <v>10338</v>
          </cell>
          <cell r="N98">
            <v>155488.98</v>
          </cell>
          <cell r="O98">
            <v>-6399.21</v>
          </cell>
        </row>
        <row r="98">
          <cell r="Q98">
            <v>49935.66</v>
          </cell>
          <cell r="R98">
            <v>56334.87</v>
          </cell>
          <cell r="S98">
            <v>52</v>
          </cell>
          <cell r="T98">
            <v>2632</v>
          </cell>
          <cell r="U98">
            <v>2580</v>
          </cell>
          <cell r="V98">
            <v>155488.98</v>
          </cell>
          <cell r="W98">
            <v>56334.87</v>
          </cell>
          <cell r="X98">
            <v>2580</v>
          </cell>
          <cell r="Y98">
            <v>0.681969210526316</v>
          </cell>
          <cell r="Z98">
            <v>0.672885830867395</v>
          </cell>
          <cell r="AA98">
            <v>30</v>
          </cell>
        </row>
        <row r="99">
          <cell r="B99">
            <v>2526</v>
          </cell>
          <cell r="C99" t="str">
            <v>四川太极新都区新繁镇繁江北路药店</v>
          </cell>
          <cell r="D99" t="str">
            <v>东门片区</v>
          </cell>
          <cell r="E99">
            <v>282000</v>
          </cell>
          <cell r="F99">
            <v>92160</v>
          </cell>
          <cell r="G99">
            <v>3300</v>
          </cell>
          <cell r="H99">
            <v>0.326808510638298</v>
          </cell>
          <cell r="I99">
            <v>9400</v>
          </cell>
          <cell r="J99">
            <v>3072</v>
          </cell>
          <cell r="K99">
            <v>110</v>
          </cell>
          <cell r="L99">
            <v>198756.29</v>
          </cell>
          <cell r="M99">
            <v>0</v>
          </cell>
          <cell r="N99">
            <v>198756.29</v>
          </cell>
          <cell r="O99">
            <v>0</v>
          </cell>
        </row>
        <row r="99">
          <cell r="Q99">
            <v>60872.07</v>
          </cell>
          <cell r="R99">
            <v>60872.07</v>
          </cell>
          <cell r="S99">
            <v>0</v>
          </cell>
          <cell r="T99">
            <v>2255</v>
          </cell>
          <cell r="U99">
            <v>2255</v>
          </cell>
          <cell r="V99">
            <v>198756.29</v>
          </cell>
          <cell r="W99">
            <v>60872.07</v>
          </cell>
          <cell r="X99">
            <v>2255</v>
          </cell>
          <cell r="Y99">
            <v>0.704809539007092</v>
          </cell>
          <cell r="Z99">
            <v>0.660504231770833</v>
          </cell>
          <cell r="AA99">
            <v>30</v>
          </cell>
        </row>
        <row r="100">
          <cell r="B100">
            <v>2714</v>
          </cell>
          <cell r="C100" t="str">
            <v>四川太极成华区华康路药店</v>
          </cell>
          <cell r="D100" t="str">
            <v>东门片区</v>
          </cell>
          <cell r="E100">
            <v>137730</v>
          </cell>
          <cell r="F100">
            <v>50908.0645161291</v>
          </cell>
          <cell r="G100">
            <v>2310</v>
          </cell>
          <cell r="H100">
            <v>0.369622192086903</v>
          </cell>
          <cell r="I100">
            <v>4591</v>
          </cell>
          <cell r="J100">
            <v>1696.93548387097</v>
          </cell>
          <cell r="K100">
            <v>77</v>
          </cell>
          <cell r="L100">
            <v>94543.94</v>
          </cell>
          <cell r="M100">
            <v>3840</v>
          </cell>
          <cell r="N100">
            <v>90703.94</v>
          </cell>
          <cell r="O100">
            <v>-2565.12</v>
          </cell>
        </row>
        <row r="100">
          <cell r="Q100">
            <v>30772.48</v>
          </cell>
          <cell r="R100">
            <v>33337.6</v>
          </cell>
          <cell r="S100">
            <v>16</v>
          </cell>
          <cell r="T100">
            <v>1505</v>
          </cell>
          <cell r="U100">
            <v>1489</v>
          </cell>
          <cell r="V100">
            <v>90703.94</v>
          </cell>
          <cell r="W100">
            <v>33337.6</v>
          </cell>
          <cell r="X100">
            <v>1489</v>
          </cell>
          <cell r="Y100">
            <v>0.658563421186379</v>
          </cell>
          <cell r="Z100">
            <v>0.654858917086461</v>
          </cell>
          <cell r="AA100">
            <v>30</v>
          </cell>
        </row>
        <row r="101">
          <cell r="B101">
            <v>102479</v>
          </cell>
          <cell r="C101" t="str">
            <v>四川太极锦江区劼人路药店</v>
          </cell>
          <cell r="D101" t="str">
            <v>东门片区</v>
          </cell>
          <cell r="E101">
            <v>126000</v>
          </cell>
          <cell r="F101">
            <v>42866.1290322582</v>
          </cell>
          <cell r="G101">
            <v>1800</v>
          </cell>
          <cell r="H101">
            <v>0.34020737327189</v>
          </cell>
          <cell r="I101">
            <v>4200</v>
          </cell>
          <cell r="J101">
            <v>1428.87096774194</v>
          </cell>
          <cell r="K101">
            <v>60</v>
          </cell>
          <cell r="L101">
            <v>79981.11</v>
          </cell>
          <cell r="M101">
            <v>6960</v>
          </cell>
          <cell r="N101">
            <v>73021.11</v>
          </cell>
          <cell r="O101">
            <v>-4541.6</v>
          </cell>
        </row>
        <row r="101">
          <cell r="Q101">
            <v>22563.61</v>
          </cell>
          <cell r="R101">
            <v>27105.21</v>
          </cell>
          <cell r="S101">
            <v>29</v>
          </cell>
          <cell r="T101">
            <v>1521</v>
          </cell>
          <cell r="U101">
            <v>1492</v>
          </cell>
          <cell r="V101">
            <v>73021.11</v>
          </cell>
          <cell r="W101">
            <v>27105.21</v>
          </cell>
          <cell r="X101">
            <v>1492</v>
          </cell>
          <cell r="Y101">
            <v>0.579532619047619</v>
          </cell>
          <cell r="Z101">
            <v>0.632322316288518</v>
          </cell>
          <cell r="AA101">
            <v>30</v>
          </cell>
        </row>
        <row r="102">
          <cell r="B102">
            <v>103199</v>
          </cell>
          <cell r="C102" t="str">
            <v>四川太极成华区西林一街药店</v>
          </cell>
          <cell r="D102" t="str">
            <v>东门片区</v>
          </cell>
          <cell r="E102">
            <v>165000</v>
          </cell>
          <cell r="F102">
            <v>51150</v>
          </cell>
          <cell r="G102">
            <v>2550</v>
          </cell>
          <cell r="H102">
            <v>0.31</v>
          </cell>
          <cell r="I102">
            <v>5500</v>
          </cell>
          <cell r="J102">
            <v>1705</v>
          </cell>
          <cell r="K102">
            <v>85</v>
          </cell>
          <cell r="L102">
            <v>101093.94</v>
          </cell>
          <cell r="M102">
            <v>0</v>
          </cell>
          <cell r="N102">
            <v>101093.94</v>
          </cell>
          <cell r="O102">
            <v>0</v>
          </cell>
        </row>
        <row r="102">
          <cell r="Q102">
            <v>33659.06</v>
          </cell>
          <cell r="R102">
            <v>33659.06</v>
          </cell>
          <cell r="S102">
            <v>0</v>
          </cell>
          <cell r="T102">
            <v>1459</v>
          </cell>
          <cell r="U102">
            <v>1459</v>
          </cell>
          <cell r="V102">
            <v>101093.94</v>
          </cell>
          <cell r="W102">
            <v>33659.06</v>
          </cell>
          <cell r="X102">
            <v>1459</v>
          </cell>
          <cell r="Y102">
            <v>0.612690545454545</v>
          </cell>
          <cell r="Z102">
            <v>0.658046138807429</v>
          </cell>
          <cell r="AA102">
            <v>30</v>
          </cell>
        </row>
        <row r="103">
          <cell r="B103">
            <v>107658</v>
          </cell>
          <cell r="C103" t="str">
            <v>四川太极新都区新都街道万和北路药店</v>
          </cell>
          <cell r="D103" t="str">
            <v>东门片区</v>
          </cell>
          <cell r="E103">
            <v>276000</v>
          </cell>
          <cell r="F103">
            <v>90145.1612903226</v>
          </cell>
          <cell r="G103">
            <v>4050</v>
          </cell>
          <cell r="H103">
            <v>0.326612903225806</v>
          </cell>
          <cell r="I103">
            <v>9200</v>
          </cell>
          <cell r="J103">
            <v>3004.83870967742</v>
          </cell>
          <cell r="K103">
            <v>135</v>
          </cell>
          <cell r="L103">
            <v>193475.84</v>
          </cell>
          <cell r="M103">
            <v>19548</v>
          </cell>
          <cell r="N103">
            <v>173927.84</v>
          </cell>
          <cell r="O103">
            <v>-11389.61</v>
          </cell>
        </row>
        <row r="103">
          <cell r="Q103">
            <v>38423.39</v>
          </cell>
          <cell r="R103">
            <v>49813</v>
          </cell>
          <cell r="S103">
            <v>96</v>
          </cell>
          <cell r="T103">
            <v>2872</v>
          </cell>
          <cell r="U103">
            <v>2776</v>
          </cell>
          <cell r="V103">
            <v>173927.84</v>
          </cell>
          <cell r="W103">
            <v>49813</v>
          </cell>
          <cell r="X103">
            <v>2776</v>
          </cell>
          <cell r="Y103">
            <v>0.630173333333333</v>
          </cell>
          <cell r="Z103">
            <v>0.552586509214528</v>
          </cell>
          <cell r="AA103">
            <v>30</v>
          </cell>
        </row>
        <row r="104">
          <cell r="B104">
            <v>114622</v>
          </cell>
          <cell r="C104" t="str">
            <v>四川太极成华区东昌路一药店</v>
          </cell>
          <cell r="D104" t="str">
            <v>东门片区</v>
          </cell>
          <cell r="E104">
            <v>221100</v>
          </cell>
          <cell r="F104">
            <v>75173.2258064517</v>
          </cell>
          <cell r="G104">
            <v>4050</v>
          </cell>
          <cell r="H104">
            <v>0.339996498446186</v>
          </cell>
          <cell r="I104">
            <v>7370</v>
          </cell>
          <cell r="J104">
            <v>2505.77419354839</v>
          </cell>
          <cell r="K104">
            <v>135</v>
          </cell>
          <cell r="L104">
            <v>171909.69</v>
          </cell>
          <cell r="M104">
            <v>0</v>
          </cell>
          <cell r="N104">
            <v>171909.69</v>
          </cell>
          <cell r="O104">
            <v>0</v>
          </cell>
        </row>
        <row r="104">
          <cell r="Q104">
            <v>62439.65</v>
          </cell>
          <cell r="R104">
            <v>62439.65</v>
          </cell>
          <cell r="S104">
            <v>0</v>
          </cell>
          <cell r="T104">
            <v>2886</v>
          </cell>
          <cell r="U104">
            <v>2886</v>
          </cell>
          <cell r="V104">
            <v>171909.69</v>
          </cell>
          <cell r="W104">
            <v>62439.65</v>
          </cell>
          <cell r="X104">
            <v>2886</v>
          </cell>
          <cell r="Y104">
            <v>0.777520081411126</v>
          </cell>
          <cell r="Z104">
            <v>0.830610224985731</v>
          </cell>
          <cell r="AA104">
            <v>30</v>
          </cell>
        </row>
        <row r="105">
          <cell r="B105">
            <v>114844</v>
          </cell>
          <cell r="C105" t="str">
            <v>四川太极成华区培华东路药店</v>
          </cell>
          <cell r="D105" t="str">
            <v>东门片区</v>
          </cell>
          <cell r="E105">
            <v>267300</v>
          </cell>
          <cell r="F105">
            <v>74843.2258064517</v>
          </cell>
          <cell r="G105">
            <v>2400</v>
          </cell>
          <cell r="H105">
            <v>0.279997103653018</v>
          </cell>
          <cell r="I105">
            <v>8910</v>
          </cell>
          <cell r="J105">
            <v>2494.77419354839</v>
          </cell>
          <cell r="K105">
            <v>80</v>
          </cell>
          <cell r="L105">
            <v>222748.91</v>
          </cell>
          <cell r="M105">
            <v>0</v>
          </cell>
          <cell r="N105">
            <v>222748.91</v>
          </cell>
          <cell r="O105">
            <v>0</v>
          </cell>
        </row>
        <row r="105">
          <cell r="Q105">
            <v>48866.22</v>
          </cell>
          <cell r="R105">
            <v>48866.22</v>
          </cell>
          <cell r="S105">
            <v>0</v>
          </cell>
          <cell r="T105">
            <v>1604</v>
          </cell>
          <cell r="U105">
            <v>1604</v>
          </cell>
          <cell r="V105">
            <v>222748.91</v>
          </cell>
          <cell r="W105">
            <v>48866.22</v>
          </cell>
          <cell r="X105">
            <v>1604</v>
          </cell>
          <cell r="Y105">
            <v>0.833329255518144</v>
          </cell>
          <cell r="Z105">
            <v>0.652914401717137</v>
          </cell>
          <cell r="AA105">
            <v>30</v>
          </cell>
        </row>
        <row r="106">
          <cell r="B106">
            <v>117184</v>
          </cell>
          <cell r="C106" t="str">
            <v>四川太极锦江区静沙南路药店</v>
          </cell>
          <cell r="D106" t="str">
            <v>东门片区</v>
          </cell>
          <cell r="E106">
            <v>217350</v>
          </cell>
          <cell r="F106">
            <v>76072.2580645161</v>
          </cell>
          <cell r="G106">
            <v>3510</v>
          </cell>
          <cell r="H106">
            <v>0.349998886885282</v>
          </cell>
          <cell r="I106">
            <v>7245</v>
          </cell>
          <cell r="J106">
            <v>2535.74193548387</v>
          </cell>
          <cell r="K106">
            <v>117</v>
          </cell>
          <cell r="L106">
            <v>180283.66</v>
          </cell>
          <cell r="M106">
            <v>0</v>
          </cell>
          <cell r="N106">
            <v>180283.66</v>
          </cell>
          <cell r="O106">
            <v>0</v>
          </cell>
        </row>
        <row r="106">
          <cell r="Q106">
            <v>61493.12</v>
          </cell>
          <cell r="R106">
            <v>61493.12</v>
          </cell>
          <cell r="S106">
            <v>0</v>
          </cell>
          <cell r="T106">
            <v>2440</v>
          </cell>
          <cell r="U106">
            <v>2440</v>
          </cell>
          <cell r="V106">
            <v>180283.66</v>
          </cell>
          <cell r="W106">
            <v>61493.12</v>
          </cell>
          <cell r="X106">
            <v>2440</v>
          </cell>
          <cell r="Y106">
            <v>0.829462433862434</v>
          </cell>
          <cell r="Z106">
            <v>0.808351448537893</v>
          </cell>
          <cell r="AA106">
            <v>30</v>
          </cell>
        </row>
        <row r="107">
          <cell r="B107">
            <v>118758</v>
          </cell>
          <cell r="C107" t="str">
            <v>四川太极成华区水碾河路药店</v>
          </cell>
          <cell r="D107" t="str">
            <v>东门片区</v>
          </cell>
          <cell r="E107">
            <v>91500</v>
          </cell>
          <cell r="F107">
            <v>35190</v>
          </cell>
          <cell r="G107">
            <v>1740</v>
          </cell>
          <cell r="H107">
            <v>0.384590163934426</v>
          </cell>
          <cell r="I107">
            <v>3050</v>
          </cell>
          <cell r="J107">
            <v>1173</v>
          </cell>
          <cell r="K107">
            <v>58</v>
          </cell>
          <cell r="L107">
            <v>65216.88</v>
          </cell>
          <cell r="M107">
            <v>0</v>
          </cell>
          <cell r="N107">
            <v>65216.88</v>
          </cell>
          <cell r="O107">
            <v>0</v>
          </cell>
        </row>
        <row r="107">
          <cell r="Q107">
            <v>20627.88</v>
          </cell>
          <cell r="R107">
            <v>20627.88</v>
          </cell>
          <cell r="S107">
            <v>0</v>
          </cell>
          <cell r="T107">
            <v>1194</v>
          </cell>
          <cell r="U107">
            <v>1194</v>
          </cell>
          <cell r="V107">
            <v>65216.88</v>
          </cell>
          <cell r="W107">
            <v>20627.88</v>
          </cell>
          <cell r="X107">
            <v>1194</v>
          </cell>
          <cell r="Y107">
            <v>0.712752786885246</v>
          </cell>
          <cell r="Z107">
            <v>0.586185848252344</v>
          </cell>
          <cell r="AA107">
            <v>30</v>
          </cell>
        </row>
        <row r="108">
          <cell r="B108">
            <v>119262</v>
          </cell>
          <cell r="C108" t="str">
            <v>四川太极成华区驷马桥三路药店</v>
          </cell>
          <cell r="D108" t="str">
            <v>东门片区</v>
          </cell>
          <cell r="E108">
            <v>119130</v>
          </cell>
          <cell r="F108">
            <v>40503.8709677418</v>
          </cell>
          <cell r="G108">
            <v>2280</v>
          </cell>
          <cell r="H108">
            <v>0.339997238040307</v>
          </cell>
          <cell r="I108">
            <v>3971</v>
          </cell>
          <cell r="J108">
            <v>1350.12903225806</v>
          </cell>
          <cell r="K108">
            <v>76</v>
          </cell>
          <cell r="L108">
            <v>76526.19</v>
          </cell>
          <cell r="M108">
            <v>0</v>
          </cell>
          <cell r="N108">
            <v>76526.19</v>
          </cell>
          <cell r="O108">
            <v>0</v>
          </cell>
        </row>
        <row r="108">
          <cell r="Q108">
            <v>28248.3</v>
          </cell>
          <cell r="R108">
            <v>28248.3</v>
          </cell>
          <cell r="S108">
            <v>0</v>
          </cell>
          <cell r="T108">
            <v>1398</v>
          </cell>
          <cell r="U108">
            <v>1398</v>
          </cell>
          <cell r="V108">
            <v>76526.19</v>
          </cell>
          <cell r="W108">
            <v>28248.3</v>
          </cell>
          <cell r="X108">
            <v>1398</v>
          </cell>
          <cell r="Y108">
            <v>0.642375472173256</v>
          </cell>
          <cell r="Z108">
            <v>0.697422229655471</v>
          </cell>
          <cell r="AA108">
            <v>30</v>
          </cell>
        </row>
        <row r="109">
          <cell r="B109">
            <v>120844</v>
          </cell>
          <cell r="C109" t="str">
            <v>四川太极彭州市致和镇南三环路药店</v>
          </cell>
          <cell r="D109" t="str">
            <v>东门片区</v>
          </cell>
          <cell r="E109">
            <v>293790</v>
          </cell>
          <cell r="F109">
            <v>82262.9032258065</v>
          </cell>
          <cell r="G109">
            <v>3750</v>
          </cell>
          <cell r="H109">
            <v>0.280005797426075</v>
          </cell>
          <cell r="I109">
            <v>9793</v>
          </cell>
          <cell r="J109">
            <v>2742.09677419355</v>
          </cell>
          <cell r="K109">
            <v>125</v>
          </cell>
          <cell r="L109">
            <v>202184.9</v>
          </cell>
          <cell r="M109">
            <v>0</v>
          </cell>
          <cell r="N109">
            <v>202184.9</v>
          </cell>
          <cell r="O109">
            <v>0</v>
          </cell>
        </row>
        <row r="109">
          <cell r="Q109">
            <v>58113.67</v>
          </cell>
          <cell r="R109">
            <v>58113.67</v>
          </cell>
          <cell r="S109">
            <v>0</v>
          </cell>
          <cell r="T109">
            <v>2261</v>
          </cell>
          <cell r="U109">
            <v>2261</v>
          </cell>
          <cell r="V109">
            <v>202184.9</v>
          </cell>
          <cell r="W109">
            <v>58113.67</v>
          </cell>
          <cell r="X109">
            <v>2261</v>
          </cell>
          <cell r="Y109">
            <v>0.688195309574866</v>
          </cell>
          <cell r="Z109">
            <v>0.706438354606591</v>
          </cell>
          <cell r="AA109">
            <v>30</v>
          </cell>
        </row>
        <row r="110">
          <cell r="B110">
            <v>122198</v>
          </cell>
          <cell r="C110" t="str">
            <v>四川太极成华区华泰路二药店</v>
          </cell>
          <cell r="D110" t="str">
            <v>东门片区</v>
          </cell>
          <cell r="E110">
            <v>146190</v>
          </cell>
          <cell r="F110">
            <v>46780.6451612904</v>
          </cell>
          <cell r="G110">
            <v>2190</v>
          </cell>
          <cell r="H110">
            <v>0.319998940839253</v>
          </cell>
          <cell r="I110">
            <v>4873</v>
          </cell>
          <cell r="J110">
            <v>1559.35483870968</v>
          </cell>
          <cell r="K110">
            <v>73</v>
          </cell>
          <cell r="L110">
            <v>84979.31</v>
          </cell>
          <cell r="M110">
            <v>0</v>
          </cell>
          <cell r="N110">
            <v>84979.31</v>
          </cell>
          <cell r="O110">
            <v>0</v>
          </cell>
        </row>
        <row r="110">
          <cell r="Q110">
            <v>26018.44</v>
          </cell>
          <cell r="R110">
            <v>26018.44</v>
          </cell>
          <cell r="S110">
            <v>0</v>
          </cell>
          <cell r="T110">
            <v>1174</v>
          </cell>
          <cell r="U110">
            <v>1174</v>
          </cell>
          <cell r="V110">
            <v>84979.31</v>
          </cell>
          <cell r="W110">
            <v>26018.44</v>
          </cell>
          <cell r="X110">
            <v>1174</v>
          </cell>
          <cell r="Y110">
            <v>0.581293590532868</v>
          </cell>
          <cell r="Z110">
            <v>0.556179589022203</v>
          </cell>
          <cell r="AA110">
            <v>30</v>
          </cell>
        </row>
        <row r="111">
          <cell r="B111">
            <v>122906</v>
          </cell>
          <cell r="C111" t="str">
            <v>四川太极新都区斑竹园街道医贸大道药店</v>
          </cell>
          <cell r="D111" t="str">
            <v>东门片区</v>
          </cell>
          <cell r="E111">
            <v>138630</v>
          </cell>
          <cell r="F111">
            <v>48518.7096774195</v>
          </cell>
          <cell r="G111">
            <v>2670</v>
          </cell>
          <cell r="H111">
            <v>0.349987085604988</v>
          </cell>
          <cell r="I111">
            <v>4621</v>
          </cell>
          <cell r="J111">
            <v>1617.29032258065</v>
          </cell>
          <cell r="K111">
            <v>89</v>
          </cell>
          <cell r="L111">
            <v>100775.59</v>
          </cell>
          <cell r="M111">
            <v>0</v>
          </cell>
          <cell r="N111">
            <v>100775.59</v>
          </cell>
          <cell r="O111">
            <v>0</v>
          </cell>
        </row>
        <row r="111">
          <cell r="Q111">
            <v>35242.94</v>
          </cell>
          <cell r="R111">
            <v>35242.94</v>
          </cell>
          <cell r="S111">
            <v>0</v>
          </cell>
          <cell r="T111">
            <v>1739</v>
          </cell>
          <cell r="U111">
            <v>1739</v>
          </cell>
          <cell r="V111">
            <v>100775.59</v>
          </cell>
          <cell r="W111">
            <v>35242.94</v>
          </cell>
          <cell r="X111">
            <v>1739</v>
          </cell>
          <cell r="Y111">
            <v>0.726939262785833</v>
          </cell>
          <cell r="Z111">
            <v>0.726378344237007</v>
          </cell>
          <cell r="AA111">
            <v>30</v>
          </cell>
        </row>
        <row r="112">
          <cell r="B112">
            <v>297863</v>
          </cell>
          <cell r="C112" t="str">
            <v>四川太极大药房连锁有限公司锦江区大田坎街药店</v>
          </cell>
          <cell r="D112" t="str">
            <v>东门片区</v>
          </cell>
          <cell r="E112">
            <v>144000</v>
          </cell>
          <cell r="F112">
            <v>45000</v>
          </cell>
          <cell r="G112">
            <v>2850</v>
          </cell>
          <cell r="H112">
            <v>0.3125</v>
          </cell>
          <cell r="I112">
            <v>4800</v>
          </cell>
          <cell r="J112">
            <v>1500</v>
          </cell>
          <cell r="K112">
            <v>95</v>
          </cell>
          <cell r="L112">
            <v>127261.56</v>
          </cell>
          <cell r="M112">
            <v>5280</v>
          </cell>
          <cell r="N112">
            <v>121981.56</v>
          </cell>
          <cell r="O112">
            <v>-3507.13</v>
          </cell>
        </row>
        <row r="112">
          <cell r="Q112">
            <v>40303.19</v>
          </cell>
          <cell r="R112">
            <v>43810.32</v>
          </cell>
          <cell r="S112">
            <v>24</v>
          </cell>
          <cell r="T112">
            <v>1854</v>
          </cell>
          <cell r="U112">
            <v>1830</v>
          </cell>
          <cell r="V112">
            <v>121981.56</v>
          </cell>
          <cell r="W112">
            <v>43810.32</v>
          </cell>
          <cell r="X112">
            <v>1830</v>
          </cell>
          <cell r="Y112">
            <v>0.847094166666667</v>
          </cell>
          <cell r="Z112">
            <v>0.973562666666667</v>
          </cell>
          <cell r="AA112">
            <v>30</v>
          </cell>
        </row>
        <row r="113">
          <cell r="B113">
            <v>302867</v>
          </cell>
          <cell r="C113" t="str">
            <v>四川太极大药房连锁有限公司新都区大丰街道华美东街药店</v>
          </cell>
          <cell r="D113" t="str">
            <v>东门片区</v>
          </cell>
          <cell r="E113">
            <v>66000</v>
          </cell>
          <cell r="F113">
            <v>19800</v>
          </cell>
          <cell r="G113">
            <v>1500</v>
          </cell>
          <cell r="H113">
            <v>0.3</v>
          </cell>
          <cell r="I113">
            <v>2200</v>
          </cell>
          <cell r="J113">
            <v>660</v>
          </cell>
          <cell r="K113">
            <v>50</v>
          </cell>
          <cell r="L113">
            <v>44539.88</v>
          </cell>
          <cell r="M113">
            <v>0</v>
          </cell>
          <cell r="N113">
            <v>44539.88</v>
          </cell>
          <cell r="O113">
            <v>0</v>
          </cell>
        </row>
        <row r="113">
          <cell r="Q113">
            <v>13913.81</v>
          </cell>
          <cell r="R113">
            <v>13913.81</v>
          </cell>
          <cell r="S113">
            <v>0</v>
          </cell>
          <cell r="T113">
            <v>1006</v>
          </cell>
          <cell r="U113">
            <v>1006</v>
          </cell>
          <cell r="V113">
            <v>44539.88</v>
          </cell>
          <cell r="W113">
            <v>13913.81</v>
          </cell>
          <cell r="X113">
            <v>1006</v>
          </cell>
          <cell r="Y113">
            <v>0.674846666666667</v>
          </cell>
          <cell r="Z113">
            <v>0.702717676767677</v>
          </cell>
          <cell r="AA113">
            <v>30</v>
          </cell>
        </row>
        <row r="114">
          <cell r="B114">
            <v>2905</v>
          </cell>
          <cell r="C114" t="str">
            <v>四川太极崇州中心店</v>
          </cell>
          <cell r="D114" t="str">
            <v>崇州片区</v>
          </cell>
          <cell r="E114">
            <v>84000</v>
          </cell>
          <cell r="F114">
            <v>29640</v>
          </cell>
          <cell r="G114">
            <v>1500</v>
          </cell>
          <cell r="H114">
            <v>0.352857142857143</v>
          </cell>
          <cell r="I114">
            <v>2800</v>
          </cell>
          <cell r="J114">
            <v>988</v>
          </cell>
          <cell r="K114">
            <v>50</v>
          </cell>
          <cell r="L114">
            <v>50927.53</v>
          </cell>
          <cell r="M114">
            <v>0</v>
          </cell>
          <cell r="N114">
            <v>50927.53</v>
          </cell>
          <cell r="O114">
            <v>0</v>
          </cell>
        </row>
        <row r="114">
          <cell r="Q114">
            <v>17866.24</v>
          </cell>
          <cell r="R114">
            <v>17866.24</v>
          </cell>
          <cell r="S114">
            <v>0</v>
          </cell>
          <cell r="T114">
            <v>894</v>
          </cell>
          <cell r="U114">
            <v>894</v>
          </cell>
          <cell r="V114">
            <v>50927.53</v>
          </cell>
          <cell r="W114">
            <v>17866.24</v>
          </cell>
          <cell r="X114">
            <v>894</v>
          </cell>
          <cell r="Y114">
            <v>0.606280119047619</v>
          </cell>
          <cell r="Z114">
            <v>0.602774628879892</v>
          </cell>
          <cell r="AA114">
            <v>30</v>
          </cell>
        </row>
        <row r="115">
          <cell r="B115">
            <v>2914</v>
          </cell>
          <cell r="C115" t="str">
            <v>四川太极怀远店</v>
          </cell>
          <cell r="D115" t="str">
            <v>崇州片区</v>
          </cell>
          <cell r="E115">
            <v>236520</v>
          </cell>
          <cell r="F115">
            <v>70950</v>
          </cell>
          <cell r="G115">
            <v>3300</v>
          </cell>
          <cell r="H115">
            <v>0.299974632166413</v>
          </cell>
          <cell r="I115">
            <v>7884</v>
          </cell>
          <cell r="J115">
            <v>2365</v>
          </cell>
          <cell r="K115">
            <v>110</v>
          </cell>
          <cell r="L115">
            <v>140824.67</v>
          </cell>
          <cell r="M115">
            <v>0</v>
          </cell>
          <cell r="N115">
            <v>140824.67</v>
          </cell>
          <cell r="O115">
            <v>0</v>
          </cell>
        </row>
        <row r="115">
          <cell r="Q115">
            <v>50936.76</v>
          </cell>
          <cell r="R115">
            <v>50936.76</v>
          </cell>
          <cell r="S115">
            <v>0</v>
          </cell>
          <cell r="T115">
            <v>1971</v>
          </cell>
          <cell r="U115">
            <v>1971</v>
          </cell>
          <cell r="V115">
            <v>140824.67</v>
          </cell>
          <cell r="W115">
            <v>50936.76</v>
          </cell>
          <cell r="X115">
            <v>1971</v>
          </cell>
          <cell r="Y115">
            <v>0.595402798917639</v>
          </cell>
          <cell r="Z115">
            <v>0.717924735729387</v>
          </cell>
          <cell r="AA115">
            <v>30</v>
          </cell>
        </row>
        <row r="116">
          <cell r="B116">
            <v>2894</v>
          </cell>
          <cell r="C116" t="str">
            <v>四川太极三江店</v>
          </cell>
          <cell r="D116" t="str">
            <v>崇州片区</v>
          </cell>
          <cell r="E116">
            <v>102000</v>
          </cell>
          <cell r="F116">
            <v>36720</v>
          </cell>
          <cell r="G116">
            <v>1470</v>
          </cell>
          <cell r="H116">
            <v>0.36</v>
          </cell>
          <cell r="I116">
            <v>3400</v>
          </cell>
          <cell r="J116">
            <v>1224</v>
          </cell>
          <cell r="K116">
            <v>49</v>
          </cell>
          <cell r="L116">
            <v>59389.01</v>
          </cell>
          <cell r="M116">
            <v>0</v>
          </cell>
          <cell r="N116">
            <v>59389.01</v>
          </cell>
          <cell r="O116">
            <v>0</v>
          </cell>
        </row>
        <row r="116">
          <cell r="Q116">
            <v>22346.11</v>
          </cell>
          <cell r="R116">
            <v>22346.11</v>
          </cell>
          <cell r="S116">
            <v>0</v>
          </cell>
          <cell r="T116">
            <v>760</v>
          </cell>
          <cell r="U116">
            <v>760</v>
          </cell>
          <cell r="V116">
            <v>59389.01</v>
          </cell>
          <cell r="W116">
            <v>22346.11</v>
          </cell>
          <cell r="X116">
            <v>760</v>
          </cell>
          <cell r="Y116">
            <v>0.582245196078431</v>
          </cell>
          <cell r="Z116">
            <v>0.608554193899782</v>
          </cell>
          <cell r="AA116">
            <v>30</v>
          </cell>
        </row>
        <row r="117">
          <cell r="B117">
            <v>2910</v>
          </cell>
          <cell r="C117" t="str">
            <v>四川太极金带街药店</v>
          </cell>
          <cell r="D117" t="str">
            <v>崇州片区</v>
          </cell>
          <cell r="E117">
            <v>154350</v>
          </cell>
          <cell r="F117">
            <v>55560</v>
          </cell>
          <cell r="G117">
            <v>2310</v>
          </cell>
          <cell r="H117">
            <v>0.359961127308066</v>
          </cell>
          <cell r="I117">
            <v>5145</v>
          </cell>
          <cell r="J117">
            <v>1852</v>
          </cell>
          <cell r="K117">
            <v>77</v>
          </cell>
          <cell r="L117">
            <v>96626.13</v>
          </cell>
          <cell r="M117">
            <v>0</v>
          </cell>
          <cell r="N117">
            <v>96626.13</v>
          </cell>
          <cell r="O117">
            <v>0</v>
          </cell>
        </row>
        <row r="117">
          <cell r="Q117">
            <v>34380.91</v>
          </cell>
          <cell r="R117">
            <v>34380.91</v>
          </cell>
          <cell r="S117">
            <v>0</v>
          </cell>
          <cell r="T117">
            <v>1579</v>
          </cell>
          <cell r="U117">
            <v>1579</v>
          </cell>
          <cell r="V117">
            <v>96626.13</v>
          </cell>
          <cell r="W117">
            <v>34380.91</v>
          </cell>
          <cell r="X117">
            <v>1579</v>
          </cell>
          <cell r="Y117">
            <v>0.626019630709427</v>
          </cell>
          <cell r="Z117">
            <v>0.618806875449964</v>
          </cell>
          <cell r="AA117">
            <v>30</v>
          </cell>
        </row>
        <row r="118">
          <cell r="B118">
            <v>2916</v>
          </cell>
          <cell r="C118" t="str">
            <v>四川太极大药房连锁有限公司崇州市崇阳镇尚贤坊街药店</v>
          </cell>
          <cell r="D118" t="str">
            <v>崇州片区</v>
          </cell>
          <cell r="E118">
            <v>135870</v>
          </cell>
          <cell r="F118">
            <v>48900</v>
          </cell>
          <cell r="G118">
            <v>2100</v>
          </cell>
          <cell r="H118">
            <v>0.359902848310885</v>
          </cell>
          <cell r="I118">
            <v>4529</v>
          </cell>
          <cell r="J118">
            <v>1630</v>
          </cell>
          <cell r="K118">
            <v>70</v>
          </cell>
          <cell r="L118">
            <v>81456.1</v>
          </cell>
          <cell r="M118">
            <v>3600</v>
          </cell>
          <cell r="N118">
            <v>77856.1</v>
          </cell>
          <cell r="O118">
            <v>-2365.15</v>
          </cell>
        </row>
        <row r="118">
          <cell r="Q118">
            <v>25827.93</v>
          </cell>
          <cell r="R118">
            <v>28193.08</v>
          </cell>
          <cell r="S118">
            <v>15</v>
          </cell>
          <cell r="T118">
            <v>1125</v>
          </cell>
          <cell r="U118">
            <v>1110</v>
          </cell>
          <cell r="V118">
            <v>77856.1</v>
          </cell>
          <cell r="W118">
            <v>28193.08</v>
          </cell>
          <cell r="X118">
            <v>1110</v>
          </cell>
          <cell r="Y118">
            <v>0.573019062339001</v>
          </cell>
          <cell r="Z118">
            <v>0.576545603271984</v>
          </cell>
          <cell r="AA118">
            <v>30</v>
          </cell>
        </row>
        <row r="119">
          <cell r="B119">
            <v>104428</v>
          </cell>
          <cell r="C119" t="str">
            <v>四川太极崇州市崇阳镇永康东路药店 </v>
          </cell>
          <cell r="D119" t="str">
            <v>崇州片区</v>
          </cell>
          <cell r="E119">
            <v>204480</v>
          </cell>
          <cell r="F119">
            <v>68400</v>
          </cell>
          <cell r="G119">
            <v>3150</v>
          </cell>
          <cell r="H119">
            <v>0.334507042253521</v>
          </cell>
          <cell r="I119">
            <v>6816</v>
          </cell>
          <cell r="J119">
            <v>2280</v>
          </cell>
          <cell r="K119">
            <v>105</v>
          </cell>
          <cell r="L119">
            <v>138439.63</v>
          </cell>
          <cell r="M119">
            <v>4320</v>
          </cell>
          <cell r="N119">
            <v>134119.63</v>
          </cell>
          <cell r="O119">
            <v>-2885.76</v>
          </cell>
        </row>
        <row r="119">
          <cell r="Q119">
            <v>43342.12</v>
          </cell>
          <cell r="R119">
            <v>46227.88</v>
          </cell>
          <cell r="S119">
            <v>18</v>
          </cell>
          <cell r="T119">
            <v>2238</v>
          </cell>
          <cell r="U119">
            <v>2220</v>
          </cell>
          <cell r="V119">
            <v>134119.63</v>
          </cell>
          <cell r="W119">
            <v>46227.88</v>
          </cell>
          <cell r="X119">
            <v>2220</v>
          </cell>
          <cell r="Y119">
            <v>0.655905858763693</v>
          </cell>
          <cell r="Z119">
            <v>0.675846198830409</v>
          </cell>
          <cell r="AA119">
            <v>30</v>
          </cell>
        </row>
        <row r="120">
          <cell r="B120">
            <v>104838</v>
          </cell>
          <cell r="C120" t="str">
            <v>四川太极崇州市崇阳镇蜀州中路药店</v>
          </cell>
          <cell r="D120" t="str">
            <v>崇州片区</v>
          </cell>
          <cell r="E120">
            <v>114630</v>
          </cell>
          <cell r="F120">
            <v>41280</v>
          </cell>
          <cell r="G120">
            <v>1650</v>
          </cell>
          <cell r="H120">
            <v>0.360115153101282</v>
          </cell>
          <cell r="I120">
            <v>3821</v>
          </cell>
          <cell r="J120">
            <v>1376</v>
          </cell>
          <cell r="K120">
            <v>55</v>
          </cell>
          <cell r="L120">
            <v>72602.09</v>
          </cell>
          <cell r="M120">
            <v>0</v>
          </cell>
          <cell r="N120">
            <v>72602.09</v>
          </cell>
          <cell r="O120">
            <v>0</v>
          </cell>
        </row>
        <row r="120">
          <cell r="Q120">
            <v>19519.32</v>
          </cell>
          <cell r="R120">
            <v>19519.32</v>
          </cell>
          <cell r="S120">
            <v>0</v>
          </cell>
          <cell r="T120">
            <v>1076</v>
          </cell>
          <cell r="U120">
            <v>1076</v>
          </cell>
          <cell r="V120">
            <v>72602.09</v>
          </cell>
          <cell r="W120">
            <v>19519.32</v>
          </cell>
          <cell r="X120">
            <v>1076</v>
          </cell>
          <cell r="Y120">
            <v>0.633360289627497</v>
          </cell>
          <cell r="Z120">
            <v>0.472851744186047</v>
          </cell>
          <cell r="AA120">
            <v>30</v>
          </cell>
        </row>
        <row r="121">
          <cell r="B121">
            <v>2881</v>
          </cell>
          <cell r="C121" t="str">
            <v>四川太极邛崃中心药店</v>
          </cell>
          <cell r="D121" t="str">
            <v>城郊一片</v>
          </cell>
          <cell r="E121">
            <v>323760</v>
          </cell>
          <cell r="F121">
            <v>126810</v>
          </cell>
          <cell r="G121">
            <v>4200</v>
          </cell>
          <cell r="H121">
            <v>0.391679021497405</v>
          </cell>
          <cell r="I121">
            <v>10792</v>
          </cell>
          <cell r="J121">
            <v>4227</v>
          </cell>
          <cell r="K121">
            <v>140</v>
          </cell>
          <cell r="L121">
            <v>264348.98</v>
          </cell>
          <cell r="M121">
            <v>5280</v>
          </cell>
          <cell r="N121">
            <v>259068.98</v>
          </cell>
          <cell r="O121">
            <v>-3463.2</v>
          </cell>
        </row>
        <row r="121">
          <cell r="Q121">
            <v>83402.07</v>
          </cell>
          <cell r="R121">
            <v>86865.27</v>
          </cell>
          <cell r="S121">
            <v>22</v>
          </cell>
          <cell r="T121">
            <v>3148</v>
          </cell>
          <cell r="U121">
            <v>3126</v>
          </cell>
          <cell r="V121">
            <v>259068.98</v>
          </cell>
          <cell r="W121">
            <v>86865.27</v>
          </cell>
          <cell r="X121">
            <v>3126</v>
          </cell>
          <cell r="Y121">
            <v>0.800188349394613</v>
          </cell>
          <cell r="Z121">
            <v>0.685003312041637</v>
          </cell>
          <cell r="AA121">
            <v>30</v>
          </cell>
        </row>
        <row r="122">
          <cell r="B122">
            <v>2852</v>
          </cell>
          <cell r="C122" t="str">
            <v>四川太极大邑县晋原镇子龙路店</v>
          </cell>
          <cell r="D122" t="str">
            <v>城郊一片</v>
          </cell>
          <cell r="E122">
            <v>170700</v>
          </cell>
          <cell r="F122">
            <v>56340</v>
          </cell>
          <cell r="G122">
            <v>2070</v>
          </cell>
          <cell r="H122">
            <v>0.330052724077329</v>
          </cell>
          <cell r="I122">
            <v>5690</v>
          </cell>
          <cell r="J122">
            <v>1878</v>
          </cell>
          <cell r="K122">
            <v>69</v>
          </cell>
          <cell r="L122">
            <v>107101.4</v>
          </cell>
          <cell r="M122">
            <v>0</v>
          </cell>
          <cell r="N122">
            <v>107101.4</v>
          </cell>
          <cell r="O122">
            <v>0</v>
          </cell>
        </row>
        <row r="122">
          <cell r="Q122">
            <v>33487.5</v>
          </cell>
          <cell r="R122">
            <v>33487.5</v>
          </cell>
          <cell r="S122">
            <v>0</v>
          </cell>
          <cell r="T122">
            <v>1335</v>
          </cell>
          <cell r="U122">
            <v>1335</v>
          </cell>
          <cell r="V122">
            <v>107101.4</v>
          </cell>
          <cell r="W122">
            <v>33487.5</v>
          </cell>
          <cell r="X122">
            <v>1335</v>
          </cell>
          <cell r="Y122">
            <v>0.627424721734036</v>
          </cell>
          <cell r="Z122">
            <v>0.594382321618743</v>
          </cell>
          <cell r="AA122">
            <v>30</v>
          </cell>
        </row>
        <row r="123">
          <cell r="B123">
            <v>2853</v>
          </cell>
          <cell r="C123" t="str">
            <v>四川太极大邑县晋源镇东壕沟段药店</v>
          </cell>
          <cell r="D123" t="str">
            <v>城郊一片</v>
          </cell>
          <cell r="E123">
            <v>117300</v>
          </cell>
          <cell r="F123">
            <v>41070</v>
          </cell>
          <cell r="G123">
            <v>1500</v>
          </cell>
          <cell r="H123">
            <v>0.350127877237852</v>
          </cell>
          <cell r="I123">
            <v>3910</v>
          </cell>
          <cell r="J123">
            <v>1369</v>
          </cell>
          <cell r="K123">
            <v>50</v>
          </cell>
          <cell r="L123">
            <v>57675.24</v>
          </cell>
          <cell r="M123">
            <v>0</v>
          </cell>
          <cell r="N123">
            <v>57675.24</v>
          </cell>
          <cell r="O123">
            <v>0</v>
          </cell>
        </row>
        <row r="123">
          <cell r="Q123">
            <v>19524.5</v>
          </cell>
          <cell r="R123">
            <v>19524.5</v>
          </cell>
          <cell r="S123">
            <v>0</v>
          </cell>
          <cell r="T123">
            <v>872</v>
          </cell>
          <cell r="U123">
            <v>872</v>
          </cell>
          <cell r="V123">
            <v>57675.24</v>
          </cell>
          <cell r="W123">
            <v>19524.5</v>
          </cell>
          <cell r="X123">
            <v>872</v>
          </cell>
          <cell r="Y123">
            <v>0.491690025575448</v>
          </cell>
          <cell r="Z123">
            <v>0.475395665936206</v>
          </cell>
          <cell r="AA123">
            <v>30</v>
          </cell>
        </row>
        <row r="124">
          <cell r="B124">
            <v>2904</v>
          </cell>
          <cell r="C124" t="str">
            <v>四川太极都江堰景中路店</v>
          </cell>
          <cell r="D124" t="str">
            <v>城郊一片</v>
          </cell>
          <cell r="E124">
            <v>190200</v>
          </cell>
          <cell r="F124">
            <v>66570</v>
          </cell>
          <cell r="G124">
            <v>3000</v>
          </cell>
          <cell r="H124">
            <v>0.35</v>
          </cell>
          <cell r="I124">
            <v>6340</v>
          </cell>
          <cell r="J124">
            <v>2219</v>
          </cell>
          <cell r="K124">
            <v>100</v>
          </cell>
          <cell r="L124">
            <v>151379.44</v>
          </cell>
          <cell r="M124">
            <v>5040</v>
          </cell>
          <cell r="N124">
            <v>146339.44</v>
          </cell>
          <cell r="O124">
            <v>-3314.85</v>
          </cell>
        </row>
        <row r="124">
          <cell r="Q124">
            <v>41969.19</v>
          </cell>
          <cell r="R124">
            <v>45284.04</v>
          </cell>
          <cell r="S124">
            <v>21</v>
          </cell>
          <cell r="T124">
            <v>2109</v>
          </cell>
          <cell r="U124">
            <v>2088</v>
          </cell>
          <cell r="V124">
            <v>146339.44</v>
          </cell>
          <cell r="W124">
            <v>45284.04</v>
          </cell>
          <cell r="X124">
            <v>2088</v>
          </cell>
          <cell r="Y124">
            <v>0.769397686645636</v>
          </cell>
          <cell r="Z124">
            <v>0.680246958089229</v>
          </cell>
          <cell r="AA124">
            <v>30</v>
          </cell>
        </row>
        <row r="125">
          <cell r="B125">
            <v>2851</v>
          </cell>
          <cell r="C125" t="str">
            <v>四川太极大邑县安仁镇千禧街药店</v>
          </cell>
          <cell r="D125" t="str">
            <v>城郊一片</v>
          </cell>
          <cell r="E125">
            <v>147900</v>
          </cell>
          <cell r="F125">
            <v>48450</v>
          </cell>
          <cell r="G125">
            <v>1950</v>
          </cell>
          <cell r="H125">
            <v>0.327586206896552</v>
          </cell>
          <cell r="I125">
            <v>4930</v>
          </cell>
          <cell r="J125">
            <v>1615</v>
          </cell>
          <cell r="K125">
            <v>65</v>
          </cell>
          <cell r="L125">
            <v>87342.58</v>
          </cell>
          <cell r="M125">
            <v>0</v>
          </cell>
          <cell r="N125">
            <v>87342.58</v>
          </cell>
          <cell r="O125">
            <v>0</v>
          </cell>
        </row>
        <row r="125">
          <cell r="Q125">
            <v>26099.56</v>
          </cell>
          <cell r="R125">
            <v>26099.56</v>
          </cell>
          <cell r="S125">
            <v>0</v>
          </cell>
          <cell r="T125">
            <v>1920</v>
          </cell>
          <cell r="U125">
            <v>1920</v>
          </cell>
          <cell r="V125">
            <v>87342.58</v>
          </cell>
          <cell r="W125">
            <v>26099.56</v>
          </cell>
          <cell r="X125">
            <v>1920</v>
          </cell>
          <cell r="Y125">
            <v>0.590551588911427</v>
          </cell>
          <cell r="Z125">
            <v>0.538690608875129</v>
          </cell>
          <cell r="AA125">
            <v>30</v>
          </cell>
        </row>
        <row r="126">
          <cell r="B126">
            <v>2901</v>
          </cell>
          <cell r="C126" t="str">
            <v>四川太极都江堰奎光路中段药店</v>
          </cell>
          <cell r="D126" t="str">
            <v>城郊一片</v>
          </cell>
          <cell r="E126">
            <v>152940</v>
          </cell>
          <cell r="F126">
            <v>55050</v>
          </cell>
          <cell r="G126">
            <v>2400</v>
          </cell>
          <cell r="H126">
            <v>0.359945076500588</v>
          </cell>
          <cell r="I126">
            <v>5098</v>
          </cell>
          <cell r="J126">
            <v>1835</v>
          </cell>
          <cell r="K126">
            <v>80</v>
          </cell>
          <cell r="L126">
            <v>100653.99</v>
          </cell>
          <cell r="M126">
            <v>0</v>
          </cell>
          <cell r="N126">
            <v>100653.99</v>
          </cell>
          <cell r="O126">
            <v>0</v>
          </cell>
        </row>
        <row r="126">
          <cell r="Q126">
            <v>34836.25</v>
          </cell>
          <cell r="R126">
            <v>34836.25</v>
          </cell>
          <cell r="S126">
            <v>0</v>
          </cell>
          <cell r="T126">
            <v>1630</v>
          </cell>
          <cell r="U126">
            <v>1630</v>
          </cell>
          <cell r="V126">
            <v>100653.99</v>
          </cell>
          <cell r="W126">
            <v>34836.25</v>
          </cell>
          <cell r="X126">
            <v>1630</v>
          </cell>
          <cell r="Y126">
            <v>0.658127304825422</v>
          </cell>
          <cell r="Z126">
            <v>0.632811080835604</v>
          </cell>
          <cell r="AA126">
            <v>30</v>
          </cell>
        </row>
        <row r="127">
          <cell r="B127">
            <v>2886</v>
          </cell>
          <cell r="C127" t="str">
            <v>四川太极都江堰幸福镇翔凤路药店</v>
          </cell>
          <cell r="D127" t="str">
            <v>城郊一片</v>
          </cell>
          <cell r="E127">
            <v>152700</v>
          </cell>
          <cell r="F127">
            <v>56250</v>
          </cell>
          <cell r="G127">
            <v>2190</v>
          </cell>
          <cell r="H127">
            <v>0.368369351669941</v>
          </cell>
          <cell r="I127">
            <v>5090</v>
          </cell>
          <cell r="J127">
            <v>1875</v>
          </cell>
          <cell r="K127">
            <v>73</v>
          </cell>
          <cell r="L127">
            <v>86926.65</v>
          </cell>
          <cell r="M127">
            <v>0</v>
          </cell>
          <cell r="N127">
            <v>86926.65</v>
          </cell>
          <cell r="O127">
            <v>0</v>
          </cell>
        </row>
        <row r="127">
          <cell r="Q127">
            <v>30367.31</v>
          </cell>
          <cell r="R127">
            <v>30367.31</v>
          </cell>
          <cell r="S127">
            <v>0</v>
          </cell>
          <cell r="T127">
            <v>1334</v>
          </cell>
          <cell r="U127">
            <v>1334</v>
          </cell>
          <cell r="V127">
            <v>86926.65</v>
          </cell>
          <cell r="W127">
            <v>30367.31</v>
          </cell>
          <cell r="X127">
            <v>1334</v>
          </cell>
          <cell r="Y127">
            <v>0.569264243614931</v>
          </cell>
          <cell r="Z127">
            <v>0.539863288888889</v>
          </cell>
          <cell r="AA127">
            <v>30</v>
          </cell>
        </row>
        <row r="128">
          <cell r="B128">
            <v>2888</v>
          </cell>
          <cell r="C128" t="str">
            <v>四川太极都江堰市蒲阳镇堰问道西路药店</v>
          </cell>
          <cell r="D128" t="str">
            <v>城郊一片</v>
          </cell>
          <cell r="E128">
            <v>125400</v>
          </cell>
          <cell r="F128">
            <v>43860</v>
          </cell>
          <cell r="G128">
            <v>2190</v>
          </cell>
          <cell r="H128">
            <v>0.349760765550239</v>
          </cell>
          <cell r="I128">
            <v>4180</v>
          </cell>
          <cell r="J128">
            <v>1462</v>
          </cell>
          <cell r="K128">
            <v>73</v>
          </cell>
          <cell r="L128">
            <v>91928.89</v>
          </cell>
          <cell r="M128">
            <v>0</v>
          </cell>
          <cell r="N128">
            <v>91928.89</v>
          </cell>
          <cell r="O128">
            <v>0</v>
          </cell>
        </row>
        <row r="128">
          <cell r="Q128">
            <v>32007.52</v>
          </cell>
          <cell r="R128">
            <v>32007.52</v>
          </cell>
          <cell r="S128">
            <v>0</v>
          </cell>
          <cell r="T128">
            <v>1517</v>
          </cell>
          <cell r="U128">
            <v>1517</v>
          </cell>
          <cell r="V128">
            <v>91928.89</v>
          </cell>
          <cell r="W128">
            <v>32007.52</v>
          </cell>
          <cell r="X128">
            <v>1517</v>
          </cell>
          <cell r="Y128">
            <v>0.733085247208931</v>
          </cell>
          <cell r="Z128">
            <v>0.729765617875057</v>
          </cell>
          <cell r="AA128">
            <v>30</v>
          </cell>
        </row>
        <row r="129">
          <cell r="B129">
            <v>2883</v>
          </cell>
          <cell r="C129" t="str">
            <v>四川太极都江堰聚源镇药店</v>
          </cell>
          <cell r="D129" t="str">
            <v>城郊一片</v>
          </cell>
          <cell r="E129">
            <v>126900</v>
          </cell>
          <cell r="F129">
            <v>44100</v>
          </cell>
          <cell r="G129">
            <v>1650</v>
          </cell>
          <cell r="H129">
            <v>0.347517730496454</v>
          </cell>
          <cell r="I129">
            <v>4230</v>
          </cell>
          <cell r="J129">
            <v>1470</v>
          </cell>
          <cell r="K129">
            <v>55</v>
          </cell>
          <cell r="L129">
            <v>83842.59</v>
          </cell>
          <cell r="M129">
            <v>0</v>
          </cell>
          <cell r="N129">
            <v>83842.59</v>
          </cell>
          <cell r="O129">
            <v>0</v>
          </cell>
        </row>
        <row r="129">
          <cell r="Q129">
            <v>29298.4</v>
          </cell>
          <cell r="R129">
            <v>29298.4</v>
          </cell>
          <cell r="S129">
            <v>0</v>
          </cell>
          <cell r="T129">
            <v>1074</v>
          </cell>
          <cell r="U129">
            <v>1074</v>
          </cell>
          <cell r="V129">
            <v>83842.59</v>
          </cell>
          <cell r="W129">
            <v>29298.4</v>
          </cell>
          <cell r="X129">
            <v>1074</v>
          </cell>
          <cell r="Y129">
            <v>0.660698108747045</v>
          </cell>
          <cell r="Z129">
            <v>0.664362811791383</v>
          </cell>
          <cell r="AA129">
            <v>30</v>
          </cell>
        </row>
        <row r="130">
          <cell r="B130">
            <v>2873</v>
          </cell>
          <cell r="C130" t="str">
            <v>四川太极大邑县沙渠镇方圆路药店</v>
          </cell>
          <cell r="D130" t="str">
            <v>城郊一片</v>
          </cell>
          <cell r="E130">
            <v>168000</v>
          </cell>
          <cell r="F130">
            <v>61080</v>
          </cell>
          <cell r="G130">
            <v>1800</v>
          </cell>
          <cell r="H130">
            <v>0.363571428571429</v>
          </cell>
          <cell r="I130">
            <v>5600</v>
          </cell>
          <cell r="J130">
            <v>2036</v>
          </cell>
          <cell r="K130">
            <v>60</v>
          </cell>
          <cell r="L130">
            <v>86509.61</v>
          </cell>
          <cell r="M130">
            <v>0</v>
          </cell>
          <cell r="N130">
            <v>86509.61</v>
          </cell>
          <cell r="O130">
            <v>0</v>
          </cell>
        </row>
        <row r="130">
          <cell r="Q130">
            <v>27167.56</v>
          </cell>
          <cell r="R130">
            <v>27167.56</v>
          </cell>
          <cell r="S130">
            <v>0</v>
          </cell>
          <cell r="T130">
            <v>1258</v>
          </cell>
          <cell r="U130">
            <v>1258</v>
          </cell>
          <cell r="V130">
            <v>86509.61</v>
          </cell>
          <cell r="W130">
            <v>27167.56</v>
          </cell>
          <cell r="X130">
            <v>1258</v>
          </cell>
          <cell r="Y130">
            <v>0.514938154761905</v>
          </cell>
          <cell r="Z130">
            <v>0.444786509495743</v>
          </cell>
          <cell r="AA130">
            <v>30</v>
          </cell>
        </row>
        <row r="131">
          <cell r="B131">
            <v>2854</v>
          </cell>
          <cell r="C131" t="str">
            <v>四川太极大邑县晋原镇通达东路五段药店</v>
          </cell>
          <cell r="D131" t="str">
            <v>城郊一片</v>
          </cell>
          <cell r="E131">
            <v>184200</v>
          </cell>
          <cell r="F131">
            <v>61800</v>
          </cell>
          <cell r="G131">
            <v>2700</v>
          </cell>
          <cell r="H131">
            <v>0.335504885993485</v>
          </cell>
          <cell r="I131">
            <v>6140</v>
          </cell>
          <cell r="J131">
            <v>2060</v>
          </cell>
          <cell r="K131">
            <v>90</v>
          </cell>
          <cell r="L131">
            <v>123633.12</v>
          </cell>
          <cell r="M131">
            <v>0</v>
          </cell>
          <cell r="N131">
            <v>123633.12</v>
          </cell>
          <cell r="O131">
            <v>0</v>
          </cell>
        </row>
        <row r="131">
          <cell r="Q131">
            <v>39553.48</v>
          </cell>
          <cell r="R131">
            <v>39553.48</v>
          </cell>
          <cell r="S131">
            <v>0</v>
          </cell>
          <cell r="T131">
            <v>1976</v>
          </cell>
          <cell r="U131">
            <v>1976</v>
          </cell>
          <cell r="V131">
            <v>123633.12</v>
          </cell>
          <cell r="W131">
            <v>39553.48</v>
          </cell>
          <cell r="X131">
            <v>1976</v>
          </cell>
          <cell r="Y131">
            <v>0.671189576547231</v>
          </cell>
          <cell r="Z131">
            <v>0.640023948220065</v>
          </cell>
          <cell r="AA131">
            <v>30</v>
          </cell>
        </row>
        <row r="132">
          <cell r="B132">
            <v>2844</v>
          </cell>
          <cell r="C132" t="str">
            <v>四川太极大邑县新场镇文昌街药店</v>
          </cell>
          <cell r="D132" t="str">
            <v>城郊一片</v>
          </cell>
          <cell r="E132">
            <v>123900</v>
          </cell>
          <cell r="F132">
            <v>38820</v>
          </cell>
          <cell r="G132">
            <v>1800</v>
          </cell>
          <cell r="H132">
            <v>0.313317191283293</v>
          </cell>
          <cell r="I132">
            <v>4130</v>
          </cell>
          <cell r="J132">
            <v>1294</v>
          </cell>
          <cell r="K132">
            <v>60</v>
          </cell>
          <cell r="L132">
            <v>66243.44</v>
          </cell>
          <cell r="M132">
            <v>0</v>
          </cell>
          <cell r="N132">
            <v>66243.44</v>
          </cell>
          <cell r="O132">
            <v>0</v>
          </cell>
        </row>
        <row r="132">
          <cell r="Q132">
            <v>20180.3</v>
          </cell>
          <cell r="R132">
            <v>20180.3</v>
          </cell>
          <cell r="S132">
            <v>0</v>
          </cell>
          <cell r="T132">
            <v>1043</v>
          </cell>
          <cell r="U132">
            <v>1043</v>
          </cell>
          <cell r="V132">
            <v>66243.44</v>
          </cell>
          <cell r="W132">
            <v>20180.3</v>
          </cell>
          <cell r="X132">
            <v>1043</v>
          </cell>
          <cell r="Y132">
            <v>0.534652461662631</v>
          </cell>
          <cell r="Z132">
            <v>0.519842864502834</v>
          </cell>
          <cell r="AA132">
            <v>30</v>
          </cell>
        </row>
        <row r="133">
          <cell r="B133">
            <v>2865</v>
          </cell>
          <cell r="C133" t="str">
            <v>四川太极邛崃市临邛镇洪川小区药店</v>
          </cell>
          <cell r="D133" t="str">
            <v>城郊一片</v>
          </cell>
          <cell r="E133">
            <v>166200</v>
          </cell>
          <cell r="F133">
            <v>60000</v>
          </cell>
          <cell r="G133">
            <v>2340</v>
          </cell>
          <cell r="H133">
            <v>0.36101083032491</v>
          </cell>
          <cell r="I133">
            <v>5540</v>
          </cell>
          <cell r="J133">
            <v>2000</v>
          </cell>
          <cell r="K133">
            <v>78</v>
          </cell>
          <cell r="L133">
            <v>98015.5</v>
          </cell>
          <cell r="M133">
            <v>0</v>
          </cell>
          <cell r="N133">
            <v>98015.5</v>
          </cell>
          <cell r="O133">
            <v>0</v>
          </cell>
        </row>
        <row r="133">
          <cell r="Q133">
            <v>35892.49</v>
          </cell>
          <cell r="R133">
            <v>35892.49</v>
          </cell>
          <cell r="S133">
            <v>0</v>
          </cell>
          <cell r="T133">
            <v>1681</v>
          </cell>
          <cell r="U133">
            <v>1681</v>
          </cell>
          <cell r="V133">
            <v>98015.5</v>
          </cell>
          <cell r="W133">
            <v>35892.49</v>
          </cell>
          <cell r="X133">
            <v>1681</v>
          </cell>
          <cell r="Y133">
            <v>0.589744283995187</v>
          </cell>
          <cell r="Z133">
            <v>0.598208166666667</v>
          </cell>
          <cell r="AA133">
            <v>30</v>
          </cell>
        </row>
        <row r="134">
          <cell r="B134">
            <v>2837</v>
          </cell>
          <cell r="C134" t="str">
            <v>四川太极邛崃市羊安镇永康大道药店</v>
          </cell>
          <cell r="D134" t="str">
            <v>城郊一片</v>
          </cell>
          <cell r="E134">
            <v>120000</v>
          </cell>
          <cell r="F134">
            <v>37920</v>
          </cell>
          <cell r="G134">
            <v>1950</v>
          </cell>
          <cell r="H134">
            <v>0.316</v>
          </cell>
          <cell r="I134">
            <v>4000</v>
          </cell>
          <cell r="J134">
            <v>1264</v>
          </cell>
          <cell r="K134">
            <v>65</v>
          </cell>
          <cell r="L134">
            <v>69938.29</v>
          </cell>
          <cell r="M134">
            <v>0</v>
          </cell>
          <cell r="N134">
            <v>69938.29</v>
          </cell>
          <cell r="O134">
            <v>0</v>
          </cell>
        </row>
        <row r="134">
          <cell r="Q134">
            <v>23582.45</v>
          </cell>
          <cell r="R134">
            <v>23582.45</v>
          </cell>
          <cell r="S134">
            <v>0</v>
          </cell>
          <cell r="T134">
            <v>1081</v>
          </cell>
          <cell r="U134">
            <v>1081</v>
          </cell>
          <cell r="V134">
            <v>69938.29</v>
          </cell>
          <cell r="W134">
            <v>23582.45</v>
          </cell>
          <cell r="X134">
            <v>1081</v>
          </cell>
          <cell r="Y134">
            <v>0.582819083333333</v>
          </cell>
          <cell r="Z134">
            <v>0.621900052742616</v>
          </cell>
          <cell r="AA134">
            <v>30</v>
          </cell>
        </row>
        <row r="135">
          <cell r="B135">
            <v>2893</v>
          </cell>
          <cell r="C135" t="str">
            <v>四川太极都江堰市蒲阳路药店</v>
          </cell>
          <cell r="D135" t="str">
            <v>城郊一片</v>
          </cell>
          <cell r="E135">
            <v>180000</v>
          </cell>
          <cell r="F135">
            <v>60000</v>
          </cell>
          <cell r="G135">
            <v>4650</v>
          </cell>
          <cell r="H135">
            <v>0.333333333333333</v>
          </cell>
          <cell r="I135">
            <v>6000</v>
          </cell>
          <cell r="J135">
            <v>2000</v>
          </cell>
          <cell r="K135">
            <v>155</v>
          </cell>
          <cell r="L135">
            <v>153868.42</v>
          </cell>
          <cell r="M135">
            <v>5040</v>
          </cell>
          <cell r="N135">
            <v>148828.42</v>
          </cell>
          <cell r="O135">
            <v>-3366.72</v>
          </cell>
        </row>
        <row r="135">
          <cell r="Q135">
            <v>36350.4</v>
          </cell>
          <cell r="R135">
            <v>39717.12</v>
          </cell>
          <cell r="S135">
            <v>21</v>
          </cell>
          <cell r="T135">
            <v>3526</v>
          </cell>
          <cell r="U135">
            <v>3505</v>
          </cell>
          <cell r="V135">
            <v>148828.42</v>
          </cell>
          <cell r="W135">
            <v>39717.12</v>
          </cell>
          <cell r="X135">
            <v>3505</v>
          </cell>
          <cell r="Y135">
            <v>0.826824555555556</v>
          </cell>
          <cell r="Z135">
            <v>0.661952</v>
          </cell>
          <cell r="AA135">
            <v>30</v>
          </cell>
        </row>
        <row r="136">
          <cell r="B136">
            <v>2875</v>
          </cell>
          <cell r="C136" t="str">
            <v>四川太极大邑县晋原镇内蒙古大道桃源药店</v>
          </cell>
          <cell r="D136" t="str">
            <v>城郊一片</v>
          </cell>
          <cell r="E136">
            <v>243000</v>
          </cell>
          <cell r="F136">
            <v>78000</v>
          </cell>
          <cell r="G136">
            <v>5430</v>
          </cell>
          <cell r="H136">
            <v>0.320987654320988</v>
          </cell>
          <cell r="I136">
            <v>8100</v>
          </cell>
          <cell r="J136">
            <v>2600</v>
          </cell>
          <cell r="K136">
            <v>181</v>
          </cell>
          <cell r="L136">
            <v>189843.55</v>
          </cell>
          <cell r="M136">
            <v>2880</v>
          </cell>
          <cell r="N136">
            <v>186963.55</v>
          </cell>
          <cell r="O136">
            <v>-1923.84</v>
          </cell>
        </row>
        <row r="136">
          <cell r="Q136">
            <v>48047.94</v>
          </cell>
          <cell r="R136">
            <v>49971.78</v>
          </cell>
          <cell r="S136">
            <v>16</v>
          </cell>
          <cell r="T136">
            <v>3945</v>
          </cell>
          <cell r="U136">
            <v>3929</v>
          </cell>
          <cell r="V136">
            <v>186963.55</v>
          </cell>
          <cell r="W136">
            <v>49971.78</v>
          </cell>
          <cell r="X136">
            <v>3929</v>
          </cell>
          <cell r="Y136">
            <v>0.769397325102881</v>
          </cell>
          <cell r="Z136">
            <v>0.640663846153846</v>
          </cell>
          <cell r="AA136">
            <v>30</v>
          </cell>
        </row>
        <row r="137">
          <cell r="B137">
            <v>2874</v>
          </cell>
          <cell r="C137" t="str">
            <v>四川太极大邑县晋原镇东街药店</v>
          </cell>
          <cell r="D137" t="str">
            <v>城郊一片</v>
          </cell>
          <cell r="E137">
            <v>150000</v>
          </cell>
          <cell r="F137">
            <v>51060</v>
          </cell>
          <cell r="G137">
            <v>2100</v>
          </cell>
          <cell r="H137">
            <v>0.3404</v>
          </cell>
          <cell r="I137">
            <v>5000</v>
          </cell>
          <cell r="J137">
            <v>1702</v>
          </cell>
          <cell r="K137">
            <v>70</v>
          </cell>
          <cell r="L137">
            <v>90428.61</v>
          </cell>
          <cell r="M137">
            <v>0</v>
          </cell>
          <cell r="N137">
            <v>90428.61</v>
          </cell>
          <cell r="O137">
            <v>0</v>
          </cell>
        </row>
        <row r="137">
          <cell r="Q137">
            <v>29413.86</v>
          </cell>
          <cell r="R137">
            <v>29413.86</v>
          </cell>
          <cell r="S137">
            <v>0</v>
          </cell>
          <cell r="T137">
            <v>1420</v>
          </cell>
          <cell r="U137">
            <v>1420</v>
          </cell>
          <cell r="V137">
            <v>90428.61</v>
          </cell>
          <cell r="W137">
            <v>29413.86</v>
          </cell>
          <cell r="X137">
            <v>1420</v>
          </cell>
          <cell r="Y137">
            <v>0.6028574</v>
          </cell>
          <cell r="Z137">
            <v>0.576064629847239</v>
          </cell>
          <cell r="AA137">
            <v>30</v>
          </cell>
        </row>
        <row r="138">
          <cell r="B138">
            <v>102564</v>
          </cell>
          <cell r="C138" t="str">
            <v>四川太极邛崃市临邛镇翠荫街药店</v>
          </cell>
          <cell r="D138" t="str">
            <v>城郊一片</v>
          </cell>
          <cell r="E138">
            <v>124500</v>
          </cell>
          <cell r="F138">
            <v>45390</v>
          </cell>
          <cell r="G138">
            <v>1500</v>
          </cell>
          <cell r="H138">
            <v>0.364578313253012</v>
          </cell>
          <cell r="I138">
            <v>4150</v>
          </cell>
          <cell r="J138">
            <v>1513</v>
          </cell>
          <cell r="K138">
            <v>50</v>
          </cell>
          <cell r="L138">
            <v>68392.29</v>
          </cell>
          <cell r="M138">
            <v>0</v>
          </cell>
          <cell r="N138">
            <v>68392.29</v>
          </cell>
          <cell r="O138">
            <v>0</v>
          </cell>
        </row>
        <row r="138">
          <cell r="Q138">
            <v>26047.57</v>
          </cell>
          <cell r="R138">
            <v>26047.57</v>
          </cell>
          <cell r="S138">
            <v>0</v>
          </cell>
          <cell r="T138">
            <v>992</v>
          </cell>
          <cell r="U138">
            <v>992</v>
          </cell>
          <cell r="V138">
            <v>68392.29</v>
          </cell>
          <cell r="W138">
            <v>26047.57</v>
          </cell>
          <cell r="X138">
            <v>992</v>
          </cell>
          <cell r="Y138">
            <v>0.549335662650602</v>
          </cell>
          <cell r="Z138">
            <v>0.573861423220974</v>
          </cell>
          <cell r="AA138">
            <v>30</v>
          </cell>
        </row>
        <row r="139">
          <cell r="B139">
            <v>104533</v>
          </cell>
          <cell r="C139" t="str">
            <v>四川太极大邑县晋原镇潘家街药店</v>
          </cell>
          <cell r="D139" t="str">
            <v>城郊一片</v>
          </cell>
          <cell r="E139">
            <v>127200</v>
          </cell>
          <cell r="F139">
            <v>42870</v>
          </cell>
          <cell r="G139">
            <v>1800</v>
          </cell>
          <cell r="H139">
            <v>0.337028301886792</v>
          </cell>
          <cell r="I139">
            <v>4240</v>
          </cell>
          <cell r="J139">
            <v>1429</v>
          </cell>
          <cell r="K139">
            <v>60</v>
          </cell>
          <cell r="L139">
            <v>80621.08</v>
          </cell>
          <cell r="M139">
            <v>0</v>
          </cell>
          <cell r="N139">
            <v>80621.08</v>
          </cell>
          <cell r="O139">
            <v>0</v>
          </cell>
        </row>
        <row r="139">
          <cell r="Q139">
            <v>26092.08</v>
          </cell>
          <cell r="R139">
            <v>26092.08</v>
          </cell>
          <cell r="S139">
            <v>0</v>
          </cell>
          <cell r="T139">
            <v>1360</v>
          </cell>
          <cell r="U139">
            <v>1360</v>
          </cell>
          <cell r="V139">
            <v>80621.08</v>
          </cell>
          <cell r="W139">
            <v>26092.08</v>
          </cell>
          <cell r="X139">
            <v>1360</v>
          </cell>
          <cell r="Y139">
            <v>0.633813522012579</v>
          </cell>
          <cell r="Z139">
            <v>0.608632610216935</v>
          </cell>
          <cell r="AA139">
            <v>30</v>
          </cell>
        </row>
        <row r="140">
          <cell r="B140">
            <v>107728</v>
          </cell>
          <cell r="C140" t="str">
            <v>四川太极大邑县晋原镇北街药店</v>
          </cell>
          <cell r="D140" t="str">
            <v>城郊一片</v>
          </cell>
          <cell r="E140">
            <v>153000</v>
          </cell>
          <cell r="F140">
            <v>49860</v>
          </cell>
          <cell r="G140">
            <v>1800</v>
          </cell>
          <cell r="H140">
            <v>0.325882352941176</v>
          </cell>
          <cell r="I140">
            <v>5100</v>
          </cell>
          <cell r="J140">
            <v>1662</v>
          </cell>
          <cell r="K140">
            <v>60</v>
          </cell>
          <cell r="L140">
            <v>95178.43</v>
          </cell>
          <cell r="M140">
            <v>0</v>
          </cell>
          <cell r="N140">
            <v>95178.43</v>
          </cell>
          <cell r="O140">
            <v>0</v>
          </cell>
        </row>
        <row r="140">
          <cell r="Q140">
            <v>31021.46</v>
          </cell>
          <cell r="R140">
            <v>31021.46</v>
          </cell>
          <cell r="S140">
            <v>0</v>
          </cell>
          <cell r="T140">
            <v>1257</v>
          </cell>
          <cell r="U140">
            <v>1257</v>
          </cell>
          <cell r="V140">
            <v>95178.43</v>
          </cell>
          <cell r="W140">
            <v>31021.46</v>
          </cell>
          <cell r="X140">
            <v>1257</v>
          </cell>
          <cell r="Y140">
            <v>0.622081241830065</v>
          </cell>
          <cell r="Z140">
            <v>0.622171279582832</v>
          </cell>
          <cell r="AA140">
            <v>30</v>
          </cell>
        </row>
        <row r="141">
          <cell r="B141">
            <v>110378</v>
          </cell>
          <cell r="C141" t="str">
            <v>四川太极都江堰市永丰街道宝莲路药店</v>
          </cell>
          <cell r="D141" t="str">
            <v>城郊一片</v>
          </cell>
          <cell r="E141">
            <v>110100</v>
          </cell>
          <cell r="F141">
            <v>34890</v>
          </cell>
          <cell r="G141">
            <v>1290</v>
          </cell>
          <cell r="H141">
            <v>0.316893732970027</v>
          </cell>
          <cell r="I141">
            <v>3670</v>
          </cell>
          <cell r="J141">
            <v>1163</v>
          </cell>
          <cell r="K141">
            <v>43</v>
          </cell>
          <cell r="L141">
            <v>74072.33</v>
          </cell>
          <cell r="M141">
            <v>0</v>
          </cell>
          <cell r="N141">
            <v>74072.33</v>
          </cell>
          <cell r="O141">
            <v>0</v>
          </cell>
        </row>
        <row r="141">
          <cell r="Q141">
            <v>20600</v>
          </cell>
          <cell r="R141">
            <v>20600</v>
          </cell>
          <cell r="S141">
            <v>0</v>
          </cell>
          <cell r="T141">
            <v>917</v>
          </cell>
          <cell r="U141">
            <v>917</v>
          </cell>
          <cell r="V141">
            <v>74072.33</v>
          </cell>
          <cell r="W141">
            <v>20600</v>
          </cell>
          <cell r="X141">
            <v>917</v>
          </cell>
          <cell r="Y141">
            <v>0.672773206176204</v>
          </cell>
          <cell r="Z141">
            <v>0.59042705646317</v>
          </cell>
          <cell r="AA141">
            <v>30</v>
          </cell>
        </row>
        <row r="142">
          <cell r="B142">
            <v>111400</v>
          </cell>
          <cell r="C142" t="str">
            <v>四川太极邛崃市文君街道杏林路药店</v>
          </cell>
          <cell r="D142" t="str">
            <v>城郊一片</v>
          </cell>
          <cell r="E142">
            <v>264480</v>
          </cell>
          <cell r="F142">
            <v>81750</v>
          </cell>
          <cell r="G142">
            <v>2190</v>
          </cell>
          <cell r="H142">
            <v>0.309097096188748</v>
          </cell>
          <cell r="I142">
            <v>8816</v>
          </cell>
          <cell r="J142">
            <v>2725</v>
          </cell>
          <cell r="K142">
            <v>73</v>
          </cell>
          <cell r="L142">
            <v>127103.79</v>
          </cell>
          <cell r="M142">
            <v>0</v>
          </cell>
          <cell r="N142">
            <v>127103.79</v>
          </cell>
          <cell r="O142">
            <v>0</v>
          </cell>
        </row>
        <row r="142">
          <cell r="Q142">
            <v>35191.79</v>
          </cell>
          <cell r="R142">
            <v>35191.79</v>
          </cell>
          <cell r="S142">
            <v>0</v>
          </cell>
          <cell r="T142">
            <v>1432</v>
          </cell>
          <cell r="U142">
            <v>1432</v>
          </cell>
          <cell r="V142">
            <v>127103.79</v>
          </cell>
          <cell r="W142">
            <v>35191.79</v>
          </cell>
          <cell r="X142">
            <v>1432</v>
          </cell>
          <cell r="Y142">
            <v>0.480579968239564</v>
          </cell>
          <cell r="Z142">
            <v>0.430480611620795</v>
          </cell>
          <cell r="AA142">
            <v>30</v>
          </cell>
        </row>
        <row r="143">
          <cell r="B143">
            <v>117637</v>
          </cell>
          <cell r="C143" t="str">
            <v>四川太极大邑晋原街道金巷西街药店</v>
          </cell>
          <cell r="D143" t="str">
            <v>城郊一片</v>
          </cell>
          <cell r="E143">
            <v>91200</v>
          </cell>
          <cell r="F143">
            <v>33750</v>
          </cell>
          <cell r="G143">
            <v>1350</v>
          </cell>
          <cell r="H143">
            <v>0.370065789473684</v>
          </cell>
          <cell r="I143">
            <v>3040</v>
          </cell>
          <cell r="J143">
            <v>1125</v>
          </cell>
          <cell r="K143">
            <v>45</v>
          </cell>
          <cell r="L143">
            <v>51900.65</v>
          </cell>
          <cell r="M143">
            <v>0</v>
          </cell>
          <cell r="N143">
            <v>51900.65</v>
          </cell>
          <cell r="O143">
            <v>0</v>
          </cell>
        </row>
        <row r="143">
          <cell r="Q143">
            <v>18150.07</v>
          </cell>
          <cell r="R143">
            <v>18150.07</v>
          </cell>
          <cell r="S143">
            <v>0</v>
          </cell>
          <cell r="T143">
            <v>1008</v>
          </cell>
          <cell r="U143">
            <v>1008</v>
          </cell>
          <cell r="V143">
            <v>51900.65</v>
          </cell>
          <cell r="W143">
            <v>18150.07</v>
          </cell>
          <cell r="X143">
            <v>1008</v>
          </cell>
          <cell r="Y143">
            <v>0.569086074561403</v>
          </cell>
          <cell r="Z143">
            <v>0.537779851851852</v>
          </cell>
          <cell r="AA143">
            <v>30</v>
          </cell>
        </row>
        <row r="144">
          <cell r="B144">
            <v>117923</v>
          </cell>
          <cell r="C144" t="str">
            <v>四川太极大邑县观音阁街西段店</v>
          </cell>
          <cell r="D144" t="str">
            <v>城郊一片</v>
          </cell>
          <cell r="E144">
            <v>90000</v>
          </cell>
          <cell r="F144">
            <v>33090</v>
          </cell>
          <cell r="G144">
            <v>1350</v>
          </cell>
          <cell r="H144">
            <v>0.367666666666667</v>
          </cell>
          <cell r="I144">
            <v>3000</v>
          </cell>
          <cell r="J144">
            <v>1103</v>
          </cell>
          <cell r="K144">
            <v>45</v>
          </cell>
          <cell r="L144">
            <v>60346.27</v>
          </cell>
          <cell r="M144">
            <v>0</v>
          </cell>
          <cell r="N144">
            <v>60346.27</v>
          </cell>
          <cell r="O144">
            <v>0</v>
          </cell>
        </row>
        <row r="144">
          <cell r="Q144">
            <v>21718.06</v>
          </cell>
          <cell r="R144">
            <v>21718.06</v>
          </cell>
          <cell r="S144">
            <v>0</v>
          </cell>
          <cell r="T144">
            <v>959</v>
          </cell>
          <cell r="U144">
            <v>959</v>
          </cell>
          <cell r="V144">
            <v>60346.27</v>
          </cell>
          <cell r="W144">
            <v>21718.06</v>
          </cell>
          <cell r="X144">
            <v>959</v>
          </cell>
          <cell r="Y144">
            <v>0.670514111111111</v>
          </cell>
          <cell r="Z144">
            <v>0.656333031127229</v>
          </cell>
          <cell r="AA144">
            <v>30</v>
          </cell>
        </row>
        <row r="145">
          <cell r="B145">
            <v>122686</v>
          </cell>
          <cell r="C145" t="str">
            <v>四川太极大邑县晋原街道蜀望路药店</v>
          </cell>
          <cell r="D145" t="str">
            <v>城郊一片</v>
          </cell>
          <cell r="E145">
            <v>66000</v>
          </cell>
          <cell r="F145">
            <v>21000</v>
          </cell>
          <cell r="G145">
            <v>1050</v>
          </cell>
          <cell r="H145">
            <v>0.318181818181818</v>
          </cell>
          <cell r="I145">
            <v>2200</v>
          </cell>
          <cell r="J145">
            <v>700</v>
          </cell>
          <cell r="K145">
            <v>35</v>
          </cell>
          <cell r="L145">
            <v>36073.24</v>
          </cell>
          <cell r="M145">
            <v>0</v>
          </cell>
          <cell r="N145">
            <v>36073.24</v>
          </cell>
          <cell r="O145">
            <v>0</v>
          </cell>
        </row>
        <row r="145">
          <cell r="Q145">
            <v>11903.56</v>
          </cell>
          <cell r="R145">
            <v>11903.56</v>
          </cell>
          <cell r="S145">
            <v>0</v>
          </cell>
          <cell r="T145">
            <v>591</v>
          </cell>
          <cell r="U145">
            <v>591</v>
          </cell>
          <cell r="V145">
            <v>36073.24</v>
          </cell>
          <cell r="W145">
            <v>11903.56</v>
          </cell>
          <cell r="X145">
            <v>591</v>
          </cell>
          <cell r="Y145">
            <v>0.546564242424242</v>
          </cell>
          <cell r="Z145">
            <v>0.56683619047619</v>
          </cell>
          <cell r="AA145">
            <v>30</v>
          </cell>
        </row>
        <row r="146">
          <cell r="B146">
            <v>123007</v>
          </cell>
          <cell r="C146" t="str">
            <v>四川太极大邑县青霞街道元通路南段药店</v>
          </cell>
          <cell r="D146" t="str">
            <v>城郊一片</v>
          </cell>
          <cell r="E146">
            <v>96000</v>
          </cell>
          <cell r="F146">
            <v>30720</v>
          </cell>
          <cell r="G146">
            <v>1500</v>
          </cell>
          <cell r="H146">
            <v>0.32</v>
          </cell>
          <cell r="I146">
            <v>3200</v>
          </cell>
          <cell r="J146">
            <v>1024</v>
          </cell>
          <cell r="K146">
            <v>50</v>
          </cell>
          <cell r="L146">
            <v>61887.8</v>
          </cell>
          <cell r="M146">
            <v>0</v>
          </cell>
          <cell r="N146">
            <v>61887.8</v>
          </cell>
          <cell r="O146">
            <v>0</v>
          </cell>
        </row>
        <row r="146">
          <cell r="Q146">
            <v>20283.56</v>
          </cell>
          <cell r="R146">
            <v>20283.56</v>
          </cell>
          <cell r="S146">
            <v>0</v>
          </cell>
          <cell r="T146">
            <v>1049</v>
          </cell>
          <cell r="U146">
            <v>1049</v>
          </cell>
          <cell r="V146">
            <v>61887.8</v>
          </cell>
          <cell r="W146">
            <v>20283.56</v>
          </cell>
          <cell r="X146">
            <v>1049</v>
          </cell>
          <cell r="Y146">
            <v>0.644664583333333</v>
          </cell>
          <cell r="Z146">
            <v>0.660272135416667</v>
          </cell>
          <cell r="AA146">
            <v>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3"/>
  <sheetViews>
    <sheetView tabSelected="1" workbookViewId="0">
      <pane xSplit="8" topLeftCell="I1" activePane="topRight" state="frozen"/>
      <selection/>
      <selection pane="topRight" activeCell="W6" sqref="W6"/>
    </sheetView>
  </sheetViews>
  <sheetFormatPr defaultColWidth="9" defaultRowHeight="15.75"/>
  <cols>
    <col min="1" max="1" width="9.25" style="20" customWidth="1"/>
    <col min="2" max="2" width="10.875" style="20" customWidth="1"/>
    <col min="3" max="3" width="11.5" style="20" customWidth="1"/>
    <col min="4" max="4" width="28.75" style="20" customWidth="1"/>
    <col min="5" max="5" width="9.125" style="20" customWidth="1"/>
    <col min="6" max="6" width="9.875" style="20" customWidth="1"/>
    <col min="7" max="7" width="12.625" style="20" customWidth="1"/>
    <col min="8" max="8" width="18" style="20" customWidth="1"/>
    <col min="9" max="9" width="14.875" style="20" customWidth="1"/>
    <col min="10" max="10" width="14" style="20" customWidth="1"/>
    <col min="11" max="11" width="13.875" style="20" customWidth="1"/>
    <col min="12" max="17" width="11.625" style="20" customWidth="1"/>
    <col min="18" max="18" width="11.625" style="21" customWidth="1"/>
    <col min="19" max="19" width="14.625" style="22" customWidth="1"/>
    <col min="20" max="21" width="11.625" style="20" customWidth="1"/>
    <col min="22" max="16384" width="24.5" style="20" customWidth="1"/>
  </cols>
  <sheetData>
    <row r="1" s="19" customFormat="1" ht="33" customHeight="1" spans="1:22">
      <c r="A1" s="23" t="s">
        <v>0</v>
      </c>
      <c r="B1" s="23"/>
      <c r="C1" s="23"/>
      <c r="D1" s="23"/>
      <c r="E1" s="24" t="s">
        <v>1</v>
      </c>
      <c r="F1" s="25" t="s">
        <v>2</v>
      </c>
      <c r="G1" s="26" t="s">
        <v>3</v>
      </c>
      <c r="H1" s="27" t="s">
        <v>4</v>
      </c>
      <c r="I1" s="27" t="s">
        <v>5</v>
      </c>
      <c r="J1" s="40" t="s">
        <v>6</v>
      </c>
      <c r="K1" s="41"/>
      <c r="L1" s="42"/>
      <c r="M1" s="43"/>
      <c r="N1" s="42"/>
      <c r="O1" s="42"/>
      <c r="P1" s="42"/>
      <c r="Q1" s="42"/>
      <c r="R1" s="43"/>
      <c r="S1" s="50"/>
      <c r="T1" s="42"/>
      <c r="U1" s="42"/>
      <c r="V1" s="49"/>
    </row>
    <row r="2" s="19" customFormat="1" ht="46" customHeight="1" spans="1:22">
      <c r="A2" s="23" t="s">
        <v>7</v>
      </c>
      <c r="B2" s="26" t="s">
        <v>8</v>
      </c>
      <c r="C2" s="26" t="s">
        <v>9</v>
      </c>
      <c r="D2" s="28" t="s">
        <v>10</v>
      </c>
      <c r="E2" s="29"/>
      <c r="F2" s="30"/>
      <c r="G2" s="26"/>
      <c r="H2" s="27"/>
      <c r="I2" s="27"/>
      <c r="J2" s="44" t="s">
        <v>11</v>
      </c>
      <c r="K2" s="44" t="s">
        <v>12</v>
      </c>
      <c r="L2" s="44" t="s">
        <v>13</v>
      </c>
      <c r="M2" s="45" t="s">
        <v>14</v>
      </c>
      <c r="N2" s="46" t="s">
        <v>15</v>
      </c>
      <c r="O2" s="46" t="s">
        <v>16</v>
      </c>
      <c r="P2" s="46" t="s">
        <v>17</v>
      </c>
      <c r="Q2" s="46" t="s">
        <v>18</v>
      </c>
      <c r="R2" s="45" t="s">
        <v>19</v>
      </c>
      <c r="S2" s="51" t="s">
        <v>20</v>
      </c>
      <c r="T2" s="46" t="s">
        <v>21</v>
      </c>
      <c r="U2" s="46" t="s">
        <v>22</v>
      </c>
      <c r="V2" s="49" t="s">
        <v>5</v>
      </c>
    </row>
    <row r="3" s="19" customFormat="1" ht="16" customHeight="1" spans="1:22">
      <c r="A3" s="31">
        <v>1</v>
      </c>
      <c r="B3" s="32">
        <v>307</v>
      </c>
      <c r="C3" s="32">
        <v>2595</v>
      </c>
      <c r="D3" s="33" t="s">
        <v>23</v>
      </c>
      <c r="E3" s="33" t="s">
        <v>24</v>
      </c>
      <c r="F3" s="34">
        <v>500</v>
      </c>
      <c r="G3" s="32" t="s">
        <v>25</v>
      </c>
      <c r="H3" s="35" t="s">
        <v>26</v>
      </c>
      <c r="I3" s="35" t="s">
        <v>27</v>
      </c>
      <c r="J3" s="47">
        <v>40000</v>
      </c>
      <c r="K3" s="48">
        <v>0.331</v>
      </c>
      <c r="L3" s="49">
        <v>13240</v>
      </c>
      <c r="M3" s="47">
        <f>L3*4</f>
        <v>52960</v>
      </c>
      <c r="N3" s="49">
        <v>39636</v>
      </c>
      <c r="O3" s="49"/>
      <c r="P3" s="49">
        <f>N3+O3</f>
        <v>39636</v>
      </c>
      <c r="Q3" s="52">
        <f>P3/M3</f>
        <v>0.748413897280967</v>
      </c>
      <c r="R3" s="47"/>
      <c r="S3" s="53">
        <v>150</v>
      </c>
      <c r="T3" s="52">
        <f>VLOOKUP(C3,'[2]9月门店任务'!$B:$AA,25,0)</f>
        <v>0.67867875</v>
      </c>
      <c r="U3" s="52"/>
      <c r="V3" s="49"/>
    </row>
    <row r="4" s="19" customFormat="1" ht="16" customHeight="1" spans="1:22">
      <c r="A4" s="31">
        <v>2</v>
      </c>
      <c r="B4" s="32">
        <v>399</v>
      </c>
      <c r="C4" s="32">
        <v>2738</v>
      </c>
      <c r="D4" s="33" t="s">
        <v>28</v>
      </c>
      <c r="E4" s="33" t="s">
        <v>29</v>
      </c>
      <c r="F4" s="34">
        <v>500</v>
      </c>
      <c r="G4" s="32" t="s">
        <v>30</v>
      </c>
      <c r="H4" s="35" t="s">
        <v>26</v>
      </c>
      <c r="I4" s="35"/>
      <c r="J4" s="47">
        <v>25500</v>
      </c>
      <c r="K4" s="48">
        <v>0.294117647058824</v>
      </c>
      <c r="L4" s="49">
        <v>7500</v>
      </c>
      <c r="M4" s="47">
        <f t="shared" ref="M4:M35" si="0">L4*4</f>
        <v>30000</v>
      </c>
      <c r="N4" s="49">
        <v>19395.71</v>
      </c>
      <c r="O4" s="49">
        <f>VLOOKUP(C4,[1]Sheet1!$A:$C,3,0)</f>
        <v>320.64</v>
      </c>
      <c r="P4" s="49">
        <f t="shared" ref="P4:P35" si="1">N4+O4</f>
        <v>19716.35</v>
      </c>
      <c r="Q4" s="52">
        <f t="shared" ref="Q4:Q35" si="2">P4/M4</f>
        <v>0.657211666666667</v>
      </c>
      <c r="R4" s="47"/>
      <c r="S4" s="53">
        <v>150</v>
      </c>
      <c r="T4" s="52">
        <f>VLOOKUP(C4,'[2]9月门店任务'!$B:$AA,25,0)</f>
        <v>0.640660518225736</v>
      </c>
      <c r="U4" s="52"/>
      <c r="V4" s="49"/>
    </row>
    <row r="5" s="19" customFormat="1" spans="1:22">
      <c r="A5" s="31">
        <v>3</v>
      </c>
      <c r="B5" s="32">
        <v>337</v>
      </c>
      <c r="C5" s="32">
        <v>2834</v>
      </c>
      <c r="D5" s="33" t="s">
        <v>31</v>
      </c>
      <c r="E5" s="33" t="s">
        <v>29</v>
      </c>
      <c r="F5" s="34">
        <v>500</v>
      </c>
      <c r="G5" s="32" t="s">
        <v>25</v>
      </c>
      <c r="H5" s="35" t="s">
        <v>26</v>
      </c>
      <c r="I5" s="35"/>
      <c r="J5" s="47">
        <v>25500</v>
      </c>
      <c r="K5" s="48">
        <v>0.283921568627451</v>
      </c>
      <c r="L5" s="49">
        <v>7240</v>
      </c>
      <c r="M5" s="47">
        <f t="shared" si="0"/>
        <v>28960</v>
      </c>
      <c r="N5" s="49">
        <v>17218.01</v>
      </c>
      <c r="O5" s="49"/>
      <c r="P5" s="49">
        <f t="shared" si="1"/>
        <v>17218.01</v>
      </c>
      <c r="Q5" s="52">
        <f t="shared" si="2"/>
        <v>0.594544544198895</v>
      </c>
      <c r="R5" s="47"/>
      <c r="S5" s="53">
        <v>150</v>
      </c>
      <c r="T5" s="52">
        <f>VLOOKUP(C5,'[2]9月门店任务'!$B:$AA,25,0)</f>
        <v>0.562498760133524</v>
      </c>
      <c r="U5" s="52"/>
      <c r="V5" s="49"/>
    </row>
    <row r="6" s="19" customFormat="1" ht="16" customHeight="1" spans="1:22">
      <c r="A6" s="31">
        <v>4</v>
      </c>
      <c r="B6" s="32">
        <v>114685</v>
      </c>
      <c r="C6" s="32">
        <v>114685</v>
      </c>
      <c r="D6" s="33" t="s">
        <v>32</v>
      </c>
      <c r="E6" s="33" t="s">
        <v>29</v>
      </c>
      <c r="F6" s="34">
        <v>500</v>
      </c>
      <c r="G6" s="32" t="s">
        <v>25</v>
      </c>
      <c r="H6" s="35" t="s">
        <v>26</v>
      </c>
      <c r="I6" s="35"/>
      <c r="J6" s="47">
        <v>23500</v>
      </c>
      <c r="K6" s="48">
        <v>0.251063829787234</v>
      </c>
      <c r="L6" s="49">
        <v>5900</v>
      </c>
      <c r="M6" s="47">
        <f t="shared" si="0"/>
        <v>23600</v>
      </c>
      <c r="N6" s="49">
        <v>13512.12</v>
      </c>
      <c r="O6" s="49">
        <f>VLOOKUP(C6,[1]Sheet1!$A:$C,3,0)</f>
        <v>320.64</v>
      </c>
      <c r="P6" s="49">
        <f t="shared" si="1"/>
        <v>13832.76</v>
      </c>
      <c r="Q6" s="52">
        <f t="shared" si="2"/>
        <v>0.586133898305085</v>
      </c>
      <c r="R6" s="47"/>
      <c r="S6" s="53">
        <v>150</v>
      </c>
      <c r="T6" s="52">
        <f>VLOOKUP(C6,'[2]9月门店任务'!$B:$AA,25,0)</f>
        <v>0.499308495670996</v>
      </c>
      <c r="U6" s="52"/>
      <c r="V6" s="49"/>
    </row>
    <row r="7" s="19" customFormat="1" ht="16" customHeight="1" spans="1:22">
      <c r="A7" s="31">
        <v>5</v>
      </c>
      <c r="B7" s="32">
        <v>582</v>
      </c>
      <c r="C7" s="32">
        <v>2573</v>
      </c>
      <c r="D7" s="33" t="s">
        <v>33</v>
      </c>
      <c r="E7" s="33" t="s">
        <v>29</v>
      </c>
      <c r="F7" s="34">
        <v>500</v>
      </c>
      <c r="G7" s="32" t="s">
        <v>34</v>
      </c>
      <c r="H7" s="35" t="s">
        <v>26</v>
      </c>
      <c r="I7" s="35"/>
      <c r="J7" s="47">
        <v>25500</v>
      </c>
      <c r="K7" s="48">
        <v>0.230980392156863</v>
      </c>
      <c r="L7" s="49">
        <v>5890</v>
      </c>
      <c r="M7" s="47">
        <f t="shared" si="0"/>
        <v>23560</v>
      </c>
      <c r="N7" s="49">
        <v>13319.04</v>
      </c>
      <c r="O7" s="49"/>
      <c r="P7" s="49">
        <f t="shared" si="1"/>
        <v>13319.04</v>
      </c>
      <c r="Q7" s="52">
        <f t="shared" si="2"/>
        <v>0.565324278438031</v>
      </c>
      <c r="R7" s="47"/>
      <c r="S7" s="53">
        <v>150</v>
      </c>
      <c r="T7" s="52">
        <f>VLOOKUP(C7,'[2]9月门店任务'!$B:$AA,25,0)</f>
        <v>0.576260704145372</v>
      </c>
      <c r="U7" s="52"/>
      <c r="V7" s="49"/>
    </row>
    <row r="8" s="19" customFormat="1" ht="16" customHeight="1" spans="1:22">
      <c r="A8" s="31">
        <v>6</v>
      </c>
      <c r="B8" s="32">
        <v>742</v>
      </c>
      <c r="C8" s="32">
        <v>2791</v>
      </c>
      <c r="D8" s="33" t="s">
        <v>35</v>
      </c>
      <c r="E8" s="33" t="s">
        <v>29</v>
      </c>
      <c r="F8" s="34">
        <v>500</v>
      </c>
      <c r="G8" s="32" t="s">
        <v>25</v>
      </c>
      <c r="H8" s="35" t="s">
        <v>26</v>
      </c>
      <c r="I8" s="35"/>
      <c r="J8" s="47">
        <v>18580</v>
      </c>
      <c r="K8" s="48">
        <v>0.233584499461787</v>
      </c>
      <c r="L8" s="49">
        <v>4340</v>
      </c>
      <c r="M8" s="47">
        <f t="shared" si="0"/>
        <v>17360</v>
      </c>
      <c r="N8" s="49">
        <v>10984.77</v>
      </c>
      <c r="O8" s="49"/>
      <c r="P8" s="49">
        <f t="shared" si="1"/>
        <v>10984.77</v>
      </c>
      <c r="Q8" s="52">
        <f t="shared" si="2"/>
        <v>0.632763248847926</v>
      </c>
      <c r="R8" s="47"/>
      <c r="S8" s="53">
        <v>150</v>
      </c>
      <c r="T8" s="52">
        <f>VLOOKUP(C8,'[2]9月门店任务'!$B:$AA,25,0)</f>
        <v>0.537464412024757</v>
      </c>
      <c r="U8" s="52"/>
      <c r="V8" s="49"/>
    </row>
    <row r="9" s="19" customFormat="1" ht="16" customHeight="1" spans="1:22">
      <c r="A9" s="31">
        <v>7</v>
      </c>
      <c r="B9" s="32">
        <v>343</v>
      </c>
      <c r="C9" s="32">
        <v>2559</v>
      </c>
      <c r="D9" s="33" t="s">
        <v>36</v>
      </c>
      <c r="E9" s="33" t="s">
        <v>37</v>
      </c>
      <c r="F9" s="36">
        <v>500</v>
      </c>
      <c r="G9" s="37" t="s">
        <v>34</v>
      </c>
      <c r="H9" s="35" t="s">
        <v>26</v>
      </c>
      <c r="I9" s="35"/>
      <c r="J9" s="47">
        <v>17500</v>
      </c>
      <c r="K9" s="48">
        <v>0.293714285714286</v>
      </c>
      <c r="L9" s="49">
        <v>5140</v>
      </c>
      <c r="M9" s="47">
        <f t="shared" si="0"/>
        <v>20560</v>
      </c>
      <c r="N9" s="49">
        <v>15414.36</v>
      </c>
      <c r="O9" s="49"/>
      <c r="P9" s="49">
        <f t="shared" si="1"/>
        <v>15414.36</v>
      </c>
      <c r="Q9" s="52">
        <f t="shared" si="2"/>
        <v>0.749725680933852</v>
      </c>
      <c r="R9" s="47"/>
      <c r="S9" s="53">
        <v>150</v>
      </c>
      <c r="T9" s="52">
        <f>VLOOKUP(C9,'[2]9月门店任务'!$B:$AA,25,0)</f>
        <v>0.516460905349794</v>
      </c>
      <c r="U9" s="52"/>
      <c r="V9" s="49"/>
    </row>
    <row r="10" s="19" customFormat="1" ht="16" customHeight="1" spans="1:22">
      <c r="A10" s="31">
        <v>8</v>
      </c>
      <c r="B10" s="32">
        <v>341</v>
      </c>
      <c r="C10" s="32">
        <v>2881</v>
      </c>
      <c r="D10" s="33" t="s">
        <v>38</v>
      </c>
      <c r="E10" s="33" t="s">
        <v>37</v>
      </c>
      <c r="F10" s="36">
        <v>500</v>
      </c>
      <c r="G10" s="37" t="s">
        <v>39</v>
      </c>
      <c r="H10" s="35" t="s">
        <v>26</v>
      </c>
      <c r="I10" s="35"/>
      <c r="J10" s="47">
        <v>12600</v>
      </c>
      <c r="K10" s="48">
        <v>0.336507936507937</v>
      </c>
      <c r="L10" s="49">
        <v>4240</v>
      </c>
      <c r="M10" s="47">
        <f t="shared" si="0"/>
        <v>16960</v>
      </c>
      <c r="N10" s="49">
        <v>13663.44</v>
      </c>
      <c r="O10" s="49"/>
      <c r="P10" s="49">
        <f t="shared" si="1"/>
        <v>13663.44</v>
      </c>
      <c r="Q10" s="52">
        <f t="shared" si="2"/>
        <v>0.805627358490566</v>
      </c>
      <c r="R10" s="47"/>
      <c r="S10" s="53"/>
      <c r="T10" s="52">
        <f>VLOOKUP(C10,'[2]9月门店任务'!$B:$AA,25,0)</f>
        <v>0.685003312041637</v>
      </c>
      <c r="U10" s="52"/>
      <c r="V10" s="49"/>
    </row>
    <row r="11" s="19" customFormat="1" ht="16" customHeight="1" spans="1:22">
      <c r="A11" s="31">
        <v>9</v>
      </c>
      <c r="B11" s="32">
        <v>571</v>
      </c>
      <c r="C11" s="32">
        <v>2113</v>
      </c>
      <c r="D11" s="33" t="s">
        <v>40</v>
      </c>
      <c r="E11" s="33" t="s">
        <v>37</v>
      </c>
      <c r="F11" s="36">
        <v>500</v>
      </c>
      <c r="G11" s="37" t="s">
        <v>30</v>
      </c>
      <c r="H11" s="35" t="s">
        <v>26</v>
      </c>
      <c r="I11" s="35"/>
      <c r="J11" s="47">
        <v>14730</v>
      </c>
      <c r="K11" s="48">
        <v>0.260692464358452</v>
      </c>
      <c r="L11" s="49">
        <v>3840</v>
      </c>
      <c r="M11" s="47">
        <f t="shared" si="0"/>
        <v>15360</v>
      </c>
      <c r="N11" s="49">
        <v>8807.78</v>
      </c>
      <c r="O11" s="49">
        <f>VLOOKUP(C11,[1]Sheet1!$A:$C,3,0)</f>
        <v>315.06</v>
      </c>
      <c r="P11" s="49">
        <f t="shared" si="1"/>
        <v>9122.84</v>
      </c>
      <c r="Q11" s="52">
        <f t="shared" si="2"/>
        <v>0.593934895833333</v>
      </c>
      <c r="R11" s="47"/>
      <c r="S11" s="53">
        <v>150</v>
      </c>
      <c r="T11" s="52">
        <f>VLOOKUP(C11,'[2]9月门店任务'!$B:$AA,25,0)</f>
        <v>0.561488626725268</v>
      </c>
      <c r="U11" s="52"/>
      <c r="V11" s="49"/>
    </row>
    <row r="12" s="19" customFormat="1" ht="16" customHeight="1" spans="1:22">
      <c r="A12" s="31">
        <v>10</v>
      </c>
      <c r="B12" s="32">
        <v>385</v>
      </c>
      <c r="C12" s="32">
        <v>2877</v>
      </c>
      <c r="D12" s="33" t="s">
        <v>41</v>
      </c>
      <c r="E12" s="33" t="s">
        <v>37</v>
      </c>
      <c r="F12" s="36">
        <v>500</v>
      </c>
      <c r="G12" s="37" t="s">
        <v>42</v>
      </c>
      <c r="H12" s="35" t="s">
        <v>26</v>
      </c>
      <c r="I12" s="35"/>
      <c r="J12" s="47">
        <v>15180</v>
      </c>
      <c r="K12" s="48">
        <v>0.246376811594203</v>
      </c>
      <c r="L12" s="49">
        <v>3740</v>
      </c>
      <c r="M12" s="47">
        <f t="shared" si="0"/>
        <v>14960</v>
      </c>
      <c r="N12" s="49">
        <v>9365.26</v>
      </c>
      <c r="O12" s="49"/>
      <c r="P12" s="49">
        <f t="shared" si="1"/>
        <v>9365.26</v>
      </c>
      <c r="Q12" s="52">
        <f t="shared" si="2"/>
        <v>0.626020053475936</v>
      </c>
      <c r="R12" s="47"/>
      <c r="S12" s="53">
        <v>150</v>
      </c>
      <c r="T12" s="52">
        <f>VLOOKUP(C12,'[2]9月门店任务'!$B:$AA,25,0)</f>
        <v>0.664676367636764</v>
      </c>
      <c r="U12" s="52"/>
      <c r="V12" s="49"/>
    </row>
    <row r="13" s="19" customFormat="1" ht="16" customHeight="1" spans="1:22">
      <c r="A13" s="31">
        <v>11</v>
      </c>
      <c r="B13" s="32">
        <v>546</v>
      </c>
      <c r="C13" s="32">
        <v>2741</v>
      </c>
      <c r="D13" s="33" t="s">
        <v>43</v>
      </c>
      <c r="E13" s="33" t="s">
        <v>37</v>
      </c>
      <c r="F13" s="34">
        <v>500</v>
      </c>
      <c r="G13" s="37" t="s">
        <v>30</v>
      </c>
      <c r="H13" s="35" t="s">
        <v>26</v>
      </c>
      <c r="I13" s="35"/>
      <c r="J13" s="47">
        <v>12500</v>
      </c>
      <c r="K13" s="48">
        <v>0.2752</v>
      </c>
      <c r="L13" s="49">
        <v>3440</v>
      </c>
      <c r="M13" s="47">
        <f t="shared" si="0"/>
        <v>13760</v>
      </c>
      <c r="N13" s="49">
        <v>12646.11</v>
      </c>
      <c r="O13" s="49">
        <f>VLOOKUP(C13,[1]Sheet1!$A:$C,3,0)</f>
        <v>641.28</v>
      </c>
      <c r="P13" s="49">
        <f t="shared" si="1"/>
        <v>13287.39</v>
      </c>
      <c r="Q13" s="52">
        <f t="shared" si="2"/>
        <v>0.965653343023256</v>
      </c>
      <c r="R13" s="47"/>
      <c r="S13" s="53"/>
      <c r="T13" s="52">
        <f>VLOOKUP(C13,'[2]9月门店任务'!$B:$AA,25,0)</f>
        <v>0.863854949494949</v>
      </c>
      <c r="U13" s="52"/>
      <c r="V13" s="49"/>
    </row>
    <row r="14" s="19" customFormat="1" spans="1:22">
      <c r="A14" s="31">
        <v>12</v>
      </c>
      <c r="B14" s="32">
        <v>111219</v>
      </c>
      <c r="C14" s="32">
        <v>111219</v>
      </c>
      <c r="D14" s="33" t="s">
        <v>44</v>
      </c>
      <c r="E14" s="33" t="s">
        <v>37</v>
      </c>
      <c r="F14" s="34">
        <v>500</v>
      </c>
      <c r="G14" s="32" t="s">
        <v>34</v>
      </c>
      <c r="H14" s="35" t="s">
        <v>26</v>
      </c>
      <c r="I14" s="35"/>
      <c r="J14" s="47">
        <v>10600</v>
      </c>
      <c r="K14" s="48">
        <v>0.278301886792453</v>
      </c>
      <c r="L14" s="49">
        <v>2950</v>
      </c>
      <c r="M14" s="47">
        <f t="shared" si="0"/>
        <v>11800</v>
      </c>
      <c r="N14" s="49">
        <v>9454.15</v>
      </c>
      <c r="O14" s="49"/>
      <c r="P14" s="49">
        <f t="shared" si="1"/>
        <v>9454.15</v>
      </c>
      <c r="Q14" s="52">
        <f t="shared" si="2"/>
        <v>0.801199152542373</v>
      </c>
      <c r="R14" s="47"/>
      <c r="S14" s="53"/>
      <c r="T14" s="52">
        <f>VLOOKUP(C14,'[2]9月门店任务'!$B:$AA,25,0)</f>
        <v>0.818603690476191</v>
      </c>
      <c r="U14" s="52"/>
      <c r="V14" s="49"/>
    </row>
    <row r="15" s="19" customFormat="1" spans="1:22">
      <c r="A15" s="31">
        <v>13</v>
      </c>
      <c r="B15" s="32">
        <v>106066</v>
      </c>
      <c r="C15" s="32">
        <v>106066</v>
      </c>
      <c r="D15" s="33" t="s">
        <v>45</v>
      </c>
      <c r="E15" s="33" t="s">
        <v>46</v>
      </c>
      <c r="F15" s="36">
        <v>400</v>
      </c>
      <c r="G15" s="37" t="s">
        <v>25</v>
      </c>
      <c r="H15" s="35" t="s">
        <v>26</v>
      </c>
      <c r="I15" s="35"/>
      <c r="J15" s="47">
        <v>12530</v>
      </c>
      <c r="K15" s="48">
        <v>0.326416600159617</v>
      </c>
      <c r="L15" s="49">
        <v>4090</v>
      </c>
      <c r="M15" s="47">
        <f t="shared" si="0"/>
        <v>16360</v>
      </c>
      <c r="N15" s="49">
        <v>11946.89</v>
      </c>
      <c r="O15" s="49"/>
      <c r="P15" s="49">
        <f t="shared" si="1"/>
        <v>11946.89</v>
      </c>
      <c r="Q15" s="52">
        <f t="shared" si="2"/>
        <v>0.73025</v>
      </c>
      <c r="R15" s="47"/>
      <c r="S15" s="53">
        <v>100</v>
      </c>
      <c r="T15" s="52">
        <f>VLOOKUP(C15,'[2]9月门店任务'!$B:$AA,25,0)</f>
        <v>0.648504843304843</v>
      </c>
      <c r="U15" s="52"/>
      <c r="V15" s="49"/>
    </row>
    <row r="16" s="19" customFormat="1" ht="16" customHeight="1" spans="1:22">
      <c r="A16" s="31">
        <v>14</v>
      </c>
      <c r="B16" s="32">
        <v>707</v>
      </c>
      <c r="C16" s="32">
        <v>2755</v>
      </c>
      <c r="D16" s="33" t="s">
        <v>47</v>
      </c>
      <c r="E16" s="33" t="s">
        <v>46</v>
      </c>
      <c r="F16" s="34">
        <v>400</v>
      </c>
      <c r="G16" s="32" t="s">
        <v>30</v>
      </c>
      <c r="H16" s="35" t="s">
        <v>26</v>
      </c>
      <c r="I16" s="35"/>
      <c r="J16" s="47">
        <v>12500</v>
      </c>
      <c r="K16" s="48">
        <v>0.2832</v>
      </c>
      <c r="L16" s="49">
        <v>3540</v>
      </c>
      <c r="M16" s="47">
        <f t="shared" si="0"/>
        <v>14160</v>
      </c>
      <c r="N16" s="49">
        <v>11758.87</v>
      </c>
      <c r="O16" s="49">
        <f>VLOOKUP(C16,[1]Sheet1!$A:$C,3,0)</f>
        <v>243.45</v>
      </c>
      <c r="P16" s="49">
        <f t="shared" si="1"/>
        <v>12002.32</v>
      </c>
      <c r="Q16" s="52">
        <f t="shared" si="2"/>
        <v>0.847621468926554</v>
      </c>
      <c r="R16" s="47"/>
      <c r="S16" s="53"/>
      <c r="T16" s="52">
        <f>VLOOKUP(C16,'[2]9月门店任务'!$B:$AA,25,0)</f>
        <v>0.742415376344086</v>
      </c>
      <c r="U16" s="52"/>
      <c r="V16" s="49"/>
    </row>
    <row r="17" s="19" customFormat="1" ht="16" customHeight="1" spans="1:22">
      <c r="A17" s="31">
        <v>15</v>
      </c>
      <c r="B17" s="32">
        <v>117491</v>
      </c>
      <c r="C17" s="32">
        <v>117491</v>
      </c>
      <c r="D17" s="33" t="s">
        <v>48</v>
      </c>
      <c r="E17" s="33" t="s">
        <v>46</v>
      </c>
      <c r="F17" s="34">
        <v>400</v>
      </c>
      <c r="G17" s="32" t="s">
        <v>34</v>
      </c>
      <c r="H17" s="35" t="s">
        <v>26</v>
      </c>
      <c r="I17" s="35"/>
      <c r="J17" s="47">
        <v>13000</v>
      </c>
      <c r="K17" s="48">
        <v>0.224230769230769</v>
      </c>
      <c r="L17" s="49">
        <v>2915</v>
      </c>
      <c r="M17" s="47">
        <f t="shared" si="0"/>
        <v>11660</v>
      </c>
      <c r="N17" s="49">
        <v>6684.68</v>
      </c>
      <c r="O17" s="49">
        <f>VLOOKUP(C17,[1]Sheet1!$A:$C,3,0)</f>
        <v>521.28</v>
      </c>
      <c r="P17" s="49">
        <f t="shared" si="1"/>
        <v>7205.96</v>
      </c>
      <c r="Q17" s="52">
        <f t="shared" si="2"/>
        <v>0.618006861063465</v>
      </c>
      <c r="R17" s="47"/>
      <c r="S17" s="53">
        <v>100</v>
      </c>
      <c r="T17" s="52">
        <f>VLOOKUP(C17,'[2]9月门店任务'!$B:$AA,25,0)</f>
        <v>0.506980367454068</v>
      </c>
      <c r="U17" s="52"/>
      <c r="V17" s="49"/>
    </row>
    <row r="18" s="19" customFormat="1" ht="25" customHeight="1" spans="1:22">
      <c r="A18" s="31">
        <v>16</v>
      </c>
      <c r="B18" s="32">
        <v>726</v>
      </c>
      <c r="C18" s="32">
        <v>2466</v>
      </c>
      <c r="D18" s="33" t="s">
        <v>49</v>
      </c>
      <c r="E18" s="33" t="s">
        <v>46</v>
      </c>
      <c r="F18" s="34">
        <v>400</v>
      </c>
      <c r="G18" s="32" t="s">
        <v>34</v>
      </c>
      <c r="H18" s="35" t="s">
        <v>26</v>
      </c>
      <c r="I18" s="35"/>
      <c r="J18" s="47">
        <v>10600</v>
      </c>
      <c r="K18" s="48">
        <v>0.333962264150943</v>
      </c>
      <c r="L18" s="49">
        <v>3540</v>
      </c>
      <c r="M18" s="47">
        <f t="shared" si="0"/>
        <v>14160</v>
      </c>
      <c r="N18" s="49">
        <v>5495.12</v>
      </c>
      <c r="O18" s="49"/>
      <c r="P18" s="49">
        <f t="shared" si="1"/>
        <v>5495.12</v>
      </c>
      <c r="Q18" s="52">
        <f t="shared" si="2"/>
        <v>0.388073446327684</v>
      </c>
      <c r="R18" s="47"/>
      <c r="S18" s="53">
        <v>100</v>
      </c>
      <c r="T18" s="52">
        <f>VLOOKUP(C18,'[2]9月门店任务'!$B:$AA,25,0)</f>
        <v>0.551300579491056</v>
      </c>
      <c r="U18" s="52"/>
      <c r="V18" s="49"/>
    </row>
    <row r="19" s="19" customFormat="1" ht="16" customHeight="1" spans="1:22">
      <c r="A19" s="31">
        <v>17</v>
      </c>
      <c r="B19" s="32">
        <v>365</v>
      </c>
      <c r="C19" s="32">
        <v>2527</v>
      </c>
      <c r="D19" s="33" t="s">
        <v>50</v>
      </c>
      <c r="E19" s="33" t="s">
        <v>46</v>
      </c>
      <c r="F19" s="34">
        <v>400</v>
      </c>
      <c r="G19" s="32" t="s">
        <v>34</v>
      </c>
      <c r="H19" s="35" t="s">
        <v>26</v>
      </c>
      <c r="I19" s="35"/>
      <c r="J19" s="47">
        <v>12200</v>
      </c>
      <c r="K19" s="48">
        <v>0.265573770491803</v>
      </c>
      <c r="L19" s="49">
        <v>3240</v>
      </c>
      <c r="M19" s="47">
        <f t="shared" si="0"/>
        <v>12960</v>
      </c>
      <c r="N19" s="49">
        <v>8833.13</v>
      </c>
      <c r="O19" s="49"/>
      <c r="P19" s="49">
        <f t="shared" si="1"/>
        <v>8833.13</v>
      </c>
      <c r="Q19" s="52">
        <f t="shared" si="2"/>
        <v>0.681568672839506</v>
      </c>
      <c r="R19" s="47"/>
      <c r="S19" s="53">
        <v>100</v>
      </c>
      <c r="T19" s="52">
        <f>VLOOKUP(C19,'[2]9月门店任务'!$B:$AA,25,0)</f>
        <v>0.598578114478114</v>
      </c>
      <c r="U19" s="52"/>
      <c r="V19" s="49"/>
    </row>
    <row r="20" s="19" customFormat="1" ht="16" customHeight="1" spans="1:22">
      <c r="A20" s="31">
        <v>18</v>
      </c>
      <c r="B20" s="32">
        <v>730</v>
      </c>
      <c r="C20" s="32">
        <v>2526</v>
      </c>
      <c r="D20" s="33" t="s">
        <v>51</v>
      </c>
      <c r="E20" s="33" t="s">
        <v>46</v>
      </c>
      <c r="F20" s="34">
        <v>400</v>
      </c>
      <c r="G20" s="32" t="s">
        <v>52</v>
      </c>
      <c r="H20" s="35" t="s">
        <v>26</v>
      </c>
      <c r="I20" s="35"/>
      <c r="J20" s="47">
        <v>11600</v>
      </c>
      <c r="K20" s="48">
        <v>0.279310344827586</v>
      </c>
      <c r="L20" s="49">
        <v>3240</v>
      </c>
      <c r="M20" s="47">
        <f t="shared" si="0"/>
        <v>12960</v>
      </c>
      <c r="N20" s="49">
        <v>9176.3</v>
      </c>
      <c r="O20" s="49"/>
      <c r="P20" s="49">
        <f t="shared" si="1"/>
        <v>9176.3</v>
      </c>
      <c r="Q20" s="52">
        <f t="shared" si="2"/>
        <v>0.708047839506173</v>
      </c>
      <c r="R20" s="47"/>
      <c r="S20" s="53">
        <v>100</v>
      </c>
      <c r="T20" s="52">
        <f>VLOOKUP(C20,'[2]9月门店任务'!$B:$AA,25,0)</f>
        <v>0.660504231770833</v>
      </c>
      <c r="U20" s="52"/>
      <c r="V20" s="49"/>
    </row>
    <row r="21" s="19" customFormat="1" ht="16" customHeight="1" spans="1:22">
      <c r="A21" s="31">
        <v>19</v>
      </c>
      <c r="B21" s="32">
        <v>737</v>
      </c>
      <c r="C21" s="32">
        <v>2722</v>
      </c>
      <c r="D21" s="33" t="s">
        <v>53</v>
      </c>
      <c r="E21" s="33" t="s">
        <v>46</v>
      </c>
      <c r="F21" s="34">
        <v>400</v>
      </c>
      <c r="G21" s="37" t="s">
        <v>30</v>
      </c>
      <c r="H21" s="35" t="s">
        <v>26</v>
      </c>
      <c r="I21" s="35"/>
      <c r="J21" s="47">
        <v>9880</v>
      </c>
      <c r="K21" s="48">
        <v>0.297570850202429</v>
      </c>
      <c r="L21" s="49">
        <v>2940</v>
      </c>
      <c r="M21" s="47">
        <f t="shared" si="0"/>
        <v>11760</v>
      </c>
      <c r="N21" s="49">
        <v>5743.24</v>
      </c>
      <c r="O21" s="49">
        <f>VLOOKUP(C21,[1]Sheet1!$A:$C,3,0)</f>
        <v>801.6</v>
      </c>
      <c r="P21" s="49">
        <f t="shared" si="1"/>
        <v>6544.84</v>
      </c>
      <c r="Q21" s="52">
        <f t="shared" si="2"/>
        <v>0.556534013605442</v>
      </c>
      <c r="R21" s="47"/>
      <c r="S21" s="53">
        <v>100</v>
      </c>
      <c r="T21" s="52">
        <f>VLOOKUP(C21,'[2]9月门店任务'!$B:$AA,25,0)</f>
        <v>0.64388603988604</v>
      </c>
      <c r="U21" s="52"/>
      <c r="V21" s="49"/>
    </row>
    <row r="22" s="19" customFormat="1" spans="1:22">
      <c r="A22" s="31">
        <v>20</v>
      </c>
      <c r="B22" s="32">
        <v>712</v>
      </c>
      <c r="C22" s="32">
        <v>2757</v>
      </c>
      <c r="D22" s="33" t="s">
        <v>54</v>
      </c>
      <c r="E22" s="33" t="s">
        <v>46</v>
      </c>
      <c r="F22" s="34">
        <v>400</v>
      </c>
      <c r="G22" s="37" t="s">
        <v>52</v>
      </c>
      <c r="H22" s="35" t="s">
        <v>26</v>
      </c>
      <c r="I22" s="35"/>
      <c r="J22" s="47">
        <v>10000</v>
      </c>
      <c r="K22" s="48">
        <v>0.294</v>
      </c>
      <c r="L22" s="49">
        <v>2940</v>
      </c>
      <c r="M22" s="47">
        <f t="shared" si="0"/>
        <v>11760</v>
      </c>
      <c r="N22" s="49">
        <v>9470.27</v>
      </c>
      <c r="O22" s="49"/>
      <c r="P22" s="49">
        <f t="shared" si="1"/>
        <v>9470.27</v>
      </c>
      <c r="Q22" s="52">
        <f t="shared" si="2"/>
        <v>0.805295068027211</v>
      </c>
      <c r="R22" s="47"/>
      <c r="S22" s="53"/>
      <c r="T22" s="52">
        <f>VLOOKUP(C22,'[2]9月门店任务'!$B:$AA,25,0)</f>
        <v>0.7333782300753</v>
      </c>
      <c r="U22" s="52"/>
      <c r="V22" s="49"/>
    </row>
    <row r="23" s="19" customFormat="1" spans="1:22">
      <c r="A23" s="31">
        <v>21</v>
      </c>
      <c r="B23" s="32">
        <v>581</v>
      </c>
      <c r="C23" s="32">
        <v>2520</v>
      </c>
      <c r="D23" s="33" t="s">
        <v>55</v>
      </c>
      <c r="E23" s="33" t="s">
        <v>46</v>
      </c>
      <c r="F23" s="34">
        <v>400</v>
      </c>
      <c r="G23" s="37" t="s">
        <v>52</v>
      </c>
      <c r="H23" s="35" t="s">
        <v>26</v>
      </c>
      <c r="I23" s="35"/>
      <c r="J23" s="47">
        <v>9300</v>
      </c>
      <c r="K23" s="48">
        <v>0.32258064516129</v>
      </c>
      <c r="L23" s="49">
        <v>3000</v>
      </c>
      <c r="M23" s="47">
        <f t="shared" si="0"/>
        <v>12000</v>
      </c>
      <c r="N23" s="49">
        <v>9193.79</v>
      </c>
      <c r="O23" s="49"/>
      <c r="P23" s="49">
        <f t="shared" si="1"/>
        <v>9193.79</v>
      </c>
      <c r="Q23" s="52">
        <f t="shared" si="2"/>
        <v>0.766149166666667</v>
      </c>
      <c r="R23" s="47"/>
      <c r="S23" s="53">
        <v>100</v>
      </c>
      <c r="T23" s="52">
        <f>VLOOKUP(C23,'[2]9月门店任务'!$B:$AA,25,0)</f>
        <v>0.714327904040404</v>
      </c>
      <c r="U23" s="52"/>
      <c r="V23" s="49"/>
    </row>
    <row r="24" s="19" customFormat="1" spans="1:22">
      <c r="A24" s="31">
        <v>22</v>
      </c>
      <c r="B24" s="32">
        <v>746</v>
      </c>
      <c r="C24" s="32">
        <v>2875</v>
      </c>
      <c r="D24" s="33" t="s">
        <v>56</v>
      </c>
      <c r="E24" s="33" t="s">
        <v>46</v>
      </c>
      <c r="F24" s="34">
        <v>400</v>
      </c>
      <c r="G24" s="37" t="s">
        <v>39</v>
      </c>
      <c r="H24" s="35" t="s">
        <v>26</v>
      </c>
      <c r="I24" s="35"/>
      <c r="J24" s="47">
        <v>9200</v>
      </c>
      <c r="K24" s="48">
        <v>0.308695652173913</v>
      </c>
      <c r="L24" s="49">
        <v>2840</v>
      </c>
      <c r="M24" s="47">
        <f t="shared" si="0"/>
        <v>11360</v>
      </c>
      <c r="N24" s="49">
        <v>6812.45</v>
      </c>
      <c r="O24" s="49">
        <f>VLOOKUP(C24,[1]Sheet1!$A:$C,3,0)</f>
        <v>320.64</v>
      </c>
      <c r="P24" s="49">
        <f t="shared" si="1"/>
        <v>7133.09</v>
      </c>
      <c r="Q24" s="52">
        <f t="shared" si="2"/>
        <v>0.627912852112676</v>
      </c>
      <c r="R24" s="47"/>
      <c r="S24" s="53">
        <v>100</v>
      </c>
      <c r="T24" s="52">
        <f>VLOOKUP(C24,'[2]9月门店任务'!$B:$AA,25,0)</f>
        <v>0.640663846153846</v>
      </c>
      <c r="U24" s="52"/>
      <c r="V24" s="49"/>
    </row>
    <row r="25" s="19" customFormat="1" ht="16" customHeight="1" spans="1:22">
      <c r="A25" s="31">
        <v>23</v>
      </c>
      <c r="B25" s="32">
        <v>117184</v>
      </c>
      <c r="C25" s="32">
        <v>117184</v>
      </c>
      <c r="D25" s="33" t="s">
        <v>57</v>
      </c>
      <c r="E25" s="33" t="s">
        <v>46</v>
      </c>
      <c r="F25" s="34">
        <v>400</v>
      </c>
      <c r="G25" s="37" t="s">
        <v>52</v>
      </c>
      <c r="H25" s="35" t="s">
        <v>26</v>
      </c>
      <c r="I25" s="35"/>
      <c r="J25" s="47">
        <v>9780</v>
      </c>
      <c r="K25" s="48">
        <v>0.269938650306748</v>
      </c>
      <c r="L25" s="49">
        <v>2640</v>
      </c>
      <c r="M25" s="47">
        <f t="shared" si="0"/>
        <v>10560</v>
      </c>
      <c r="N25" s="49">
        <v>7903.56</v>
      </c>
      <c r="O25" s="49"/>
      <c r="P25" s="49">
        <f t="shared" si="1"/>
        <v>7903.56</v>
      </c>
      <c r="Q25" s="52">
        <f t="shared" si="2"/>
        <v>0.748443181818182</v>
      </c>
      <c r="R25" s="47"/>
      <c r="S25" s="53">
        <v>100</v>
      </c>
      <c r="T25" s="52">
        <f>VLOOKUP(C25,'[2]9月门店任务'!$B:$AA,25,0)</f>
        <v>0.808351448537893</v>
      </c>
      <c r="U25" s="52"/>
      <c r="V25" s="49"/>
    </row>
    <row r="26" s="19" customFormat="1" spans="1:22">
      <c r="A26" s="31">
        <v>24</v>
      </c>
      <c r="B26" s="32">
        <v>120844</v>
      </c>
      <c r="C26" s="32">
        <v>120844</v>
      </c>
      <c r="D26" s="33" t="s">
        <v>58</v>
      </c>
      <c r="E26" s="33" t="s">
        <v>46</v>
      </c>
      <c r="F26" s="34">
        <v>400</v>
      </c>
      <c r="G26" s="37" t="s">
        <v>52</v>
      </c>
      <c r="H26" s="35" t="s">
        <v>26</v>
      </c>
      <c r="I26" s="35"/>
      <c r="J26" s="47">
        <v>11320</v>
      </c>
      <c r="K26" s="48">
        <v>0.215547703180212</v>
      </c>
      <c r="L26" s="49">
        <v>2440</v>
      </c>
      <c r="M26" s="47">
        <f t="shared" si="0"/>
        <v>9760</v>
      </c>
      <c r="N26" s="49">
        <v>10449.68</v>
      </c>
      <c r="O26" s="49"/>
      <c r="P26" s="49">
        <f t="shared" si="1"/>
        <v>10449.68</v>
      </c>
      <c r="Q26" s="52">
        <f t="shared" si="2"/>
        <v>1.07066393442623</v>
      </c>
      <c r="R26" s="47">
        <v>160</v>
      </c>
      <c r="S26" s="53"/>
      <c r="T26" s="52">
        <f>VLOOKUP(C26,'[2]9月门店任务'!$B:$AA,25,0)</f>
        <v>0.706438354606591</v>
      </c>
      <c r="U26" s="52"/>
      <c r="V26" s="49"/>
    </row>
    <row r="27" s="19" customFormat="1" ht="15" customHeight="1" spans="1:22">
      <c r="A27" s="31">
        <v>25</v>
      </c>
      <c r="B27" s="32">
        <v>377</v>
      </c>
      <c r="C27" s="32">
        <v>2729</v>
      </c>
      <c r="D27" s="33" t="s">
        <v>59</v>
      </c>
      <c r="E27" s="33" t="s">
        <v>46</v>
      </c>
      <c r="F27" s="34">
        <v>400</v>
      </c>
      <c r="G27" s="37" t="s">
        <v>30</v>
      </c>
      <c r="H27" s="35" t="s">
        <v>26</v>
      </c>
      <c r="I27" s="35"/>
      <c r="J27" s="47">
        <v>10000</v>
      </c>
      <c r="K27" s="48">
        <v>0.242</v>
      </c>
      <c r="L27" s="49">
        <v>2420</v>
      </c>
      <c r="M27" s="47">
        <f t="shared" si="0"/>
        <v>9680</v>
      </c>
      <c r="N27" s="49">
        <v>9746.12</v>
      </c>
      <c r="O27" s="49"/>
      <c r="P27" s="49">
        <f t="shared" si="1"/>
        <v>9746.12</v>
      </c>
      <c r="Q27" s="52">
        <f t="shared" si="2"/>
        <v>1.0068305785124</v>
      </c>
      <c r="R27" s="47">
        <v>160</v>
      </c>
      <c r="S27" s="53"/>
      <c r="T27" s="52">
        <f>VLOOKUP(C27,'[2]9月门店任务'!$B:$AA,25,0)</f>
        <v>0.674510114942529</v>
      </c>
      <c r="U27" s="52"/>
      <c r="V27" s="49"/>
    </row>
    <row r="28" s="19" customFormat="1" spans="1:22">
      <c r="A28" s="31">
        <v>26</v>
      </c>
      <c r="B28" s="32">
        <v>311</v>
      </c>
      <c r="C28" s="32">
        <v>2483</v>
      </c>
      <c r="D28" s="33" t="s">
        <v>60</v>
      </c>
      <c r="E28" s="33" t="s">
        <v>46</v>
      </c>
      <c r="F28" s="34">
        <v>400</v>
      </c>
      <c r="G28" s="37" t="s">
        <v>34</v>
      </c>
      <c r="H28" s="35" t="s">
        <v>26</v>
      </c>
      <c r="I28" s="35"/>
      <c r="J28" s="47">
        <v>9000</v>
      </c>
      <c r="K28" s="48">
        <v>0.271111111111111</v>
      </c>
      <c r="L28" s="49">
        <v>2440</v>
      </c>
      <c r="M28" s="47">
        <f t="shared" si="0"/>
        <v>9760</v>
      </c>
      <c r="N28" s="49">
        <v>7724.51</v>
      </c>
      <c r="O28" s="49"/>
      <c r="P28" s="49">
        <f t="shared" si="1"/>
        <v>7724.51</v>
      </c>
      <c r="Q28" s="52">
        <f t="shared" si="2"/>
        <v>0.791445696721311</v>
      </c>
      <c r="R28" s="47"/>
      <c r="S28" s="53">
        <v>100</v>
      </c>
      <c r="T28" s="52">
        <f>VLOOKUP(C28,'[2]9月门店任务'!$B:$AA,25,0)</f>
        <v>0.821396614733603</v>
      </c>
      <c r="U28" s="52"/>
      <c r="V28" s="49"/>
    </row>
    <row r="29" s="19" customFormat="1" spans="1:22">
      <c r="A29" s="31">
        <v>27</v>
      </c>
      <c r="B29" s="32">
        <v>514</v>
      </c>
      <c r="C29" s="32">
        <v>2876</v>
      </c>
      <c r="D29" s="33" t="s">
        <v>61</v>
      </c>
      <c r="E29" s="33" t="s">
        <v>46</v>
      </c>
      <c r="F29" s="34">
        <v>400</v>
      </c>
      <c r="G29" s="37" t="s">
        <v>42</v>
      </c>
      <c r="H29" s="35" t="s">
        <v>26</v>
      </c>
      <c r="I29" s="35"/>
      <c r="J29" s="47">
        <v>10080</v>
      </c>
      <c r="K29" s="48">
        <v>0.322420634920635</v>
      </c>
      <c r="L29" s="49">
        <v>3250</v>
      </c>
      <c r="M29" s="47">
        <f t="shared" si="0"/>
        <v>13000</v>
      </c>
      <c r="N29" s="49">
        <v>7704.34</v>
      </c>
      <c r="O29" s="49"/>
      <c r="P29" s="49">
        <f t="shared" si="1"/>
        <v>7704.34</v>
      </c>
      <c r="Q29" s="52">
        <f t="shared" si="2"/>
        <v>0.592641538461538</v>
      </c>
      <c r="R29" s="47"/>
      <c r="S29" s="53">
        <v>100</v>
      </c>
      <c r="T29" s="52">
        <f>VLOOKUP(C29,'[2]9月门店任务'!$B:$AA,25,0)</f>
        <v>0.632306105610561</v>
      </c>
      <c r="U29" s="52"/>
      <c r="V29" s="49"/>
    </row>
    <row r="30" s="19" customFormat="1" spans="1:22">
      <c r="A30" s="31">
        <v>28</v>
      </c>
      <c r="B30" s="32">
        <v>114844</v>
      </c>
      <c r="C30" s="32">
        <v>114844</v>
      </c>
      <c r="D30" s="33" t="s">
        <v>62</v>
      </c>
      <c r="E30" s="33" t="s">
        <v>46</v>
      </c>
      <c r="F30" s="34">
        <v>400</v>
      </c>
      <c r="G30" s="37" t="s">
        <v>52</v>
      </c>
      <c r="H30" s="35" t="s">
        <v>26</v>
      </c>
      <c r="I30" s="35"/>
      <c r="J30" s="47">
        <v>10400</v>
      </c>
      <c r="K30" s="48">
        <v>0.215384615384615</v>
      </c>
      <c r="L30" s="49">
        <v>2240</v>
      </c>
      <c r="M30" s="47">
        <f t="shared" si="0"/>
        <v>8960</v>
      </c>
      <c r="N30" s="49">
        <v>6104.17</v>
      </c>
      <c r="O30" s="49"/>
      <c r="P30" s="49">
        <f t="shared" si="1"/>
        <v>6104.17</v>
      </c>
      <c r="Q30" s="52">
        <f t="shared" si="2"/>
        <v>0.681268973214286</v>
      </c>
      <c r="R30" s="47"/>
      <c r="S30" s="53">
        <v>100</v>
      </c>
      <c r="T30" s="52">
        <f>VLOOKUP(C30,'[2]9月门店任务'!$B:$AA,25,0)</f>
        <v>0.652914401717137</v>
      </c>
      <c r="U30" s="52"/>
      <c r="V30" s="49"/>
    </row>
    <row r="31" s="19" customFormat="1" ht="27" spans="1:22">
      <c r="A31" s="31">
        <v>29</v>
      </c>
      <c r="B31" s="38">
        <v>114069</v>
      </c>
      <c r="C31" s="32">
        <v>2304</v>
      </c>
      <c r="D31" s="39" t="s">
        <v>63</v>
      </c>
      <c r="E31" s="33" t="s">
        <v>46</v>
      </c>
      <c r="F31" s="34">
        <v>400</v>
      </c>
      <c r="G31" s="37" t="s">
        <v>30</v>
      </c>
      <c r="H31" s="35" t="s">
        <v>26</v>
      </c>
      <c r="I31" s="35" t="s">
        <v>64</v>
      </c>
      <c r="J31" s="47">
        <v>6200</v>
      </c>
      <c r="K31" s="48">
        <v>0.354838709677419</v>
      </c>
      <c r="L31" s="49">
        <v>2200</v>
      </c>
      <c r="M31" s="47">
        <f t="shared" si="0"/>
        <v>8800</v>
      </c>
      <c r="N31" s="49">
        <v>6194.7</v>
      </c>
      <c r="O31" s="49"/>
      <c r="P31" s="49">
        <f t="shared" si="1"/>
        <v>6194.7</v>
      </c>
      <c r="Q31" s="52">
        <f t="shared" si="2"/>
        <v>0.703943181818182</v>
      </c>
      <c r="R31" s="47"/>
      <c r="S31" s="53">
        <v>100</v>
      </c>
      <c r="T31" s="52">
        <f>VLOOKUP(C31,'[2]9月门店任务'!$B:$AA,25,0)</f>
        <v>0.598195047619048</v>
      </c>
      <c r="U31" s="52"/>
      <c r="V31" s="49"/>
    </row>
    <row r="32" s="19" customFormat="1" spans="1:22">
      <c r="A32" s="31">
        <v>30</v>
      </c>
      <c r="B32" s="32">
        <v>107658</v>
      </c>
      <c r="C32" s="32">
        <v>107658</v>
      </c>
      <c r="D32" s="33" t="s">
        <v>65</v>
      </c>
      <c r="E32" s="33" t="s">
        <v>66</v>
      </c>
      <c r="F32" s="34">
        <v>400</v>
      </c>
      <c r="G32" s="37" t="s">
        <v>52</v>
      </c>
      <c r="H32" s="35" t="s">
        <v>26</v>
      </c>
      <c r="I32" s="35"/>
      <c r="J32" s="47">
        <v>11320</v>
      </c>
      <c r="K32" s="48">
        <v>0.242049469964664</v>
      </c>
      <c r="L32" s="49">
        <v>2740</v>
      </c>
      <c r="M32" s="47">
        <f t="shared" si="0"/>
        <v>10960</v>
      </c>
      <c r="N32" s="49">
        <v>6917.04</v>
      </c>
      <c r="O32" s="49">
        <f>VLOOKUP(C32,[1]Sheet1!$A:$C,3,0)</f>
        <v>389.52</v>
      </c>
      <c r="P32" s="49">
        <f t="shared" si="1"/>
        <v>7306.56</v>
      </c>
      <c r="Q32" s="52">
        <f t="shared" si="2"/>
        <v>0.666656934306569</v>
      </c>
      <c r="R32" s="47"/>
      <c r="S32" s="53">
        <v>100</v>
      </c>
      <c r="T32" s="52">
        <f>VLOOKUP(C32,'[2]9月门店任务'!$B:$AA,25,0)</f>
        <v>0.552586509214528</v>
      </c>
      <c r="U32" s="52"/>
      <c r="V32" s="49"/>
    </row>
    <row r="33" s="19" customFormat="1" ht="18" customHeight="1" spans="1:22">
      <c r="A33" s="31">
        <v>31</v>
      </c>
      <c r="B33" s="32">
        <v>108656</v>
      </c>
      <c r="C33" s="32">
        <v>108656</v>
      </c>
      <c r="D33" s="33" t="s">
        <v>67</v>
      </c>
      <c r="E33" s="33" t="s">
        <v>66</v>
      </c>
      <c r="F33" s="34">
        <v>400</v>
      </c>
      <c r="G33" s="32" t="s">
        <v>42</v>
      </c>
      <c r="H33" s="35" t="s">
        <v>26</v>
      </c>
      <c r="I33" s="35"/>
      <c r="J33" s="47">
        <v>11500</v>
      </c>
      <c r="K33" s="48">
        <v>0.238260869565217</v>
      </c>
      <c r="L33" s="49">
        <v>2740</v>
      </c>
      <c r="M33" s="47">
        <f t="shared" si="0"/>
        <v>10960</v>
      </c>
      <c r="N33" s="49">
        <v>8090.98</v>
      </c>
      <c r="O33" s="49"/>
      <c r="P33" s="49">
        <f t="shared" si="1"/>
        <v>8090.98</v>
      </c>
      <c r="Q33" s="52">
        <f t="shared" si="2"/>
        <v>0.738228102189781</v>
      </c>
      <c r="R33" s="47"/>
      <c r="S33" s="53">
        <v>100</v>
      </c>
      <c r="T33" s="52">
        <f>VLOOKUP(C33,'[2]9月门店任务'!$B:$AA,25,0)</f>
        <v>0.626659109645507</v>
      </c>
      <c r="U33" s="52"/>
      <c r="V33" s="49"/>
    </row>
    <row r="34" s="19" customFormat="1" spans="1:22">
      <c r="A34" s="31">
        <v>32</v>
      </c>
      <c r="B34" s="32">
        <v>103198</v>
      </c>
      <c r="C34" s="32">
        <v>103198</v>
      </c>
      <c r="D34" s="33" t="s">
        <v>68</v>
      </c>
      <c r="E34" s="33" t="s">
        <v>66</v>
      </c>
      <c r="F34" s="34">
        <v>400</v>
      </c>
      <c r="G34" s="32" t="s">
        <v>34</v>
      </c>
      <c r="H34" s="35" t="s">
        <v>26</v>
      </c>
      <c r="I34" s="35"/>
      <c r="J34" s="47">
        <v>9880</v>
      </c>
      <c r="K34" s="48">
        <v>0.277327935222672</v>
      </c>
      <c r="L34" s="49">
        <v>2740</v>
      </c>
      <c r="M34" s="47">
        <f t="shared" si="0"/>
        <v>10960</v>
      </c>
      <c r="N34" s="49">
        <v>8468.01</v>
      </c>
      <c r="O34" s="49"/>
      <c r="P34" s="49">
        <f t="shared" si="1"/>
        <v>8468.01</v>
      </c>
      <c r="Q34" s="52">
        <f t="shared" si="2"/>
        <v>0.772628649635037</v>
      </c>
      <c r="R34" s="47"/>
      <c r="S34" s="53">
        <v>100</v>
      </c>
      <c r="T34" s="52">
        <f>VLOOKUP(C34,'[2]9月门店任务'!$B:$AA,25,0)</f>
        <v>0.578859284890427</v>
      </c>
      <c r="U34" s="52"/>
      <c r="V34" s="49"/>
    </row>
    <row r="35" s="19" customFormat="1" spans="1:22">
      <c r="A35" s="31">
        <v>33</v>
      </c>
      <c r="B35" s="32">
        <v>114622</v>
      </c>
      <c r="C35" s="32">
        <v>114622</v>
      </c>
      <c r="D35" s="33" t="s">
        <v>69</v>
      </c>
      <c r="E35" s="33" t="s">
        <v>66</v>
      </c>
      <c r="F35" s="34">
        <v>400</v>
      </c>
      <c r="G35" s="32" t="s">
        <v>52</v>
      </c>
      <c r="H35" s="35" t="s">
        <v>26</v>
      </c>
      <c r="I35" s="35"/>
      <c r="J35" s="47">
        <v>10280</v>
      </c>
      <c r="K35" s="48">
        <v>0.217898832684825</v>
      </c>
      <c r="L35" s="49">
        <v>2240</v>
      </c>
      <c r="M35" s="47">
        <f t="shared" si="0"/>
        <v>8960</v>
      </c>
      <c r="N35" s="49">
        <v>9486.73</v>
      </c>
      <c r="O35" s="49"/>
      <c r="P35" s="49">
        <f t="shared" si="1"/>
        <v>9486.73</v>
      </c>
      <c r="Q35" s="52">
        <f t="shared" si="2"/>
        <v>1.05878683035714</v>
      </c>
      <c r="R35" s="47">
        <v>160</v>
      </c>
      <c r="S35" s="53"/>
      <c r="T35" s="52">
        <f>VLOOKUP(C35,'[2]9月门店任务'!$B:$AA,25,0)</f>
        <v>0.830610224985731</v>
      </c>
      <c r="U35" s="52"/>
      <c r="V35" s="49"/>
    </row>
    <row r="36" s="19" customFormat="1" spans="1:22">
      <c r="A36" s="31">
        <v>34</v>
      </c>
      <c r="B36" s="32">
        <v>738</v>
      </c>
      <c r="C36" s="32">
        <v>2893</v>
      </c>
      <c r="D36" s="33" t="s">
        <v>70</v>
      </c>
      <c r="E36" s="33" t="s">
        <v>66</v>
      </c>
      <c r="F36" s="34">
        <v>400</v>
      </c>
      <c r="G36" s="32" t="s">
        <v>39</v>
      </c>
      <c r="H36" s="35" t="s">
        <v>26</v>
      </c>
      <c r="I36" s="35"/>
      <c r="J36" s="47">
        <v>8000</v>
      </c>
      <c r="K36" s="48">
        <v>0.235</v>
      </c>
      <c r="L36" s="49">
        <v>1880</v>
      </c>
      <c r="M36" s="47">
        <f t="shared" ref="M36:M67" si="3">L36*4</f>
        <v>7520</v>
      </c>
      <c r="N36" s="49">
        <v>6473.47</v>
      </c>
      <c r="O36" s="49"/>
      <c r="P36" s="49">
        <f t="shared" ref="P36:P67" si="4">N36+O36</f>
        <v>6473.47</v>
      </c>
      <c r="Q36" s="52">
        <f t="shared" ref="Q36:Q67" si="5">P36/M36</f>
        <v>0.860833776595745</v>
      </c>
      <c r="R36" s="47"/>
      <c r="S36" s="53"/>
      <c r="T36" s="52">
        <f>VLOOKUP(C36,'[2]9月门店任务'!$B:$AA,25,0)</f>
        <v>0.661952</v>
      </c>
      <c r="U36" s="52"/>
      <c r="V36" s="49"/>
    </row>
    <row r="37" s="19" customFormat="1" spans="1:22">
      <c r="A37" s="31">
        <v>35</v>
      </c>
      <c r="B37" s="32">
        <v>357</v>
      </c>
      <c r="C37" s="32">
        <v>2471</v>
      </c>
      <c r="D37" s="33" t="s">
        <v>71</v>
      </c>
      <c r="E37" s="33" t="s">
        <v>66</v>
      </c>
      <c r="F37" s="34">
        <v>400</v>
      </c>
      <c r="G37" s="32" t="s">
        <v>34</v>
      </c>
      <c r="H37" s="35" t="s">
        <v>26</v>
      </c>
      <c r="I37" s="35"/>
      <c r="J37" s="47">
        <v>9400</v>
      </c>
      <c r="K37" s="48">
        <v>0.270212765957447</v>
      </c>
      <c r="L37" s="49">
        <v>2540</v>
      </c>
      <c r="M37" s="47">
        <f t="shared" si="3"/>
        <v>10160</v>
      </c>
      <c r="N37" s="49">
        <v>6549.43</v>
      </c>
      <c r="O37" s="49">
        <f>VLOOKUP(C37,[1]Sheet1!$A:$C,3,0)</f>
        <v>320.64</v>
      </c>
      <c r="P37" s="49">
        <f t="shared" si="4"/>
        <v>6870.07</v>
      </c>
      <c r="Q37" s="52">
        <f t="shared" si="5"/>
        <v>0.676187992125984</v>
      </c>
      <c r="R37" s="47"/>
      <c r="S37" s="53">
        <v>100</v>
      </c>
      <c r="T37" s="52">
        <f>VLOOKUP(C37,'[2]9月门店任务'!$B:$AA,25,0)</f>
        <v>0.589286069651741</v>
      </c>
      <c r="U37" s="52"/>
      <c r="V37" s="49"/>
    </row>
    <row r="38" s="19" customFormat="1" spans="1:22">
      <c r="A38" s="31">
        <v>36</v>
      </c>
      <c r="B38" s="32">
        <v>373</v>
      </c>
      <c r="C38" s="32">
        <v>2817</v>
      </c>
      <c r="D38" s="33" t="s">
        <v>72</v>
      </c>
      <c r="E38" s="33" t="s">
        <v>66</v>
      </c>
      <c r="F38" s="34">
        <v>400</v>
      </c>
      <c r="G38" s="32" t="s">
        <v>52</v>
      </c>
      <c r="H38" s="35" t="s">
        <v>26</v>
      </c>
      <c r="I38" s="35"/>
      <c r="J38" s="47">
        <v>10000</v>
      </c>
      <c r="K38" s="48">
        <v>0.254</v>
      </c>
      <c r="L38" s="49">
        <v>2540</v>
      </c>
      <c r="M38" s="47">
        <f t="shared" si="3"/>
        <v>10160</v>
      </c>
      <c r="N38" s="49">
        <v>10146.37</v>
      </c>
      <c r="O38" s="49"/>
      <c r="P38" s="49">
        <f t="shared" si="4"/>
        <v>10146.37</v>
      </c>
      <c r="Q38" s="52">
        <f t="shared" si="5"/>
        <v>0.998658464566929</v>
      </c>
      <c r="R38" s="47"/>
      <c r="S38" s="53"/>
      <c r="T38" s="52">
        <f>VLOOKUP(C38,'[2]9月门店任务'!$B:$AA,25,0)</f>
        <v>0.700250894440588</v>
      </c>
      <c r="U38" s="52"/>
      <c r="V38" s="49"/>
    </row>
    <row r="39" s="19" customFormat="1" spans="1:22">
      <c r="A39" s="31">
        <v>37</v>
      </c>
      <c r="B39" s="32">
        <v>111400</v>
      </c>
      <c r="C39" s="32">
        <v>111400</v>
      </c>
      <c r="D39" s="33" t="s">
        <v>73</v>
      </c>
      <c r="E39" s="33" t="s">
        <v>66</v>
      </c>
      <c r="F39" s="34">
        <v>400</v>
      </c>
      <c r="G39" s="32" t="s">
        <v>39</v>
      </c>
      <c r="H39" s="35" t="s">
        <v>26</v>
      </c>
      <c r="I39" s="35"/>
      <c r="J39" s="47">
        <v>9240</v>
      </c>
      <c r="K39" s="48">
        <v>0.264069264069264</v>
      </c>
      <c r="L39" s="49">
        <v>2440</v>
      </c>
      <c r="M39" s="47">
        <f t="shared" si="3"/>
        <v>9760</v>
      </c>
      <c r="N39" s="49">
        <v>4772.73</v>
      </c>
      <c r="O39" s="49"/>
      <c r="P39" s="49">
        <f t="shared" si="4"/>
        <v>4772.73</v>
      </c>
      <c r="Q39" s="52">
        <f t="shared" si="5"/>
        <v>0.489009221311475</v>
      </c>
      <c r="R39" s="47"/>
      <c r="S39" s="53">
        <v>100</v>
      </c>
      <c r="T39" s="52">
        <f>VLOOKUP(C39,'[2]9月门店任务'!$B:$AA,25,0)</f>
        <v>0.430480611620795</v>
      </c>
      <c r="U39" s="52"/>
      <c r="V39" s="49"/>
    </row>
    <row r="40" s="19" customFormat="1" ht="27" spans="1:22">
      <c r="A40" s="31">
        <v>38</v>
      </c>
      <c r="B40" s="32">
        <v>585</v>
      </c>
      <c r="C40" s="32">
        <v>2512</v>
      </c>
      <c r="D40" s="33" t="s">
        <v>74</v>
      </c>
      <c r="E40" s="33" t="s">
        <v>66</v>
      </c>
      <c r="F40" s="34">
        <v>400</v>
      </c>
      <c r="G40" s="32" t="s">
        <v>52</v>
      </c>
      <c r="H40" s="35" t="s">
        <v>26</v>
      </c>
      <c r="I40" s="35"/>
      <c r="J40" s="47">
        <v>10600</v>
      </c>
      <c r="K40" s="48">
        <v>0.232075471698113</v>
      </c>
      <c r="L40" s="49">
        <v>2460</v>
      </c>
      <c r="M40" s="47">
        <f t="shared" si="3"/>
        <v>9840</v>
      </c>
      <c r="N40" s="49">
        <v>9860.21</v>
      </c>
      <c r="O40" s="49">
        <f>VLOOKUP(C40,[1]Sheet1!$A:$C,3,0)</f>
        <v>194.76</v>
      </c>
      <c r="P40" s="49">
        <f t="shared" si="4"/>
        <v>10054.97</v>
      </c>
      <c r="Q40" s="52">
        <f t="shared" si="5"/>
        <v>1.02184654471545</v>
      </c>
      <c r="R40" s="47">
        <v>160</v>
      </c>
      <c r="S40" s="53"/>
      <c r="T40" s="52">
        <f>VLOOKUP(C40,'[2]9月门店任务'!$B:$AA,25,0)</f>
        <v>0.69500318627451</v>
      </c>
      <c r="U40" s="52"/>
      <c r="V40" s="49"/>
    </row>
    <row r="41" s="19" customFormat="1" spans="1:22">
      <c r="A41" s="31">
        <v>39</v>
      </c>
      <c r="B41" s="32">
        <v>118074</v>
      </c>
      <c r="C41" s="32">
        <v>118074</v>
      </c>
      <c r="D41" s="33" t="s">
        <v>75</v>
      </c>
      <c r="E41" s="33" t="s">
        <v>66</v>
      </c>
      <c r="F41" s="34">
        <v>400</v>
      </c>
      <c r="G41" s="32" t="s">
        <v>30</v>
      </c>
      <c r="H41" s="35" t="s">
        <v>26</v>
      </c>
      <c r="I41" s="35"/>
      <c r="J41" s="47">
        <v>9880</v>
      </c>
      <c r="K41" s="48">
        <v>0.246963562753036</v>
      </c>
      <c r="L41" s="49">
        <v>2440</v>
      </c>
      <c r="M41" s="47">
        <f t="shared" si="3"/>
        <v>9760</v>
      </c>
      <c r="N41" s="49">
        <v>7921.21</v>
      </c>
      <c r="O41" s="49">
        <f>VLOOKUP(C41,[1]Sheet1!$A:$C,3,0)</f>
        <v>938.1</v>
      </c>
      <c r="P41" s="49">
        <f t="shared" si="4"/>
        <v>8859.31</v>
      </c>
      <c r="Q41" s="52">
        <f t="shared" si="5"/>
        <v>0.90771618852459</v>
      </c>
      <c r="R41" s="47"/>
      <c r="S41" s="53"/>
      <c r="T41" s="52">
        <f>VLOOKUP(C41,'[2]9月门店任务'!$B:$AA,25,0)</f>
        <v>0.86253137254902</v>
      </c>
      <c r="U41" s="52"/>
      <c r="V41" s="49"/>
    </row>
    <row r="42" s="19" customFormat="1" spans="1:22">
      <c r="A42" s="31">
        <v>40</v>
      </c>
      <c r="B42" s="35">
        <v>105267</v>
      </c>
      <c r="C42" s="32">
        <v>105267</v>
      </c>
      <c r="D42" s="33" t="s">
        <v>76</v>
      </c>
      <c r="E42" s="33" t="s">
        <v>66</v>
      </c>
      <c r="F42" s="34">
        <v>400</v>
      </c>
      <c r="G42" s="32" t="s">
        <v>34</v>
      </c>
      <c r="H42" s="35" t="s">
        <v>26</v>
      </c>
      <c r="I42" s="35"/>
      <c r="J42" s="47">
        <v>9780</v>
      </c>
      <c r="K42" s="48">
        <v>0.239263803680982</v>
      </c>
      <c r="L42" s="49">
        <v>2340</v>
      </c>
      <c r="M42" s="47">
        <f t="shared" si="3"/>
        <v>9360</v>
      </c>
      <c r="N42" s="49">
        <v>7194.53</v>
      </c>
      <c r="O42" s="49"/>
      <c r="P42" s="49">
        <f t="shared" si="4"/>
        <v>7194.53</v>
      </c>
      <c r="Q42" s="52">
        <f t="shared" si="5"/>
        <v>0.768646367521368</v>
      </c>
      <c r="R42" s="47"/>
      <c r="S42" s="53">
        <v>100</v>
      </c>
      <c r="T42" s="52">
        <f>VLOOKUP(C42,'[2]9月门店任务'!$B:$AA,25,0)</f>
        <v>0.686366785290629</v>
      </c>
      <c r="U42" s="52"/>
      <c r="V42" s="49"/>
    </row>
    <row r="43" s="19" customFormat="1" ht="27" spans="1:22">
      <c r="A43" s="31">
        <v>41</v>
      </c>
      <c r="B43" s="32">
        <v>138202</v>
      </c>
      <c r="C43" s="32">
        <v>138202</v>
      </c>
      <c r="D43" s="33" t="s">
        <v>77</v>
      </c>
      <c r="E43" s="33" t="s">
        <v>66</v>
      </c>
      <c r="F43" s="34">
        <v>400</v>
      </c>
      <c r="G43" s="32" t="s">
        <v>30</v>
      </c>
      <c r="H43" s="35" t="s">
        <v>26</v>
      </c>
      <c r="I43" s="35"/>
      <c r="J43" s="47">
        <v>9000</v>
      </c>
      <c r="K43" s="48">
        <v>0.26</v>
      </c>
      <c r="L43" s="49">
        <v>2340</v>
      </c>
      <c r="M43" s="47">
        <f t="shared" si="3"/>
        <v>9360</v>
      </c>
      <c r="N43" s="49">
        <v>9433.29</v>
      </c>
      <c r="O43" s="49"/>
      <c r="P43" s="49">
        <f t="shared" si="4"/>
        <v>9433.29</v>
      </c>
      <c r="Q43" s="52">
        <f t="shared" si="5"/>
        <v>1.00783012820513</v>
      </c>
      <c r="R43" s="47">
        <v>160</v>
      </c>
      <c r="S43" s="53"/>
      <c r="T43" s="52">
        <f>VLOOKUP(C43,'[2]9月门店任务'!$B:$AA,25,0)</f>
        <v>0.823786142676768</v>
      </c>
      <c r="U43" s="52"/>
      <c r="V43" s="49"/>
    </row>
    <row r="44" s="19" customFormat="1" spans="1:22">
      <c r="A44" s="31">
        <v>42</v>
      </c>
      <c r="B44" s="32">
        <v>391</v>
      </c>
      <c r="C44" s="32">
        <v>2802</v>
      </c>
      <c r="D44" s="33" t="s">
        <v>78</v>
      </c>
      <c r="E44" s="33" t="s">
        <v>66</v>
      </c>
      <c r="F44" s="34">
        <v>400</v>
      </c>
      <c r="G44" s="32" t="s">
        <v>34</v>
      </c>
      <c r="H44" s="35" t="s">
        <v>26</v>
      </c>
      <c r="I44" s="35"/>
      <c r="J44" s="47">
        <v>8200</v>
      </c>
      <c r="K44" s="48">
        <v>0.317073170731707</v>
      </c>
      <c r="L44" s="49">
        <v>2600</v>
      </c>
      <c r="M44" s="47">
        <f t="shared" si="3"/>
        <v>10400</v>
      </c>
      <c r="N44" s="49">
        <v>6675.76</v>
      </c>
      <c r="O44" s="49"/>
      <c r="P44" s="49">
        <f t="shared" si="4"/>
        <v>6675.76</v>
      </c>
      <c r="Q44" s="52">
        <f t="shared" si="5"/>
        <v>0.6419</v>
      </c>
      <c r="R44" s="47"/>
      <c r="S44" s="53">
        <v>100</v>
      </c>
      <c r="T44" s="52">
        <f>VLOOKUP(C44,'[2]9月门店任务'!$B:$AA,25,0)</f>
        <v>0.85933303030303</v>
      </c>
      <c r="U44" s="52"/>
      <c r="V44" s="49"/>
    </row>
    <row r="45" s="19" customFormat="1" spans="1:22">
      <c r="A45" s="31">
        <v>43</v>
      </c>
      <c r="B45" s="32">
        <v>724</v>
      </c>
      <c r="C45" s="32">
        <v>2735</v>
      </c>
      <c r="D45" s="33" t="s">
        <v>79</v>
      </c>
      <c r="E45" s="33" t="s">
        <v>66</v>
      </c>
      <c r="F45" s="34">
        <v>400</v>
      </c>
      <c r="G45" s="32" t="s">
        <v>52</v>
      </c>
      <c r="H45" s="35" t="s">
        <v>26</v>
      </c>
      <c r="I45" s="35"/>
      <c r="J45" s="47">
        <v>9880</v>
      </c>
      <c r="K45" s="48">
        <v>0.226720647773279</v>
      </c>
      <c r="L45" s="49">
        <v>2240</v>
      </c>
      <c r="M45" s="47">
        <f t="shared" si="3"/>
        <v>8960</v>
      </c>
      <c r="N45" s="49">
        <v>7282.62</v>
      </c>
      <c r="O45" s="49"/>
      <c r="P45" s="49">
        <f t="shared" si="4"/>
        <v>7282.62</v>
      </c>
      <c r="Q45" s="52">
        <f t="shared" si="5"/>
        <v>0.812792410714286</v>
      </c>
      <c r="R45" s="47"/>
      <c r="S45" s="53"/>
      <c r="T45" s="52">
        <f>VLOOKUP(C45,'[2]9月门店任务'!$B:$AA,25,0)</f>
        <v>0.672885830867395</v>
      </c>
      <c r="U45" s="52"/>
      <c r="V45" s="49"/>
    </row>
    <row r="46" s="19" customFormat="1" spans="1:22">
      <c r="A46" s="31">
        <v>44</v>
      </c>
      <c r="B46" s="32">
        <v>105910</v>
      </c>
      <c r="C46" s="32">
        <v>105910</v>
      </c>
      <c r="D46" s="33" t="s">
        <v>80</v>
      </c>
      <c r="E46" s="33" t="s">
        <v>66</v>
      </c>
      <c r="F46" s="34">
        <v>400</v>
      </c>
      <c r="G46" s="32" t="s">
        <v>25</v>
      </c>
      <c r="H46" s="35" t="s">
        <v>26</v>
      </c>
      <c r="I46" s="35"/>
      <c r="J46" s="47">
        <v>7100</v>
      </c>
      <c r="K46" s="48">
        <v>0.326760563380282</v>
      </c>
      <c r="L46" s="49">
        <v>2320</v>
      </c>
      <c r="M46" s="47">
        <f t="shared" si="3"/>
        <v>9280</v>
      </c>
      <c r="N46" s="49">
        <v>7573.88</v>
      </c>
      <c r="O46" s="49">
        <f>VLOOKUP(C46,[1]Sheet1!$A:$C,3,0)</f>
        <v>635.96</v>
      </c>
      <c r="P46" s="49">
        <f t="shared" si="4"/>
        <v>8209.84</v>
      </c>
      <c r="Q46" s="52">
        <f t="shared" si="5"/>
        <v>0.884681034482759</v>
      </c>
      <c r="R46" s="47"/>
      <c r="S46" s="53"/>
      <c r="T46" s="52">
        <f>VLOOKUP(C46,'[2]9月门店任务'!$B:$AA,25,0)</f>
        <v>0.788119932432432</v>
      </c>
      <c r="U46" s="52"/>
      <c r="V46" s="49"/>
    </row>
    <row r="47" s="19" customFormat="1" spans="1:22">
      <c r="A47" s="31">
        <v>45</v>
      </c>
      <c r="B47" s="32">
        <v>744</v>
      </c>
      <c r="C47" s="32">
        <v>2820</v>
      </c>
      <c r="D47" s="33" t="s">
        <v>81</v>
      </c>
      <c r="E47" s="33" t="s">
        <v>66</v>
      </c>
      <c r="F47" s="34">
        <v>400</v>
      </c>
      <c r="G47" s="32" t="s">
        <v>25</v>
      </c>
      <c r="H47" s="35" t="s">
        <v>26</v>
      </c>
      <c r="I47" s="35"/>
      <c r="J47" s="47">
        <v>8000</v>
      </c>
      <c r="K47" s="48">
        <v>0.255</v>
      </c>
      <c r="L47" s="49">
        <v>2040</v>
      </c>
      <c r="M47" s="47">
        <f t="shared" si="3"/>
        <v>8160</v>
      </c>
      <c r="N47" s="49">
        <v>6580.91</v>
      </c>
      <c r="O47" s="49">
        <f>VLOOKUP(C47,[1]Sheet1!$A:$C,3,0)</f>
        <v>1139.94</v>
      </c>
      <c r="P47" s="49">
        <f t="shared" si="4"/>
        <v>7720.85</v>
      </c>
      <c r="Q47" s="52">
        <f t="shared" si="5"/>
        <v>0.946182598039216</v>
      </c>
      <c r="R47" s="47"/>
      <c r="S47" s="53"/>
      <c r="T47" s="52">
        <f>VLOOKUP(C47,'[2]9月门店任务'!$B:$AA,25,0)</f>
        <v>0.650291524265209</v>
      </c>
      <c r="U47" s="52"/>
      <c r="V47" s="49"/>
    </row>
    <row r="48" s="19" customFormat="1" spans="1:22">
      <c r="A48" s="31">
        <v>46</v>
      </c>
      <c r="B48" s="32">
        <v>587</v>
      </c>
      <c r="C48" s="32">
        <v>2904</v>
      </c>
      <c r="D48" s="33" t="s">
        <v>82</v>
      </c>
      <c r="E48" s="33" t="s">
        <v>66</v>
      </c>
      <c r="F48" s="34">
        <v>400</v>
      </c>
      <c r="G48" s="32" t="s">
        <v>39</v>
      </c>
      <c r="H48" s="35" t="s">
        <v>26</v>
      </c>
      <c r="I48" s="35"/>
      <c r="J48" s="47">
        <v>8300</v>
      </c>
      <c r="K48" s="48">
        <v>0.271084337349398</v>
      </c>
      <c r="L48" s="49">
        <v>2250</v>
      </c>
      <c r="M48" s="47">
        <f t="shared" si="3"/>
        <v>9000</v>
      </c>
      <c r="N48" s="49">
        <v>7761.06</v>
      </c>
      <c r="O48" s="49"/>
      <c r="P48" s="49">
        <f t="shared" si="4"/>
        <v>7761.06</v>
      </c>
      <c r="Q48" s="52">
        <f t="shared" si="5"/>
        <v>0.86234</v>
      </c>
      <c r="R48" s="47"/>
      <c r="S48" s="53"/>
      <c r="T48" s="52">
        <f>VLOOKUP(C48,'[2]9月门店任务'!$B:$AA,25,0)</f>
        <v>0.680246958089229</v>
      </c>
      <c r="U48" s="52"/>
      <c r="V48" s="49"/>
    </row>
    <row r="49" s="19" customFormat="1" spans="1:22">
      <c r="A49" s="31">
        <v>47</v>
      </c>
      <c r="B49" s="32">
        <v>54</v>
      </c>
      <c r="C49" s="32">
        <v>2914</v>
      </c>
      <c r="D49" s="33" t="s">
        <v>83</v>
      </c>
      <c r="E49" s="33" t="s">
        <v>84</v>
      </c>
      <c r="F49" s="36">
        <v>200</v>
      </c>
      <c r="G49" s="37" t="s">
        <v>85</v>
      </c>
      <c r="H49" s="35" t="s">
        <v>26</v>
      </c>
      <c r="I49" s="35"/>
      <c r="J49" s="47">
        <v>9000</v>
      </c>
      <c r="K49" s="48">
        <v>0.315555555555556</v>
      </c>
      <c r="L49" s="49">
        <v>2840</v>
      </c>
      <c r="M49" s="47">
        <f t="shared" si="3"/>
        <v>11360</v>
      </c>
      <c r="N49" s="49">
        <v>7918.76</v>
      </c>
      <c r="O49" s="49"/>
      <c r="P49" s="49">
        <f t="shared" si="4"/>
        <v>7918.76</v>
      </c>
      <c r="Q49" s="52">
        <f t="shared" si="5"/>
        <v>0.697073943661972</v>
      </c>
      <c r="R49" s="47"/>
      <c r="S49" s="53">
        <v>50</v>
      </c>
      <c r="T49" s="52">
        <f>VLOOKUP(C49,'[2]9月门店任务'!$B:$AA,25,0)</f>
        <v>0.717924735729387</v>
      </c>
      <c r="U49" s="52"/>
      <c r="V49" s="49"/>
    </row>
    <row r="50" s="19" customFormat="1" spans="1:22">
      <c r="A50" s="31">
        <v>48</v>
      </c>
      <c r="B50" s="32">
        <v>379</v>
      </c>
      <c r="C50" s="32">
        <v>2451</v>
      </c>
      <c r="D50" s="33" t="s">
        <v>86</v>
      </c>
      <c r="E50" s="33" t="s">
        <v>84</v>
      </c>
      <c r="F50" s="36">
        <v>200</v>
      </c>
      <c r="G50" s="37" t="s">
        <v>34</v>
      </c>
      <c r="H50" s="35" t="s">
        <v>26</v>
      </c>
      <c r="I50" s="35"/>
      <c r="J50" s="47">
        <v>10600</v>
      </c>
      <c r="K50" s="48">
        <v>0.230188679245283</v>
      </c>
      <c r="L50" s="49">
        <v>2440</v>
      </c>
      <c r="M50" s="47">
        <f t="shared" si="3"/>
        <v>9760</v>
      </c>
      <c r="N50" s="49">
        <v>7380.33</v>
      </c>
      <c r="O50" s="49"/>
      <c r="P50" s="49">
        <f t="shared" si="4"/>
        <v>7380.33</v>
      </c>
      <c r="Q50" s="52">
        <f t="shared" si="5"/>
        <v>0.756181352459016</v>
      </c>
      <c r="R50" s="47"/>
      <c r="S50" s="53">
        <v>50</v>
      </c>
      <c r="T50" s="52">
        <f>VLOOKUP(C50,'[2]9月门店任务'!$B:$AA,25,0)</f>
        <v>0.545239100346021</v>
      </c>
      <c r="U50" s="52"/>
      <c r="V50" s="49"/>
    </row>
    <row r="51" s="19" customFormat="1" spans="1:22">
      <c r="A51" s="31">
        <v>49</v>
      </c>
      <c r="B51" s="32">
        <v>517</v>
      </c>
      <c r="C51" s="32">
        <v>2826</v>
      </c>
      <c r="D51" s="33" t="s">
        <v>87</v>
      </c>
      <c r="E51" s="33" t="s">
        <v>84</v>
      </c>
      <c r="F51" s="36">
        <v>200</v>
      </c>
      <c r="G51" s="37" t="s">
        <v>34</v>
      </c>
      <c r="H51" s="35" t="s">
        <v>26</v>
      </c>
      <c r="I51" s="35" t="s">
        <v>88</v>
      </c>
      <c r="J51" s="47">
        <v>9200</v>
      </c>
      <c r="K51" s="48">
        <v>0.265217391304348</v>
      </c>
      <c r="L51" s="49">
        <v>2440</v>
      </c>
      <c r="M51" s="47">
        <f t="shared" si="3"/>
        <v>9760</v>
      </c>
      <c r="N51" s="49">
        <v>6771.03</v>
      </c>
      <c r="O51" s="49"/>
      <c r="P51" s="49">
        <f t="shared" si="4"/>
        <v>6771.03</v>
      </c>
      <c r="Q51" s="52">
        <f t="shared" si="5"/>
        <v>0.693753073770492</v>
      </c>
      <c r="R51" s="47"/>
      <c r="S51" s="53">
        <v>50</v>
      </c>
      <c r="T51" s="52">
        <f>VLOOKUP(C51,'[2]9月门店任务'!$B:$AA,25,0)</f>
        <v>0.571544320987654</v>
      </c>
      <c r="U51" s="52"/>
      <c r="V51" s="49"/>
    </row>
    <row r="52" s="19" customFormat="1" spans="1:22">
      <c r="A52" s="31">
        <v>50</v>
      </c>
      <c r="B52" s="32">
        <v>359</v>
      </c>
      <c r="C52" s="32">
        <v>2443</v>
      </c>
      <c r="D52" s="33" t="s">
        <v>89</v>
      </c>
      <c r="E52" s="33" t="s">
        <v>84</v>
      </c>
      <c r="F52" s="36">
        <v>200</v>
      </c>
      <c r="G52" s="37" t="s">
        <v>34</v>
      </c>
      <c r="H52" s="35" t="s">
        <v>26</v>
      </c>
      <c r="I52" s="35"/>
      <c r="J52" s="47">
        <v>9780</v>
      </c>
      <c r="K52" s="48">
        <v>0.247546012269939</v>
      </c>
      <c r="L52" s="49">
        <v>2421</v>
      </c>
      <c r="M52" s="47">
        <f t="shared" si="3"/>
        <v>9684</v>
      </c>
      <c r="N52" s="49">
        <v>6542.37</v>
      </c>
      <c r="O52" s="49">
        <f>VLOOKUP(C52,[1]Sheet1!$A:$C,3,0)</f>
        <v>635.7</v>
      </c>
      <c r="P52" s="49">
        <f t="shared" si="4"/>
        <v>7178.07</v>
      </c>
      <c r="Q52" s="52">
        <f t="shared" si="5"/>
        <v>0.741229863692689</v>
      </c>
      <c r="R52" s="47"/>
      <c r="S52" s="53">
        <v>50</v>
      </c>
      <c r="T52" s="52">
        <f>VLOOKUP(C52,'[2]9月门店任务'!$B:$AA,25,0)</f>
        <v>0.603829043889096</v>
      </c>
      <c r="U52" s="52"/>
      <c r="V52" s="49"/>
    </row>
    <row r="53" s="19" customFormat="1" spans="1:22">
      <c r="A53" s="31">
        <v>51</v>
      </c>
      <c r="B53" s="32">
        <v>513</v>
      </c>
      <c r="C53" s="32">
        <v>2479</v>
      </c>
      <c r="D53" s="33" t="s">
        <v>90</v>
      </c>
      <c r="E53" s="33" t="s">
        <v>84</v>
      </c>
      <c r="F53" s="36">
        <v>200</v>
      </c>
      <c r="G53" s="37" t="s">
        <v>34</v>
      </c>
      <c r="H53" s="35" t="s">
        <v>26</v>
      </c>
      <c r="I53" s="35"/>
      <c r="J53" s="47">
        <v>8680</v>
      </c>
      <c r="K53" s="48">
        <v>0.237903225806452</v>
      </c>
      <c r="L53" s="49">
        <v>2065</v>
      </c>
      <c r="M53" s="47">
        <f t="shared" si="3"/>
        <v>8260</v>
      </c>
      <c r="N53" s="49">
        <v>6575.42</v>
      </c>
      <c r="O53" s="49"/>
      <c r="P53" s="49">
        <f t="shared" si="4"/>
        <v>6575.42</v>
      </c>
      <c r="Q53" s="52">
        <f t="shared" si="5"/>
        <v>0.796055690072639</v>
      </c>
      <c r="R53" s="47"/>
      <c r="S53" s="53">
        <v>50</v>
      </c>
      <c r="T53" s="52">
        <f>VLOOKUP(C53,'[2]9月门店任务'!$B:$AA,25,0)</f>
        <v>0.656871111111111</v>
      </c>
      <c r="U53" s="52"/>
      <c r="V53" s="49"/>
    </row>
    <row r="54" s="19" customFormat="1" spans="1:22">
      <c r="A54" s="31">
        <v>52</v>
      </c>
      <c r="B54" s="32">
        <v>104428</v>
      </c>
      <c r="C54" s="32">
        <v>104428</v>
      </c>
      <c r="D54" s="33" t="s">
        <v>91</v>
      </c>
      <c r="E54" s="33" t="s">
        <v>84</v>
      </c>
      <c r="F54" s="36">
        <v>200</v>
      </c>
      <c r="G54" s="37" t="s">
        <v>85</v>
      </c>
      <c r="H54" s="35" t="s">
        <v>26</v>
      </c>
      <c r="I54" s="35"/>
      <c r="J54" s="47">
        <v>8250</v>
      </c>
      <c r="K54" s="48">
        <v>0.244848484848485</v>
      </c>
      <c r="L54" s="49">
        <v>2020</v>
      </c>
      <c r="M54" s="47">
        <f t="shared" si="3"/>
        <v>8080</v>
      </c>
      <c r="N54" s="49">
        <v>8092.41</v>
      </c>
      <c r="O54" s="49"/>
      <c r="P54" s="49">
        <f t="shared" si="4"/>
        <v>8092.41</v>
      </c>
      <c r="Q54" s="52">
        <f t="shared" si="5"/>
        <v>1.00153589108911</v>
      </c>
      <c r="R54" s="47">
        <v>80</v>
      </c>
      <c r="S54" s="53"/>
      <c r="T54" s="52">
        <f>VLOOKUP(C54,'[2]9月门店任务'!$B:$AA,25,0)</f>
        <v>0.675846198830409</v>
      </c>
      <c r="U54" s="52"/>
      <c r="V54" s="49"/>
    </row>
    <row r="55" s="19" customFormat="1" spans="1:22">
      <c r="A55" s="31">
        <v>53</v>
      </c>
      <c r="B55" s="32">
        <v>102565</v>
      </c>
      <c r="C55" s="32">
        <v>102565</v>
      </c>
      <c r="D55" s="33" t="s">
        <v>92</v>
      </c>
      <c r="E55" s="33" t="s">
        <v>84</v>
      </c>
      <c r="F55" s="36">
        <v>200</v>
      </c>
      <c r="G55" s="37" t="s">
        <v>34</v>
      </c>
      <c r="H55" s="35" t="s">
        <v>26</v>
      </c>
      <c r="I55" s="35"/>
      <c r="J55" s="47">
        <v>7900</v>
      </c>
      <c r="K55" s="48">
        <v>0.245569620253165</v>
      </c>
      <c r="L55" s="49">
        <v>1940</v>
      </c>
      <c r="M55" s="47">
        <f t="shared" si="3"/>
        <v>7760</v>
      </c>
      <c r="N55" s="49">
        <v>5213.14</v>
      </c>
      <c r="O55" s="49">
        <f>VLOOKUP(C55,[1]Sheet1!$A:$C,3,0)</f>
        <v>418.02</v>
      </c>
      <c r="P55" s="49">
        <f t="shared" si="4"/>
        <v>5631.16</v>
      </c>
      <c r="Q55" s="52">
        <f t="shared" si="5"/>
        <v>0.725664948453608</v>
      </c>
      <c r="R55" s="47"/>
      <c r="S55" s="53">
        <v>50</v>
      </c>
      <c r="T55" s="52">
        <f>VLOOKUP(C55,'[2]9月门店任务'!$B:$AA,25,0)</f>
        <v>0.717736103896104</v>
      </c>
      <c r="U55" s="52"/>
      <c r="V55" s="49"/>
    </row>
    <row r="56" s="19" customFormat="1" spans="1:22">
      <c r="A56" s="31">
        <v>54</v>
      </c>
      <c r="B56" s="32">
        <v>102934</v>
      </c>
      <c r="C56" s="32">
        <v>102934</v>
      </c>
      <c r="D56" s="33" t="s">
        <v>93</v>
      </c>
      <c r="E56" s="33" t="s">
        <v>84</v>
      </c>
      <c r="F56" s="36">
        <v>200</v>
      </c>
      <c r="G56" s="37" t="s">
        <v>34</v>
      </c>
      <c r="H56" s="35" t="s">
        <v>26</v>
      </c>
      <c r="I56" s="35"/>
      <c r="J56" s="47">
        <v>9200</v>
      </c>
      <c r="K56" s="48">
        <v>0.26304347826087</v>
      </c>
      <c r="L56" s="49">
        <v>2420</v>
      </c>
      <c r="M56" s="47">
        <f t="shared" si="3"/>
        <v>9680</v>
      </c>
      <c r="N56" s="49">
        <v>6840.54</v>
      </c>
      <c r="O56" s="49"/>
      <c r="P56" s="49">
        <f t="shared" si="4"/>
        <v>6840.54</v>
      </c>
      <c r="Q56" s="52">
        <f t="shared" si="5"/>
        <v>0.706667355371901</v>
      </c>
      <c r="R56" s="47"/>
      <c r="S56" s="53">
        <v>50</v>
      </c>
      <c r="T56" s="52">
        <f>VLOOKUP(C56,'[2]9月门店任务'!$B:$AA,25,0)</f>
        <v>0.513684701492537</v>
      </c>
      <c r="U56" s="52"/>
      <c r="V56" s="49"/>
    </row>
    <row r="57" s="19" customFormat="1" spans="1:22">
      <c r="A57" s="31">
        <v>55</v>
      </c>
      <c r="B57" s="32">
        <v>747</v>
      </c>
      <c r="C57" s="32">
        <v>2804</v>
      </c>
      <c r="D57" s="33" t="s">
        <v>94</v>
      </c>
      <c r="E57" s="33" t="s">
        <v>84</v>
      </c>
      <c r="F57" s="36">
        <v>200</v>
      </c>
      <c r="G57" s="37" t="s">
        <v>34</v>
      </c>
      <c r="H57" s="35" t="s">
        <v>26</v>
      </c>
      <c r="I57" s="35"/>
      <c r="J57" s="47">
        <v>8300</v>
      </c>
      <c r="K57" s="48">
        <v>0.281927710843373</v>
      </c>
      <c r="L57" s="49">
        <v>2340</v>
      </c>
      <c r="M57" s="47">
        <f t="shared" si="3"/>
        <v>9360</v>
      </c>
      <c r="N57" s="49">
        <v>6202.09</v>
      </c>
      <c r="O57" s="49"/>
      <c r="P57" s="49">
        <f t="shared" si="4"/>
        <v>6202.09</v>
      </c>
      <c r="Q57" s="52">
        <f t="shared" si="5"/>
        <v>0.662616452991453</v>
      </c>
      <c r="R57" s="47"/>
      <c r="S57" s="53">
        <v>50</v>
      </c>
      <c r="T57" s="52">
        <f>VLOOKUP(C57,'[2]9月门店任务'!$B:$AA,25,0)</f>
        <v>0.570712170291532</v>
      </c>
      <c r="U57" s="52"/>
      <c r="V57" s="49"/>
    </row>
    <row r="58" s="19" customFormat="1" spans="1:22">
      <c r="A58" s="31">
        <v>56</v>
      </c>
      <c r="B58" s="32">
        <v>511</v>
      </c>
      <c r="C58" s="32">
        <v>2797</v>
      </c>
      <c r="D58" s="33" t="s">
        <v>95</v>
      </c>
      <c r="E58" s="33" t="s">
        <v>84</v>
      </c>
      <c r="F58" s="36">
        <v>200</v>
      </c>
      <c r="G58" s="37" t="s">
        <v>52</v>
      </c>
      <c r="H58" s="35" t="s">
        <v>26</v>
      </c>
      <c r="I58" s="35"/>
      <c r="J58" s="47">
        <v>9780</v>
      </c>
      <c r="K58" s="48">
        <v>0.236707566462168</v>
      </c>
      <c r="L58" s="49">
        <v>2315</v>
      </c>
      <c r="M58" s="47">
        <f t="shared" si="3"/>
        <v>9260</v>
      </c>
      <c r="N58" s="49">
        <v>7117.18</v>
      </c>
      <c r="O58" s="49">
        <f>VLOOKUP(C58,[1]Sheet1!$A:$C,3,0)</f>
        <v>312.66</v>
      </c>
      <c r="P58" s="49">
        <f t="shared" si="4"/>
        <v>7429.84</v>
      </c>
      <c r="Q58" s="52">
        <f t="shared" si="5"/>
        <v>0.802358531317495</v>
      </c>
      <c r="R58" s="47"/>
      <c r="S58" s="53"/>
      <c r="T58" s="52">
        <f>VLOOKUP(C58,'[2]9月门店任务'!$B:$AA,25,0)</f>
        <v>0.713670833333333</v>
      </c>
      <c r="U58" s="52"/>
      <c r="V58" s="49"/>
    </row>
    <row r="59" s="19" customFormat="1" spans="1:22">
      <c r="A59" s="31">
        <v>57</v>
      </c>
      <c r="B59" s="32">
        <v>598</v>
      </c>
      <c r="C59" s="32">
        <v>2730</v>
      </c>
      <c r="D59" s="33" t="s">
        <v>96</v>
      </c>
      <c r="E59" s="33" t="s">
        <v>84</v>
      </c>
      <c r="F59" s="36">
        <v>200</v>
      </c>
      <c r="G59" s="37" t="s">
        <v>52</v>
      </c>
      <c r="H59" s="35" t="s">
        <v>26</v>
      </c>
      <c r="I59" s="35"/>
      <c r="J59" s="47">
        <v>9100</v>
      </c>
      <c r="K59" s="48">
        <v>0.248681318681319</v>
      </c>
      <c r="L59" s="49">
        <v>2263</v>
      </c>
      <c r="M59" s="47">
        <f t="shared" si="3"/>
        <v>9052</v>
      </c>
      <c r="N59" s="49">
        <v>9031.44</v>
      </c>
      <c r="O59" s="49"/>
      <c r="P59" s="49">
        <f t="shared" si="4"/>
        <v>9031.44</v>
      </c>
      <c r="Q59" s="52">
        <f t="shared" si="5"/>
        <v>0.997728678745029</v>
      </c>
      <c r="R59" s="47"/>
      <c r="S59" s="53"/>
      <c r="T59" s="52">
        <f>VLOOKUP(C59,'[2]9月门店任务'!$B:$AA,25,0)</f>
        <v>0.672815823450332</v>
      </c>
      <c r="U59" s="52"/>
      <c r="V59" s="49"/>
    </row>
    <row r="60" s="19" customFormat="1" spans="1:22">
      <c r="A60" s="31">
        <v>58</v>
      </c>
      <c r="B60" s="32">
        <v>106399</v>
      </c>
      <c r="C60" s="32">
        <v>106399</v>
      </c>
      <c r="D60" s="33" t="s">
        <v>97</v>
      </c>
      <c r="E60" s="33" t="s">
        <v>84</v>
      </c>
      <c r="F60" s="36">
        <v>200</v>
      </c>
      <c r="G60" s="37" t="s">
        <v>30</v>
      </c>
      <c r="H60" s="35" t="s">
        <v>26</v>
      </c>
      <c r="I60" s="35"/>
      <c r="J60" s="47">
        <v>9780</v>
      </c>
      <c r="K60" s="48">
        <v>0.212678936605317</v>
      </c>
      <c r="L60" s="49">
        <v>2080</v>
      </c>
      <c r="M60" s="47">
        <f t="shared" si="3"/>
        <v>8320</v>
      </c>
      <c r="N60" s="49">
        <v>8230.2</v>
      </c>
      <c r="O60" s="49"/>
      <c r="P60" s="49">
        <f t="shared" si="4"/>
        <v>8230.2</v>
      </c>
      <c r="Q60" s="52">
        <f t="shared" si="5"/>
        <v>0.989206730769231</v>
      </c>
      <c r="R60" s="47"/>
      <c r="S60" s="53"/>
      <c r="T60" s="52">
        <f>VLOOKUP(C60,'[2]9月门店任务'!$B:$AA,25,0)</f>
        <v>0.664770655270655</v>
      </c>
      <c r="U60" s="52"/>
      <c r="V60" s="49"/>
    </row>
    <row r="61" s="19" customFormat="1" spans="1:22">
      <c r="A61" s="31">
        <v>59</v>
      </c>
      <c r="B61" s="32">
        <v>578</v>
      </c>
      <c r="C61" s="32">
        <v>2819</v>
      </c>
      <c r="D61" s="33" t="s">
        <v>98</v>
      </c>
      <c r="E61" s="33" t="s">
        <v>84</v>
      </c>
      <c r="F61" s="36">
        <v>200</v>
      </c>
      <c r="G61" s="37" t="s">
        <v>52</v>
      </c>
      <c r="H61" s="35" t="s">
        <v>26</v>
      </c>
      <c r="I61" s="35"/>
      <c r="J61" s="47">
        <v>8800</v>
      </c>
      <c r="K61" s="48">
        <v>0.226136363636364</v>
      </c>
      <c r="L61" s="49">
        <v>1990</v>
      </c>
      <c r="M61" s="47">
        <f t="shared" si="3"/>
        <v>7960</v>
      </c>
      <c r="N61" s="49">
        <v>4044.03</v>
      </c>
      <c r="O61" s="49">
        <f>VLOOKUP(C61,[1]Sheet1!$A:$C,3,0)</f>
        <v>1904.67</v>
      </c>
      <c r="P61" s="49">
        <f t="shared" si="4"/>
        <v>5948.7</v>
      </c>
      <c r="Q61" s="52">
        <f t="shared" si="5"/>
        <v>0.747324120603015</v>
      </c>
      <c r="R61" s="47"/>
      <c r="S61" s="53">
        <v>50</v>
      </c>
      <c r="T61" s="52">
        <f>VLOOKUP(C61,'[2]9月门店任务'!$B:$AA,25,0)</f>
        <v>0.623573777777778</v>
      </c>
      <c r="U61" s="52"/>
      <c r="V61" s="49"/>
    </row>
    <row r="62" s="19" customFormat="1" ht="15" customHeight="1" spans="1:22">
      <c r="A62" s="31">
        <v>60</v>
      </c>
      <c r="B62" s="32">
        <v>108277</v>
      </c>
      <c r="C62" s="32">
        <v>108277</v>
      </c>
      <c r="D62" s="33" t="s">
        <v>99</v>
      </c>
      <c r="E62" s="33" t="s">
        <v>84</v>
      </c>
      <c r="F62" s="36">
        <v>200</v>
      </c>
      <c r="G62" s="37" t="s">
        <v>34</v>
      </c>
      <c r="H62" s="35" t="s">
        <v>26</v>
      </c>
      <c r="I62" s="35"/>
      <c r="J62" s="47">
        <v>8300</v>
      </c>
      <c r="K62" s="48">
        <v>0.236867469879518</v>
      </c>
      <c r="L62" s="49">
        <v>1966</v>
      </c>
      <c r="M62" s="47">
        <f t="shared" si="3"/>
        <v>7864</v>
      </c>
      <c r="N62" s="49">
        <v>4918.28</v>
      </c>
      <c r="O62" s="49">
        <f>VLOOKUP(C62,[1]Sheet1!$A:$C,3,0)</f>
        <v>158.99</v>
      </c>
      <c r="P62" s="49">
        <f t="shared" si="4"/>
        <v>5077.27</v>
      </c>
      <c r="Q62" s="52">
        <f t="shared" si="5"/>
        <v>0.645634537131231</v>
      </c>
      <c r="R62" s="47"/>
      <c r="S62" s="53">
        <v>50</v>
      </c>
      <c r="T62" s="52">
        <f>VLOOKUP(C62,'[2]9月门店任务'!$B:$AA,25,0)</f>
        <v>0.517976939203354</v>
      </c>
      <c r="U62" s="52"/>
      <c r="V62" s="49"/>
    </row>
    <row r="63" s="19" customFormat="1" ht="15" customHeight="1" spans="1:22">
      <c r="A63" s="31">
        <v>61</v>
      </c>
      <c r="B63" s="32">
        <v>387</v>
      </c>
      <c r="C63" s="32">
        <v>2751</v>
      </c>
      <c r="D63" s="33" t="s">
        <v>100</v>
      </c>
      <c r="E63" s="33" t="s">
        <v>84</v>
      </c>
      <c r="F63" s="36">
        <v>200</v>
      </c>
      <c r="G63" s="37" t="s">
        <v>30</v>
      </c>
      <c r="H63" s="35" t="s">
        <v>26</v>
      </c>
      <c r="I63" s="35"/>
      <c r="J63" s="47">
        <v>8350</v>
      </c>
      <c r="K63" s="48">
        <v>0.233652694610778</v>
      </c>
      <c r="L63" s="49">
        <v>1951</v>
      </c>
      <c r="M63" s="47">
        <f t="shared" si="3"/>
        <v>7804</v>
      </c>
      <c r="N63" s="49">
        <v>7246.62</v>
      </c>
      <c r="O63" s="49">
        <f>VLOOKUP(C63,[1]Sheet1!$A:$C,3,0)</f>
        <v>315.06</v>
      </c>
      <c r="P63" s="49">
        <f t="shared" si="4"/>
        <v>7561.68</v>
      </c>
      <c r="Q63" s="52">
        <f t="shared" si="5"/>
        <v>0.968949256791389</v>
      </c>
      <c r="R63" s="47"/>
      <c r="S63" s="53"/>
      <c r="T63" s="52">
        <f>VLOOKUP(C63,'[2]9月门店任务'!$B:$AA,25,0)</f>
        <v>0.665565958088346</v>
      </c>
      <c r="U63" s="52"/>
      <c r="V63" s="49"/>
    </row>
    <row r="64" s="19" customFormat="1" ht="15" customHeight="1" spans="1:22">
      <c r="A64" s="31">
        <v>62</v>
      </c>
      <c r="B64" s="32">
        <v>101453</v>
      </c>
      <c r="C64" s="32">
        <v>101453</v>
      </c>
      <c r="D64" s="33" t="s">
        <v>101</v>
      </c>
      <c r="E64" s="33" t="s">
        <v>84</v>
      </c>
      <c r="F64" s="36">
        <v>200</v>
      </c>
      <c r="G64" s="37" t="s">
        <v>30</v>
      </c>
      <c r="H64" s="35" t="s">
        <v>26</v>
      </c>
      <c r="I64" s="35"/>
      <c r="J64" s="47">
        <v>8000</v>
      </c>
      <c r="K64" s="48">
        <v>0.2395</v>
      </c>
      <c r="L64" s="49">
        <v>1916</v>
      </c>
      <c r="M64" s="47">
        <f t="shared" si="3"/>
        <v>7664</v>
      </c>
      <c r="N64" s="49">
        <v>7257.2</v>
      </c>
      <c r="O64" s="49"/>
      <c r="P64" s="49">
        <f t="shared" si="4"/>
        <v>7257.2</v>
      </c>
      <c r="Q64" s="52">
        <f t="shared" si="5"/>
        <v>0.946920668058455</v>
      </c>
      <c r="R64" s="47"/>
      <c r="S64" s="53"/>
      <c r="T64" s="52">
        <f>VLOOKUP(C64,'[2]9月门店任务'!$B:$AA,25,0)</f>
        <v>0.64478125</v>
      </c>
      <c r="U64" s="52"/>
      <c r="V64" s="49"/>
    </row>
    <row r="65" s="19" customFormat="1" spans="1:22">
      <c r="A65" s="31">
        <v>63</v>
      </c>
      <c r="B65" s="32">
        <v>717</v>
      </c>
      <c r="C65" s="32">
        <v>2854</v>
      </c>
      <c r="D65" s="33" t="s">
        <v>102</v>
      </c>
      <c r="E65" s="33" t="s">
        <v>84</v>
      </c>
      <c r="F65" s="36">
        <v>200</v>
      </c>
      <c r="G65" s="37" t="s">
        <v>39</v>
      </c>
      <c r="H65" s="35" t="s">
        <v>26</v>
      </c>
      <c r="I65" s="35"/>
      <c r="J65" s="47">
        <v>8000</v>
      </c>
      <c r="K65" s="48">
        <v>0.2375</v>
      </c>
      <c r="L65" s="49">
        <v>1900</v>
      </c>
      <c r="M65" s="47">
        <f t="shared" si="3"/>
        <v>7600</v>
      </c>
      <c r="N65" s="49">
        <v>6935.51</v>
      </c>
      <c r="O65" s="49"/>
      <c r="P65" s="49">
        <f t="shared" si="4"/>
        <v>6935.51</v>
      </c>
      <c r="Q65" s="52">
        <f t="shared" si="5"/>
        <v>0.912567105263158</v>
      </c>
      <c r="R65" s="47"/>
      <c r="S65" s="53"/>
      <c r="T65" s="52">
        <f>VLOOKUP(C65,'[2]9月门店任务'!$B:$AA,25,0)</f>
        <v>0.640023948220065</v>
      </c>
      <c r="U65" s="52"/>
      <c r="V65" s="49"/>
    </row>
    <row r="66" s="19" customFormat="1" spans="1:22">
      <c r="A66" s="31">
        <v>64</v>
      </c>
      <c r="B66" s="32">
        <v>103639</v>
      </c>
      <c r="C66" s="32">
        <v>103639</v>
      </c>
      <c r="D66" s="33" t="s">
        <v>103</v>
      </c>
      <c r="E66" s="33" t="s">
        <v>84</v>
      </c>
      <c r="F66" s="36">
        <v>200</v>
      </c>
      <c r="G66" s="37" t="s">
        <v>30</v>
      </c>
      <c r="H66" s="35" t="s">
        <v>26</v>
      </c>
      <c r="I66" s="35"/>
      <c r="J66" s="47">
        <v>8300</v>
      </c>
      <c r="K66" s="48">
        <v>0.226746987951807</v>
      </c>
      <c r="L66" s="49">
        <v>1882</v>
      </c>
      <c r="M66" s="47">
        <f t="shared" si="3"/>
        <v>7528</v>
      </c>
      <c r="N66" s="49">
        <v>7986.89</v>
      </c>
      <c r="O66" s="49"/>
      <c r="P66" s="49">
        <f t="shared" si="4"/>
        <v>7986.89</v>
      </c>
      <c r="Q66" s="52">
        <f t="shared" si="5"/>
        <v>1.06095775770457</v>
      </c>
      <c r="R66" s="47">
        <v>80</v>
      </c>
      <c r="S66" s="53"/>
      <c r="T66" s="52">
        <f>VLOOKUP(C66,'[2]9月门店任务'!$B:$AA,25,0)</f>
        <v>0.678248210395269</v>
      </c>
      <c r="U66" s="52"/>
      <c r="V66" s="49"/>
    </row>
    <row r="67" s="19" customFormat="1" ht="15" customHeight="1" spans="1:22">
      <c r="A67" s="31">
        <v>65</v>
      </c>
      <c r="B67" s="32">
        <v>515</v>
      </c>
      <c r="C67" s="32">
        <v>2808</v>
      </c>
      <c r="D67" s="33" t="s">
        <v>104</v>
      </c>
      <c r="E67" s="33" t="s">
        <v>84</v>
      </c>
      <c r="F67" s="36">
        <v>200</v>
      </c>
      <c r="G67" s="37" t="s">
        <v>52</v>
      </c>
      <c r="H67" s="35" t="s">
        <v>26</v>
      </c>
      <c r="I67" s="35"/>
      <c r="J67" s="47">
        <v>7920</v>
      </c>
      <c r="K67" s="48">
        <v>0.235479797979798</v>
      </c>
      <c r="L67" s="49">
        <v>1865</v>
      </c>
      <c r="M67" s="47">
        <f t="shared" si="3"/>
        <v>7460</v>
      </c>
      <c r="N67" s="49">
        <v>3817.29</v>
      </c>
      <c r="O67" s="49">
        <f>VLOOKUP(C67,[1]Sheet1!$A:$C,3,0)</f>
        <v>987.48</v>
      </c>
      <c r="P67" s="49">
        <f t="shared" si="4"/>
        <v>4804.77</v>
      </c>
      <c r="Q67" s="52">
        <f t="shared" si="5"/>
        <v>0.644071045576408</v>
      </c>
      <c r="R67" s="47"/>
      <c r="S67" s="53">
        <v>50</v>
      </c>
      <c r="T67" s="52">
        <f>VLOOKUP(C67,'[2]9月门店任务'!$B:$AA,25,0)</f>
        <v>0.596289666258004</v>
      </c>
      <c r="U67" s="52"/>
      <c r="V67" s="49"/>
    </row>
    <row r="68" s="19" customFormat="1" ht="15" customHeight="1" spans="1:22">
      <c r="A68" s="31">
        <v>66</v>
      </c>
      <c r="B68" s="32">
        <v>116919</v>
      </c>
      <c r="C68" s="32">
        <v>116919</v>
      </c>
      <c r="D68" s="33" t="s">
        <v>105</v>
      </c>
      <c r="E68" s="33" t="s">
        <v>84</v>
      </c>
      <c r="F68" s="36">
        <v>200</v>
      </c>
      <c r="G68" s="37" t="s">
        <v>25</v>
      </c>
      <c r="H68" s="35" t="s">
        <v>26</v>
      </c>
      <c r="I68" s="35"/>
      <c r="J68" s="47">
        <v>7200</v>
      </c>
      <c r="K68" s="48">
        <v>0.291666666666667</v>
      </c>
      <c r="L68" s="49">
        <v>2100</v>
      </c>
      <c r="M68" s="47">
        <f t="shared" ref="M68:M99" si="6">L68*4</f>
        <v>8400</v>
      </c>
      <c r="N68" s="49">
        <v>7731.09</v>
      </c>
      <c r="O68" s="49"/>
      <c r="P68" s="49">
        <f t="shared" ref="P68:P99" si="7">N68+O68</f>
        <v>7731.09</v>
      </c>
      <c r="Q68" s="52">
        <f t="shared" ref="Q68:Q99" si="8">P68/M68</f>
        <v>0.920367857142857</v>
      </c>
      <c r="R68" s="47"/>
      <c r="S68" s="53"/>
      <c r="T68" s="52">
        <f>VLOOKUP(C68,'[2]9月门店任务'!$B:$AA,25,0)</f>
        <v>0.830582146248813</v>
      </c>
      <c r="U68" s="52"/>
      <c r="V68" s="49"/>
    </row>
    <row r="69" s="19" customFormat="1" ht="18" customHeight="1" spans="1:22">
      <c r="A69" s="31">
        <v>67</v>
      </c>
      <c r="B69" s="32">
        <v>119263</v>
      </c>
      <c r="C69" s="32">
        <v>119263</v>
      </c>
      <c r="D69" s="33" t="s">
        <v>106</v>
      </c>
      <c r="E69" s="33" t="s">
        <v>84</v>
      </c>
      <c r="F69" s="36">
        <v>200</v>
      </c>
      <c r="G69" s="37" t="s">
        <v>30</v>
      </c>
      <c r="H69" s="35" t="s">
        <v>26</v>
      </c>
      <c r="I69" s="35"/>
      <c r="J69" s="47">
        <v>7400</v>
      </c>
      <c r="K69" s="48">
        <v>0.248648648648649</v>
      </c>
      <c r="L69" s="49">
        <v>1840</v>
      </c>
      <c r="M69" s="47">
        <f t="shared" si="6"/>
        <v>7360</v>
      </c>
      <c r="N69" s="49">
        <v>7440.96</v>
      </c>
      <c r="O69" s="49"/>
      <c r="P69" s="49">
        <f t="shared" si="7"/>
        <v>7440.96</v>
      </c>
      <c r="Q69" s="52">
        <f t="shared" si="8"/>
        <v>1.011</v>
      </c>
      <c r="R69" s="47">
        <v>80</v>
      </c>
      <c r="S69" s="53"/>
      <c r="T69" s="52">
        <f>VLOOKUP(C69,'[2]9月门店任务'!$B:$AA,25,0)</f>
        <v>0.948684343434343</v>
      </c>
      <c r="U69" s="52"/>
      <c r="V69" s="49"/>
    </row>
    <row r="70" s="19" customFormat="1" ht="24" customHeight="1" spans="1:22">
      <c r="A70" s="31">
        <v>68</v>
      </c>
      <c r="B70" s="32">
        <v>116482</v>
      </c>
      <c r="C70" s="32">
        <v>116482</v>
      </c>
      <c r="D70" s="33" t="s">
        <v>107</v>
      </c>
      <c r="E70" s="33" t="s">
        <v>84</v>
      </c>
      <c r="F70" s="36">
        <v>200</v>
      </c>
      <c r="G70" s="37" t="s">
        <v>25</v>
      </c>
      <c r="H70" s="35" t="s">
        <v>26</v>
      </c>
      <c r="I70" s="35"/>
      <c r="J70" s="47">
        <v>8500</v>
      </c>
      <c r="K70" s="48">
        <v>0.294117647058824</v>
      </c>
      <c r="L70" s="49">
        <v>2500</v>
      </c>
      <c r="M70" s="47">
        <f t="shared" si="6"/>
        <v>10000</v>
      </c>
      <c r="N70" s="49">
        <v>6785.45</v>
      </c>
      <c r="O70" s="49"/>
      <c r="P70" s="49">
        <f t="shared" si="7"/>
        <v>6785.45</v>
      </c>
      <c r="Q70" s="52">
        <f t="shared" si="8"/>
        <v>0.678545</v>
      </c>
      <c r="R70" s="47"/>
      <c r="S70" s="53">
        <v>50</v>
      </c>
      <c r="T70" s="52">
        <f>VLOOKUP(C70,'[2]9月门店任务'!$B:$AA,25,0)</f>
        <v>0.739693125587862</v>
      </c>
      <c r="U70" s="52"/>
      <c r="V70" s="49"/>
    </row>
    <row r="71" s="19" customFormat="1" ht="15" customHeight="1" spans="1:22">
      <c r="A71" s="31">
        <v>69</v>
      </c>
      <c r="B71" s="32">
        <v>709</v>
      </c>
      <c r="C71" s="32">
        <v>2497</v>
      </c>
      <c r="D71" s="33" t="s">
        <v>108</v>
      </c>
      <c r="E71" s="33" t="s">
        <v>84</v>
      </c>
      <c r="F71" s="36">
        <v>200</v>
      </c>
      <c r="G71" s="37" t="s">
        <v>52</v>
      </c>
      <c r="H71" s="35" t="s">
        <v>26</v>
      </c>
      <c r="I71" s="35"/>
      <c r="J71" s="47">
        <v>8100</v>
      </c>
      <c r="K71" s="48">
        <v>0.214814814814815</v>
      </c>
      <c r="L71" s="49">
        <v>1740</v>
      </c>
      <c r="M71" s="47">
        <f t="shared" si="6"/>
        <v>6960</v>
      </c>
      <c r="N71" s="49">
        <v>4766.07</v>
      </c>
      <c r="O71" s="49"/>
      <c r="P71" s="49">
        <f t="shared" si="7"/>
        <v>4766.07</v>
      </c>
      <c r="Q71" s="52">
        <f t="shared" si="8"/>
        <v>0.684780172413793</v>
      </c>
      <c r="R71" s="47"/>
      <c r="S71" s="53">
        <v>50</v>
      </c>
      <c r="T71" s="52">
        <f>VLOOKUP(C71,'[2]9月门店任务'!$B:$AA,25,0)</f>
        <v>0.559214708480791</v>
      </c>
      <c r="U71" s="52"/>
      <c r="V71" s="49"/>
    </row>
    <row r="72" s="19" customFormat="1" ht="15" customHeight="1" spans="1:22">
      <c r="A72" s="31">
        <v>70</v>
      </c>
      <c r="B72" s="32">
        <v>114286</v>
      </c>
      <c r="C72" s="32">
        <v>114286</v>
      </c>
      <c r="D72" s="33" t="s">
        <v>109</v>
      </c>
      <c r="E72" s="33" t="s">
        <v>84</v>
      </c>
      <c r="F72" s="36">
        <v>200</v>
      </c>
      <c r="G72" s="37" t="s">
        <v>30</v>
      </c>
      <c r="H72" s="35" t="s">
        <v>26</v>
      </c>
      <c r="I72" s="35"/>
      <c r="J72" s="47">
        <v>7400</v>
      </c>
      <c r="K72" s="48">
        <v>0.235135135135135</v>
      </c>
      <c r="L72" s="49">
        <v>1740</v>
      </c>
      <c r="M72" s="47">
        <f t="shared" si="6"/>
        <v>6960</v>
      </c>
      <c r="N72" s="49">
        <v>6080.37</v>
      </c>
      <c r="O72" s="49"/>
      <c r="P72" s="49">
        <f t="shared" si="7"/>
        <v>6080.37</v>
      </c>
      <c r="Q72" s="52">
        <f t="shared" si="8"/>
        <v>0.873616379310345</v>
      </c>
      <c r="R72" s="47"/>
      <c r="S72" s="53"/>
      <c r="T72" s="52">
        <f>VLOOKUP(C72,'[2]9月门店任务'!$B:$AA,25,0)</f>
        <v>0.705699557242252</v>
      </c>
      <c r="U72" s="52"/>
      <c r="V72" s="49"/>
    </row>
    <row r="73" s="19" customFormat="1" ht="15" customHeight="1" spans="1:22">
      <c r="A73" s="31">
        <v>71</v>
      </c>
      <c r="B73" s="32">
        <v>106865</v>
      </c>
      <c r="C73" s="32">
        <v>106865</v>
      </c>
      <c r="D73" s="33" t="s">
        <v>110</v>
      </c>
      <c r="E73" s="33" t="s">
        <v>84</v>
      </c>
      <c r="F73" s="36">
        <v>200</v>
      </c>
      <c r="G73" s="37" t="s">
        <v>25</v>
      </c>
      <c r="H73" s="35" t="s">
        <v>26</v>
      </c>
      <c r="I73" s="35"/>
      <c r="J73" s="47">
        <v>7000</v>
      </c>
      <c r="K73" s="48">
        <v>0.248571428571429</v>
      </c>
      <c r="L73" s="49">
        <v>1740</v>
      </c>
      <c r="M73" s="47">
        <f t="shared" si="6"/>
        <v>6960</v>
      </c>
      <c r="N73" s="49">
        <v>5605.85</v>
      </c>
      <c r="O73" s="49">
        <f>VLOOKUP(C73,[1]Sheet1!$A:$C,3,0)</f>
        <v>641.28</v>
      </c>
      <c r="P73" s="49">
        <f t="shared" si="7"/>
        <v>6247.13</v>
      </c>
      <c r="Q73" s="52">
        <f t="shared" si="8"/>
        <v>0.897576149425287</v>
      </c>
      <c r="R73" s="47"/>
      <c r="S73" s="53"/>
      <c r="T73" s="52">
        <f>VLOOKUP(C73,'[2]9月门店任务'!$B:$AA,25,0)</f>
        <v>0.664211711711712</v>
      </c>
      <c r="U73" s="52"/>
      <c r="V73" s="49"/>
    </row>
    <row r="74" s="19" customFormat="1" ht="15" customHeight="1" spans="1:22">
      <c r="A74" s="31">
        <v>72</v>
      </c>
      <c r="B74" s="54">
        <v>297863</v>
      </c>
      <c r="C74" s="32">
        <v>297863</v>
      </c>
      <c r="D74" s="33" t="s">
        <v>111</v>
      </c>
      <c r="E74" s="33" t="s">
        <v>84</v>
      </c>
      <c r="F74" s="36">
        <v>200</v>
      </c>
      <c r="G74" s="37" t="s">
        <v>52</v>
      </c>
      <c r="H74" s="35" t="s">
        <v>26</v>
      </c>
      <c r="I74" s="35" t="s">
        <v>64</v>
      </c>
      <c r="J74" s="47">
        <v>6600</v>
      </c>
      <c r="K74" s="48">
        <v>0.263636363636364</v>
      </c>
      <c r="L74" s="49">
        <v>1740</v>
      </c>
      <c r="M74" s="47">
        <f t="shared" si="6"/>
        <v>6960</v>
      </c>
      <c r="N74" s="49">
        <v>6542.53</v>
      </c>
      <c r="O74" s="49">
        <f>VLOOKUP(C74,[1]Sheet1!$A:$C,3,0)</f>
        <v>320.64</v>
      </c>
      <c r="P74" s="49">
        <f t="shared" si="7"/>
        <v>6863.17</v>
      </c>
      <c r="Q74" s="52">
        <f t="shared" si="8"/>
        <v>0.986087643678161</v>
      </c>
      <c r="R74" s="47"/>
      <c r="S74" s="53"/>
      <c r="T74" s="52">
        <f>VLOOKUP(C74,'[2]9月门店任务'!$B:$AA,25,0)</f>
        <v>0.973562666666667</v>
      </c>
      <c r="U74" s="52"/>
      <c r="V74" s="49"/>
    </row>
    <row r="75" s="19" customFormat="1" ht="15" customHeight="1" spans="1:22">
      <c r="A75" s="31">
        <v>73</v>
      </c>
      <c r="B75" s="32">
        <v>721</v>
      </c>
      <c r="C75" s="32">
        <v>2865</v>
      </c>
      <c r="D75" s="33" t="s">
        <v>112</v>
      </c>
      <c r="E75" s="33" t="s">
        <v>84</v>
      </c>
      <c r="F75" s="36">
        <v>200</v>
      </c>
      <c r="G75" s="37" t="s">
        <v>39</v>
      </c>
      <c r="H75" s="35" t="s">
        <v>26</v>
      </c>
      <c r="I75" s="35"/>
      <c r="J75" s="47">
        <v>7700</v>
      </c>
      <c r="K75" s="48">
        <v>0.225974025974026</v>
      </c>
      <c r="L75" s="49">
        <v>1740</v>
      </c>
      <c r="M75" s="47">
        <f t="shared" si="6"/>
        <v>6960</v>
      </c>
      <c r="N75" s="49">
        <v>6810.46</v>
      </c>
      <c r="O75" s="49"/>
      <c r="P75" s="49">
        <f t="shared" si="7"/>
        <v>6810.46</v>
      </c>
      <c r="Q75" s="52">
        <f t="shared" si="8"/>
        <v>0.978514367816092</v>
      </c>
      <c r="R75" s="47"/>
      <c r="S75" s="53"/>
      <c r="T75" s="52">
        <f>VLOOKUP(C75,'[2]9月门店任务'!$B:$AA,25,0)</f>
        <v>0.598208166666667</v>
      </c>
      <c r="U75" s="52"/>
      <c r="V75" s="49"/>
    </row>
    <row r="76" s="19" customFormat="1" ht="15" customHeight="1" spans="1:22">
      <c r="A76" s="31">
        <v>74</v>
      </c>
      <c r="B76" s="32">
        <v>308</v>
      </c>
      <c r="C76" s="32">
        <v>2813</v>
      </c>
      <c r="D76" s="33" t="s">
        <v>113</v>
      </c>
      <c r="E76" s="33" t="s">
        <v>84</v>
      </c>
      <c r="F76" s="36">
        <v>200</v>
      </c>
      <c r="G76" s="37" t="s">
        <v>25</v>
      </c>
      <c r="H76" s="35" t="s">
        <v>26</v>
      </c>
      <c r="I76" s="35"/>
      <c r="J76" s="47">
        <v>7200</v>
      </c>
      <c r="K76" s="48">
        <v>0.238333333333333</v>
      </c>
      <c r="L76" s="49">
        <v>1716</v>
      </c>
      <c r="M76" s="47">
        <f t="shared" si="6"/>
        <v>6864</v>
      </c>
      <c r="N76" s="49">
        <v>5069.25</v>
      </c>
      <c r="O76" s="49"/>
      <c r="P76" s="49">
        <f t="shared" si="7"/>
        <v>5069.25</v>
      </c>
      <c r="Q76" s="52">
        <f t="shared" si="8"/>
        <v>0.738527097902098</v>
      </c>
      <c r="R76" s="47"/>
      <c r="S76" s="53">
        <v>50</v>
      </c>
      <c r="T76" s="52">
        <f>VLOOKUP(C76,'[2]9月门店任务'!$B:$AA,25,0)</f>
        <v>0.522232456140351</v>
      </c>
      <c r="U76" s="52"/>
      <c r="V76" s="49"/>
    </row>
    <row r="77" s="19" customFormat="1" ht="18" customHeight="1" spans="1:22">
      <c r="A77" s="31">
        <v>75</v>
      </c>
      <c r="B77" s="32">
        <v>539</v>
      </c>
      <c r="C77" s="32">
        <v>2852</v>
      </c>
      <c r="D77" s="33" t="s">
        <v>114</v>
      </c>
      <c r="E77" s="33" t="s">
        <v>84</v>
      </c>
      <c r="F77" s="36">
        <v>200</v>
      </c>
      <c r="G77" s="37" t="s">
        <v>39</v>
      </c>
      <c r="H77" s="35" t="s">
        <v>26</v>
      </c>
      <c r="I77" s="35"/>
      <c r="J77" s="47">
        <v>7900</v>
      </c>
      <c r="K77" s="48">
        <v>0.213924050632911</v>
      </c>
      <c r="L77" s="49">
        <v>1690</v>
      </c>
      <c r="M77" s="47">
        <f t="shared" si="6"/>
        <v>6760</v>
      </c>
      <c r="N77" s="49">
        <v>5190.32</v>
      </c>
      <c r="O77" s="49"/>
      <c r="P77" s="49">
        <f t="shared" si="7"/>
        <v>5190.32</v>
      </c>
      <c r="Q77" s="52">
        <f t="shared" si="8"/>
        <v>0.767798816568047</v>
      </c>
      <c r="R77" s="47"/>
      <c r="S77" s="53">
        <v>50</v>
      </c>
      <c r="T77" s="52">
        <f>VLOOKUP(C77,'[2]9月门店任务'!$B:$AA,25,0)</f>
        <v>0.594382321618743</v>
      </c>
      <c r="U77" s="52"/>
      <c r="V77" s="49"/>
    </row>
    <row r="78" s="19" customFormat="1" ht="15" customHeight="1" spans="1:22">
      <c r="A78" s="31">
        <v>76</v>
      </c>
      <c r="B78" s="32">
        <v>716</v>
      </c>
      <c r="C78" s="32">
        <v>2873</v>
      </c>
      <c r="D78" s="33" t="s">
        <v>115</v>
      </c>
      <c r="E78" s="33" t="s">
        <v>84</v>
      </c>
      <c r="F78" s="36">
        <v>200</v>
      </c>
      <c r="G78" s="37" t="s">
        <v>39</v>
      </c>
      <c r="H78" s="35" t="s">
        <v>26</v>
      </c>
      <c r="I78" s="35"/>
      <c r="J78" s="47">
        <v>7900</v>
      </c>
      <c r="K78" s="48">
        <v>0.207594936708861</v>
      </c>
      <c r="L78" s="49">
        <v>1640</v>
      </c>
      <c r="M78" s="47">
        <f t="shared" si="6"/>
        <v>6560</v>
      </c>
      <c r="N78" s="49">
        <v>2858.04</v>
      </c>
      <c r="O78" s="49"/>
      <c r="P78" s="49">
        <f t="shared" si="7"/>
        <v>2858.04</v>
      </c>
      <c r="Q78" s="52">
        <f t="shared" si="8"/>
        <v>0.435676829268293</v>
      </c>
      <c r="R78" s="47"/>
      <c r="S78" s="53">
        <v>50</v>
      </c>
      <c r="T78" s="52">
        <f>VLOOKUP(C78,'[2]9月门店任务'!$B:$AA,25,0)</f>
        <v>0.444786509495743</v>
      </c>
      <c r="U78" s="52"/>
      <c r="V78" s="49"/>
    </row>
    <row r="79" s="19" customFormat="1" ht="15" customHeight="1" spans="1:22">
      <c r="A79" s="31">
        <v>77</v>
      </c>
      <c r="B79" s="32">
        <v>572</v>
      </c>
      <c r="C79" s="32">
        <v>2778</v>
      </c>
      <c r="D79" s="33" t="s">
        <v>116</v>
      </c>
      <c r="E79" s="33" t="s">
        <v>84</v>
      </c>
      <c r="F79" s="36">
        <v>200</v>
      </c>
      <c r="G79" s="37" t="s">
        <v>34</v>
      </c>
      <c r="H79" s="35" t="s">
        <v>26</v>
      </c>
      <c r="I79" s="35"/>
      <c r="J79" s="47">
        <v>7900</v>
      </c>
      <c r="K79" s="48">
        <v>0.207594936708861</v>
      </c>
      <c r="L79" s="49">
        <v>1640</v>
      </c>
      <c r="M79" s="47">
        <f t="shared" si="6"/>
        <v>6560</v>
      </c>
      <c r="N79" s="49">
        <v>6652.11</v>
      </c>
      <c r="O79" s="49"/>
      <c r="P79" s="49">
        <f t="shared" si="7"/>
        <v>6652.11</v>
      </c>
      <c r="Q79" s="52">
        <f t="shared" si="8"/>
        <v>1.01404115853659</v>
      </c>
      <c r="R79" s="47">
        <v>80</v>
      </c>
      <c r="S79" s="53"/>
      <c r="T79" s="52">
        <f>VLOOKUP(C79,'[2]9月门店任务'!$B:$AA,25,0)</f>
        <v>0.690815071888944</v>
      </c>
      <c r="U79" s="52"/>
      <c r="V79" s="49"/>
    </row>
    <row r="80" s="19" customFormat="1" ht="15" customHeight="1" spans="1:22">
      <c r="A80" s="31">
        <v>78</v>
      </c>
      <c r="B80" s="32">
        <v>706</v>
      </c>
      <c r="C80" s="32">
        <v>2886</v>
      </c>
      <c r="D80" s="33" t="s">
        <v>117</v>
      </c>
      <c r="E80" s="33" t="s">
        <v>84</v>
      </c>
      <c r="F80" s="36">
        <v>200</v>
      </c>
      <c r="G80" s="37" t="s">
        <v>39</v>
      </c>
      <c r="H80" s="35" t="s">
        <v>26</v>
      </c>
      <c r="I80" s="35"/>
      <c r="J80" s="47">
        <v>6914</v>
      </c>
      <c r="K80" s="48">
        <v>0.232860862019092</v>
      </c>
      <c r="L80" s="49">
        <v>1610</v>
      </c>
      <c r="M80" s="47">
        <f t="shared" si="6"/>
        <v>6440</v>
      </c>
      <c r="N80" s="49">
        <v>4726.93</v>
      </c>
      <c r="O80" s="49"/>
      <c r="P80" s="49">
        <f t="shared" si="7"/>
        <v>4726.93</v>
      </c>
      <c r="Q80" s="52">
        <f t="shared" si="8"/>
        <v>0.733995341614907</v>
      </c>
      <c r="R80" s="47"/>
      <c r="S80" s="53">
        <v>50</v>
      </c>
      <c r="T80" s="52">
        <f>VLOOKUP(C80,'[2]9月门店任务'!$B:$AA,25,0)</f>
        <v>0.539863288888889</v>
      </c>
      <c r="U80" s="52"/>
      <c r="V80" s="49"/>
    </row>
    <row r="81" s="19" customFormat="1" ht="15" customHeight="1" spans="1:22">
      <c r="A81" s="31">
        <v>79</v>
      </c>
      <c r="B81" s="32">
        <v>113833</v>
      </c>
      <c r="C81" s="32">
        <v>113833</v>
      </c>
      <c r="D81" s="33" t="s">
        <v>118</v>
      </c>
      <c r="E81" s="33" t="s">
        <v>84</v>
      </c>
      <c r="F81" s="36">
        <v>200</v>
      </c>
      <c r="G81" s="37" t="s">
        <v>30</v>
      </c>
      <c r="H81" s="35" t="s">
        <v>26</v>
      </c>
      <c r="I81" s="35"/>
      <c r="J81" s="47">
        <v>7200</v>
      </c>
      <c r="K81" s="48">
        <v>0.223611111111111</v>
      </c>
      <c r="L81" s="49">
        <v>1610</v>
      </c>
      <c r="M81" s="47">
        <f t="shared" si="6"/>
        <v>6440</v>
      </c>
      <c r="N81" s="49">
        <v>7864.21</v>
      </c>
      <c r="O81" s="49"/>
      <c r="P81" s="49">
        <f t="shared" si="7"/>
        <v>7864.21</v>
      </c>
      <c r="Q81" s="52">
        <f t="shared" si="8"/>
        <v>1.22115062111801</v>
      </c>
      <c r="R81" s="47">
        <v>80</v>
      </c>
      <c r="S81" s="53"/>
      <c r="T81" s="52">
        <f>VLOOKUP(C81,'[2]9月门店任务'!$B:$AA,25,0)</f>
        <v>0.77650320855615</v>
      </c>
      <c r="U81" s="52"/>
      <c r="V81" s="49"/>
    </row>
    <row r="82" s="19" customFormat="1" ht="15" customHeight="1" spans="1:22">
      <c r="A82" s="31">
        <v>80</v>
      </c>
      <c r="B82" s="32">
        <v>367</v>
      </c>
      <c r="C82" s="32">
        <v>2910</v>
      </c>
      <c r="D82" s="33" t="s">
        <v>119</v>
      </c>
      <c r="E82" s="33" t="s">
        <v>84</v>
      </c>
      <c r="F82" s="36">
        <v>200</v>
      </c>
      <c r="G82" s="37" t="s">
        <v>85</v>
      </c>
      <c r="H82" s="35" t="s">
        <v>26</v>
      </c>
      <c r="I82" s="35"/>
      <c r="J82" s="47">
        <v>6100</v>
      </c>
      <c r="K82" s="48">
        <v>0.260983606557377</v>
      </c>
      <c r="L82" s="49">
        <v>1592</v>
      </c>
      <c r="M82" s="47">
        <f t="shared" si="6"/>
        <v>6368</v>
      </c>
      <c r="N82" s="49">
        <v>4648.98</v>
      </c>
      <c r="O82" s="49"/>
      <c r="P82" s="49">
        <f t="shared" si="7"/>
        <v>4648.98</v>
      </c>
      <c r="Q82" s="52">
        <f t="shared" si="8"/>
        <v>0.730053391959799</v>
      </c>
      <c r="R82" s="47"/>
      <c r="S82" s="53">
        <v>50</v>
      </c>
      <c r="T82" s="52">
        <f>VLOOKUP(C82,'[2]9月门店任务'!$B:$AA,25,0)</f>
        <v>0.618806875449964</v>
      </c>
      <c r="U82" s="52"/>
      <c r="V82" s="49"/>
    </row>
    <row r="83" s="19" customFormat="1" ht="15" customHeight="1" spans="1:22">
      <c r="A83" s="31">
        <v>81</v>
      </c>
      <c r="B83" s="32">
        <v>105751</v>
      </c>
      <c r="C83" s="32">
        <v>105751</v>
      </c>
      <c r="D83" s="33" t="s">
        <v>120</v>
      </c>
      <c r="E83" s="33" t="s">
        <v>84</v>
      </c>
      <c r="F83" s="36">
        <v>200</v>
      </c>
      <c r="G83" s="37" t="s">
        <v>30</v>
      </c>
      <c r="H83" s="35" t="s">
        <v>26</v>
      </c>
      <c r="I83" s="35"/>
      <c r="J83" s="47">
        <v>6820</v>
      </c>
      <c r="K83" s="48">
        <v>0.233137829912023</v>
      </c>
      <c r="L83" s="49">
        <v>1590</v>
      </c>
      <c r="M83" s="47">
        <f t="shared" si="6"/>
        <v>6360</v>
      </c>
      <c r="N83" s="49">
        <v>6171.43</v>
      </c>
      <c r="O83" s="49">
        <f>VLOOKUP(C83,[1]Sheet1!$A:$C,3,0)</f>
        <v>97.38</v>
      </c>
      <c r="P83" s="49">
        <f t="shared" si="7"/>
        <v>6268.81</v>
      </c>
      <c r="Q83" s="52">
        <f t="shared" si="8"/>
        <v>0.985661949685535</v>
      </c>
      <c r="R83" s="47"/>
      <c r="S83" s="53"/>
      <c r="T83" s="52">
        <f>VLOOKUP(C83,'[2]9月门店任务'!$B:$AA,25,0)</f>
        <v>0.605761538461538</v>
      </c>
      <c r="U83" s="52"/>
      <c r="V83" s="49"/>
    </row>
    <row r="84" s="19" customFormat="1" ht="15" customHeight="1" spans="1:22">
      <c r="A84" s="31">
        <v>82</v>
      </c>
      <c r="B84" s="32">
        <v>102935</v>
      </c>
      <c r="C84" s="32">
        <v>102935</v>
      </c>
      <c r="D84" s="33" t="s">
        <v>121</v>
      </c>
      <c r="E84" s="33" t="s">
        <v>84</v>
      </c>
      <c r="F84" s="36">
        <v>200</v>
      </c>
      <c r="G84" s="37" t="s">
        <v>25</v>
      </c>
      <c r="H84" s="35" t="s">
        <v>26</v>
      </c>
      <c r="I84" s="35"/>
      <c r="J84" s="47">
        <v>6050</v>
      </c>
      <c r="K84" s="48">
        <v>0.262809917355372</v>
      </c>
      <c r="L84" s="49">
        <v>1590</v>
      </c>
      <c r="M84" s="47">
        <f t="shared" si="6"/>
        <v>6360</v>
      </c>
      <c r="N84" s="49">
        <v>5178.76</v>
      </c>
      <c r="O84" s="49"/>
      <c r="P84" s="49">
        <f t="shared" si="7"/>
        <v>5178.76</v>
      </c>
      <c r="Q84" s="52">
        <f t="shared" si="8"/>
        <v>0.814270440251572</v>
      </c>
      <c r="R84" s="47"/>
      <c r="S84" s="53"/>
      <c r="T84" s="52">
        <f>VLOOKUP(C84,'[2]9月门店任务'!$B:$AA,25,0)</f>
        <v>0.692282690457448</v>
      </c>
      <c r="U84" s="52"/>
      <c r="V84" s="49"/>
    </row>
    <row r="85" s="19" customFormat="1" ht="15" customHeight="1" spans="1:22">
      <c r="A85" s="31">
        <v>83</v>
      </c>
      <c r="B85" s="32">
        <v>704</v>
      </c>
      <c r="C85" s="32">
        <v>2901</v>
      </c>
      <c r="D85" s="33" t="s">
        <v>122</v>
      </c>
      <c r="E85" s="33" t="s">
        <v>84</v>
      </c>
      <c r="F85" s="36">
        <v>200</v>
      </c>
      <c r="G85" s="37" t="s">
        <v>39</v>
      </c>
      <c r="H85" s="35" t="s">
        <v>26</v>
      </c>
      <c r="I85" s="35"/>
      <c r="J85" s="47">
        <v>6380</v>
      </c>
      <c r="K85" s="48">
        <v>0.258620689655172</v>
      </c>
      <c r="L85" s="49">
        <v>1650</v>
      </c>
      <c r="M85" s="47">
        <f t="shared" si="6"/>
        <v>6600</v>
      </c>
      <c r="N85" s="49">
        <v>5558.46</v>
      </c>
      <c r="O85" s="49"/>
      <c r="P85" s="49">
        <f t="shared" si="7"/>
        <v>5558.46</v>
      </c>
      <c r="Q85" s="52">
        <f t="shared" si="8"/>
        <v>0.842190909090909</v>
      </c>
      <c r="R85" s="47"/>
      <c r="S85" s="53"/>
      <c r="T85" s="52">
        <f>VLOOKUP(C85,'[2]9月门店任务'!$B:$AA,25,0)</f>
        <v>0.632811080835604</v>
      </c>
      <c r="U85" s="52"/>
      <c r="V85" s="49"/>
    </row>
    <row r="86" s="19" customFormat="1" ht="15" customHeight="1" spans="1:22">
      <c r="A86" s="31">
        <v>84</v>
      </c>
      <c r="B86" s="32">
        <v>103199</v>
      </c>
      <c r="C86" s="32">
        <v>103199</v>
      </c>
      <c r="D86" s="33" t="s">
        <v>123</v>
      </c>
      <c r="E86" s="33" t="s">
        <v>84</v>
      </c>
      <c r="F86" s="36">
        <v>200</v>
      </c>
      <c r="G86" s="37" t="s">
        <v>52</v>
      </c>
      <c r="H86" s="35" t="s">
        <v>26</v>
      </c>
      <c r="I86" s="35"/>
      <c r="J86" s="47">
        <v>7700</v>
      </c>
      <c r="K86" s="48">
        <v>0.2</v>
      </c>
      <c r="L86" s="49">
        <v>1540</v>
      </c>
      <c r="M86" s="47">
        <f t="shared" si="6"/>
        <v>6160</v>
      </c>
      <c r="N86" s="49">
        <v>7495.62</v>
      </c>
      <c r="O86" s="49"/>
      <c r="P86" s="49">
        <f t="shared" si="7"/>
        <v>7495.62</v>
      </c>
      <c r="Q86" s="52">
        <f t="shared" si="8"/>
        <v>1.21682142857143</v>
      </c>
      <c r="R86" s="47">
        <v>80</v>
      </c>
      <c r="S86" s="53"/>
      <c r="T86" s="52">
        <f>VLOOKUP(C86,'[2]9月门店任务'!$B:$AA,25,0)</f>
        <v>0.658046138807429</v>
      </c>
      <c r="U86" s="52"/>
      <c r="V86" s="49"/>
    </row>
    <row r="87" s="19" customFormat="1" ht="15" customHeight="1" spans="1:22">
      <c r="A87" s="31">
        <v>85</v>
      </c>
      <c r="B87" s="32">
        <v>113008</v>
      </c>
      <c r="C87" s="32">
        <v>113008</v>
      </c>
      <c r="D87" s="33" t="s">
        <v>124</v>
      </c>
      <c r="E87" s="33" t="s">
        <v>84</v>
      </c>
      <c r="F87" s="36">
        <v>200</v>
      </c>
      <c r="G87" s="37" t="s">
        <v>34</v>
      </c>
      <c r="H87" s="35" t="s">
        <v>26</v>
      </c>
      <c r="I87" s="35"/>
      <c r="J87" s="47">
        <v>7500</v>
      </c>
      <c r="K87" s="48">
        <v>0.205333333333333</v>
      </c>
      <c r="L87" s="49">
        <v>1540</v>
      </c>
      <c r="M87" s="47">
        <f t="shared" si="6"/>
        <v>6160</v>
      </c>
      <c r="N87" s="49">
        <v>3797.74</v>
      </c>
      <c r="O87" s="49"/>
      <c r="P87" s="49">
        <f t="shared" si="7"/>
        <v>3797.74</v>
      </c>
      <c r="Q87" s="52">
        <f t="shared" si="8"/>
        <v>0.616516233766234</v>
      </c>
      <c r="R87" s="47"/>
      <c r="S87" s="53">
        <v>50</v>
      </c>
      <c r="T87" s="52">
        <f>VLOOKUP(C87,'[2]9月门店任务'!$B:$AA,25,0)</f>
        <v>0.555139544777707</v>
      </c>
      <c r="U87" s="52"/>
      <c r="V87" s="49"/>
    </row>
    <row r="88" s="19" customFormat="1" ht="15" customHeight="1" spans="1:22">
      <c r="A88" s="31">
        <v>86</v>
      </c>
      <c r="B88" s="32">
        <v>754</v>
      </c>
      <c r="C88" s="32">
        <v>2916</v>
      </c>
      <c r="D88" s="33" t="s">
        <v>125</v>
      </c>
      <c r="E88" s="33" t="s">
        <v>84</v>
      </c>
      <c r="F88" s="36">
        <v>200</v>
      </c>
      <c r="G88" s="37" t="s">
        <v>85</v>
      </c>
      <c r="H88" s="35" t="s">
        <v>26</v>
      </c>
      <c r="I88" s="35"/>
      <c r="J88" s="47">
        <v>6200</v>
      </c>
      <c r="K88" s="48">
        <v>0.248387096774194</v>
      </c>
      <c r="L88" s="49">
        <v>1540</v>
      </c>
      <c r="M88" s="47">
        <f t="shared" si="6"/>
        <v>6160</v>
      </c>
      <c r="N88" s="49">
        <v>3934.52</v>
      </c>
      <c r="O88" s="49"/>
      <c r="P88" s="49">
        <f t="shared" si="7"/>
        <v>3934.52</v>
      </c>
      <c r="Q88" s="52">
        <f t="shared" si="8"/>
        <v>0.638720779220779</v>
      </c>
      <c r="R88" s="47"/>
      <c r="S88" s="53">
        <v>50</v>
      </c>
      <c r="T88" s="52">
        <f>VLOOKUP(C88,'[2]9月门店任务'!$B:$AA,25,0)</f>
        <v>0.576545603271984</v>
      </c>
      <c r="U88" s="52"/>
      <c r="V88" s="49"/>
    </row>
    <row r="89" s="19" customFormat="1" ht="15" customHeight="1" spans="1:22">
      <c r="A89" s="31">
        <v>87</v>
      </c>
      <c r="B89" s="32">
        <v>748</v>
      </c>
      <c r="C89" s="32">
        <v>2874</v>
      </c>
      <c r="D89" s="33" t="s">
        <v>126</v>
      </c>
      <c r="E89" s="33" t="s">
        <v>84</v>
      </c>
      <c r="F89" s="36">
        <v>200</v>
      </c>
      <c r="G89" s="37" t="s">
        <v>39</v>
      </c>
      <c r="H89" s="35" t="s">
        <v>26</v>
      </c>
      <c r="I89" s="35"/>
      <c r="J89" s="47">
        <v>6300</v>
      </c>
      <c r="K89" s="48">
        <v>0.242539682539683</v>
      </c>
      <c r="L89" s="49">
        <v>1528</v>
      </c>
      <c r="M89" s="47">
        <f t="shared" si="6"/>
        <v>6112</v>
      </c>
      <c r="N89" s="49">
        <v>4810.61</v>
      </c>
      <c r="O89" s="49"/>
      <c r="P89" s="49">
        <f t="shared" si="7"/>
        <v>4810.61</v>
      </c>
      <c r="Q89" s="52">
        <f t="shared" si="8"/>
        <v>0.787076243455497</v>
      </c>
      <c r="R89" s="47"/>
      <c r="S89" s="53">
        <v>50</v>
      </c>
      <c r="T89" s="52">
        <f>VLOOKUP(C89,'[2]9月门店任务'!$B:$AA,25,0)</f>
        <v>0.576064629847239</v>
      </c>
      <c r="U89" s="52"/>
      <c r="V89" s="49"/>
    </row>
    <row r="90" s="19" customFormat="1" ht="15" customHeight="1" spans="1:22">
      <c r="A90" s="31">
        <v>88</v>
      </c>
      <c r="B90" s="32">
        <v>107728</v>
      </c>
      <c r="C90" s="32">
        <v>107728</v>
      </c>
      <c r="D90" s="33" t="s">
        <v>127</v>
      </c>
      <c r="E90" s="33" t="s">
        <v>84</v>
      </c>
      <c r="F90" s="36">
        <v>200</v>
      </c>
      <c r="G90" s="37" t="s">
        <v>39</v>
      </c>
      <c r="H90" s="35" t="s">
        <v>26</v>
      </c>
      <c r="I90" s="35"/>
      <c r="J90" s="47">
        <v>6200</v>
      </c>
      <c r="K90" s="48">
        <v>0.240967741935484</v>
      </c>
      <c r="L90" s="49">
        <v>1494</v>
      </c>
      <c r="M90" s="47">
        <f t="shared" si="6"/>
        <v>5976</v>
      </c>
      <c r="N90" s="49">
        <v>4869.43</v>
      </c>
      <c r="O90" s="49"/>
      <c r="P90" s="49">
        <f t="shared" si="7"/>
        <v>4869.43</v>
      </c>
      <c r="Q90" s="52">
        <f t="shared" si="8"/>
        <v>0.814830990629183</v>
      </c>
      <c r="R90" s="47"/>
      <c r="S90" s="53"/>
      <c r="T90" s="52">
        <f>VLOOKUP(C90,'[2]9月门店任务'!$B:$AA,25,0)</f>
        <v>0.622171279582832</v>
      </c>
      <c r="U90" s="52"/>
      <c r="V90" s="49"/>
    </row>
    <row r="91" s="19" customFormat="1" ht="15" customHeight="1" spans="1:22">
      <c r="A91" s="31">
        <v>89</v>
      </c>
      <c r="B91" s="32">
        <v>723</v>
      </c>
      <c r="C91" s="32">
        <v>2771</v>
      </c>
      <c r="D91" s="33" t="s">
        <v>128</v>
      </c>
      <c r="E91" s="33" t="s">
        <v>84</v>
      </c>
      <c r="F91" s="36">
        <v>200</v>
      </c>
      <c r="G91" s="37" t="s">
        <v>30</v>
      </c>
      <c r="H91" s="35" t="s">
        <v>26</v>
      </c>
      <c r="I91" s="35"/>
      <c r="J91" s="47">
        <v>6300</v>
      </c>
      <c r="K91" s="48">
        <v>0.228571428571429</v>
      </c>
      <c r="L91" s="49">
        <v>1440</v>
      </c>
      <c r="M91" s="47">
        <f t="shared" si="6"/>
        <v>5760</v>
      </c>
      <c r="N91" s="49">
        <v>5248.75</v>
      </c>
      <c r="O91" s="49"/>
      <c r="P91" s="49">
        <f t="shared" si="7"/>
        <v>5248.75</v>
      </c>
      <c r="Q91" s="52">
        <f t="shared" si="8"/>
        <v>0.911241319444444</v>
      </c>
      <c r="R91" s="47"/>
      <c r="S91" s="53"/>
      <c r="T91" s="52">
        <f>VLOOKUP(C91,'[2]9月门店任务'!$B:$AA,25,0)</f>
        <v>0.636397777777778</v>
      </c>
      <c r="U91" s="52"/>
      <c r="V91" s="49"/>
    </row>
    <row r="92" s="19" customFormat="1" ht="15" customHeight="1" spans="1:22">
      <c r="A92" s="31">
        <v>90</v>
      </c>
      <c r="B92" s="32">
        <v>122906</v>
      </c>
      <c r="C92" s="32">
        <v>122906</v>
      </c>
      <c r="D92" s="33" t="s">
        <v>129</v>
      </c>
      <c r="E92" s="33" t="s">
        <v>84</v>
      </c>
      <c r="F92" s="36">
        <v>200</v>
      </c>
      <c r="G92" s="37" t="s">
        <v>52</v>
      </c>
      <c r="H92" s="35" t="s">
        <v>26</v>
      </c>
      <c r="I92" s="35"/>
      <c r="J92" s="47">
        <v>6400</v>
      </c>
      <c r="K92" s="48">
        <v>0.225</v>
      </c>
      <c r="L92" s="49">
        <v>1440</v>
      </c>
      <c r="M92" s="47">
        <f t="shared" si="6"/>
        <v>5760</v>
      </c>
      <c r="N92" s="49">
        <v>5376.39</v>
      </c>
      <c r="O92" s="49"/>
      <c r="P92" s="49">
        <f t="shared" si="7"/>
        <v>5376.39</v>
      </c>
      <c r="Q92" s="52">
        <f t="shared" si="8"/>
        <v>0.933401041666667</v>
      </c>
      <c r="R92" s="47"/>
      <c r="S92" s="53"/>
      <c r="T92" s="52">
        <f>VLOOKUP(C92,'[2]9月门店任务'!$B:$AA,25,0)</f>
        <v>0.726378344237007</v>
      </c>
      <c r="U92" s="52"/>
      <c r="V92" s="49"/>
    </row>
    <row r="93" s="19" customFormat="1" ht="15" customHeight="1" spans="1:22">
      <c r="A93" s="31">
        <v>91</v>
      </c>
      <c r="B93" s="32">
        <v>710</v>
      </c>
      <c r="C93" s="32">
        <v>2888</v>
      </c>
      <c r="D93" s="33" t="s">
        <v>130</v>
      </c>
      <c r="E93" s="33" t="s">
        <v>84</v>
      </c>
      <c r="F93" s="36">
        <v>200</v>
      </c>
      <c r="G93" s="37" t="s">
        <v>39</v>
      </c>
      <c r="H93" s="35" t="s">
        <v>26</v>
      </c>
      <c r="I93" s="35"/>
      <c r="J93" s="47">
        <v>5200</v>
      </c>
      <c r="K93" s="48">
        <v>0.263461538461538</v>
      </c>
      <c r="L93" s="49">
        <v>1370</v>
      </c>
      <c r="M93" s="47">
        <f t="shared" si="6"/>
        <v>5480</v>
      </c>
      <c r="N93" s="49">
        <v>4082.99</v>
      </c>
      <c r="O93" s="49"/>
      <c r="P93" s="49">
        <f t="shared" si="7"/>
        <v>4082.99</v>
      </c>
      <c r="Q93" s="52">
        <f t="shared" si="8"/>
        <v>0.745071167883212</v>
      </c>
      <c r="R93" s="47"/>
      <c r="S93" s="53">
        <v>50</v>
      </c>
      <c r="T93" s="52">
        <f>VLOOKUP(C93,'[2]9月门店任务'!$B:$AA,25,0)</f>
        <v>0.729765617875057</v>
      </c>
      <c r="U93" s="52"/>
      <c r="V93" s="49"/>
    </row>
    <row r="94" s="19" customFormat="1" ht="15" customHeight="1" spans="1:22">
      <c r="A94" s="31">
        <v>92</v>
      </c>
      <c r="B94" s="32">
        <v>113299</v>
      </c>
      <c r="C94" s="32">
        <v>113299</v>
      </c>
      <c r="D94" s="33" t="s">
        <v>131</v>
      </c>
      <c r="E94" s="33" t="s">
        <v>84</v>
      </c>
      <c r="F94" s="36">
        <v>200</v>
      </c>
      <c r="G94" s="37" t="s">
        <v>25</v>
      </c>
      <c r="H94" s="35" t="s">
        <v>26</v>
      </c>
      <c r="I94" s="35"/>
      <c r="J94" s="47">
        <v>6400</v>
      </c>
      <c r="K94" s="48">
        <v>0.2890625</v>
      </c>
      <c r="L94" s="49">
        <v>1850</v>
      </c>
      <c r="M94" s="47">
        <f t="shared" si="6"/>
        <v>7400</v>
      </c>
      <c r="N94" s="49">
        <v>5854.27</v>
      </c>
      <c r="O94" s="49"/>
      <c r="P94" s="49">
        <f t="shared" si="7"/>
        <v>5854.27</v>
      </c>
      <c r="Q94" s="52">
        <f t="shared" si="8"/>
        <v>0.791117567567568</v>
      </c>
      <c r="R94" s="47"/>
      <c r="S94" s="53">
        <v>50</v>
      </c>
      <c r="T94" s="52">
        <f>VLOOKUP(C94,'[2]9月门店任务'!$B:$AA,25,0)</f>
        <v>0.767257989540965</v>
      </c>
      <c r="U94" s="52"/>
      <c r="V94" s="49"/>
    </row>
    <row r="95" s="19" customFormat="1" ht="15" customHeight="1" spans="1:22">
      <c r="A95" s="31">
        <v>93</v>
      </c>
      <c r="B95" s="32">
        <v>732</v>
      </c>
      <c r="C95" s="32">
        <v>2837</v>
      </c>
      <c r="D95" s="33" t="s">
        <v>132</v>
      </c>
      <c r="E95" s="33" t="s">
        <v>84</v>
      </c>
      <c r="F95" s="36">
        <v>200</v>
      </c>
      <c r="G95" s="37" t="s">
        <v>39</v>
      </c>
      <c r="H95" s="35" t="s">
        <v>26</v>
      </c>
      <c r="I95" s="35"/>
      <c r="J95" s="47">
        <v>5000</v>
      </c>
      <c r="K95" s="48">
        <v>0.258</v>
      </c>
      <c r="L95" s="49">
        <v>1290</v>
      </c>
      <c r="M95" s="47">
        <f t="shared" si="6"/>
        <v>5160</v>
      </c>
      <c r="N95" s="49">
        <v>3641.76</v>
      </c>
      <c r="O95" s="49"/>
      <c r="P95" s="49">
        <f t="shared" si="7"/>
        <v>3641.76</v>
      </c>
      <c r="Q95" s="52">
        <f t="shared" si="8"/>
        <v>0.705767441860465</v>
      </c>
      <c r="R95" s="47"/>
      <c r="S95" s="53">
        <v>50</v>
      </c>
      <c r="T95" s="52">
        <f>VLOOKUP(C95,'[2]9月门店任务'!$B:$AA,25,0)</f>
        <v>0.621900052742616</v>
      </c>
      <c r="U95" s="52"/>
      <c r="V95" s="49"/>
    </row>
    <row r="96" s="19" customFormat="1" ht="15" customHeight="1" spans="1:22">
      <c r="A96" s="31">
        <v>94</v>
      </c>
      <c r="B96" s="32">
        <v>114848</v>
      </c>
      <c r="C96" s="32">
        <v>2153</v>
      </c>
      <c r="D96" s="33" t="s">
        <v>133</v>
      </c>
      <c r="E96" s="33" t="s">
        <v>84</v>
      </c>
      <c r="F96" s="36">
        <v>200</v>
      </c>
      <c r="G96" s="37" t="s">
        <v>30</v>
      </c>
      <c r="H96" s="35" t="s">
        <v>26</v>
      </c>
      <c r="I96" s="35" t="s">
        <v>64</v>
      </c>
      <c r="J96" s="47">
        <v>4600</v>
      </c>
      <c r="K96" s="48">
        <v>0.258695652173913</v>
      </c>
      <c r="L96" s="49">
        <v>1190</v>
      </c>
      <c r="M96" s="47">
        <f t="shared" si="6"/>
        <v>4760</v>
      </c>
      <c r="N96" s="49">
        <v>4086.21</v>
      </c>
      <c r="O96" s="49"/>
      <c r="P96" s="49">
        <f t="shared" si="7"/>
        <v>4086.21</v>
      </c>
      <c r="Q96" s="52">
        <f t="shared" si="8"/>
        <v>0.858447478991597</v>
      </c>
      <c r="R96" s="47"/>
      <c r="S96" s="53"/>
      <c r="T96" s="52">
        <f>VLOOKUP(C96,'[2]9月门店任务'!$B:$AA,25,0)</f>
        <v>0.7323375</v>
      </c>
      <c r="U96" s="52"/>
      <c r="V96" s="49"/>
    </row>
    <row r="97" s="19" customFormat="1" spans="1:22">
      <c r="A97" s="31">
        <v>95</v>
      </c>
      <c r="B97" s="32">
        <v>743</v>
      </c>
      <c r="C97" s="32">
        <v>2717</v>
      </c>
      <c r="D97" s="33" t="s">
        <v>134</v>
      </c>
      <c r="E97" s="33" t="s">
        <v>84</v>
      </c>
      <c r="F97" s="36">
        <v>200</v>
      </c>
      <c r="G97" s="37" t="s">
        <v>30</v>
      </c>
      <c r="H97" s="35" t="s">
        <v>26</v>
      </c>
      <c r="I97" s="35"/>
      <c r="J97" s="47">
        <v>5900</v>
      </c>
      <c r="K97" s="48">
        <v>0.242372881355932</v>
      </c>
      <c r="L97" s="49">
        <v>1430</v>
      </c>
      <c r="M97" s="47">
        <f t="shared" si="6"/>
        <v>5720</v>
      </c>
      <c r="N97" s="49">
        <v>5081.53</v>
      </c>
      <c r="O97" s="49"/>
      <c r="P97" s="49">
        <f t="shared" si="7"/>
        <v>5081.53</v>
      </c>
      <c r="Q97" s="52">
        <f t="shared" si="8"/>
        <v>0.888379370629371</v>
      </c>
      <c r="R97" s="47"/>
      <c r="S97" s="53"/>
      <c r="T97" s="52">
        <f>VLOOKUP(C97,'[2]9月门店任务'!$B:$AA,25,0)</f>
        <v>0.760008194905869</v>
      </c>
      <c r="U97" s="52"/>
      <c r="V97" s="49"/>
    </row>
    <row r="98" s="19" customFormat="1" ht="15" customHeight="1" spans="1:22">
      <c r="A98" s="31">
        <v>96</v>
      </c>
      <c r="B98" s="32">
        <v>355</v>
      </c>
      <c r="C98" s="32">
        <v>2816</v>
      </c>
      <c r="D98" s="33" t="s">
        <v>135</v>
      </c>
      <c r="E98" s="33" t="s">
        <v>136</v>
      </c>
      <c r="F98" s="36">
        <v>200</v>
      </c>
      <c r="G98" s="37" t="s">
        <v>52</v>
      </c>
      <c r="H98" s="35" t="s">
        <v>26</v>
      </c>
      <c r="I98" s="35"/>
      <c r="J98" s="47">
        <v>6200</v>
      </c>
      <c r="K98" s="48">
        <v>0.296774193548387</v>
      </c>
      <c r="L98" s="49">
        <v>1840</v>
      </c>
      <c r="M98" s="47">
        <f t="shared" si="6"/>
        <v>7360</v>
      </c>
      <c r="N98" s="49">
        <v>3643.8</v>
      </c>
      <c r="O98" s="49"/>
      <c r="P98" s="49">
        <f t="shared" si="7"/>
        <v>3643.8</v>
      </c>
      <c r="Q98" s="52">
        <f t="shared" si="8"/>
        <v>0.49508152173913</v>
      </c>
      <c r="R98" s="47"/>
      <c r="S98" s="53">
        <v>50</v>
      </c>
      <c r="T98" s="52">
        <f>VLOOKUP(C98,'[2]9月门店任务'!$B:$AA,25,0)</f>
        <v>0.514775985663082</v>
      </c>
      <c r="U98" s="52"/>
      <c r="V98" s="49"/>
    </row>
    <row r="99" s="19" customFormat="1" ht="15" customHeight="1" spans="1:22">
      <c r="A99" s="31">
        <v>97</v>
      </c>
      <c r="B99" s="32">
        <v>329</v>
      </c>
      <c r="C99" s="32">
        <v>2907</v>
      </c>
      <c r="D99" s="33" t="s">
        <v>137</v>
      </c>
      <c r="E99" s="33" t="s">
        <v>136</v>
      </c>
      <c r="F99" s="36">
        <v>200</v>
      </c>
      <c r="G99" s="37" t="s">
        <v>30</v>
      </c>
      <c r="H99" s="35" t="s">
        <v>26</v>
      </c>
      <c r="I99" s="35"/>
      <c r="J99" s="47">
        <v>8250</v>
      </c>
      <c r="K99" s="48">
        <v>0.244606060606061</v>
      </c>
      <c r="L99" s="49">
        <v>2018</v>
      </c>
      <c r="M99" s="47">
        <f t="shared" si="6"/>
        <v>8072</v>
      </c>
      <c r="N99" s="49">
        <v>3523.93</v>
      </c>
      <c r="O99" s="49"/>
      <c r="P99" s="49">
        <f t="shared" si="7"/>
        <v>3523.93</v>
      </c>
      <c r="Q99" s="52">
        <f t="shared" si="8"/>
        <v>0.436562190287413</v>
      </c>
      <c r="R99" s="47"/>
      <c r="S99" s="53">
        <v>50</v>
      </c>
      <c r="T99" s="52">
        <f>VLOOKUP(C99,'[2]9月门店任务'!$B:$AA,25,0)</f>
        <v>0.533993642143506</v>
      </c>
      <c r="U99" s="52"/>
      <c r="V99" s="49"/>
    </row>
    <row r="100" s="19" customFormat="1" ht="15" customHeight="1" spans="1:22">
      <c r="A100" s="31">
        <v>98</v>
      </c>
      <c r="B100" s="32">
        <v>106569</v>
      </c>
      <c r="C100" s="32">
        <v>106569</v>
      </c>
      <c r="D100" s="33" t="s">
        <v>138</v>
      </c>
      <c r="E100" s="33" t="s">
        <v>136</v>
      </c>
      <c r="F100" s="36">
        <v>200</v>
      </c>
      <c r="G100" s="37" t="s">
        <v>34</v>
      </c>
      <c r="H100" s="35" t="s">
        <v>26</v>
      </c>
      <c r="I100" s="35"/>
      <c r="J100" s="47">
        <v>5900</v>
      </c>
      <c r="K100" s="48">
        <v>0.294915254237288</v>
      </c>
      <c r="L100" s="49">
        <v>1740</v>
      </c>
      <c r="M100" s="47">
        <f t="shared" ref="M100:M131" si="9">L100*4</f>
        <v>6960</v>
      </c>
      <c r="N100" s="49">
        <v>2700.11</v>
      </c>
      <c r="O100" s="49"/>
      <c r="P100" s="49">
        <f t="shared" ref="P100:P131" si="10">N100+O100</f>
        <v>2700.11</v>
      </c>
      <c r="Q100" s="52">
        <f t="shared" ref="Q100:Q131" si="11">P100/M100</f>
        <v>0.38794683908046</v>
      </c>
      <c r="R100" s="47"/>
      <c r="S100" s="53">
        <v>50</v>
      </c>
      <c r="T100" s="52">
        <f>VLOOKUP(C100,'[2]9月门店任务'!$B:$AA,25,0)</f>
        <v>0.390852035451405</v>
      </c>
      <c r="U100" s="52"/>
      <c r="V100" s="49"/>
    </row>
    <row r="101" s="19" customFormat="1" ht="15" customHeight="1" spans="1:22">
      <c r="A101" s="31">
        <v>99</v>
      </c>
      <c r="B101" s="32">
        <v>745</v>
      </c>
      <c r="C101" s="32">
        <v>2422</v>
      </c>
      <c r="D101" s="33" t="s">
        <v>139</v>
      </c>
      <c r="E101" s="33" t="s">
        <v>136</v>
      </c>
      <c r="F101" s="36">
        <v>200</v>
      </c>
      <c r="G101" s="37" t="s">
        <v>34</v>
      </c>
      <c r="H101" s="35" t="s">
        <v>26</v>
      </c>
      <c r="I101" s="35"/>
      <c r="J101" s="47">
        <v>6700</v>
      </c>
      <c r="K101" s="48">
        <v>0.259701492537313</v>
      </c>
      <c r="L101" s="49">
        <v>1740</v>
      </c>
      <c r="M101" s="47">
        <f t="shared" si="9"/>
        <v>6960</v>
      </c>
      <c r="N101" s="49">
        <v>3382.1</v>
      </c>
      <c r="O101" s="49">
        <f>VLOOKUP(C101,[1]Sheet1!$A:$C,3,0)</f>
        <v>793.23</v>
      </c>
      <c r="P101" s="49">
        <f t="shared" si="10"/>
        <v>4175.33</v>
      </c>
      <c r="Q101" s="52">
        <f t="shared" si="11"/>
        <v>0.599903735632184</v>
      </c>
      <c r="R101" s="47"/>
      <c r="S101" s="53">
        <v>50</v>
      </c>
      <c r="T101" s="52">
        <f>VLOOKUP(C101,'[2]9月门店任务'!$B:$AA,25,0)</f>
        <v>0.558255411255411</v>
      </c>
      <c r="U101" s="52"/>
      <c r="V101" s="49"/>
    </row>
    <row r="102" s="19" customFormat="1" ht="15" customHeight="1" spans="1:22">
      <c r="A102" s="31">
        <v>100</v>
      </c>
      <c r="B102" s="32">
        <v>570</v>
      </c>
      <c r="C102" s="32">
        <v>2414</v>
      </c>
      <c r="D102" s="33" t="s">
        <v>140</v>
      </c>
      <c r="E102" s="33" t="s">
        <v>136</v>
      </c>
      <c r="F102" s="36">
        <v>200</v>
      </c>
      <c r="G102" s="37" t="s">
        <v>30</v>
      </c>
      <c r="H102" s="35" t="s">
        <v>26</v>
      </c>
      <c r="I102" s="35"/>
      <c r="J102" s="47">
        <v>6300</v>
      </c>
      <c r="K102" s="48">
        <v>0.244444444444444</v>
      </c>
      <c r="L102" s="49">
        <v>1540</v>
      </c>
      <c r="M102" s="47">
        <f t="shared" si="9"/>
        <v>6160</v>
      </c>
      <c r="N102" s="49">
        <v>5108</v>
      </c>
      <c r="O102" s="49"/>
      <c r="P102" s="49">
        <f t="shared" si="10"/>
        <v>5108</v>
      </c>
      <c r="Q102" s="52">
        <f t="shared" si="11"/>
        <v>0.829220779220779</v>
      </c>
      <c r="R102" s="47"/>
      <c r="S102" s="53"/>
      <c r="T102" s="52">
        <f>VLOOKUP(C102,'[2]9月门店任务'!$B:$AA,25,0)</f>
        <v>0.742046759259259</v>
      </c>
      <c r="U102" s="52"/>
      <c r="V102" s="49"/>
    </row>
    <row r="103" s="19" customFormat="1" ht="15" customHeight="1" spans="1:22">
      <c r="A103" s="31">
        <v>101</v>
      </c>
      <c r="B103" s="32">
        <v>740</v>
      </c>
      <c r="C103" s="32">
        <v>2714</v>
      </c>
      <c r="D103" s="33" t="s">
        <v>141</v>
      </c>
      <c r="E103" s="33" t="s">
        <v>136</v>
      </c>
      <c r="F103" s="36">
        <v>200</v>
      </c>
      <c r="G103" s="37" t="s">
        <v>52</v>
      </c>
      <c r="H103" s="35" t="s">
        <v>26</v>
      </c>
      <c r="I103" s="35"/>
      <c r="J103" s="47">
        <v>6200</v>
      </c>
      <c r="K103" s="48">
        <v>0.237096774193548</v>
      </c>
      <c r="L103" s="49">
        <v>1470</v>
      </c>
      <c r="M103" s="47">
        <f t="shared" si="9"/>
        <v>5880</v>
      </c>
      <c r="N103" s="49">
        <v>4153.45</v>
      </c>
      <c r="O103" s="49">
        <f>VLOOKUP(C103,[1]Sheet1!$A:$C,3,0)</f>
        <v>641.28</v>
      </c>
      <c r="P103" s="49">
        <f t="shared" si="10"/>
        <v>4794.73</v>
      </c>
      <c r="Q103" s="52">
        <f t="shared" si="11"/>
        <v>0.815430272108843</v>
      </c>
      <c r="R103" s="47"/>
      <c r="S103" s="53"/>
      <c r="T103" s="52">
        <f>VLOOKUP(C103,'[2]9月门店任务'!$B:$AA,25,0)</f>
        <v>0.654858917086461</v>
      </c>
      <c r="U103" s="52"/>
      <c r="V103" s="49"/>
    </row>
    <row r="104" s="19" customFormat="1" ht="15" customHeight="1" spans="1:22">
      <c r="A104" s="31">
        <v>102</v>
      </c>
      <c r="B104" s="32">
        <v>117310</v>
      </c>
      <c r="C104" s="32">
        <v>117310</v>
      </c>
      <c r="D104" s="33" t="s">
        <v>142</v>
      </c>
      <c r="E104" s="33" t="s">
        <v>136</v>
      </c>
      <c r="F104" s="36">
        <v>200</v>
      </c>
      <c r="G104" s="37" t="s">
        <v>25</v>
      </c>
      <c r="H104" s="35" t="s">
        <v>26</v>
      </c>
      <c r="I104" s="35"/>
      <c r="J104" s="47">
        <v>5900</v>
      </c>
      <c r="K104" s="48">
        <v>0.236271186440678</v>
      </c>
      <c r="L104" s="49">
        <v>1394</v>
      </c>
      <c r="M104" s="47">
        <f t="shared" si="9"/>
        <v>5576</v>
      </c>
      <c r="N104" s="49">
        <v>3851.7</v>
      </c>
      <c r="O104" s="49">
        <f>VLOOKUP(C104,[1]Sheet1!$A:$C,3,0)</f>
        <v>146.07</v>
      </c>
      <c r="P104" s="49">
        <f t="shared" si="10"/>
        <v>3997.77</v>
      </c>
      <c r="Q104" s="52">
        <f t="shared" si="11"/>
        <v>0.71696018651363</v>
      </c>
      <c r="R104" s="47"/>
      <c r="S104" s="53">
        <v>50</v>
      </c>
      <c r="T104" s="52">
        <f>VLOOKUP(C104,'[2]9月门店任务'!$B:$AA,25,0)</f>
        <v>0.683663144674693</v>
      </c>
      <c r="U104" s="52"/>
      <c r="V104" s="49"/>
    </row>
    <row r="105" s="19" customFormat="1" ht="15" customHeight="1" spans="1:22">
      <c r="A105" s="31">
        <v>103</v>
      </c>
      <c r="B105" s="32">
        <v>118951</v>
      </c>
      <c r="C105" s="32">
        <v>118951</v>
      </c>
      <c r="D105" s="33" t="s">
        <v>143</v>
      </c>
      <c r="E105" s="33" t="s">
        <v>136</v>
      </c>
      <c r="F105" s="36">
        <v>200</v>
      </c>
      <c r="G105" s="37" t="s">
        <v>30</v>
      </c>
      <c r="H105" s="35" t="s">
        <v>26</v>
      </c>
      <c r="I105" s="35"/>
      <c r="J105" s="47">
        <v>5500</v>
      </c>
      <c r="K105" s="48">
        <v>0.249454545454545</v>
      </c>
      <c r="L105" s="49">
        <v>1372</v>
      </c>
      <c r="M105" s="47">
        <f t="shared" si="9"/>
        <v>5488</v>
      </c>
      <c r="N105" s="49">
        <v>3971.4</v>
      </c>
      <c r="O105" s="49"/>
      <c r="P105" s="49">
        <f t="shared" si="10"/>
        <v>3971.4</v>
      </c>
      <c r="Q105" s="52">
        <f t="shared" si="11"/>
        <v>0.723651603498542</v>
      </c>
      <c r="R105" s="47"/>
      <c r="S105" s="53">
        <v>50</v>
      </c>
      <c r="T105" s="52">
        <f>VLOOKUP(C105,'[2]9月门店任务'!$B:$AA,25,0)</f>
        <v>0.638519812091503</v>
      </c>
      <c r="U105" s="52"/>
      <c r="V105" s="49"/>
    </row>
    <row r="106" s="19" customFormat="1" ht="15" customHeight="1" spans="1:22">
      <c r="A106" s="31">
        <v>104</v>
      </c>
      <c r="B106" s="32">
        <v>122198</v>
      </c>
      <c r="C106" s="32">
        <v>122198</v>
      </c>
      <c r="D106" s="33" t="s">
        <v>144</v>
      </c>
      <c r="E106" s="33" t="s">
        <v>136</v>
      </c>
      <c r="F106" s="36">
        <v>200</v>
      </c>
      <c r="G106" s="37" t="s">
        <v>52</v>
      </c>
      <c r="H106" s="35" t="s">
        <v>26</v>
      </c>
      <c r="I106" s="35"/>
      <c r="J106" s="47">
        <v>6200</v>
      </c>
      <c r="K106" s="48">
        <v>0.216129032258065</v>
      </c>
      <c r="L106" s="49">
        <v>1340</v>
      </c>
      <c r="M106" s="47">
        <f t="shared" si="9"/>
        <v>5360</v>
      </c>
      <c r="N106" s="49">
        <v>2766.86</v>
      </c>
      <c r="O106" s="49"/>
      <c r="P106" s="49">
        <f t="shared" si="10"/>
        <v>2766.86</v>
      </c>
      <c r="Q106" s="52">
        <f t="shared" si="11"/>
        <v>0.516205223880597</v>
      </c>
      <c r="R106" s="47"/>
      <c r="S106" s="53">
        <v>50</v>
      </c>
      <c r="T106" s="52">
        <f>VLOOKUP(C106,'[2]9月门店任务'!$B:$AA,25,0)</f>
        <v>0.556179589022203</v>
      </c>
      <c r="U106" s="52"/>
      <c r="V106" s="49"/>
    </row>
    <row r="107" s="19" customFormat="1" ht="15" customHeight="1" spans="1:22">
      <c r="A107" s="31">
        <v>105</v>
      </c>
      <c r="B107" s="32">
        <v>112415</v>
      </c>
      <c r="C107" s="32">
        <v>112415</v>
      </c>
      <c r="D107" s="33" t="s">
        <v>145</v>
      </c>
      <c r="E107" s="33" t="s">
        <v>136</v>
      </c>
      <c r="F107" s="36">
        <v>200</v>
      </c>
      <c r="G107" s="37" t="s">
        <v>34</v>
      </c>
      <c r="H107" s="35" t="s">
        <v>26</v>
      </c>
      <c r="I107" s="35"/>
      <c r="J107" s="47">
        <v>5900</v>
      </c>
      <c r="K107" s="48">
        <v>0.222881355932203</v>
      </c>
      <c r="L107" s="49">
        <v>1315</v>
      </c>
      <c r="M107" s="47">
        <f t="shared" si="9"/>
        <v>5260</v>
      </c>
      <c r="N107" s="49">
        <v>3662.6</v>
      </c>
      <c r="O107" s="49"/>
      <c r="P107" s="49">
        <f t="shared" si="10"/>
        <v>3662.6</v>
      </c>
      <c r="Q107" s="52">
        <f t="shared" si="11"/>
        <v>0.696311787072243</v>
      </c>
      <c r="R107" s="47"/>
      <c r="S107" s="53">
        <v>50</v>
      </c>
      <c r="T107" s="52">
        <f>VLOOKUP(C107,'[2]9月门店任务'!$B:$AA,25,0)</f>
        <v>0.517777354497355</v>
      </c>
      <c r="U107" s="52"/>
      <c r="V107" s="49"/>
    </row>
    <row r="108" s="19" customFormat="1" ht="15" customHeight="1" spans="1:22">
      <c r="A108" s="31">
        <v>106</v>
      </c>
      <c r="B108" s="32">
        <v>733</v>
      </c>
      <c r="C108" s="32">
        <v>2713</v>
      </c>
      <c r="D108" s="33" t="s">
        <v>146</v>
      </c>
      <c r="E108" s="33" t="s">
        <v>136</v>
      </c>
      <c r="F108" s="36">
        <v>200</v>
      </c>
      <c r="G108" s="37" t="s">
        <v>42</v>
      </c>
      <c r="H108" s="35" t="s">
        <v>26</v>
      </c>
      <c r="I108" s="35"/>
      <c r="J108" s="47">
        <v>5500</v>
      </c>
      <c r="K108" s="48">
        <v>0.225454545454545</v>
      </c>
      <c r="L108" s="49">
        <v>1240</v>
      </c>
      <c r="M108" s="47">
        <f t="shared" si="9"/>
        <v>4960</v>
      </c>
      <c r="N108" s="49">
        <v>3862.11</v>
      </c>
      <c r="O108" s="49"/>
      <c r="P108" s="49">
        <f t="shared" si="10"/>
        <v>3862.11</v>
      </c>
      <c r="Q108" s="52">
        <f t="shared" si="11"/>
        <v>0.778651209677419</v>
      </c>
      <c r="R108" s="47"/>
      <c r="S108" s="53">
        <v>50</v>
      </c>
      <c r="T108" s="52">
        <f>VLOOKUP(C108,'[2]9月门店任务'!$B:$AA,25,0)</f>
        <v>0.595386810399493</v>
      </c>
      <c r="U108" s="52"/>
      <c r="V108" s="49"/>
    </row>
    <row r="109" s="19" customFormat="1" ht="15" customHeight="1" spans="1:22">
      <c r="A109" s="31">
        <v>107</v>
      </c>
      <c r="B109" s="32">
        <v>56</v>
      </c>
      <c r="C109" s="32">
        <v>2894</v>
      </c>
      <c r="D109" s="33" t="s">
        <v>147</v>
      </c>
      <c r="E109" s="33" t="s">
        <v>136</v>
      </c>
      <c r="F109" s="36">
        <v>200</v>
      </c>
      <c r="G109" s="37" t="s">
        <v>85</v>
      </c>
      <c r="H109" s="35" t="s">
        <v>26</v>
      </c>
      <c r="I109" s="35"/>
      <c r="J109" s="47">
        <v>4400</v>
      </c>
      <c r="K109" s="48">
        <v>0.245454545454545</v>
      </c>
      <c r="L109" s="49">
        <v>1080</v>
      </c>
      <c r="M109" s="47">
        <f t="shared" si="9"/>
        <v>4320</v>
      </c>
      <c r="N109" s="49">
        <v>3221.35</v>
      </c>
      <c r="O109" s="49"/>
      <c r="P109" s="49">
        <f t="shared" si="10"/>
        <v>3221.35</v>
      </c>
      <c r="Q109" s="52">
        <f t="shared" si="11"/>
        <v>0.74568287037037</v>
      </c>
      <c r="R109" s="47"/>
      <c r="S109" s="53">
        <v>50</v>
      </c>
      <c r="T109" s="52">
        <f>VLOOKUP(C109,'[2]9月门店任务'!$B:$AA,25,0)</f>
        <v>0.608554193899782</v>
      </c>
      <c r="U109" s="52"/>
      <c r="V109" s="49"/>
    </row>
    <row r="110" s="19" customFormat="1" ht="15" customHeight="1" spans="1:22">
      <c r="A110" s="31">
        <v>108</v>
      </c>
      <c r="B110" s="32">
        <v>594</v>
      </c>
      <c r="C110" s="32">
        <v>2851</v>
      </c>
      <c r="D110" s="33" t="s">
        <v>148</v>
      </c>
      <c r="E110" s="33" t="s">
        <v>136</v>
      </c>
      <c r="F110" s="36">
        <v>200</v>
      </c>
      <c r="G110" s="37" t="s">
        <v>39</v>
      </c>
      <c r="H110" s="35" t="s">
        <v>26</v>
      </c>
      <c r="I110" s="35"/>
      <c r="J110" s="47">
        <v>6900</v>
      </c>
      <c r="K110" s="48">
        <v>0.223188405797101</v>
      </c>
      <c r="L110" s="49">
        <v>1540</v>
      </c>
      <c r="M110" s="47">
        <f t="shared" si="9"/>
        <v>6160</v>
      </c>
      <c r="N110" s="49">
        <v>3483.54</v>
      </c>
      <c r="O110" s="49"/>
      <c r="P110" s="49">
        <f t="shared" si="10"/>
        <v>3483.54</v>
      </c>
      <c r="Q110" s="52">
        <f t="shared" si="11"/>
        <v>0.56550974025974</v>
      </c>
      <c r="R110" s="47"/>
      <c r="S110" s="53">
        <v>50</v>
      </c>
      <c r="T110" s="52">
        <f>VLOOKUP(C110,'[2]9月门店任务'!$B:$AA,25,0)</f>
        <v>0.538690608875129</v>
      </c>
      <c r="U110" s="52"/>
      <c r="V110" s="49"/>
    </row>
    <row r="111" s="19" customFormat="1" ht="15" customHeight="1" spans="1:22">
      <c r="A111" s="31">
        <v>109</v>
      </c>
      <c r="B111" s="32">
        <v>713</v>
      </c>
      <c r="C111" s="32">
        <v>2883</v>
      </c>
      <c r="D111" s="33" t="s">
        <v>149</v>
      </c>
      <c r="E111" s="33" t="s">
        <v>136</v>
      </c>
      <c r="F111" s="36">
        <v>200</v>
      </c>
      <c r="G111" s="37" t="s">
        <v>39</v>
      </c>
      <c r="H111" s="35" t="s">
        <v>26</v>
      </c>
      <c r="I111" s="35"/>
      <c r="J111" s="47">
        <v>5900</v>
      </c>
      <c r="K111" s="48">
        <v>0.248813559322034</v>
      </c>
      <c r="L111" s="49">
        <v>1468</v>
      </c>
      <c r="M111" s="47">
        <f t="shared" si="9"/>
        <v>5872</v>
      </c>
      <c r="N111" s="49">
        <v>5923.1</v>
      </c>
      <c r="O111" s="49"/>
      <c r="P111" s="49">
        <f t="shared" si="10"/>
        <v>5923.1</v>
      </c>
      <c r="Q111" s="52">
        <f t="shared" si="11"/>
        <v>1.00870231607629</v>
      </c>
      <c r="R111" s="47">
        <v>80</v>
      </c>
      <c r="S111" s="53"/>
      <c r="T111" s="52">
        <f>VLOOKUP(C111,'[2]9月门店任务'!$B:$AA,25,0)</f>
        <v>0.664362811791383</v>
      </c>
      <c r="U111" s="52"/>
      <c r="V111" s="49"/>
    </row>
    <row r="112" s="19" customFormat="1" ht="15" customHeight="1" spans="1:22">
      <c r="A112" s="31">
        <v>110</v>
      </c>
      <c r="B112" s="32">
        <v>106485</v>
      </c>
      <c r="C112" s="32">
        <v>106485</v>
      </c>
      <c r="D112" s="33" t="s">
        <v>150</v>
      </c>
      <c r="E112" s="33" t="s">
        <v>136</v>
      </c>
      <c r="F112" s="36">
        <v>200</v>
      </c>
      <c r="G112" s="37" t="s">
        <v>25</v>
      </c>
      <c r="H112" s="35" t="s">
        <v>26</v>
      </c>
      <c r="I112" s="35"/>
      <c r="J112" s="47">
        <v>6900</v>
      </c>
      <c r="K112" s="48">
        <v>0.201449275362319</v>
      </c>
      <c r="L112" s="49">
        <v>1390</v>
      </c>
      <c r="M112" s="47">
        <f t="shared" si="9"/>
        <v>5560</v>
      </c>
      <c r="N112" s="49">
        <v>3461.7</v>
      </c>
      <c r="O112" s="49"/>
      <c r="P112" s="49">
        <f t="shared" si="10"/>
        <v>3461.7</v>
      </c>
      <c r="Q112" s="52">
        <f t="shared" si="11"/>
        <v>0.622607913669065</v>
      </c>
      <c r="R112" s="47"/>
      <c r="S112" s="53">
        <v>50</v>
      </c>
      <c r="T112" s="52">
        <f>VLOOKUP(C112,'[2]9月门店任务'!$B:$AA,25,0)</f>
        <v>0.67708380952381</v>
      </c>
      <c r="U112" s="52"/>
      <c r="V112" s="49"/>
    </row>
    <row r="113" s="19" customFormat="1" ht="15" customHeight="1" spans="1:22">
      <c r="A113" s="31">
        <v>111</v>
      </c>
      <c r="B113" s="32">
        <v>113025</v>
      </c>
      <c r="C113" s="32">
        <v>113025</v>
      </c>
      <c r="D113" s="33" t="s">
        <v>151</v>
      </c>
      <c r="E113" s="33" t="s">
        <v>136</v>
      </c>
      <c r="F113" s="36">
        <v>200</v>
      </c>
      <c r="G113" s="37" t="s">
        <v>30</v>
      </c>
      <c r="H113" s="35" t="s">
        <v>26</v>
      </c>
      <c r="I113" s="35"/>
      <c r="J113" s="55">
        <v>5700</v>
      </c>
      <c r="K113" s="48">
        <v>0.240350877192982</v>
      </c>
      <c r="L113" s="49">
        <v>1370</v>
      </c>
      <c r="M113" s="47">
        <f t="shared" si="9"/>
        <v>5480</v>
      </c>
      <c r="N113" s="49">
        <v>3309.71</v>
      </c>
      <c r="O113" s="49"/>
      <c r="P113" s="49">
        <f t="shared" si="10"/>
        <v>3309.71</v>
      </c>
      <c r="Q113" s="52">
        <f t="shared" si="11"/>
        <v>0.603961678832117</v>
      </c>
      <c r="R113" s="47"/>
      <c r="S113" s="53">
        <v>50</v>
      </c>
      <c r="T113" s="52">
        <f>VLOOKUP(C113,'[2]9月门店任务'!$B:$AA,25,0)</f>
        <v>0.599787731481482</v>
      </c>
      <c r="U113" s="52"/>
      <c r="V113" s="49"/>
    </row>
    <row r="114" s="19" customFormat="1" ht="15" customHeight="1" spans="1:22">
      <c r="A114" s="31">
        <v>112</v>
      </c>
      <c r="B114" s="32">
        <v>104533</v>
      </c>
      <c r="C114" s="32">
        <v>104533</v>
      </c>
      <c r="D114" s="33" t="s">
        <v>152</v>
      </c>
      <c r="E114" s="33" t="s">
        <v>136</v>
      </c>
      <c r="F114" s="36">
        <v>200</v>
      </c>
      <c r="G114" s="37" t="s">
        <v>39</v>
      </c>
      <c r="H114" s="35" t="s">
        <v>26</v>
      </c>
      <c r="I114" s="35"/>
      <c r="J114" s="47">
        <v>5800</v>
      </c>
      <c r="K114" s="48">
        <v>0.231034482758621</v>
      </c>
      <c r="L114" s="49">
        <v>1340</v>
      </c>
      <c r="M114" s="47">
        <f t="shared" si="9"/>
        <v>5360</v>
      </c>
      <c r="N114" s="49">
        <v>4294.14</v>
      </c>
      <c r="O114" s="49"/>
      <c r="P114" s="49">
        <f t="shared" si="10"/>
        <v>4294.14</v>
      </c>
      <c r="Q114" s="52">
        <f t="shared" si="11"/>
        <v>0.80114552238806</v>
      </c>
      <c r="R114" s="47"/>
      <c r="S114" s="53"/>
      <c r="T114" s="52">
        <f>VLOOKUP(C114,'[2]9月门店任务'!$B:$AA,25,0)</f>
        <v>0.608632610216935</v>
      </c>
      <c r="U114" s="52"/>
      <c r="V114" s="49"/>
    </row>
    <row r="115" s="19" customFormat="1" ht="15" customHeight="1" spans="1:22">
      <c r="A115" s="31">
        <v>113</v>
      </c>
      <c r="B115" s="32">
        <v>549</v>
      </c>
      <c r="C115" s="32">
        <v>2853</v>
      </c>
      <c r="D115" s="33" t="s">
        <v>153</v>
      </c>
      <c r="E115" s="33" t="s">
        <v>136</v>
      </c>
      <c r="F115" s="36">
        <v>200</v>
      </c>
      <c r="G115" s="37" t="s">
        <v>39</v>
      </c>
      <c r="H115" s="35" t="s">
        <v>26</v>
      </c>
      <c r="I115" s="35"/>
      <c r="J115" s="47">
        <v>5200</v>
      </c>
      <c r="K115" s="48">
        <v>0.25</v>
      </c>
      <c r="L115" s="49">
        <v>1300</v>
      </c>
      <c r="M115" s="47">
        <f t="shared" si="9"/>
        <v>5200</v>
      </c>
      <c r="N115" s="49">
        <v>2258.41</v>
      </c>
      <c r="O115" s="49"/>
      <c r="P115" s="49">
        <f t="shared" si="10"/>
        <v>2258.41</v>
      </c>
      <c r="Q115" s="52">
        <f t="shared" si="11"/>
        <v>0.434309615384615</v>
      </c>
      <c r="R115" s="47"/>
      <c r="S115" s="53">
        <v>50</v>
      </c>
      <c r="T115" s="52">
        <f>VLOOKUP(C115,'[2]9月门店任务'!$B:$AA,25,0)</f>
        <v>0.475395665936206</v>
      </c>
      <c r="U115" s="52"/>
      <c r="V115" s="49"/>
    </row>
    <row r="116" s="19" customFormat="1" ht="15" customHeight="1" spans="1:22">
      <c r="A116" s="31">
        <v>114</v>
      </c>
      <c r="B116" s="32">
        <v>727</v>
      </c>
      <c r="C116" s="32">
        <v>2409</v>
      </c>
      <c r="D116" s="33" t="s">
        <v>154</v>
      </c>
      <c r="E116" s="33" t="s">
        <v>136</v>
      </c>
      <c r="F116" s="36">
        <v>200</v>
      </c>
      <c r="G116" s="37" t="s">
        <v>34</v>
      </c>
      <c r="H116" s="35" t="s">
        <v>26</v>
      </c>
      <c r="I116" s="35"/>
      <c r="J116" s="47">
        <v>5280</v>
      </c>
      <c r="K116" s="48">
        <v>0.244318181818182</v>
      </c>
      <c r="L116" s="49">
        <v>1290</v>
      </c>
      <c r="M116" s="47">
        <f t="shared" si="9"/>
        <v>5160</v>
      </c>
      <c r="N116" s="49">
        <v>4679.16</v>
      </c>
      <c r="O116" s="49"/>
      <c r="P116" s="49">
        <f t="shared" si="10"/>
        <v>4679.16</v>
      </c>
      <c r="Q116" s="52">
        <f t="shared" si="11"/>
        <v>0.906813953488372</v>
      </c>
      <c r="R116" s="47"/>
      <c r="S116" s="53"/>
      <c r="T116" s="52">
        <f>VLOOKUP(C116,'[2]9月门店任务'!$B:$AA,25,0)</f>
        <v>0.603672731356694</v>
      </c>
      <c r="U116" s="52"/>
      <c r="V116" s="49"/>
    </row>
    <row r="117" s="19" customFormat="1" ht="15" customHeight="1" spans="1:22">
      <c r="A117" s="31">
        <v>115</v>
      </c>
      <c r="B117" s="32">
        <v>102567</v>
      </c>
      <c r="C117" s="32">
        <v>102567</v>
      </c>
      <c r="D117" s="33" t="s">
        <v>155</v>
      </c>
      <c r="E117" s="33" t="s">
        <v>136</v>
      </c>
      <c r="F117" s="36">
        <v>200</v>
      </c>
      <c r="G117" s="37" t="s">
        <v>42</v>
      </c>
      <c r="H117" s="35" t="s">
        <v>26</v>
      </c>
      <c r="I117" s="35"/>
      <c r="J117" s="47">
        <v>4900</v>
      </c>
      <c r="K117" s="48">
        <v>0.263265306122449</v>
      </c>
      <c r="L117" s="49">
        <v>1290</v>
      </c>
      <c r="M117" s="47">
        <f t="shared" si="9"/>
        <v>5160</v>
      </c>
      <c r="N117" s="49">
        <v>3085.69</v>
      </c>
      <c r="O117" s="49"/>
      <c r="P117" s="49">
        <f t="shared" si="10"/>
        <v>3085.69</v>
      </c>
      <c r="Q117" s="52">
        <f t="shared" si="11"/>
        <v>0.598001937984496</v>
      </c>
      <c r="R117" s="47"/>
      <c r="S117" s="53">
        <v>50</v>
      </c>
      <c r="T117" s="52">
        <f>VLOOKUP(C117,'[2]9月门店任务'!$B:$AA,25,0)</f>
        <v>0.533156224572823</v>
      </c>
      <c r="U117" s="52"/>
      <c r="V117" s="49"/>
    </row>
    <row r="118" s="19" customFormat="1" ht="15" customHeight="1" spans="1:22">
      <c r="A118" s="31">
        <v>116</v>
      </c>
      <c r="B118" s="32">
        <v>371</v>
      </c>
      <c r="C118" s="32">
        <v>2839</v>
      </c>
      <c r="D118" s="33" t="s">
        <v>156</v>
      </c>
      <c r="E118" s="33" t="s">
        <v>136</v>
      </c>
      <c r="F118" s="36">
        <v>200</v>
      </c>
      <c r="G118" s="37" t="s">
        <v>42</v>
      </c>
      <c r="H118" s="35" t="s">
        <v>26</v>
      </c>
      <c r="I118" s="35"/>
      <c r="J118" s="47">
        <v>4600</v>
      </c>
      <c r="K118" s="48">
        <v>0.280434782608696</v>
      </c>
      <c r="L118" s="49">
        <v>1290</v>
      </c>
      <c r="M118" s="47">
        <f t="shared" si="9"/>
        <v>5160</v>
      </c>
      <c r="N118" s="49">
        <v>3122.06</v>
      </c>
      <c r="O118" s="49"/>
      <c r="P118" s="49">
        <f t="shared" si="10"/>
        <v>3122.06</v>
      </c>
      <c r="Q118" s="52">
        <f t="shared" si="11"/>
        <v>0.605050387596899</v>
      </c>
      <c r="R118" s="47"/>
      <c r="S118" s="53">
        <v>50</v>
      </c>
      <c r="T118" s="52">
        <f>VLOOKUP(C118,'[2]9月门店任务'!$B:$AA,25,0)</f>
        <v>0.522913344887348</v>
      </c>
      <c r="U118" s="52"/>
      <c r="V118" s="49"/>
    </row>
    <row r="119" s="19" customFormat="1" ht="15" customHeight="1" spans="1:22">
      <c r="A119" s="31">
        <v>117</v>
      </c>
      <c r="B119" s="32">
        <v>720</v>
      </c>
      <c r="C119" s="32">
        <v>2844</v>
      </c>
      <c r="D119" s="33" t="s">
        <v>157</v>
      </c>
      <c r="E119" s="33" t="s">
        <v>136</v>
      </c>
      <c r="F119" s="36">
        <v>200</v>
      </c>
      <c r="G119" s="37" t="s">
        <v>39</v>
      </c>
      <c r="H119" s="35" t="s">
        <v>26</v>
      </c>
      <c r="I119" s="35"/>
      <c r="J119" s="47">
        <v>4800</v>
      </c>
      <c r="K119" s="48">
        <v>0.264583333333333</v>
      </c>
      <c r="L119" s="49">
        <v>1270</v>
      </c>
      <c r="M119" s="47">
        <f t="shared" si="9"/>
        <v>5080</v>
      </c>
      <c r="N119" s="49">
        <v>3035.01</v>
      </c>
      <c r="O119" s="49"/>
      <c r="P119" s="49">
        <f t="shared" si="10"/>
        <v>3035.01</v>
      </c>
      <c r="Q119" s="52">
        <f t="shared" si="11"/>
        <v>0.597442913385827</v>
      </c>
      <c r="R119" s="47"/>
      <c r="S119" s="53">
        <v>50</v>
      </c>
      <c r="T119" s="52">
        <f>VLOOKUP(C119,'[2]9月门店任务'!$B:$AA,25,0)</f>
        <v>0.519842864502834</v>
      </c>
      <c r="U119" s="52"/>
      <c r="V119" s="49"/>
    </row>
    <row r="120" s="19" customFormat="1" ht="15" customHeight="1" spans="1:22">
      <c r="A120" s="31">
        <v>118</v>
      </c>
      <c r="B120" s="32">
        <v>573</v>
      </c>
      <c r="C120" s="32">
        <v>2715</v>
      </c>
      <c r="D120" s="33" t="s">
        <v>158</v>
      </c>
      <c r="E120" s="33" t="s">
        <v>136</v>
      </c>
      <c r="F120" s="36">
        <v>200</v>
      </c>
      <c r="G120" s="37" t="s">
        <v>42</v>
      </c>
      <c r="H120" s="35" t="s">
        <v>26</v>
      </c>
      <c r="I120" s="35"/>
      <c r="J120" s="47">
        <v>4500</v>
      </c>
      <c r="K120" s="48">
        <v>0.281777777777778</v>
      </c>
      <c r="L120" s="49">
        <v>1268</v>
      </c>
      <c r="M120" s="47">
        <f t="shared" si="9"/>
        <v>5072</v>
      </c>
      <c r="N120" s="49">
        <v>3809.4</v>
      </c>
      <c r="O120" s="49"/>
      <c r="P120" s="49">
        <f t="shared" si="10"/>
        <v>3809.4</v>
      </c>
      <c r="Q120" s="52">
        <f t="shared" si="11"/>
        <v>0.751064668769716</v>
      </c>
      <c r="R120" s="47"/>
      <c r="S120" s="53">
        <v>50</v>
      </c>
      <c r="T120" s="52">
        <f>VLOOKUP(C120,'[2]9月门店任务'!$B:$AA,25,0)</f>
        <v>0.628921247818499</v>
      </c>
      <c r="U120" s="52"/>
      <c r="V120" s="49"/>
    </row>
    <row r="121" s="19" customFormat="1" ht="15" customHeight="1" spans="1:22">
      <c r="A121" s="31">
        <v>119</v>
      </c>
      <c r="B121" s="32">
        <v>118151</v>
      </c>
      <c r="C121" s="32">
        <v>118151</v>
      </c>
      <c r="D121" s="33" t="s">
        <v>159</v>
      </c>
      <c r="E121" s="33" t="s">
        <v>136</v>
      </c>
      <c r="F121" s="36">
        <v>200</v>
      </c>
      <c r="G121" s="37" t="s">
        <v>34</v>
      </c>
      <c r="H121" s="35" t="s">
        <v>26</v>
      </c>
      <c r="I121" s="35"/>
      <c r="J121" s="47">
        <v>4900</v>
      </c>
      <c r="K121" s="48">
        <v>0.256734693877551</v>
      </c>
      <c r="L121" s="49">
        <v>1258</v>
      </c>
      <c r="M121" s="47">
        <f t="shared" si="9"/>
        <v>5032</v>
      </c>
      <c r="N121" s="49">
        <v>3905.73</v>
      </c>
      <c r="O121" s="49">
        <f>VLOOKUP(C121,[1]Sheet1!$A:$C,3,0)</f>
        <v>160.32</v>
      </c>
      <c r="P121" s="49">
        <f t="shared" si="10"/>
        <v>4066.05</v>
      </c>
      <c r="Q121" s="52">
        <f t="shared" si="11"/>
        <v>0.808038553259142</v>
      </c>
      <c r="R121" s="47"/>
      <c r="S121" s="53"/>
      <c r="T121" s="52">
        <f>VLOOKUP(C121,'[2]9月门店任务'!$B:$AA,25,0)</f>
        <v>0.549874396135266</v>
      </c>
      <c r="U121" s="52"/>
      <c r="V121" s="49"/>
    </row>
    <row r="122" s="19" customFormat="1" ht="15" customHeight="1" spans="1:22">
      <c r="A122" s="31">
        <v>120</v>
      </c>
      <c r="B122" s="32">
        <v>102564</v>
      </c>
      <c r="C122" s="32">
        <v>102564</v>
      </c>
      <c r="D122" s="33" t="s">
        <v>160</v>
      </c>
      <c r="E122" s="33" t="s">
        <v>136</v>
      </c>
      <c r="F122" s="36">
        <v>200</v>
      </c>
      <c r="G122" s="37" t="s">
        <v>39</v>
      </c>
      <c r="H122" s="35" t="s">
        <v>26</v>
      </c>
      <c r="I122" s="35"/>
      <c r="J122" s="47">
        <v>5200</v>
      </c>
      <c r="K122" s="48">
        <v>0.240384615384615</v>
      </c>
      <c r="L122" s="49">
        <v>1250</v>
      </c>
      <c r="M122" s="47">
        <f t="shared" si="9"/>
        <v>5000</v>
      </c>
      <c r="N122" s="49">
        <v>4549.33</v>
      </c>
      <c r="O122" s="49"/>
      <c r="P122" s="49">
        <f t="shared" si="10"/>
        <v>4549.33</v>
      </c>
      <c r="Q122" s="52">
        <f t="shared" si="11"/>
        <v>0.909866</v>
      </c>
      <c r="R122" s="47"/>
      <c r="S122" s="53"/>
      <c r="T122" s="52">
        <f>VLOOKUP(C122,'[2]9月门店任务'!$B:$AA,25,0)</f>
        <v>0.573861423220974</v>
      </c>
      <c r="U122" s="52"/>
      <c r="V122" s="49"/>
    </row>
    <row r="123" s="19" customFormat="1" ht="15" customHeight="1" spans="1:22">
      <c r="A123" s="31">
        <v>121</v>
      </c>
      <c r="B123" s="32">
        <v>117923</v>
      </c>
      <c r="C123" s="32">
        <v>117923</v>
      </c>
      <c r="D123" s="33" t="s">
        <v>161</v>
      </c>
      <c r="E123" s="33" t="s">
        <v>136</v>
      </c>
      <c r="F123" s="36">
        <v>200</v>
      </c>
      <c r="G123" s="37" t="s">
        <v>39</v>
      </c>
      <c r="H123" s="35" t="s">
        <v>26</v>
      </c>
      <c r="I123" s="35"/>
      <c r="J123" s="47">
        <v>5300</v>
      </c>
      <c r="K123" s="48">
        <v>0.233962264150943</v>
      </c>
      <c r="L123" s="49">
        <v>1240</v>
      </c>
      <c r="M123" s="47">
        <f t="shared" si="9"/>
        <v>4960</v>
      </c>
      <c r="N123" s="49">
        <v>3141.51</v>
      </c>
      <c r="O123" s="49"/>
      <c r="P123" s="49">
        <f t="shared" si="10"/>
        <v>3141.51</v>
      </c>
      <c r="Q123" s="52">
        <f t="shared" si="11"/>
        <v>0.633368951612903</v>
      </c>
      <c r="R123" s="47"/>
      <c r="S123" s="53">
        <v>50</v>
      </c>
      <c r="T123" s="52">
        <f>VLOOKUP(C123,'[2]9月门店任务'!$B:$AA,25,0)</f>
        <v>0.656333031127229</v>
      </c>
      <c r="U123" s="52"/>
      <c r="V123" s="49"/>
    </row>
    <row r="124" s="19" customFormat="1" ht="15" customHeight="1" spans="1:22">
      <c r="A124" s="31">
        <v>122</v>
      </c>
      <c r="B124" s="32">
        <v>119622</v>
      </c>
      <c r="C124" s="32">
        <v>119622</v>
      </c>
      <c r="D124" s="33" t="s">
        <v>162</v>
      </c>
      <c r="E124" s="33" t="s">
        <v>136</v>
      </c>
      <c r="F124" s="36">
        <v>200</v>
      </c>
      <c r="G124" s="37" t="s">
        <v>25</v>
      </c>
      <c r="H124" s="35" t="s">
        <v>26</v>
      </c>
      <c r="I124" s="35" t="s">
        <v>64</v>
      </c>
      <c r="J124" s="47">
        <v>4900</v>
      </c>
      <c r="K124" s="48">
        <v>0.242857142857143</v>
      </c>
      <c r="L124" s="49">
        <v>1190</v>
      </c>
      <c r="M124" s="47">
        <f t="shared" si="9"/>
        <v>4760</v>
      </c>
      <c r="N124" s="49">
        <v>4553.29</v>
      </c>
      <c r="O124" s="49"/>
      <c r="P124" s="49">
        <f t="shared" si="10"/>
        <v>4553.29</v>
      </c>
      <c r="Q124" s="52">
        <f t="shared" si="11"/>
        <v>0.956573529411765</v>
      </c>
      <c r="R124" s="47"/>
      <c r="S124" s="53"/>
      <c r="T124" s="52">
        <f>VLOOKUP(C124,'[2]9月门店任务'!$B:$AA,25,0)</f>
        <v>0.658397932816537</v>
      </c>
      <c r="U124" s="52"/>
      <c r="V124" s="49"/>
    </row>
    <row r="125" s="19" customFormat="1" ht="17" customHeight="1" spans="1:22">
      <c r="A125" s="31">
        <v>123</v>
      </c>
      <c r="B125" s="32">
        <v>110378</v>
      </c>
      <c r="C125" s="32">
        <v>110378</v>
      </c>
      <c r="D125" s="33" t="s">
        <v>163</v>
      </c>
      <c r="E125" s="33" t="s">
        <v>136</v>
      </c>
      <c r="F125" s="36">
        <v>200</v>
      </c>
      <c r="G125" s="37" t="s">
        <v>39</v>
      </c>
      <c r="H125" s="35" t="s">
        <v>26</v>
      </c>
      <c r="I125" s="35"/>
      <c r="J125" s="47">
        <v>4900</v>
      </c>
      <c r="K125" s="48">
        <v>0.242857142857143</v>
      </c>
      <c r="L125" s="49">
        <v>1190</v>
      </c>
      <c r="M125" s="47">
        <f t="shared" si="9"/>
        <v>4760</v>
      </c>
      <c r="N125" s="49">
        <v>3026.27</v>
      </c>
      <c r="O125" s="49"/>
      <c r="P125" s="49">
        <f t="shared" si="10"/>
        <v>3026.27</v>
      </c>
      <c r="Q125" s="52">
        <f t="shared" si="11"/>
        <v>0.635771008403361</v>
      </c>
      <c r="R125" s="47"/>
      <c r="S125" s="53">
        <v>50</v>
      </c>
      <c r="T125" s="52">
        <f>VLOOKUP(C125,'[2]9月门店任务'!$B:$AA,25,0)</f>
        <v>0.59042705646317</v>
      </c>
      <c r="U125" s="52"/>
      <c r="V125" s="49"/>
    </row>
    <row r="126" s="19" customFormat="1" ht="18" customHeight="1" spans="1:22">
      <c r="A126" s="31">
        <v>124</v>
      </c>
      <c r="B126" s="54">
        <v>113023</v>
      </c>
      <c r="C126" s="32">
        <v>2326</v>
      </c>
      <c r="D126" s="33" t="s">
        <v>164</v>
      </c>
      <c r="E126" s="33" t="s">
        <v>136</v>
      </c>
      <c r="F126" s="36">
        <v>200</v>
      </c>
      <c r="G126" s="37" t="s">
        <v>25</v>
      </c>
      <c r="H126" s="35" t="s">
        <v>26</v>
      </c>
      <c r="I126" s="35" t="s">
        <v>64</v>
      </c>
      <c r="J126" s="47">
        <v>5200</v>
      </c>
      <c r="K126" s="48">
        <v>0.219230769230769</v>
      </c>
      <c r="L126" s="49">
        <v>1140</v>
      </c>
      <c r="M126" s="47">
        <f t="shared" si="9"/>
        <v>4560</v>
      </c>
      <c r="N126" s="49">
        <v>4504.31</v>
      </c>
      <c r="O126" s="49"/>
      <c r="P126" s="49">
        <f t="shared" si="10"/>
        <v>4504.31</v>
      </c>
      <c r="Q126" s="52">
        <f t="shared" si="11"/>
        <v>0.987787280701754</v>
      </c>
      <c r="R126" s="47"/>
      <c r="S126" s="53"/>
      <c r="T126" s="52">
        <f>VLOOKUP(C126,'[2]9月门店任务'!$B:$AA,25,0)</f>
        <v>0.773224431818182</v>
      </c>
      <c r="U126" s="52"/>
      <c r="V126" s="49"/>
    </row>
    <row r="127" s="19" customFormat="1" ht="18" customHeight="1" spans="1:22">
      <c r="A127" s="31">
        <v>125</v>
      </c>
      <c r="B127" s="32">
        <v>104838</v>
      </c>
      <c r="C127" s="32">
        <v>104838</v>
      </c>
      <c r="D127" s="33" t="s">
        <v>165</v>
      </c>
      <c r="E127" s="33" t="s">
        <v>136</v>
      </c>
      <c r="F127" s="36">
        <v>200</v>
      </c>
      <c r="G127" s="37" t="s">
        <v>85</v>
      </c>
      <c r="H127" s="35" t="s">
        <v>26</v>
      </c>
      <c r="I127" s="35"/>
      <c r="J127" s="47">
        <v>5200</v>
      </c>
      <c r="K127" s="48">
        <v>0.214615384615385</v>
      </c>
      <c r="L127" s="49">
        <v>1116</v>
      </c>
      <c r="M127" s="47">
        <f t="shared" si="9"/>
        <v>4464</v>
      </c>
      <c r="N127" s="49">
        <v>2421.83</v>
      </c>
      <c r="O127" s="49"/>
      <c r="P127" s="49">
        <f t="shared" si="10"/>
        <v>2421.83</v>
      </c>
      <c r="Q127" s="52">
        <f t="shared" si="11"/>
        <v>0.542524641577061</v>
      </c>
      <c r="R127" s="47"/>
      <c r="S127" s="53">
        <v>50</v>
      </c>
      <c r="T127" s="52">
        <f>VLOOKUP(C127,'[2]9月门店任务'!$B:$AA,25,0)</f>
        <v>0.472851744186047</v>
      </c>
      <c r="U127" s="52"/>
      <c r="V127" s="49"/>
    </row>
    <row r="128" s="19" customFormat="1" ht="18" customHeight="1" spans="1:22">
      <c r="A128" s="31">
        <v>126</v>
      </c>
      <c r="B128" s="32">
        <v>119262</v>
      </c>
      <c r="C128" s="32">
        <v>119262</v>
      </c>
      <c r="D128" s="33" t="s">
        <v>166</v>
      </c>
      <c r="E128" s="33" t="s">
        <v>136</v>
      </c>
      <c r="F128" s="36">
        <v>200</v>
      </c>
      <c r="G128" s="37" t="s">
        <v>52</v>
      </c>
      <c r="H128" s="35" t="s">
        <v>26</v>
      </c>
      <c r="I128" s="35"/>
      <c r="J128" s="47">
        <v>4900</v>
      </c>
      <c r="K128" s="48">
        <v>0.222448979591837</v>
      </c>
      <c r="L128" s="49">
        <v>1090</v>
      </c>
      <c r="M128" s="47">
        <f t="shared" si="9"/>
        <v>4360</v>
      </c>
      <c r="N128" s="49">
        <v>4568.93</v>
      </c>
      <c r="O128" s="49"/>
      <c r="P128" s="49">
        <f t="shared" si="10"/>
        <v>4568.93</v>
      </c>
      <c r="Q128" s="52">
        <f t="shared" si="11"/>
        <v>1.04791972477064</v>
      </c>
      <c r="R128" s="47">
        <v>80</v>
      </c>
      <c r="S128" s="53"/>
      <c r="T128" s="52">
        <f>VLOOKUP(C128,'[2]9月门店任务'!$B:$AA,25,0)</f>
        <v>0.697422229655471</v>
      </c>
      <c r="U128" s="52"/>
      <c r="V128" s="49"/>
    </row>
    <row r="129" s="19" customFormat="1" ht="17" customHeight="1" spans="1:22">
      <c r="A129" s="31">
        <v>127</v>
      </c>
      <c r="B129" s="32">
        <v>102479</v>
      </c>
      <c r="C129" s="32">
        <v>102479</v>
      </c>
      <c r="D129" s="33" t="s">
        <v>167</v>
      </c>
      <c r="E129" s="33" t="s">
        <v>136</v>
      </c>
      <c r="F129" s="36">
        <v>200</v>
      </c>
      <c r="G129" s="37" t="s">
        <v>52</v>
      </c>
      <c r="H129" s="35" t="s">
        <v>26</v>
      </c>
      <c r="I129" s="35"/>
      <c r="J129" s="47">
        <v>5200</v>
      </c>
      <c r="K129" s="48">
        <v>0.209615384615385</v>
      </c>
      <c r="L129" s="49">
        <v>1090</v>
      </c>
      <c r="M129" s="47">
        <f t="shared" si="9"/>
        <v>4360</v>
      </c>
      <c r="N129" s="49">
        <v>2944.9</v>
      </c>
      <c r="O129" s="49">
        <f>VLOOKUP(C129,[1]Sheet1!$A:$C,3,0)</f>
        <v>160.32</v>
      </c>
      <c r="P129" s="49">
        <f t="shared" si="10"/>
        <v>3105.22</v>
      </c>
      <c r="Q129" s="52">
        <f t="shared" si="11"/>
        <v>0.712206422018349</v>
      </c>
      <c r="R129" s="47"/>
      <c r="S129" s="53">
        <v>50</v>
      </c>
      <c r="T129" s="52">
        <f>VLOOKUP(C129,'[2]9月门店任务'!$B:$AA,25,0)</f>
        <v>0.632322316288518</v>
      </c>
      <c r="U129" s="52"/>
      <c r="V129" s="49"/>
    </row>
    <row r="130" s="19" customFormat="1" ht="17" customHeight="1" spans="1:22">
      <c r="A130" s="31">
        <v>128</v>
      </c>
      <c r="B130" s="32">
        <v>123007</v>
      </c>
      <c r="C130" s="32">
        <v>123007</v>
      </c>
      <c r="D130" s="33" t="s">
        <v>168</v>
      </c>
      <c r="E130" s="33" t="s">
        <v>136</v>
      </c>
      <c r="F130" s="36">
        <v>200</v>
      </c>
      <c r="G130" s="32" t="s">
        <v>39</v>
      </c>
      <c r="H130" s="35" t="s">
        <v>26</v>
      </c>
      <c r="I130" s="35"/>
      <c r="J130" s="47">
        <v>4400</v>
      </c>
      <c r="K130" s="48">
        <v>0.247727272727273</v>
      </c>
      <c r="L130" s="49">
        <v>1090</v>
      </c>
      <c r="M130" s="47">
        <f t="shared" si="9"/>
        <v>4360</v>
      </c>
      <c r="N130" s="49">
        <v>2904.63</v>
      </c>
      <c r="O130" s="49"/>
      <c r="P130" s="49">
        <f t="shared" si="10"/>
        <v>2904.63</v>
      </c>
      <c r="Q130" s="52">
        <f t="shared" si="11"/>
        <v>0.666199541284404</v>
      </c>
      <c r="R130" s="47"/>
      <c r="S130" s="53">
        <v>50</v>
      </c>
      <c r="T130" s="52">
        <f>VLOOKUP(C130,'[2]9月门店任务'!$B:$AA,25,0)</f>
        <v>0.660272135416667</v>
      </c>
      <c r="U130" s="52"/>
      <c r="V130" s="49"/>
    </row>
    <row r="131" s="19" customFormat="1" ht="15" customHeight="1" spans="1:22">
      <c r="A131" s="31">
        <v>129</v>
      </c>
      <c r="B131" s="32">
        <v>104429</v>
      </c>
      <c r="C131" s="32">
        <v>104429</v>
      </c>
      <c r="D131" s="33" t="s">
        <v>169</v>
      </c>
      <c r="E131" s="33" t="s">
        <v>136</v>
      </c>
      <c r="F131" s="36">
        <v>200</v>
      </c>
      <c r="G131" s="32" t="s">
        <v>30</v>
      </c>
      <c r="H131" s="35" t="s">
        <v>26</v>
      </c>
      <c r="I131" s="35"/>
      <c r="J131" s="47">
        <v>5200</v>
      </c>
      <c r="K131" s="48">
        <v>0.209615384615385</v>
      </c>
      <c r="L131" s="49">
        <v>1090</v>
      </c>
      <c r="M131" s="47">
        <f t="shared" si="9"/>
        <v>4360</v>
      </c>
      <c r="N131" s="49">
        <v>2855.82</v>
      </c>
      <c r="O131" s="49"/>
      <c r="P131" s="49">
        <f t="shared" si="10"/>
        <v>2855.82</v>
      </c>
      <c r="Q131" s="52">
        <f t="shared" si="11"/>
        <v>0.655004587155963</v>
      </c>
      <c r="R131" s="47"/>
      <c r="S131" s="53">
        <v>50</v>
      </c>
      <c r="T131" s="52">
        <f>VLOOKUP(C131,'[2]9月门店任务'!$B:$AA,25,0)</f>
        <v>0.606782222222222</v>
      </c>
      <c r="U131" s="52"/>
      <c r="V131" s="49"/>
    </row>
    <row r="132" s="19" customFormat="1" ht="15" customHeight="1" spans="1:22">
      <c r="A132" s="31">
        <v>130</v>
      </c>
      <c r="B132" s="32">
        <v>52</v>
      </c>
      <c r="C132" s="32">
        <v>2905</v>
      </c>
      <c r="D132" s="33" t="s">
        <v>170</v>
      </c>
      <c r="E132" s="33" t="s">
        <v>136</v>
      </c>
      <c r="F132" s="36">
        <v>200</v>
      </c>
      <c r="G132" s="32" t="s">
        <v>85</v>
      </c>
      <c r="H132" s="35" t="s">
        <v>26</v>
      </c>
      <c r="I132" s="35"/>
      <c r="J132" s="47">
        <v>4200</v>
      </c>
      <c r="K132" s="48">
        <v>0.247619047619048</v>
      </c>
      <c r="L132" s="49">
        <v>1040</v>
      </c>
      <c r="M132" s="47">
        <f t="shared" ref="M132:M148" si="12">L132*4</f>
        <v>4160</v>
      </c>
      <c r="N132" s="49">
        <v>2537.34</v>
      </c>
      <c r="O132" s="49"/>
      <c r="P132" s="49">
        <f t="shared" ref="P132:P148" si="13">N132+O132</f>
        <v>2537.34</v>
      </c>
      <c r="Q132" s="52">
        <f t="shared" ref="Q132:Q148" si="14">P132/M132</f>
        <v>0.6099375</v>
      </c>
      <c r="R132" s="47"/>
      <c r="S132" s="53">
        <v>50</v>
      </c>
      <c r="T132" s="52">
        <f>VLOOKUP(C132,'[2]9月门店任务'!$B:$AA,25,0)</f>
        <v>0.602774628879892</v>
      </c>
      <c r="U132" s="52"/>
      <c r="V132" s="49"/>
    </row>
    <row r="133" s="19" customFormat="1" ht="15" customHeight="1" spans="1:22">
      <c r="A133" s="31">
        <v>131</v>
      </c>
      <c r="B133" s="32">
        <v>113298</v>
      </c>
      <c r="C133" s="32">
        <v>113298</v>
      </c>
      <c r="D133" s="33" t="s">
        <v>171</v>
      </c>
      <c r="E133" s="33" t="s">
        <v>136</v>
      </c>
      <c r="F133" s="36">
        <v>200</v>
      </c>
      <c r="G133" s="32" t="s">
        <v>30</v>
      </c>
      <c r="H133" s="35" t="s">
        <v>26</v>
      </c>
      <c r="I133" s="35"/>
      <c r="J133" s="47">
        <v>3900</v>
      </c>
      <c r="K133" s="48">
        <v>0.253846153846154</v>
      </c>
      <c r="L133" s="49">
        <v>990</v>
      </c>
      <c r="M133" s="47">
        <f t="shared" si="12"/>
        <v>3960</v>
      </c>
      <c r="N133" s="49">
        <v>1167.66</v>
      </c>
      <c r="O133" s="49"/>
      <c r="P133" s="49">
        <f t="shared" si="13"/>
        <v>1167.66</v>
      </c>
      <c r="Q133" s="52">
        <f t="shared" si="14"/>
        <v>0.294863636363636</v>
      </c>
      <c r="R133" s="47"/>
      <c r="S133" s="53">
        <v>50</v>
      </c>
      <c r="T133" s="52">
        <f>VLOOKUP(C133,'[2]9月门店任务'!$B:$AA,25,0)</f>
        <v>0.362937931034483</v>
      </c>
      <c r="U133" s="52"/>
      <c r="V133" s="49"/>
    </row>
    <row r="134" s="19" customFormat="1" ht="15" customHeight="1" spans="1:22">
      <c r="A134" s="31">
        <v>132</v>
      </c>
      <c r="B134" s="32">
        <v>752</v>
      </c>
      <c r="C134" s="32">
        <v>2413</v>
      </c>
      <c r="D134" s="33" t="s">
        <v>172</v>
      </c>
      <c r="E134" s="33" t="s">
        <v>136</v>
      </c>
      <c r="F134" s="36">
        <v>200</v>
      </c>
      <c r="G134" s="32" t="s">
        <v>34</v>
      </c>
      <c r="H134" s="35" t="s">
        <v>26</v>
      </c>
      <c r="I134" s="35"/>
      <c r="J134" s="47">
        <v>4900</v>
      </c>
      <c r="K134" s="48">
        <v>0.202040816326531</v>
      </c>
      <c r="L134" s="49">
        <v>990</v>
      </c>
      <c r="M134" s="47">
        <f t="shared" si="12"/>
        <v>3960</v>
      </c>
      <c r="N134" s="49">
        <v>1329.58</v>
      </c>
      <c r="O134" s="49"/>
      <c r="P134" s="49">
        <f t="shared" si="13"/>
        <v>1329.58</v>
      </c>
      <c r="Q134" s="52">
        <f t="shared" si="14"/>
        <v>0.335752525252525</v>
      </c>
      <c r="R134" s="47"/>
      <c r="S134" s="53">
        <v>50</v>
      </c>
      <c r="T134" s="52">
        <f>VLOOKUP(C134,'[2]9月门店任务'!$B:$AA,25,0)</f>
        <v>0.30179797979798</v>
      </c>
      <c r="U134" s="52"/>
      <c r="V134" s="49"/>
    </row>
    <row r="135" s="19" customFormat="1" ht="15" customHeight="1" spans="1:22">
      <c r="A135" s="31">
        <v>133</v>
      </c>
      <c r="B135" s="32">
        <v>106568</v>
      </c>
      <c r="C135" s="32">
        <v>106568</v>
      </c>
      <c r="D135" s="33" t="s">
        <v>173</v>
      </c>
      <c r="E135" s="33" t="s">
        <v>136</v>
      </c>
      <c r="F135" s="36">
        <v>200</v>
      </c>
      <c r="G135" s="32" t="s">
        <v>30</v>
      </c>
      <c r="H135" s="35" t="s">
        <v>26</v>
      </c>
      <c r="I135" s="35"/>
      <c r="J135" s="47">
        <v>4200</v>
      </c>
      <c r="K135" s="48">
        <v>0.228571428571429</v>
      </c>
      <c r="L135" s="49">
        <v>960</v>
      </c>
      <c r="M135" s="47">
        <f t="shared" si="12"/>
        <v>3840</v>
      </c>
      <c r="N135" s="49">
        <v>3815.95</v>
      </c>
      <c r="O135" s="49"/>
      <c r="P135" s="49">
        <f t="shared" si="13"/>
        <v>3815.95</v>
      </c>
      <c r="Q135" s="52">
        <f t="shared" si="14"/>
        <v>0.993736979166667</v>
      </c>
      <c r="R135" s="47"/>
      <c r="S135" s="53"/>
      <c r="T135" s="52">
        <f>VLOOKUP(C135,'[2]9月门店任务'!$B:$AA,25,0)</f>
        <v>0.651605042016807</v>
      </c>
      <c r="U135" s="52"/>
      <c r="V135" s="49"/>
    </row>
    <row r="136" s="19" customFormat="1" ht="15" customHeight="1" spans="1:22">
      <c r="A136" s="31">
        <v>134</v>
      </c>
      <c r="B136" s="32">
        <v>104430</v>
      </c>
      <c r="C136" s="32">
        <v>104430</v>
      </c>
      <c r="D136" s="33" t="s">
        <v>174</v>
      </c>
      <c r="E136" s="33" t="s">
        <v>136</v>
      </c>
      <c r="F136" s="36">
        <v>200</v>
      </c>
      <c r="G136" s="32" t="s">
        <v>30</v>
      </c>
      <c r="H136" s="35" t="s">
        <v>26</v>
      </c>
      <c r="I136" s="35"/>
      <c r="J136" s="47">
        <v>4600</v>
      </c>
      <c r="K136" s="48">
        <v>0.204347826086957</v>
      </c>
      <c r="L136" s="49">
        <v>940</v>
      </c>
      <c r="M136" s="47">
        <f t="shared" si="12"/>
        <v>3760</v>
      </c>
      <c r="N136" s="49">
        <v>3033.53</v>
      </c>
      <c r="O136" s="49">
        <f>VLOOKUP(C136,[1]Sheet1!$A:$C,3,0)</f>
        <v>97.38</v>
      </c>
      <c r="P136" s="49">
        <f t="shared" si="13"/>
        <v>3130.91</v>
      </c>
      <c r="Q136" s="52">
        <f t="shared" si="14"/>
        <v>0.832688829787234</v>
      </c>
      <c r="R136" s="47"/>
      <c r="S136" s="53"/>
      <c r="T136" s="52">
        <f>VLOOKUP(C136,'[2]9月门店任务'!$B:$AA,25,0)</f>
        <v>0.558173737373737</v>
      </c>
      <c r="U136" s="52"/>
      <c r="V136" s="49"/>
    </row>
    <row r="137" s="19" customFormat="1" ht="15" customHeight="1" spans="1:22">
      <c r="A137" s="31">
        <v>135</v>
      </c>
      <c r="B137" s="32">
        <v>122686</v>
      </c>
      <c r="C137" s="32">
        <v>122686</v>
      </c>
      <c r="D137" s="33" t="s">
        <v>175</v>
      </c>
      <c r="E137" s="33" t="s">
        <v>136</v>
      </c>
      <c r="F137" s="36">
        <v>200</v>
      </c>
      <c r="G137" s="32" t="s">
        <v>39</v>
      </c>
      <c r="H137" s="35" t="s">
        <v>26</v>
      </c>
      <c r="I137" s="35"/>
      <c r="J137" s="47">
        <v>3900</v>
      </c>
      <c r="K137" s="48">
        <v>0.237435897435897</v>
      </c>
      <c r="L137" s="49">
        <v>926</v>
      </c>
      <c r="M137" s="47">
        <f t="shared" si="12"/>
        <v>3704</v>
      </c>
      <c r="N137" s="49">
        <v>2357.73</v>
      </c>
      <c r="O137" s="49"/>
      <c r="P137" s="49">
        <f t="shared" si="13"/>
        <v>2357.73</v>
      </c>
      <c r="Q137" s="52">
        <f t="shared" si="14"/>
        <v>0.636536177105832</v>
      </c>
      <c r="R137" s="47"/>
      <c r="S137" s="53">
        <v>50</v>
      </c>
      <c r="T137" s="52">
        <f>VLOOKUP(C137,'[2]9月门店任务'!$B:$AA,25,0)</f>
        <v>0.56683619047619</v>
      </c>
      <c r="U137" s="52"/>
      <c r="V137" s="49"/>
    </row>
    <row r="138" s="19" customFormat="1" ht="15" customHeight="1" spans="1:22">
      <c r="A138" s="31">
        <v>136</v>
      </c>
      <c r="B138" s="31">
        <v>128640</v>
      </c>
      <c r="C138" s="32">
        <v>128640</v>
      </c>
      <c r="D138" s="32" t="s">
        <v>176</v>
      </c>
      <c r="E138" s="33" t="s">
        <v>136</v>
      </c>
      <c r="F138" s="36">
        <v>200</v>
      </c>
      <c r="G138" s="32" t="s">
        <v>34</v>
      </c>
      <c r="H138" s="35" t="s">
        <v>26</v>
      </c>
      <c r="I138" s="35"/>
      <c r="J138" s="47">
        <v>3900</v>
      </c>
      <c r="K138" s="48">
        <v>0.228205128205128</v>
      </c>
      <c r="L138" s="49">
        <v>890</v>
      </c>
      <c r="M138" s="47">
        <f t="shared" si="12"/>
        <v>3560</v>
      </c>
      <c r="N138" s="49">
        <v>1850.14</v>
      </c>
      <c r="O138" s="49"/>
      <c r="P138" s="49">
        <f t="shared" si="13"/>
        <v>1850.14</v>
      </c>
      <c r="Q138" s="52">
        <f t="shared" si="14"/>
        <v>0.519702247191011</v>
      </c>
      <c r="R138" s="47"/>
      <c r="S138" s="53">
        <v>50</v>
      </c>
      <c r="T138" s="52">
        <f>VLOOKUP(C138,'[2]9月门店任务'!$B:$AA,25,0)</f>
        <v>0.497842013888889</v>
      </c>
      <c r="U138" s="52"/>
      <c r="V138" s="49"/>
    </row>
    <row r="139" s="19" customFormat="1" ht="15" customHeight="1" spans="1:22">
      <c r="A139" s="31">
        <v>137</v>
      </c>
      <c r="B139" s="54">
        <v>143253</v>
      </c>
      <c r="C139" s="32">
        <v>1950</v>
      </c>
      <c r="D139" s="33" t="s">
        <v>177</v>
      </c>
      <c r="E139" s="33" t="s">
        <v>136</v>
      </c>
      <c r="F139" s="36">
        <v>200</v>
      </c>
      <c r="G139" s="32" t="s">
        <v>30</v>
      </c>
      <c r="H139" s="35" t="s">
        <v>26</v>
      </c>
      <c r="I139" s="35" t="s">
        <v>64</v>
      </c>
      <c r="J139" s="47">
        <v>4900</v>
      </c>
      <c r="K139" s="48">
        <v>0.23265306122449</v>
      </c>
      <c r="L139" s="49">
        <v>1140</v>
      </c>
      <c r="M139" s="47">
        <f t="shared" si="12"/>
        <v>4560</v>
      </c>
      <c r="N139" s="49">
        <v>3157.05</v>
      </c>
      <c r="O139" s="49"/>
      <c r="P139" s="49">
        <f t="shared" si="13"/>
        <v>3157.05</v>
      </c>
      <c r="Q139" s="52">
        <f t="shared" si="14"/>
        <v>0.69233552631579</v>
      </c>
      <c r="R139" s="47"/>
      <c r="S139" s="53">
        <v>50</v>
      </c>
      <c r="T139" s="52">
        <f>VLOOKUP(C139,'[2]9月门店任务'!$B:$AA,25,0)</f>
        <v>0.682410793650794</v>
      </c>
      <c r="U139" s="52"/>
      <c r="V139" s="49"/>
    </row>
    <row r="140" s="19" customFormat="1" ht="15" customHeight="1" spans="1:22">
      <c r="A140" s="31">
        <v>138</v>
      </c>
      <c r="B140" s="32">
        <v>115971</v>
      </c>
      <c r="C140" s="32">
        <v>115971</v>
      </c>
      <c r="D140" s="33" t="s">
        <v>178</v>
      </c>
      <c r="E140" s="33" t="s">
        <v>136</v>
      </c>
      <c r="F140" s="36">
        <v>200</v>
      </c>
      <c r="G140" s="32" t="s">
        <v>30</v>
      </c>
      <c r="H140" s="35" t="s">
        <v>26</v>
      </c>
      <c r="I140" s="35"/>
      <c r="J140" s="47">
        <v>3900</v>
      </c>
      <c r="K140" s="48">
        <v>0.225641025641026</v>
      </c>
      <c r="L140" s="49">
        <v>880</v>
      </c>
      <c r="M140" s="47">
        <f t="shared" si="12"/>
        <v>3520</v>
      </c>
      <c r="N140" s="49">
        <v>4114.13</v>
      </c>
      <c r="O140" s="49"/>
      <c r="P140" s="49">
        <f t="shared" si="13"/>
        <v>4114.13</v>
      </c>
      <c r="Q140" s="52">
        <f t="shared" si="14"/>
        <v>1.16878693181818</v>
      </c>
      <c r="R140" s="47">
        <v>80</v>
      </c>
      <c r="S140" s="53"/>
      <c r="T140" s="52">
        <f>VLOOKUP(C140,'[2]9月门店任务'!$B:$AA,25,0)</f>
        <v>0.7106768</v>
      </c>
      <c r="U140" s="52"/>
      <c r="V140" s="49"/>
    </row>
    <row r="141" s="19" customFormat="1" ht="15" customHeight="1" spans="1:22">
      <c r="A141" s="31">
        <v>139</v>
      </c>
      <c r="B141" s="32">
        <v>117637</v>
      </c>
      <c r="C141" s="32">
        <v>117637</v>
      </c>
      <c r="D141" s="33" t="s">
        <v>179</v>
      </c>
      <c r="E141" s="33" t="s">
        <v>136</v>
      </c>
      <c r="F141" s="36">
        <v>200</v>
      </c>
      <c r="G141" s="32" t="s">
        <v>39</v>
      </c>
      <c r="H141" s="35" t="s">
        <v>26</v>
      </c>
      <c r="I141" s="35"/>
      <c r="J141" s="47">
        <v>4100</v>
      </c>
      <c r="K141" s="48">
        <v>0.278048780487805</v>
      </c>
      <c r="L141" s="49">
        <v>1140</v>
      </c>
      <c r="M141" s="47">
        <f t="shared" si="12"/>
        <v>4560</v>
      </c>
      <c r="N141" s="49">
        <v>2399.19</v>
      </c>
      <c r="O141" s="49"/>
      <c r="P141" s="49">
        <f t="shared" si="13"/>
        <v>2399.19</v>
      </c>
      <c r="Q141" s="52">
        <f t="shared" si="14"/>
        <v>0.526138157894737</v>
      </c>
      <c r="R141" s="47"/>
      <c r="S141" s="53">
        <v>50</v>
      </c>
      <c r="T141" s="52">
        <f>VLOOKUP(C141,'[2]9月门店任务'!$B:$AA,25,0)</f>
        <v>0.537779851851852</v>
      </c>
      <c r="U141" s="52"/>
      <c r="V141" s="49"/>
    </row>
    <row r="142" s="19" customFormat="1" ht="15" customHeight="1" spans="1:22">
      <c r="A142" s="31">
        <v>140</v>
      </c>
      <c r="B142" s="54">
        <v>298747</v>
      </c>
      <c r="C142" s="32">
        <v>298747</v>
      </c>
      <c r="D142" s="33" t="s">
        <v>180</v>
      </c>
      <c r="E142" s="33" t="s">
        <v>136</v>
      </c>
      <c r="F142" s="36">
        <v>200</v>
      </c>
      <c r="G142" s="32" t="s">
        <v>34</v>
      </c>
      <c r="H142" s="35" t="s">
        <v>26</v>
      </c>
      <c r="I142" s="35" t="s">
        <v>64</v>
      </c>
      <c r="J142" s="47">
        <v>3200</v>
      </c>
      <c r="K142" s="48">
        <v>0.2453125</v>
      </c>
      <c r="L142" s="49">
        <v>785</v>
      </c>
      <c r="M142" s="47">
        <f t="shared" si="12"/>
        <v>3140</v>
      </c>
      <c r="N142" s="49">
        <v>2052.52</v>
      </c>
      <c r="O142" s="49"/>
      <c r="P142" s="49">
        <f t="shared" si="13"/>
        <v>2052.52</v>
      </c>
      <c r="Q142" s="52">
        <f t="shared" si="14"/>
        <v>0.653668789808917</v>
      </c>
      <c r="R142" s="47"/>
      <c r="S142" s="53">
        <v>50</v>
      </c>
      <c r="T142" s="52">
        <f>VLOOKUP(C142,'[2]9月门店任务'!$B:$AA,25,0)</f>
        <v>0.570373469387755</v>
      </c>
      <c r="U142" s="52"/>
      <c r="V142" s="49"/>
    </row>
    <row r="143" s="19" customFormat="1" ht="27" spans="1:22">
      <c r="A143" s="31">
        <v>141</v>
      </c>
      <c r="B143" s="49">
        <v>301263</v>
      </c>
      <c r="C143" s="32">
        <v>301263</v>
      </c>
      <c r="D143" s="49" t="s">
        <v>181</v>
      </c>
      <c r="E143" s="33" t="s">
        <v>136</v>
      </c>
      <c r="F143" s="36">
        <v>200</v>
      </c>
      <c r="G143" s="32" t="s">
        <v>30</v>
      </c>
      <c r="H143" s="35" t="s">
        <v>26</v>
      </c>
      <c r="I143" s="35" t="s">
        <v>64</v>
      </c>
      <c r="J143" s="47">
        <v>3200</v>
      </c>
      <c r="K143" s="48">
        <v>0.215625</v>
      </c>
      <c r="L143" s="49">
        <v>690</v>
      </c>
      <c r="M143" s="47">
        <f t="shared" si="12"/>
        <v>2760</v>
      </c>
      <c r="N143" s="49">
        <v>1748.23</v>
      </c>
      <c r="O143" s="49"/>
      <c r="P143" s="49">
        <f t="shared" si="13"/>
        <v>1748.23</v>
      </c>
      <c r="Q143" s="52">
        <f t="shared" si="14"/>
        <v>0.633416666666667</v>
      </c>
      <c r="R143" s="47"/>
      <c r="S143" s="53">
        <v>50</v>
      </c>
      <c r="T143" s="52">
        <f>VLOOKUP(C143,'[2]9月门店任务'!$B:$AA,25,0)</f>
        <v>0.502965454545455</v>
      </c>
      <c r="U143" s="52"/>
      <c r="V143" s="49"/>
    </row>
    <row r="144" s="19" customFormat="1" spans="1:22">
      <c r="A144" s="31">
        <v>142</v>
      </c>
      <c r="B144" s="32">
        <v>118758</v>
      </c>
      <c r="C144" s="32">
        <v>118758</v>
      </c>
      <c r="D144" s="33" t="s">
        <v>182</v>
      </c>
      <c r="E144" s="33" t="s">
        <v>136</v>
      </c>
      <c r="F144" s="36">
        <v>200</v>
      </c>
      <c r="G144" s="32" t="s">
        <v>52</v>
      </c>
      <c r="H144" s="35" t="s">
        <v>26</v>
      </c>
      <c r="I144" s="35"/>
      <c r="J144" s="47">
        <v>3400</v>
      </c>
      <c r="K144" s="48">
        <v>0.261764705882353</v>
      </c>
      <c r="L144" s="49">
        <v>890</v>
      </c>
      <c r="M144" s="47">
        <f t="shared" si="12"/>
        <v>3560</v>
      </c>
      <c r="N144" s="49">
        <v>2895.93</v>
      </c>
      <c r="O144" s="49"/>
      <c r="P144" s="49">
        <f t="shared" si="13"/>
        <v>2895.93</v>
      </c>
      <c r="Q144" s="52">
        <f t="shared" si="14"/>
        <v>0.813463483146067</v>
      </c>
      <c r="R144" s="47"/>
      <c r="S144" s="53"/>
      <c r="T144" s="52">
        <f>VLOOKUP(C144,'[2]9月门店任务'!$B:$AA,25,0)</f>
        <v>0.586185848252344</v>
      </c>
      <c r="U144" s="52"/>
      <c r="V144" s="49"/>
    </row>
    <row r="145" s="19" customFormat="1" spans="1:22">
      <c r="A145" s="31">
        <v>143</v>
      </c>
      <c r="B145" s="49">
        <v>116773</v>
      </c>
      <c r="C145" s="32">
        <v>2274</v>
      </c>
      <c r="D145" s="49" t="s">
        <v>183</v>
      </c>
      <c r="E145" s="33" t="s">
        <v>136</v>
      </c>
      <c r="F145" s="36">
        <v>200</v>
      </c>
      <c r="G145" s="32" t="s">
        <v>25</v>
      </c>
      <c r="H145" s="35" t="s">
        <v>26</v>
      </c>
      <c r="I145" s="35" t="s">
        <v>184</v>
      </c>
      <c r="J145" s="47">
        <v>2900</v>
      </c>
      <c r="K145" s="48">
        <v>0.237931034482759</v>
      </c>
      <c r="L145" s="49">
        <v>690</v>
      </c>
      <c r="M145" s="47">
        <f t="shared" si="12"/>
        <v>2760</v>
      </c>
      <c r="N145" s="49">
        <v>2362.99</v>
      </c>
      <c r="O145" s="49"/>
      <c r="P145" s="49">
        <f t="shared" si="13"/>
        <v>2362.99</v>
      </c>
      <c r="Q145" s="52">
        <f t="shared" si="14"/>
        <v>0.856155797101449</v>
      </c>
      <c r="R145" s="47"/>
      <c r="S145" s="53"/>
      <c r="T145" s="52">
        <f>VLOOKUP(C145,'[2]9月门店任务'!$B:$AA,25,0)</f>
        <v>0.774122666666667</v>
      </c>
      <c r="U145" s="52"/>
      <c r="V145" s="49"/>
    </row>
    <row r="146" s="19" customFormat="1" ht="15" customHeight="1" spans="1:22">
      <c r="A146" s="31">
        <v>144</v>
      </c>
      <c r="B146" s="49">
        <v>302867</v>
      </c>
      <c r="C146" s="32">
        <v>302867</v>
      </c>
      <c r="D146" s="49" t="s">
        <v>185</v>
      </c>
      <c r="E146" s="33" t="s">
        <v>136</v>
      </c>
      <c r="F146" s="36">
        <v>200</v>
      </c>
      <c r="G146" s="32" t="s">
        <v>52</v>
      </c>
      <c r="H146" s="35" t="s">
        <v>26</v>
      </c>
      <c r="I146" s="35" t="s">
        <v>184</v>
      </c>
      <c r="J146" s="47">
        <v>2900</v>
      </c>
      <c r="K146" s="48">
        <v>0.237931034482759</v>
      </c>
      <c r="L146" s="49">
        <v>690</v>
      </c>
      <c r="M146" s="47">
        <f t="shared" si="12"/>
        <v>2760</v>
      </c>
      <c r="N146" s="49">
        <v>2084.23</v>
      </c>
      <c r="O146" s="49"/>
      <c r="P146" s="49">
        <f t="shared" si="13"/>
        <v>2084.23</v>
      </c>
      <c r="Q146" s="52">
        <f t="shared" si="14"/>
        <v>0.755155797101449</v>
      </c>
      <c r="R146" s="47"/>
      <c r="S146" s="53">
        <v>50</v>
      </c>
      <c r="T146" s="52">
        <f>VLOOKUP(C146,'[2]9月门店任务'!$B:$AA,25,0)</f>
        <v>0.702717676767677</v>
      </c>
      <c r="U146" s="52"/>
      <c r="V146" s="49"/>
    </row>
    <row r="147" s="19" customFormat="1" spans="1:22">
      <c r="A147" s="31">
        <v>145</v>
      </c>
      <c r="B147" s="32">
        <v>339</v>
      </c>
      <c r="C147" s="32">
        <v>2408</v>
      </c>
      <c r="D147" s="33" t="s">
        <v>186</v>
      </c>
      <c r="E147" s="33" t="s">
        <v>136</v>
      </c>
      <c r="F147" s="36">
        <v>200</v>
      </c>
      <c r="G147" s="32" t="s">
        <v>34</v>
      </c>
      <c r="H147" s="35" t="s">
        <v>26</v>
      </c>
      <c r="I147" s="35" t="s">
        <v>184</v>
      </c>
      <c r="J147" s="47">
        <v>2400</v>
      </c>
      <c r="K147" s="48">
        <v>0.183333333333333</v>
      </c>
      <c r="L147" s="49">
        <v>440</v>
      </c>
      <c r="M147" s="47">
        <f t="shared" si="12"/>
        <v>1760</v>
      </c>
      <c r="N147" s="49">
        <v>346.96</v>
      </c>
      <c r="O147" s="49"/>
      <c r="P147" s="49">
        <f t="shared" si="13"/>
        <v>346.96</v>
      </c>
      <c r="Q147" s="52">
        <f t="shared" si="14"/>
        <v>0.197136363636364</v>
      </c>
      <c r="R147" s="47"/>
      <c r="S147" s="53">
        <v>50</v>
      </c>
      <c r="T147" s="52">
        <f>VLOOKUP(C147,'[2]9月门店任务'!$B:$AA,25,0)</f>
        <v>0.275551746031746</v>
      </c>
      <c r="U147" s="52"/>
      <c r="V147" s="49"/>
    </row>
    <row r="148" s="20" customFormat="1" spans="1:22">
      <c r="A148" s="31"/>
      <c r="B148" s="49"/>
      <c r="C148" s="49"/>
      <c r="D148" s="49"/>
      <c r="E148" s="33"/>
      <c r="F148" s="56"/>
      <c r="G148" s="49"/>
      <c r="H148" s="49"/>
      <c r="I148" s="49"/>
      <c r="J148" s="57">
        <v>1200074</v>
      </c>
      <c r="K148" s="49"/>
      <c r="L148" s="58">
        <f>SUM(L3:L147)</f>
        <v>308169</v>
      </c>
      <c r="M148" s="47">
        <f>SUM(M3:M147)</f>
        <v>1232676</v>
      </c>
      <c r="N148" s="49">
        <f>SUM(N3:N147)</f>
        <v>908567.66</v>
      </c>
      <c r="O148" s="49"/>
      <c r="P148" s="49">
        <f>SUM(P3:P147)</f>
        <v>923461.65</v>
      </c>
      <c r="Q148" s="52">
        <f t="shared" si="14"/>
        <v>0.749151966940218</v>
      </c>
      <c r="R148" s="47">
        <v>1520</v>
      </c>
      <c r="S148" s="53">
        <v>6300</v>
      </c>
      <c r="T148" s="52"/>
      <c r="U148" s="52"/>
      <c r="V148" s="49"/>
    </row>
    <row r="149" s="20" customFormat="1" spans="1:22">
      <c r="A149" s="49"/>
      <c r="B149" s="49"/>
      <c r="C149" s="49"/>
      <c r="D149" s="49"/>
      <c r="E149" s="49"/>
      <c r="F149" s="56"/>
      <c r="G149" s="49"/>
      <c r="H149" s="49"/>
      <c r="I149" s="49"/>
      <c r="J149" s="49"/>
      <c r="K149" s="49"/>
      <c r="L149" s="58"/>
      <c r="M149" s="59"/>
      <c r="N149" s="58"/>
      <c r="O149" s="58"/>
      <c r="P149" s="58"/>
      <c r="Q149" s="58"/>
      <c r="R149" s="59"/>
      <c r="S149" s="60"/>
      <c r="T149" s="58"/>
      <c r="U149" s="58"/>
      <c r="V149" s="49"/>
    </row>
    <row r="150" s="20" customFormat="1" spans="1:22">
      <c r="A150" s="49"/>
      <c r="B150" s="49"/>
      <c r="C150" s="49"/>
      <c r="D150" s="49"/>
      <c r="E150" s="49"/>
      <c r="F150" s="56"/>
      <c r="G150" s="49"/>
      <c r="H150" s="49"/>
      <c r="I150" s="49"/>
      <c r="J150" s="49"/>
      <c r="K150" s="49"/>
      <c r="L150" s="58"/>
      <c r="M150" s="59"/>
      <c r="N150" s="58"/>
      <c r="O150" s="58"/>
      <c r="P150" s="58"/>
      <c r="Q150" s="58"/>
      <c r="R150" s="59"/>
      <c r="S150" s="60"/>
      <c r="T150" s="58"/>
      <c r="U150" s="58"/>
      <c r="V150" s="49"/>
    </row>
    <row r="151" s="20" customFormat="1" spans="1:22">
      <c r="A151" s="49"/>
      <c r="B151" s="49"/>
      <c r="C151" s="49"/>
      <c r="D151" s="49"/>
      <c r="E151" s="49"/>
      <c r="F151" s="56"/>
      <c r="G151" s="49"/>
      <c r="H151" s="49"/>
      <c r="I151" s="49"/>
      <c r="J151" s="49"/>
      <c r="K151" s="49"/>
      <c r="L151" s="58"/>
      <c r="M151" s="59"/>
      <c r="N151" s="58"/>
      <c r="O151" s="58"/>
      <c r="P151" s="58"/>
      <c r="Q151" s="58"/>
      <c r="R151" s="59"/>
      <c r="S151" s="60"/>
      <c r="T151" s="58"/>
      <c r="U151" s="58"/>
      <c r="V151" s="49"/>
    </row>
    <row r="152" s="20" customFormat="1" spans="1:22">
      <c r="A152" s="49"/>
      <c r="B152" s="49"/>
      <c r="C152" s="49"/>
      <c r="D152" s="49"/>
      <c r="E152" s="49"/>
      <c r="F152" s="56"/>
      <c r="G152" s="49"/>
      <c r="H152" s="49"/>
      <c r="I152" s="49"/>
      <c r="J152" s="49"/>
      <c r="K152" s="49"/>
      <c r="L152" s="58"/>
      <c r="M152" s="59"/>
      <c r="N152" s="58"/>
      <c r="O152" s="58"/>
      <c r="P152" s="58"/>
      <c r="Q152" s="58"/>
      <c r="R152" s="59"/>
      <c r="S152" s="60"/>
      <c r="T152" s="58"/>
      <c r="U152" s="58"/>
      <c r="V152" s="49"/>
    </row>
    <row r="153" s="20" customFormat="1" spans="1:22">
      <c r="A153" s="49"/>
      <c r="B153" s="49"/>
      <c r="C153" s="49"/>
      <c r="D153" s="49"/>
      <c r="E153" s="49"/>
      <c r="F153" s="56"/>
      <c r="G153" s="49"/>
      <c r="H153" s="49"/>
      <c r="I153" s="49"/>
      <c r="J153" s="49"/>
      <c r="K153" s="49"/>
      <c r="L153" s="58"/>
      <c r="M153" s="59"/>
      <c r="N153" s="58"/>
      <c r="O153" s="58"/>
      <c r="P153" s="58"/>
      <c r="Q153" s="58"/>
      <c r="R153" s="59"/>
      <c r="S153" s="60"/>
      <c r="T153" s="58"/>
      <c r="U153" s="58"/>
      <c r="V153" s="49"/>
    </row>
  </sheetData>
  <autoFilter xmlns:etc="http://www.wps.cn/officeDocument/2017/etCustomData" ref="A2:X148" etc:filterBottomFollowUsedRange="0">
    <extLst/>
  </autoFilter>
  <mergeCells count="7">
    <mergeCell ref="A1:D1"/>
    <mergeCell ref="J1:L1"/>
    <mergeCell ref="E1:E2"/>
    <mergeCell ref="F1:F2"/>
    <mergeCell ref="G1:G2"/>
    <mergeCell ref="H1:H2"/>
    <mergeCell ref="I1:I2"/>
  </mergeCells>
  <pageMargins left="0.75" right="0.75" top="1" bottom="1" header="0.5" footer="0.5"/>
  <headerFooter/>
  <ignoredErrors>
    <ignoredError sqref="Q3:Q148 M3:M14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L20" sqref="L20:L21"/>
    </sheetView>
  </sheetViews>
  <sheetFormatPr defaultColWidth="9" defaultRowHeight="15.75"/>
  <cols>
    <col min="1" max="1" width="9" style="1"/>
    <col min="2" max="2" width="12.125" style="1" customWidth="1"/>
    <col min="3" max="3" width="19.875" style="1" customWidth="1"/>
    <col min="4" max="4" width="29.875" style="1" customWidth="1"/>
    <col min="5" max="5" width="31.5" style="1" customWidth="1"/>
    <col min="6" max="6" width="17.625" style="1" customWidth="1"/>
    <col min="7" max="7" width="16.25" style="1" customWidth="1"/>
    <col min="8" max="8" width="11.125" style="1" customWidth="1"/>
    <col min="9" max="9" width="17" style="1" customWidth="1"/>
    <col min="10" max="16384" width="9" style="1"/>
  </cols>
  <sheetData>
    <row r="1" ht="18.75" spans="1:12">
      <c r="A1" s="2" t="s">
        <v>187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ht="18.75" spans="1:12">
      <c r="A2" s="2"/>
      <c r="B2" s="2"/>
      <c r="C2" s="2"/>
      <c r="D2" s="2"/>
      <c r="E2" s="2"/>
      <c r="F2" s="2"/>
      <c r="G2" s="3"/>
      <c r="H2" s="3"/>
      <c r="I2" s="3"/>
      <c r="J2" s="3"/>
      <c r="K2" s="3"/>
      <c r="L2" s="3"/>
    </row>
    <row r="3" ht="18.75" spans="1:12">
      <c r="A3" s="4"/>
      <c r="B3" s="4"/>
      <c r="C3" s="4"/>
      <c r="D3" s="4" t="s">
        <v>188</v>
      </c>
      <c r="E3" s="4"/>
      <c r="F3" s="4"/>
      <c r="G3" s="3"/>
      <c r="H3" s="3"/>
      <c r="I3" s="3"/>
      <c r="J3" s="3"/>
      <c r="K3" s="3"/>
      <c r="L3" s="3"/>
    </row>
    <row r="4" ht="36" customHeight="1" spans="1:12">
      <c r="A4" s="5" t="s">
        <v>7</v>
      </c>
      <c r="B4" s="6" t="s">
        <v>189</v>
      </c>
      <c r="C4" s="7" t="s">
        <v>10</v>
      </c>
      <c r="D4" s="8" t="s">
        <v>190</v>
      </c>
      <c r="E4" s="8" t="s">
        <v>191</v>
      </c>
      <c r="F4" s="9" t="s">
        <v>192</v>
      </c>
      <c r="G4" s="10" t="s">
        <v>193</v>
      </c>
      <c r="H4" s="10" t="s">
        <v>194</v>
      </c>
      <c r="I4" s="3"/>
      <c r="J4" s="3"/>
      <c r="K4" s="3"/>
      <c r="L4" s="3"/>
    </row>
    <row r="5" spans="1:12">
      <c r="A5" s="11">
        <v>1</v>
      </c>
      <c r="B5" s="12">
        <v>111126</v>
      </c>
      <c r="C5" s="13" t="s">
        <v>195</v>
      </c>
      <c r="D5" s="14">
        <v>0.199</v>
      </c>
      <c r="E5" s="14">
        <v>0.069</v>
      </c>
      <c r="F5" s="14">
        <f>E5*4</f>
        <v>0.276</v>
      </c>
      <c r="G5" s="3">
        <v>0.124</v>
      </c>
      <c r="H5" s="15">
        <f>G5/F5</f>
        <v>0.449275362318841</v>
      </c>
      <c r="I5" s="3"/>
      <c r="J5" s="3"/>
      <c r="K5" s="3"/>
      <c r="L5" s="3"/>
    </row>
    <row r="6" spans="1:12">
      <c r="A6" s="16">
        <v>2</v>
      </c>
      <c r="B6" s="6">
        <v>111124</v>
      </c>
      <c r="C6" s="7" t="s">
        <v>196</v>
      </c>
      <c r="D6" s="3">
        <v>0.211</v>
      </c>
      <c r="E6" s="3">
        <v>0.095</v>
      </c>
      <c r="F6" s="14">
        <f t="shared" ref="F6:F28" si="0">E6*4</f>
        <v>0.38</v>
      </c>
      <c r="G6" s="3">
        <v>0.25</v>
      </c>
      <c r="H6" s="15">
        <f t="shared" ref="H6:H26" si="1">G6/F6</f>
        <v>0.657894736842105</v>
      </c>
      <c r="I6" s="3"/>
      <c r="J6" s="3"/>
      <c r="K6" s="3"/>
      <c r="L6" s="3"/>
    </row>
    <row r="7" spans="1:12">
      <c r="A7" s="16">
        <v>3</v>
      </c>
      <c r="B7" s="6">
        <v>111158</v>
      </c>
      <c r="C7" s="7" t="s">
        <v>197</v>
      </c>
      <c r="D7" s="3">
        <v>0.476</v>
      </c>
      <c r="E7" s="3">
        <v>0.189</v>
      </c>
      <c r="F7" s="14">
        <f t="shared" si="0"/>
        <v>0.756</v>
      </c>
      <c r="G7" s="3">
        <v>0.427</v>
      </c>
      <c r="H7" s="15">
        <f t="shared" si="1"/>
        <v>0.564814814814815</v>
      </c>
      <c r="I7" s="3"/>
      <c r="J7" s="3"/>
      <c r="K7" s="3"/>
      <c r="L7" s="3"/>
    </row>
    <row r="8" spans="1:12">
      <c r="A8" s="16">
        <v>4</v>
      </c>
      <c r="B8" s="6">
        <v>110599</v>
      </c>
      <c r="C8" s="7" t="s">
        <v>198</v>
      </c>
      <c r="D8" s="3">
        <v>0.22</v>
      </c>
      <c r="E8" s="3">
        <v>0.081</v>
      </c>
      <c r="F8" s="14">
        <f t="shared" si="0"/>
        <v>0.324</v>
      </c>
      <c r="G8" s="3">
        <v>0.148</v>
      </c>
      <c r="H8" s="15">
        <f t="shared" si="1"/>
        <v>0.45679012345679</v>
      </c>
      <c r="I8" s="3"/>
      <c r="J8" s="3"/>
      <c r="K8" s="3"/>
      <c r="L8" s="3"/>
    </row>
    <row r="9" spans="1:12">
      <c r="A9" s="16">
        <v>5</v>
      </c>
      <c r="B9" s="6">
        <v>111121</v>
      </c>
      <c r="C9" s="7" t="s">
        <v>199</v>
      </c>
      <c r="D9" s="3">
        <v>0.235</v>
      </c>
      <c r="E9" s="3">
        <v>0.088</v>
      </c>
      <c r="F9" s="14">
        <f t="shared" si="0"/>
        <v>0.352</v>
      </c>
      <c r="G9" s="3">
        <v>0.127</v>
      </c>
      <c r="H9" s="15">
        <f t="shared" si="1"/>
        <v>0.360795454545455</v>
      </c>
      <c r="I9" s="3"/>
      <c r="J9" s="3"/>
      <c r="K9" s="3"/>
      <c r="L9" s="3"/>
    </row>
    <row r="10" spans="1:12">
      <c r="A10" s="16">
        <v>6</v>
      </c>
      <c r="B10" s="6">
        <v>111119</v>
      </c>
      <c r="C10" s="7" t="s">
        <v>200</v>
      </c>
      <c r="D10" s="3">
        <v>0.277</v>
      </c>
      <c r="E10" s="3">
        <v>0.106</v>
      </c>
      <c r="F10" s="14">
        <f t="shared" si="0"/>
        <v>0.424</v>
      </c>
      <c r="G10" s="3">
        <v>0.253</v>
      </c>
      <c r="H10" s="15">
        <f t="shared" si="1"/>
        <v>0.596698113207547</v>
      </c>
      <c r="I10" s="3"/>
      <c r="J10" s="3"/>
      <c r="K10" s="3"/>
      <c r="L10" s="3"/>
    </row>
    <row r="11" spans="1:12">
      <c r="A11" s="16">
        <v>7</v>
      </c>
      <c r="B11" s="6">
        <v>303882</v>
      </c>
      <c r="C11" s="7" t="s">
        <v>201</v>
      </c>
      <c r="D11" s="3">
        <v>0.5</v>
      </c>
      <c r="E11" s="3">
        <v>0.19</v>
      </c>
      <c r="F11" s="14">
        <f t="shared" si="0"/>
        <v>0.76</v>
      </c>
      <c r="G11" s="3">
        <v>0.488</v>
      </c>
      <c r="H11" s="15">
        <f t="shared" si="1"/>
        <v>0.642105263157895</v>
      </c>
      <c r="I11" s="3"/>
      <c r="J11" s="3"/>
      <c r="K11" s="3"/>
      <c r="L11" s="3"/>
    </row>
    <row r="12" spans="1:12">
      <c r="A12" s="16">
        <v>8</v>
      </c>
      <c r="B12" s="6">
        <v>110896</v>
      </c>
      <c r="C12" s="7" t="s">
        <v>202</v>
      </c>
      <c r="D12" s="3">
        <v>0.356</v>
      </c>
      <c r="E12" s="3">
        <v>0.128</v>
      </c>
      <c r="F12" s="14">
        <f t="shared" si="0"/>
        <v>0.512</v>
      </c>
      <c r="G12" s="3">
        <v>0.356</v>
      </c>
      <c r="H12" s="15">
        <f t="shared" si="1"/>
        <v>0.6953125</v>
      </c>
      <c r="I12" s="3"/>
      <c r="J12" s="3"/>
      <c r="K12" s="3"/>
      <c r="L12" s="3"/>
    </row>
    <row r="13" spans="1:12">
      <c r="A13" s="16">
        <v>9</v>
      </c>
      <c r="B13" s="6">
        <v>110900</v>
      </c>
      <c r="C13" s="7" t="s">
        <v>203</v>
      </c>
      <c r="D13" s="3">
        <v>0.319</v>
      </c>
      <c r="E13" s="3">
        <v>0.115</v>
      </c>
      <c r="F13" s="14">
        <f t="shared" si="0"/>
        <v>0.46</v>
      </c>
      <c r="G13" s="3">
        <v>0.264</v>
      </c>
      <c r="H13" s="15">
        <f t="shared" si="1"/>
        <v>0.573913043478261</v>
      </c>
      <c r="I13" s="3"/>
      <c r="J13" s="3"/>
      <c r="K13" s="3"/>
      <c r="L13" s="3"/>
    </row>
    <row r="14" spans="1:12">
      <c r="A14" s="16">
        <v>10</v>
      </c>
      <c r="B14" s="6">
        <v>303881</v>
      </c>
      <c r="C14" s="7" t="s">
        <v>204</v>
      </c>
      <c r="D14" s="3">
        <v>0.271</v>
      </c>
      <c r="E14" s="3">
        <v>0.107</v>
      </c>
      <c r="F14" s="14">
        <f t="shared" si="0"/>
        <v>0.428</v>
      </c>
      <c r="G14" s="3">
        <v>0.241</v>
      </c>
      <c r="H14" s="15">
        <f t="shared" si="1"/>
        <v>0.563084112149533</v>
      </c>
      <c r="I14" s="3"/>
      <c r="J14" s="3"/>
      <c r="K14" s="3"/>
      <c r="L14" s="3"/>
    </row>
    <row r="15" spans="1:12">
      <c r="A15" s="16">
        <v>11</v>
      </c>
      <c r="B15" s="17">
        <v>110906</v>
      </c>
      <c r="C15" s="7" t="s">
        <v>205</v>
      </c>
      <c r="D15" s="3">
        <v>0.259</v>
      </c>
      <c r="E15" s="3">
        <v>0.087</v>
      </c>
      <c r="F15" s="14">
        <f t="shared" si="0"/>
        <v>0.348</v>
      </c>
      <c r="G15" s="3">
        <v>0.231</v>
      </c>
      <c r="H15" s="15">
        <f t="shared" si="1"/>
        <v>0.663793103448276</v>
      </c>
      <c r="I15" s="3"/>
      <c r="J15" s="3"/>
      <c r="K15" s="3"/>
      <c r="L15" s="3"/>
    </row>
    <row r="16" spans="1:12">
      <c r="A16" s="16">
        <v>12</v>
      </c>
      <c r="B16" s="6">
        <v>110905</v>
      </c>
      <c r="C16" s="7" t="s">
        <v>206</v>
      </c>
      <c r="D16" s="3">
        <v>0.259</v>
      </c>
      <c r="E16" s="3">
        <v>0.089</v>
      </c>
      <c r="F16" s="14">
        <f t="shared" si="0"/>
        <v>0.356</v>
      </c>
      <c r="G16" s="3">
        <v>0.26</v>
      </c>
      <c r="H16" s="15">
        <f t="shared" si="1"/>
        <v>0.730337078651685</v>
      </c>
      <c r="I16" s="3"/>
      <c r="J16" s="3"/>
      <c r="K16" s="3"/>
      <c r="L16" s="3"/>
    </row>
    <row r="17" spans="1:12">
      <c r="A17" s="16">
        <v>13</v>
      </c>
      <c r="B17" s="6">
        <v>110904</v>
      </c>
      <c r="C17" s="7" t="s">
        <v>207</v>
      </c>
      <c r="D17" s="3">
        <v>0.217</v>
      </c>
      <c r="E17" s="3">
        <v>0.077</v>
      </c>
      <c r="F17" s="14">
        <f t="shared" si="0"/>
        <v>0.308</v>
      </c>
      <c r="G17" s="3">
        <v>0.119</v>
      </c>
      <c r="H17" s="15">
        <f t="shared" si="1"/>
        <v>0.386363636363636</v>
      </c>
      <c r="I17" s="3"/>
      <c r="J17" s="3"/>
      <c r="K17" s="3"/>
      <c r="L17" s="3"/>
    </row>
    <row r="18" spans="1:12">
      <c r="A18" s="16">
        <v>14</v>
      </c>
      <c r="B18" s="6">
        <v>110899</v>
      </c>
      <c r="C18" s="7" t="s">
        <v>208</v>
      </c>
      <c r="D18" s="3">
        <v>0.211</v>
      </c>
      <c r="E18" s="3">
        <v>0.075</v>
      </c>
      <c r="F18" s="14">
        <f t="shared" si="0"/>
        <v>0.3</v>
      </c>
      <c r="G18" s="3">
        <v>0.093</v>
      </c>
      <c r="H18" s="15">
        <f t="shared" si="1"/>
        <v>0.31</v>
      </c>
      <c r="I18" s="3"/>
      <c r="J18" s="3"/>
      <c r="K18" s="3"/>
      <c r="L18" s="3"/>
    </row>
    <row r="19" spans="1:12">
      <c r="A19" s="16">
        <v>15</v>
      </c>
      <c r="B19" s="6">
        <v>17948</v>
      </c>
      <c r="C19" s="7" t="s">
        <v>209</v>
      </c>
      <c r="D19" s="3">
        <v>0.187</v>
      </c>
      <c r="E19" s="3">
        <v>0.068</v>
      </c>
      <c r="F19" s="14">
        <f t="shared" si="0"/>
        <v>0.272</v>
      </c>
      <c r="G19" s="3">
        <v>0.188</v>
      </c>
      <c r="H19" s="15">
        <f t="shared" si="1"/>
        <v>0.691176470588235</v>
      </c>
      <c r="I19" s="3"/>
      <c r="J19" s="3"/>
      <c r="K19" s="3"/>
      <c r="L19" s="3"/>
    </row>
    <row r="20" spans="1:12">
      <c r="A20" s="16">
        <v>16</v>
      </c>
      <c r="B20" s="6">
        <v>110907</v>
      </c>
      <c r="C20" s="7" t="s">
        <v>210</v>
      </c>
      <c r="D20" s="3">
        <v>0.178</v>
      </c>
      <c r="E20" s="3">
        <v>0.068</v>
      </c>
      <c r="F20" s="14">
        <f t="shared" si="0"/>
        <v>0.272</v>
      </c>
      <c r="G20" s="3">
        <v>0.142</v>
      </c>
      <c r="H20" s="15">
        <f t="shared" si="1"/>
        <v>0.522058823529412</v>
      </c>
      <c r="I20" s="3"/>
      <c r="J20" s="3"/>
      <c r="K20" s="3"/>
      <c r="L20" s="3"/>
    </row>
    <row r="21" spans="1:12">
      <c r="A21" s="16">
        <v>18</v>
      </c>
      <c r="B21" s="6">
        <v>126923</v>
      </c>
      <c r="C21" s="7" t="s">
        <v>211</v>
      </c>
      <c r="D21" s="3">
        <v>0.398</v>
      </c>
      <c r="E21" s="3">
        <v>0.133</v>
      </c>
      <c r="F21" s="14">
        <f t="shared" si="0"/>
        <v>0.532</v>
      </c>
      <c r="G21" s="3">
        <v>0.269</v>
      </c>
      <c r="H21" s="15">
        <f t="shared" si="1"/>
        <v>0.505639097744361</v>
      </c>
      <c r="I21" s="3"/>
      <c r="J21" s="3"/>
      <c r="K21" s="3"/>
      <c r="L21" s="3"/>
    </row>
    <row r="22" spans="1:12">
      <c r="A22" s="16">
        <v>19</v>
      </c>
      <c r="B22" s="6">
        <v>126920</v>
      </c>
      <c r="C22" s="7" t="s">
        <v>212</v>
      </c>
      <c r="D22" s="3">
        <v>0.422</v>
      </c>
      <c r="E22" s="3">
        <v>0.163</v>
      </c>
      <c r="F22" s="14">
        <f t="shared" si="0"/>
        <v>0.652</v>
      </c>
      <c r="G22" s="3">
        <v>0.362</v>
      </c>
      <c r="H22" s="15">
        <f t="shared" si="1"/>
        <v>0.55521472392638</v>
      </c>
      <c r="I22" s="3"/>
      <c r="J22" s="3"/>
      <c r="K22" s="3"/>
      <c r="L22" s="3"/>
    </row>
    <row r="23" spans="1:12">
      <c r="A23" s="16">
        <v>20</v>
      </c>
      <c r="B23" s="6">
        <v>126924</v>
      </c>
      <c r="C23" s="7" t="s">
        <v>213</v>
      </c>
      <c r="D23" s="3">
        <v>0.316</v>
      </c>
      <c r="E23" s="3">
        <v>0.125</v>
      </c>
      <c r="F23" s="14">
        <f t="shared" si="0"/>
        <v>0.5</v>
      </c>
      <c r="G23" s="3">
        <v>0.344</v>
      </c>
      <c r="H23" s="15">
        <f t="shared" si="1"/>
        <v>0.688</v>
      </c>
      <c r="I23" s="3"/>
      <c r="J23" s="3"/>
      <c r="K23" s="3"/>
      <c r="L23" s="3"/>
    </row>
    <row r="24" spans="1:12">
      <c r="A24" s="16">
        <v>21</v>
      </c>
      <c r="B24" s="6">
        <v>126925</v>
      </c>
      <c r="C24" s="7" t="s">
        <v>214</v>
      </c>
      <c r="D24" s="3">
        <v>0.603</v>
      </c>
      <c r="E24" s="3">
        <v>0.204</v>
      </c>
      <c r="F24" s="14">
        <f t="shared" si="0"/>
        <v>0.816</v>
      </c>
      <c r="G24" s="3">
        <v>0.324</v>
      </c>
      <c r="H24" s="15">
        <f t="shared" si="1"/>
        <v>0.397058823529412</v>
      </c>
      <c r="I24" s="3"/>
      <c r="J24" s="3"/>
      <c r="K24" s="3"/>
      <c r="L24" s="3"/>
    </row>
    <row r="25" spans="1:12">
      <c r="A25" s="16">
        <v>22</v>
      </c>
      <c r="B25" s="6">
        <v>126918</v>
      </c>
      <c r="C25" s="7" t="s">
        <v>215</v>
      </c>
      <c r="D25" s="3">
        <v>0.271</v>
      </c>
      <c r="E25" s="3">
        <v>0.089</v>
      </c>
      <c r="F25" s="14">
        <f t="shared" si="0"/>
        <v>0.356</v>
      </c>
      <c r="G25" s="3">
        <v>0.176</v>
      </c>
      <c r="H25" s="15">
        <f t="shared" si="1"/>
        <v>0.49438202247191</v>
      </c>
      <c r="I25" s="3"/>
      <c r="J25" s="3"/>
      <c r="K25" s="3"/>
      <c r="L25" s="3"/>
    </row>
    <row r="26" spans="1:12">
      <c r="A26" s="16">
        <v>23</v>
      </c>
      <c r="B26" s="6">
        <v>126926</v>
      </c>
      <c r="C26" s="7" t="s">
        <v>216</v>
      </c>
      <c r="D26" s="3">
        <v>0.347</v>
      </c>
      <c r="E26" s="3">
        <v>0.125</v>
      </c>
      <c r="F26" s="14">
        <f t="shared" si="0"/>
        <v>0.5</v>
      </c>
      <c r="G26" s="3">
        <v>0.335</v>
      </c>
      <c r="H26" s="15">
        <f t="shared" si="1"/>
        <v>0.67</v>
      </c>
      <c r="I26" s="3"/>
      <c r="J26" s="3"/>
      <c r="K26" s="3"/>
      <c r="L26" s="3"/>
    </row>
    <row r="27" spans="1:12">
      <c r="A27" s="16">
        <v>24</v>
      </c>
      <c r="B27" s="18"/>
      <c r="C27" s="7" t="s">
        <v>217</v>
      </c>
      <c r="D27" s="3">
        <v>2.357</v>
      </c>
      <c r="E27" s="3">
        <f>SUM(E5:E26)</f>
        <v>2.471</v>
      </c>
      <c r="F27" s="14">
        <f t="shared" si="0"/>
        <v>9.884</v>
      </c>
      <c r="G27" s="3">
        <f>SUM(G5:G26)</f>
        <v>5.521</v>
      </c>
      <c r="H27" s="3"/>
      <c r="I27" s="3"/>
      <c r="J27" s="3"/>
      <c r="K27" s="3"/>
      <c r="L27" s="3"/>
    </row>
  </sheetData>
  <autoFilter xmlns:etc="http://www.wps.cn/officeDocument/2017/etCustomData" ref="A4:E27" etc:filterBottomFollowUsedRange="0">
    <extLst/>
  </autoFilter>
  <mergeCells count="2">
    <mergeCell ref="D3:E3"/>
    <mergeCell ref="A1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9"/>
  <sheetViews>
    <sheetView workbookViewId="0">
      <selection activeCell="F14" sqref="F14"/>
    </sheetView>
  </sheetViews>
  <sheetFormatPr defaultColWidth="9" defaultRowHeight="15.75" outlineLevelCol="1"/>
  <sheetData>
    <row r="1" spans="1:2">
      <c r="A1" t="s">
        <v>8</v>
      </c>
      <c r="B1" t="s">
        <v>9</v>
      </c>
    </row>
    <row r="2" spans="1:2">
      <c r="A2">
        <v>52</v>
      </c>
      <c r="B2">
        <v>2905</v>
      </c>
    </row>
    <row r="3" spans="1:2">
      <c r="A3">
        <v>54</v>
      </c>
      <c r="B3">
        <v>2914</v>
      </c>
    </row>
    <row r="4" spans="1:2">
      <c r="A4">
        <v>56</v>
      </c>
      <c r="B4">
        <v>2894</v>
      </c>
    </row>
    <row r="5" spans="1:2">
      <c r="A5">
        <v>307</v>
      </c>
      <c r="B5">
        <v>2595</v>
      </c>
    </row>
    <row r="6" spans="1:2">
      <c r="A6">
        <v>308</v>
      </c>
      <c r="B6">
        <v>2813</v>
      </c>
    </row>
    <row r="7" spans="1:2">
      <c r="A7">
        <v>311</v>
      </c>
      <c r="B7">
        <v>2483</v>
      </c>
    </row>
    <row r="8" spans="1:2">
      <c r="A8">
        <v>329</v>
      </c>
      <c r="B8">
        <v>2907</v>
      </c>
    </row>
    <row r="9" spans="1:2">
      <c r="A9">
        <v>337</v>
      </c>
      <c r="B9">
        <v>2834</v>
      </c>
    </row>
    <row r="10" spans="1:2">
      <c r="A10">
        <v>339</v>
      </c>
      <c r="B10">
        <v>2408</v>
      </c>
    </row>
    <row r="11" spans="1:2">
      <c r="A11">
        <v>341</v>
      </c>
      <c r="B11">
        <v>2881</v>
      </c>
    </row>
    <row r="12" spans="1:2">
      <c r="A12">
        <v>343</v>
      </c>
      <c r="B12">
        <v>2559</v>
      </c>
    </row>
    <row r="13" spans="1:2">
      <c r="A13">
        <v>345</v>
      </c>
      <c r="B13">
        <v>2375</v>
      </c>
    </row>
    <row r="14" spans="1:2">
      <c r="A14">
        <v>351</v>
      </c>
      <c r="B14">
        <v>2908</v>
      </c>
    </row>
    <row r="15" spans="1:2">
      <c r="A15">
        <v>355</v>
      </c>
      <c r="B15">
        <v>2816</v>
      </c>
    </row>
    <row r="16" spans="1:2">
      <c r="A16">
        <v>357</v>
      </c>
      <c r="B16">
        <v>2471</v>
      </c>
    </row>
    <row r="17" spans="1:2">
      <c r="A17">
        <v>359</v>
      </c>
      <c r="B17">
        <v>2443</v>
      </c>
    </row>
    <row r="18" spans="1:2">
      <c r="A18">
        <v>365</v>
      </c>
      <c r="B18">
        <v>2527</v>
      </c>
    </row>
    <row r="19" spans="1:2">
      <c r="A19">
        <v>367</v>
      </c>
      <c r="B19">
        <v>2910</v>
      </c>
    </row>
    <row r="20" spans="1:2">
      <c r="A20">
        <v>371</v>
      </c>
      <c r="B20">
        <v>2839</v>
      </c>
    </row>
    <row r="21" spans="1:2">
      <c r="A21">
        <v>373</v>
      </c>
      <c r="B21">
        <v>2817</v>
      </c>
    </row>
    <row r="22" spans="1:2">
      <c r="A22">
        <v>377</v>
      </c>
      <c r="B22">
        <v>2729</v>
      </c>
    </row>
    <row r="23" spans="1:2">
      <c r="A23">
        <v>379</v>
      </c>
      <c r="B23">
        <v>2451</v>
      </c>
    </row>
    <row r="24" spans="1:2">
      <c r="A24">
        <v>385</v>
      </c>
      <c r="B24">
        <v>2877</v>
      </c>
    </row>
    <row r="25" spans="1:2">
      <c r="A25">
        <v>387</v>
      </c>
      <c r="B25">
        <v>2751</v>
      </c>
    </row>
    <row r="26" spans="1:2">
      <c r="A26">
        <v>391</v>
      </c>
      <c r="B26">
        <v>2802</v>
      </c>
    </row>
    <row r="27" spans="1:2">
      <c r="A27">
        <v>399</v>
      </c>
      <c r="B27">
        <v>2738</v>
      </c>
    </row>
    <row r="28" spans="1:2">
      <c r="A28">
        <v>511</v>
      </c>
      <c r="B28">
        <v>2797</v>
      </c>
    </row>
    <row r="29" spans="1:2">
      <c r="A29">
        <v>513</v>
      </c>
      <c r="B29">
        <v>2479</v>
      </c>
    </row>
    <row r="30" spans="1:2">
      <c r="A30">
        <v>514</v>
      </c>
      <c r="B30">
        <v>2876</v>
      </c>
    </row>
    <row r="31" spans="1:2">
      <c r="A31">
        <v>515</v>
      </c>
      <c r="B31">
        <v>2808</v>
      </c>
    </row>
    <row r="32" spans="1:2">
      <c r="A32">
        <v>517</v>
      </c>
      <c r="B32">
        <v>2826</v>
      </c>
    </row>
    <row r="33" spans="1:2">
      <c r="A33">
        <v>539</v>
      </c>
      <c r="B33">
        <v>2852</v>
      </c>
    </row>
    <row r="34" spans="1:2">
      <c r="A34">
        <v>546</v>
      </c>
      <c r="B34">
        <v>2741</v>
      </c>
    </row>
    <row r="35" spans="1:2">
      <c r="A35">
        <v>549</v>
      </c>
      <c r="B35">
        <v>2853</v>
      </c>
    </row>
    <row r="36" spans="1:2">
      <c r="A36">
        <v>570</v>
      </c>
      <c r="B36">
        <v>2414</v>
      </c>
    </row>
    <row r="37" spans="1:2">
      <c r="A37">
        <v>571</v>
      </c>
      <c r="B37">
        <v>2113</v>
      </c>
    </row>
    <row r="38" spans="1:2">
      <c r="A38">
        <v>572</v>
      </c>
      <c r="B38">
        <v>2778</v>
      </c>
    </row>
    <row r="39" spans="1:2">
      <c r="A39">
        <v>573</v>
      </c>
      <c r="B39">
        <v>2715</v>
      </c>
    </row>
    <row r="40" spans="1:2">
      <c r="A40">
        <v>578</v>
      </c>
      <c r="B40">
        <v>2819</v>
      </c>
    </row>
    <row r="41" spans="1:2">
      <c r="A41">
        <v>581</v>
      </c>
      <c r="B41">
        <v>2520</v>
      </c>
    </row>
    <row r="42" spans="1:2">
      <c r="A42">
        <v>582</v>
      </c>
      <c r="B42">
        <v>2573</v>
      </c>
    </row>
    <row r="43" spans="1:2">
      <c r="A43">
        <v>585</v>
      </c>
      <c r="B43">
        <v>2512</v>
      </c>
    </row>
    <row r="44" spans="1:2">
      <c r="A44">
        <v>587</v>
      </c>
      <c r="B44">
        <v>2904</v>
      </c>
    </row>
    <row r="45" spans="1:2">
      <c r="A45">
        <v>594</v>
      </c>
      <c r="B45">
        <v>2851</v>
      </c>
    </row>
    <row r="46" spans="1:2">
      <c r="A46">
        <v>598</v>
      </c>
      <c r="B46">
        <v>2730</v>
      </c>
    </row>
    <row r="47" spans="1:2">
      <c r="A47">
        <v>704</v>
      </c>
      <c r="B47">
        <v>2901</v>
      </c>
    </row>
    <row r="48" spans="1:2">
      <c r="A48">
        <v>706</v>
      </c>
      <c r="B48">
        <v>2886</v>
      </c>
    </row>
    <row r="49" spans="1:2">
      <c r="A49">
        <v>707</v>
      </c>
      <c r="B49">
        <v>2755</v>
      </c>
    </row>
    <row r="50" spans="1:2">
      <c r="A50">
        <v>709</v>
      </c>
      <c r="B50">
        <v>2497</v>
      </c>
    </row>
    <row r="51" spans="1:2">
      <c r="A51">
        <v>710</v>
      </c>
      <c r="B51">
        <v>2888</v>
      </c>
    </row>
    <row r="52" spans="1:2">
      <c r="A52">
        <v>712</v>
      </c>
      <c r="B52">
        <v>2757</v>
      </c>
    </row>
    <row r="53" spans="1:2">
      <c r="A53">
        <v>713</v>
      </c>
      <c r="B53">
        <v>2883</v>
      </c>
    </row>
    <row r="54" spans="1:2">
      <c r="A54">
        <v>716</v>
      </c>
      <c r="B54">
        <v>2873</v>
      </c>
    </row>
    <row r="55" spans="1:2">
      <c r="A55">
        <v>717</v>
      </c>
      <c r="B55">
        <v>2854</v>
      </c>
    </row>
    <row r="56" spans="1:2">
      <c r="A56">
        <v>720</v>
      </c>
      <c r="B56">
        <v>2844</v>
      </c>
    </row>
    <row r="57" spans="1:2">
      <c r="A57">
        <v>721</v>
      </c>
      <c r="B57">
        <v>2865</v>
      </c>
    </row>
    <row r="58" spans="1:2">
      <c r="A58">
        <v>723</v>
      </c>
      <c r="B58">
        <v>2771</v>
      </c>
    </row>
    <row r="59" spans="1:2">
      <c r="A59">
        <v>724</v>
      </c>
      <c r="B59">
        <v>2735</v>
      </c>
    </row>
    <row r="60" spans="1:2">
      <c r="A60">
        <v>726</v>
      </c>
      <c r="B60">
        <v>2466</v>
      </c>
    </row>
    <row r="61" spans="1:2">
      <c r="A61">
        <v>727</v>
      </c>
      <c r="B61">
        <v>2409</v>
      </c>
    </row>
    <row r="62" spans="1:2">
      <c r="A62">
        <v>730</v>
      </c>
      <c r="B62">
        <v>2526</v>
      </c>
    </row>
    <row r="63" spans="1:2">
      <c r="A63">
        <v>732</v>
      </c>
      <c r="B63">
        <v>2837</v>
      </c>
    </row>
    <row r="64" spans="1:2">
      <c r="A64">
        <v>733</v>
      </c>
      <c r="B64">
        <v>2713</v>
      </c>
    </row>
    <row r="65" spans="1:2">
      <c r="A65">
        <v>737</v>
      </c>
      <c r="B65">
        <v>2722</v>
      </c>
    </row>
    <row r="66" spans="1:2">
      <c r="A66">
        <v>738</v>
      </c>
      <c r="B66">
        <v>2893</v>
      </c>
    </row>
    <row r="67" spans="1:2">
      <c r="A67">
        <v>740</v>
      </c>
      <c r="B67">
        <v>2714</v>
      </c>
    </row>
    <row r="68" spans="1:2">
      <c r="A68">
        <v>742</v>
      </c>
      <c r="B68">
        <v>2791</v>
      </c>
    </row>
    <row r="69" spans="1:2">
      <c r="A69">
        <v>743</v>
      </c>
      <c r="B69">
        <v>2717</v>
      </c>
    </row>
    <row r="70" spans="1:2">
      <c r="A70">
        <v>744</v>
      </c>
      <c r="B70">
        <v>2820</v>
      </c>
    </row>
    <row r="71" spans="1:2">
      <c r="A71">
        <v>745</v>
      </c>
      <c r="B71">
        <v>2422</v>
      </c>
    </row>
    <row r="72" spans="1:2">
      <c r="A72">
        <v>746</v>
      </c>
      <c r="B72">
        <v>2875</v>
      </c>
    </row>
    <row r="73" spans="1:2">
      <c r="A73">
        <v>747</v>
      </c>
      <c r="B73">
        <v>2804</v>
      </c>
    </row>
    <row r="74" spans="1:2">
      <c r="A74">
        <v>748</v>
      </c>
      <c r="B74">
        <v>2874</v>
      </c>
    </row>
    <row r="75" spans="1:2">
      <c r="A75">
        <v>752</v>
      </c>
      <c r="B75">
        <v>2413</v>
      </c>
    </row>
    <row r="76" spans="1:2">
      <c r="A76">
        <v>754</v>
      </c>
      <c r="B76">
        <v>2916</v>
      </c>
    </row>
    <row r="77" spans="1:2">
      <c r="A77">
        <v>2134</v>
      </c>
      <c r="B77">
        <v>2134</v>
      </c>
    </row>
    <row r="78" spans="1:2">
      <c r="A78">
        <v>101453</v>
      </c>
      <c r="B78">
        <v>101453</v>
      </c>
    </row>
    <row r="79" spans="1:2">
      <c r="A79">
        <v>102479</v>
      </c>
      <c r="B79">
        <v>102479</v>
      </c>
    </row>
    <row r="80" spans="1:2">
      <c r="A80">
        <v>102564</v>
      </c>
      <c r="B80">
        <v>102564</v>
      </c>
    </row>
    <row r="81" spans="1:2">
      <c r="A81">
        <v>102565</v>
      </c>
      <c r="B81">
        <v>102565</v>
      </c>
    </row>
    <row r="82" spans="1:2">
      <c r="A82">
        <v>102567</v>
      </c>
      <c r="B82">
        <v>102567</v>
      </c>
    </row>
    <row r="83" spans="1:2">
      <c r="A83">
        <v>102934</v>
      </c>
      <c r="B83">
        <v>102934</v>
      </c>
    </row>
    <row r="84" spans="1:2">
      <c r="A84">
        <v>102935</v>
      </c>
      <c r="B84">
        <v>102935</v>
      </c>
    </row>
    <row r="85" spans="1:2">
      <c r="A85">
        <v>103198</v>
      </c>
      <c r="B85">
        <v>103198</v>
      </c>
    </row>
    <row r="86" spans="1:2">
      <c r="A86">
        <v>103199</v>
      </c>
      <c r="B86">
        <v>103199</v>
      </c>
    </row>
    <row r="87" spans="1:2">
      <c r="A87">
        <v>103639</v>
      </c>
      <c r="B87">
        <v>103639</v>
      </c>
    </row>
    <row r="88" spans="1:2">
      <c r="A88">
        <v>104428</v>
      </c>
      <c r="B88">
        <v>104428</v>
      </c>
    </row>
    <row r="89" spans="1:2">
      <c r="A89">
        <v>104429</v>
      </c>
      <c r="B89">
        <v>104429</v>
      </c>
    </row>
    <row r="90" spans="1:2">
      <c r="A90">
        <v>104430</v>
      </c>
      <c r="B90">
        <v>104430</v>
      </c>
    </row>
    <row r="91" spans="1:2">
      <c r="A91">
        <v>104533</v>
      </c>
      <c r="B91">
        <v>104533</v>
      </c>
    </row>
    <row r="92" spans="1:2">
      <c r="A92">
        <v>104838</v>
      </c>
      <c r="B92">
        <v>104838</v>
      </c>
    </row>
    <row r="93" spans="1:2">
      <c r="A93">
        <v>105267</v>
      </c>
      <c r="B93">
        <v>105267</v>
      </c>
    </row>
    <row r="94" spans="1:2">
      <c r="A94">
        <v>105751</v>
      </c>
      <c r="B94">
        <v>105751</v>
      </c>
    </row>
    <row r="95" spans="1:2">
      <c r="A95">
        <v>105910</v>
      </c>
      <c r="B95">
        <v>105910</v>
      </c>
    </row>
    <row r="96" spans="1:2">
      <c r="A96">
        <v>106066</v>
      </c>
      <c r="B96">
        <v>106066</v>
      </c>
    </row>
    <row r="97" spans="1:2">
      <c r="A97">
        <v>106399</v>
      </c>
      <c r="B97">
        <v>106399</v>
      </c>
    </row>
    <row r="98" spans="1:2">
      <c r="A98">
        <v>106485</v>
      </c>
      <c r="B98">
        <v>106485</v>
      </c>
    </row>
    <row r="99" spans="1:2">
      <c r="A99">
        <v>106568</v>
      </c>
      <c r="B99">
        <v>106568</v>
      </c>
    </row>
    <row r="100" spans="1:2">
      <c r="A100">
        <v>106569</v>
      </c>
      <c r="B100">
        <v>106569</v>
      </c>
    </row>
    <row r="101" spans="1:2">
      <c r="A101">
        <v>106865</v>
      </c>
      <c r="B101">
        <v>106865</v>
      </c>
    </row>
    <row r="102" spans="1:2">
      <c r="A102">
        <v>107658</v>
      </c>
      <c r="B102">
        <v>107658</v>
      </c>
    </row>
    <row r="103" spans="1:2">
      <c r="A103">
        <v>107728</v>
      </c>
      <c r="B103">
        <v>107728</v>
      </c>
    </row>
    <row r="104" spans="1:2">
      <c r="A104">
        <v>108277</v>
      </c>
      <c r="B104">
        <v>108277</v>
      </c>
    </row>
    <row r="105" spans="1:2">
      <c r="A105">
        <v>108656</v>
      </c>
      <c r="B105">
        <v>108656</v>
      </c>
    </row>
    <row r="106" spans="1:2">
      <c r="A106">
        <v>110378</v>
      </c>
      <c r="B106">
        <v>110378</v>
      </c>
    </row>
    <row r="107" spans="1:2">
      <c r="A107">
        <v>111219</v>
      </c>
      <c r="B107">
        <v>111219</v>
      </c>
    </row>
    <row r="108" spans="1:2">
      <c r="A108">
        <v>111400</v>
      </c>
      <c r="B108">
        <v>111400</v>
      </c>
    </row>
    <row r="109" spans="1:2">
      <c r="A109">
        <v>112415</v>
      </c>
      <c r="B109">
        <v>112415</v>
      </c>
    </row>
    <row r="110" spans="1:2">
      <c r="A110">
        <v>113008</v>
      </c>
      <c r="B110">
        <v>113008</v>
      </c>
    </row>
    <row r="111" spans="1:2">
      <c r="A111">
        <v>113023</v>
      </c>
      <c r="B111">
        <v>2326</v>
      </c>
    </row>
    <row r="112" spans="1:2">
      <c r="A112">
        <v>113025</v>
      </c>
      <c r="B112">
        <v>113025</v>
      </c>
    </row>
    <row r="113" spans="1:2">
      <c r="A113">
        <v>113298</v>
      </c>
      <c r="B113">
        <v>113298</v>
      </c>
    </row>
    <row r="114" spans="1:2">
      <c r="A114">
        <v>113299</v>
      </c>
      <c r="B114">
        <v>113299</v>
      </c>
    </row>
    <row r="115" spans="1:2">
      <c r="A115">
        <v>113833</v>
      </c>
      <c r="B115">
        <v>113833</v>
      </c>
    </row>
    <row r="116" spans="1:2">
      <c r="A116">
        <v>114069</v>
      </c>
      <c r="B116">
        <v>2304</v>
      </c>
    </row>
    <row r="117" spans="1:2">
      <c r="A117">
        <v>114286</v>
      </c>
      <c r="B117">
        <v>114286</v>
      </c>
    </row>
    <row r="118" spans="1:2">
      <c r="A118">
        <v>114622</v>
      </c>
      <c r="B118">
        <v>114622</v>
      </c>
    </row>
    <row r="119" spans="1:2">
      <c r="A119">
        <v>114685</v>
      </c>
      <c r="B119">
        <v>114685</v>
      </c>
    </row>
    <row r="120" spans="1:2">
      <c r="A120">
        <v>114844</v>
      </c>
      <c r="B120">
        <v>114844</v>
      </c>
    </row>
    <row r="121" spans="1:2">
      <c r="A121">
        <v>114848</v>
      </c>
      <c r="B121">
        <v>2153</v>
      </c>
    </row>
    <row r="122" spans="1:2">
      <c r="A122">
        <v>115971</v>
      </c>
      <c r="B122">
        <v>115971</v>
      </c>
    </row>
    <row r="123" spans="1:2">
      <c r="A123">
        <v>116482</v>
      </c>
      <c r="B123">
        <v>116482</v>
      </c>
    </row>
    <row r="124" spans="1:2">
      <c r="A124">
        <v>116773</v>
      </c>
      <c r="B124">
        <v>2274</v>
      </c>
    </row>
    <row r="125" spans="1:2">
      <c r="A125">
        <v>116919</v>
      </c>
      <c r="B125">
        <v>116919</v>
      </c>
    </row>
    <row r="126" spans="1:2">
      <c r="A126">
        <v>117184</v>
      </c>
      <c r="B126">
        <v>117184</v>
      </c>
    </row>
    <row r="127" spans="1:2">
      <c r="A127">
        <v>117310</v>
      </c>
      <c r="B127">
        <v>117310</v>
      </c>
    </row>
    <row r="128" spans="1:2">
      <c r="A128">
        <v>117491</v>
      </c>
      <c r="B128">
        <v>117491</v>
      </c>
    </row>
    <row r="129" spans="1:2">
      <c r="A129">
        <v>117637</v>
      </c>
      <c r="B129">
        <v>117637</v>
      </c>
    </row>
    <row r="130" spans="1:2">
      <c r="A130">
        <v>117923</v>
      </c>
      <c r="B130">
        <v>117923</v>
      </c>
    </row>
    <row r="131" spans="1:2">
      <c r="A131">
        <v>118074</v>
      </c>
      <c r="B131">
        <v>118074</v>
      </c>
    </row>
    <row r="132" spans="1:2">
      <c r="A132">
        <v>118151</v>
      </c>
      <c r="B132">
        <v>118151</v>
      </c>
    </row>
    <row r="133" spans="1:2">
      <c r="A133">
        <v>118758</v>
      </c>
      <c r="B133">
        <v>118758</v>
      </c>
    </row>
    <row r="134" spans="1:2">
      <c r="A134">
        <v>118951</v>
      </c>
      <c r="B134">
        <v>118951</v>
      </c>
    </row>
    <row r="135" spans="1:2">
      <c r="A135">
        <v>119262</v>
      </c>
      <c r="B135">
        <v>119262</v>
      </c>
    </row>
    <row r="136" spans="1:2">
      <c r="A136">
        <v>119263</v>
      </c>
      <c r="B136">
        <v>119263</v>
      </c>
    </row>
    <row r="137" spans="1:2">
      <c r="A137">
        <v>119622</v>
      </c>
      <c r="B137">
        <v>119622</v>
      </c>
    </row>
    <row r="138" spans="1:2">
      <c r="A138">
        <v>120844</v>
      </c>
      <c r="B138">
        <v>120844</v>
      </c>
    </row>
    <row r="139" spans="1:2">
      <c r="A139">
        <v>122198</v>
      </c>
      <c r="B139">
        <v>122198</v>
      </c>
    </row>
    <row r="140" spans="1:2">
      <c r="A140">
        <v>122686</v>
      </c>
      <c r="B140">
        <v>122686</v>
      </c>
    </row>
    <row r="141" spans="1:2">
      <c r="A141">
        <v>122906</v>
      </c>
      <c r="B141">
        <v>122906</v>
      </c>
    </row>
    <row r="142" spans="1:2">
      <c r="A142">
        <v>123007</v>
      </c>
      <c r="B142">
        <v>123007</v>
      </c>
    </row>
    <row r="143" spans="1:2">
      <c r="A143">
        <v>128640</v>
      </c>
      <c r="B143">
        <v>128640</v>
      </c>
    </row>
    <row r="144" spans="1:2">
      <c r="A144">
        <v>138202</v>
      </c>
      <c r="B144">
        <v>138202</v>
      </c>
    </row>
    <row r="145" spans="1:2">
      <c r="A145">
        <v>143253</v>
      </c>
      <c r="B145">
        <v>1950</v>
      </c>
    </row>
    <row r="146" spans="1:2">
      <c r="A146">
        <v>297863</v>
      </c>
      <c r="B146">
        <v>297863</v>
      </c>
    </row>
    <row r="147" spans="1:2">
      <c r="A147">
        <v>298747</v>
      </c>
      <c r="B147">
        <v>298747</v>
      </c>
    </row>
    <row r="148" spans="1:2">
      <c r="A148">
        <v>301263</v>
      </c>
      <c r="B148">
        <v>301263</v>
      </c>
    </row>
    <row r="149" spans="1:2">
      <c r="A149">
        <v>302867</v>
      </c>
      <c r="B149">
        <v>302867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9月大促活动门店任务完成情况（奖励及处罚）</vt:lpstr>
      <vt:lpstr>分中心任务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2024-10-10T11:26:48Z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