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firstSheet="1" activeTab="1"/>
  </bookViews>
  <sheets>
    <sheet name="Sheet1" sheetId="1" state="hidden" r:id="rId1"/>
    <sheet name="门店完成情况" sheetId="3" r:id="rId2"/>
    <sheet name="门店加分明细" sheetId="4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Sheet1!$A$1:$N$145</definedName>
    <definedName name="_xlnm._FilterDatabase" localSheetId="1" hidden="1">门店完成情况!$A$1:$N$145</definedName>
    <definedName name="_xlnm._FilterDatabase" localSheetId="2" hidden="1">门店加分明细!$A$1:$G$320</definedName>
  </definedNames>
  <calcPr calcId="144525"/>
</workbook>
</file>

<file path=xl/sharedStrings.xml><?xml version="1.0" encoding="utf-8"?>
<sst xmlns="http://schemas.openxmlformats.org/spreadsheetml/2006/main" count="2531" uniqueCount="856">
  <si>
    <t>门店ID</t>
  </si>
  <si>
    <t>门店名称</t>
  </si>
  <si>
    <t>片区名称</t>
  </si>
  <si>
    <t>门店类型</t>
  </si>
  <si>
    <t>1档日均任务</t>
  </si>
  <si>
    <t>2月门店2档日均</t>
  </si>
  <si>
    <t>2022周末钜惠</t>
  </si>
  <si>
    <t>2022毛利</t>
  </si>
  <si>
    <t>毛利率</t>
  </si>
  <si>
    <t>2.4-2.6日均任务</t>
  </si>
  <si>
    <t>三天合计任务</t>
  </si>
  <si>
    <t>毛利</t>
  </si>
  <si>
    <t>三天合计毛利</t>
  </si>
  <si>
    <t>门店实际销售</t>
  </si>
  <si>
    <t>毛利额</t>
  </si>
  <si>
    <t xml:space="preserve">销售完成率 </t>
  </si>
  <si>
    <t>毛利完成率</t>
  </si>
  <si>
    <t>兴义镇万兴路药店</t>
  </si>
  <si>
    <t>新津片区</t>
  </si>
  <si>
    <t>C1</t>
  </si>
  <si>
    <t>34.17%</t>
  </si>
  <si>
    <t>新津武阳西路</t>
  </si>
  <si>
    <t>B2</t>
  </si>
  <si>
    <t>33.29%</t>
  </si>
  <si>
    <t>新津邓双镇岷江店</t>
  </si>
  <si>
    <t>A3</t>
  </si>
  <si>
    <t>31.99%</t>
  </si>
  <si>
    <t>五津西路药店</t>
  </si>
  <si>
    <t>A2</t>
  </si>
  <si>
    <t>26.56%</t>
  </si>
  <si>
    <t>四川太极新津五津西路二店</t>
  </si>
  <si>
    <t>25.09%</t>
  </si>
  <si>
    <t>花照壁</t>
  </si>
  <si>
    <t>西门一片</t>
  </si>
  <si>
    <t>34.28%</t>
  </si>
  <si>
    <t>武侯区佳灵路</t>
  </si>
  <si>
    <t>B1</t>
  </si>
  <si>
    <t>33.44%</t>
  </si>
  <si>
    <t>四川太极金牛区蜀汉路药店</t>
  </si>
  <si>
    <t>33.34%</t>
  </si>
  <si>
    <t>银河北街</t>
  </si>
  <si>
    <t>32.61%</t>
  </si>
  <si>
    <t>清江东路药店</t>
  </si>
  <si>
    <t>32.54%</t>
  </si>
  <si>
    <t>高新天久北巷药店</t>
  </si>
  <si>
    <t>32.08%</t>
  </si>
  <si>
    <t>武侯区顺和街店</t>
  </si>
  <si>
    <t>31.83%</t>
  </si>
  <si>
    <t>金牛区黄苑东街药店</t>
  </si>
  <si>
    <t>31.63%</t>
  </si>
  <si>
    <t>土龙路药店</t>
  </si>
  <si>
    <t>31.6%</t>
  </si>
  <si>
    <t>紫薇东路</t>
  </si>
  <si>
    <t>31.18%</t>
  </si>
  <si>
    <t>天顺路店</t>
  </si>
  <si>
    <t>31.13%</t>
  </si>
  <si>
    <t>枣子巷药店</t>
  </si>
  <si>
    <t>30.17%</t>
  </si>
  <si>
    <t>沙河源药店</t>
  </si>
  <si>
    <t>29.3%</t>
  </si>
  <si>
    <t>金牛区金沙路药店</t>
  </si>
  <si>
    <t>29.23%</t>
  </si>
  <si>
    <t>大悦路店</t>
  </si>
  <si>
    <t>28.44%</t>
  </si>
  <si>
    <t>贝森北路</t>
  </si>
  <si>
    <t>28.27%</t>
  </si>
  <si>
    <t>四川太极金牛区银沙路药店</t>
  </si>
  <si>
    <t>27.89%</t>
  </si>
  <si>
    <t>五福桥东路</t>
  </si>
  <si>
    <t>27.54%</t>
  </si>
  <si>
    <t>金牛区交大路第三药店</t>
  </si>
  <si>
    <t>27.51%</t>
  </si>
  <si>
    <t>西部店</t>
  </si>
  <si>
    <t>24.91%</t>
  </si>
  <si>
    <t>光华药店</t>
  </si>
  <si>
    <t>A1</t>
  </si>
  <si>
    <t>光华村街药店</t>
  </si>
  <si>
    <t>沙湾东一路</t>
  </si>
  <si>
    <t>长寿路</t>
  </si>
  <si>
    <t>花照壁中横街</t>
  </si>
  <si>
    <t>青羊区十二桥药店</t>
  </si>
  <si>
    <t>金祥店</t>
  </si>
  <si>
    <t>西门二片</t>
  </si>
  <si>
    <t>34.61%</t>
  </si>
  <si>
    <t>光华西一路</t>
  </si>
  <si>
    <t>医贸大道店</t>
  </si>
  <si>
    <t>32.88%</t>
  </si>
  <si>
    <t>四川太极新都区新都街道万和北路药店</t>
  </si>
  <si>
    <t>31.95%</t>
  </si>
  <si>
    <t>大石西路药店</t>
  </si>
  <si>
    <t>31.88%</t>
  </si>
  <si>
    <t>双楠店</t>
  </si>
  <si>
    <t>31.37%</t>
  </si>
  <si>
    <t>蜀兴路店</t>
  </si>
  <si>
    <t>31.35%</t>
  </si>
  <si>
    <t>经一路店</t>
  </si>
  <si>
    <t>31%</t>
  </si>
  <si>
    <t>大药房连锁有限公司武侯区聚萃街药店</t>
  </si>
  <si>
    <t>30.87%</t>
  </si>
  <si>
    <t>蜀辉路店</t>
  </si>
  <si>
    <t>30.73%</t>
  </si>
  <si>
    <t>光华北五路店</t>
  </si>
  <si>
    <t>30.15%</t>
  </si>
  <si>
    <t>新都区新繁镇繁江北路药店</t>
  </si>
  <si>
    <t>29.22%</t>
  </si>
  <si>
    <t>新都区马超东路店</t>
  </si>
  <si>
    <t>28.71%</t>
  </si>
  <si>
    <t>大华街药店</t>
  </si>
  <si>
    <t>28.09%</t>
  </si>
  <si>
    <t>逸都路店</t>
  </si>
  <si>
    <t>彭州致和路店</t>
  </si>
  <si>
    <t>温江区公平街道江安路药店</t>
  </si>
  <si>
    <t>蜀源路店</t>
  </si>
  <si>
    <t>温江店</t>
  </si>
  <si>
    <t>青羊区童子街</t>
  </si>
  <si>
    <t>旗舰片区</t>
  </si>
  <si>
    <t>丝竹路</t>
  </si>
  <si>
    <t>科华北路</t>
  </si>
  <si>
    <t>元华二巷</t>
  </si>
  <si>
    <t>29.61%</t>
  </si>
  <si>
    <t>梨花街</t>
  </si>
  <si>
    <t>成都成汉太极大药房有限公司</t>
  </si>
  <si>
    <t>锦江区庆云南街药店</t>
  </si>
  <si>
    <t>旗舰店</t>
  </si>
  <si>
    <t>T</t>
  </si>
  <si>
    <t>都江堰市蒲阳镇堰问道西路药店</t>
  </si>
  <si>
    <t>都江堰片区</t>
  </si>
  <si>
    <t>34.85%</t>
  </si>
  <si>
    <t>都江堰幸福镇翔凤路药店</t>
  </si>
  <si>
    <t>33.52%</t>
  </si>
  <si>
    <t>都江堰奎光路中段药店</t>
  </si>
  <si>
    <t>都江堰市蒲阳路药店</t>
  </si>
  <si>
    <t>32.06%</t>
  </si>
  <si>
    <t>都江堰聚源镇药店</t>
  </si>
  <si>
    <t>31.78%</t>
  </si>
  <si>
    <t>都江堰药店</t>
  </si>
  <si>
    <t>30.3%</t>
  </si>
  <si>
    <t>都江堰景中路店</t>
  </si>
  <si>
    <t>29.66%</t>
  </si>
  <si>
    <t>都江堰宝莲路</t>
  </si>
  <si>
    <t>28.65%</t>
  </si>
  <si>
    <t>双流区东升街道三强西路药店</t>
  </si>
  <si>
    <t>东南片区</t>
  </si>
  <si>
    <t>剑南大道店</t>
  </si>
  <si>
    <t>34.34%</t>
  </si>
  <si>
    <t>成华区华康路药店</t>
  </si>
  <si>
    <t>33.62%</t>
  </si>
  <si>
    <t>四川太极高新区中和公济桥路药店</t>
  </si>
  <si>
    <t>33.25%</t>
  </si>
  <si>
    <t>双流县西航港街道锦华路一段药店</t>
  </si>
  <si>
    <t>新乐中街药店</t>
  </si>
  <si>
    <t>33.02%</t>
  </si>
  <si>
    <t>泰和二街</t>
  </si>
  <si>
    <t>32.66%</t>
  </si>
  <si>
    <t>金马河</t>
  </si>
  <si>
    <t>32.37%</t>
  </si>
  <si>
    <t>新园大道药店</t>
  </si>
  <si>
    <t>32.34%</t>
  </si>
  <si>
    <t>成华区万宇路药店</t>
  </si>
  <si>
    <t>32%</t>
  </si>
  <si>
    <t>高新区大源北街药店</t>
  </si>
  <si>
    <t>31.67%</t>
  </si>
  <si>
    <t>新下街</t>
  </si>
  <si>
    <t>30.75%</t>
  </si>
  <si>
    <t>泰和二街2店</t>
  </si>
  <si>
    <t>双林路药店</t>
  </si>
  <si>
    <t>29.59%</t>
  </si>
  <si>
    <t>华泰路二药店</t>
  </si>
  <si>
    <t>28.55%</t>
  </si>
  <si>
    <t>成华区崔家店路药店</t>
  </si>
  <si>
    <t>28.54%</t>
  </si>
  <si>
    <t>中和大道药店</t>
  </si>
  <si>
    <t>27.93%</t>
  </si>
  <si>
    <t>水碾河</t>
  </si>
  <si>
    <t>27.47%</t>
  </si>
  <si>
    <t>成华区华泰路药店</t>
  </si>
  <si>
    <t>成华区万科路药店</t>
  </si>
  <si>
    <t>成华杉板桥南一路店</t>
  </si>
  <si>
    <t>高新区民丰大道西段药店</t>
  </si>
  <si>
    <t>崇州中心店</t>
  </si>
  <si>
    <t>崇州片区</t>
  </si>
  <si>
    <t>四川太极三江店</t>
  </si>
  <si>
    <t>怀远店</t>
  </si>
  <si>
    <t>32.58%</t>
  </si>
  <si>
    <t>金带街药店</t>
  </si>
  <si>
    <t>蜀州中路店</t>
  </si>
  <si>
    <t>31.22%</t>
  </si>
  <si>
    <t>崇州市崇阳镇尚贤坊街药店</t>
  </si>
  <si>
    <t>31.06%</t>
  </si>
  <si>
    <t>怀远二店</t>
  </si>
  <si>
    <t>C2</t>
  </si>
  <si>
    <t xml:space="preserve">永康东路药店 </t>
  </si>
  <si>
    <t>金丝街药店</t>
  </si>
  <si>
    <t>城中片区</t>
  </si>
  <si>
    <t>锦江区水杉街药店</t>
  </si>
  <si>
    <t>驷马桥店</t>
  </si>
  <si>
    <t>静沙路</t>
  </si>
  <si>
    <t>35.05%</t>
  </si>
  <si>
    <t>东昌路店</t>
  </si>
  <si>
    <t>成华区华油路药店</t>
  </si>
  <si>
    <t>33.82%</t>
  </si>
  <si>
    <t>锦江区榕声路店</t>
  </si>
  <si>
    <t>33.8%</t>
  </si>
  <si>
    <t>西林一街</t>
  </si>
  <si>
    <t>宏济路</t>
  </si>
  <si>
    <t>33.07%</t>
  </si>
  <si>
    <t>通盈街药店</t>
  </si>
  <si>
    <t>32.39%</t>
  </si>
  <si>
    <t>锦江区柳翠路药店</t>
  </si>
  <si>
    <t>31.86%</t>
  </si>
  <si>
    <t>倪家桥</t>
  </si>
  <si>
    <t>31.71%</t>
  </si>
  <si>
    <t>武侯区科华街药店</t>
  </si>
  <si>
    <t>31.7%</t>
  </si>
  <si>
    <t>成华区羊子山西路药店（兴元华盛）</t>
  </si>
  <si>
    <t>31.09%</t>
  </si>
  <si>
    <t>锦江区劼人路药店</t>
  </si>
  <si>
    <t>30.74%</t>
  </si>
  <si>
    <t>郫县郫筒镇东大街药店</t>
  </si>
  <si>
    <t>30.45%</t>
  </si>
  <si>
    <t>郫县郫筒镇一环路东南段药店</t>
  </si>
  <si>
    <t>27.46%</t>
  </si>
  <si>
    <t>红星店</t>
  </si>
  <si>
    <t>锦江区观音桥街药店</t>
  </si>
  <si>
    <t>成华区二环路北四段药店（汇融名城）</t>
  </si>
  <si>
    <t>四川太极浆洗街药店</t>
  </si>
  <si>
    <t>红高东路</t>
  </si>
  <si>
    <t>三医院店（青龙街）</t>
  </si>
  <si>
    <t>培华东路店（六医院店）</t>
  </si>
  <si>
    <t>尚锦路店</t>
  </si>
  <si>
    <t>青羊区北东街店</t>
  </si>
  <si>
    <t>观音阁店</t>
  </si>
  <si>
    <t>城郊一片</t>
  </si>
  <si>
    <t>大邑蜀望路店</t>
  </si>
  <si>
    <t>34.68%</t>
  </si>
  <si>
    <t>邛崃市临邛镇凤凰大道药店</t>
  </si>
  <si>
    <t>33.1%</t>
  </si>
  <si>
    <t>邛崃中心药店</t>
  </si>
  <si>
    <t>大邑县安仁镇千禧街药店</t>
  </si>
  <si>
    <t>32.84%</t>
  </si>
  <si>
    <t>元通大道店</t>
  </si>
  <si>
    <t>32.63%</t>
  </si>
  <si>
    <t>大邑县沙渠镇方圆路药店</t>
  </si>
  <si>
    <t>32.01%</t>
  </si>
  <si>
    <t>邛崃市临邛镇洪川小区药店</t>
  </si>
  <si>
    <t>31.96%</t>
  </si>
  <si>
    <t>金巷西街店</t>
  </si>
  <si>
    <t>大邑县晋原镇内蒙古大道桃源药店</t>
  </si>
  <si>
    <t>31.74%</t>
  </si>
  <si>
    <t>邛崃市羊安镇永康大道药店</t>
  </si>
  <si>
    <t>31.59%</t>
  </si>
  <si>
    <t>大邑县晋原镇通达东路五段药店</t>
  </si>
  <si>
    <t>31.5%</t>
  </si>
  <si>
    <t>大邑县晋源镇东壕沟段药店</t>
  </si>
  <si>
    <t>邛崃翠荫街</t>
  </si>
  <si>
    <t>30.98%</t>
  </si>
  <si>
    <t>潘家街店</t>
  </si>
  <si>
    <t>30.91%</t>
  </si>
  <si>
    <t>大邑南街店</t>
  </si>
  <si>
    <t>30.86%</t>
  </si>
  <si>
    <t>大邑县晋原镇东街药店</t>
  </si>
  <si>
    <t>30.62%</t>
  </si>
  <si>
    <t>大邑县新场镇文昌街药店</t>
  </si>
  <si>
    <t>30.51%</t>
  </si>
  <si>
    <t>大邑县晋原镇子龙路店</t>
  </si>
  <si>
    <t>30.13%</t>
  </si>
  <si>
    <t>四川太极大邑县晋原镇北街药店</t>
  </si>
  <si>
    <t>29.65%</t>
  </si>
  <si>
    <t>杏林路</t>
  </si>
  <si>
    <t>34.54%</t>
  </si>
  <si>
    <t>24%</t>
  </si>
  <si>
    <t>28.89%</t>
  </si>
  <si>
    <t>24.87%</t>
  </si>
  <si>
    <t>21.14%</t>
  </si>
  <si>
    <t>29.55%</t>
  </si>
  <si>
    <t>30.76%</t>
  </si>
  <si>
    <t>32.2%</t>
  </si>
  <si>
    <t>29.34%</t>
  </si>
  <si>
    <t>21.95%</t>
  </si>
  <si>
    <t>26.38%</t>
  </si>
  <si>
    <t>28.63%</t>
  </si>
  <si>
    <t>31.03%</t>
  </si>
  <si>
    <t>29.03%</t>
  </si>
  <si>
    <t>30.09%</t>
  </si>
  <si>
    <t>28.78%</t>
  </si>
  <si>
    <t>25.96%</t>
  </si>
  <si>
    <t>24.53%</t>
  </si>
  <si>
    <t>27.24%</t>
  </si>
  <si>
    <t>28.1%</t>
  </si>
  <si>
    <t>25.57%</t>
  </si>
  <si>
    <t>36.49%</t>
  </si>
  <si>
    <t>26%</t>
  </si>
  <si>
    <t>20.99%</t>
  </si>
  <si>
    <t>26.72%</t>
  </si>
  <si>
    <t>27.37%</t>
  </si>
  <si>
    <t>28.43%</t>
  </si>
  <si>
    <t>28.46%</t>
  </si>
  <si>
    <t>15.11%</t>
  </si>
  <si>
    <t>19.58%</t>
  </si>
  <si>
    <t>36.4%</t>
  </si>
  <si>
    <t>33.56%</t>
  </si>
  <si>
    <t>30.22%</t>
  </si>
  <si>
    <t>28.75%</t>
  </si>
  <si>
    <t>30.49%</t>
  </si>
  <si>
    <t>32.42%</t>
  </si>
  <si>
    <t>26.9%</t>
  </si>
  <si>
    <t>36.44%</t>
  </si>
  <si>
    <t>28.04%</t>
  </si>
  <si>
    <t>26.46%</t>
  </si>
  <si>
    <t>31.01%</t>
  </si>
  <si>
    <t>24.83%</t>
  </si>
  <si>
    <t>21.99%</t>
  </si>
  <si>
    <t>14.78%</t>
  </si>
  <si>
    <t>24.71%</t>
  </si>
  <si>
    <t>26.77%</t>
  </si>
  <si>
    <t>28.18%</t>
  </si>
  <si>
    <t>31.34%</t>
  </si>
  <si>
    <t>33.03%</t>
  </si>
  <si>
    <t>29.38%</t>
  </si>
  <si>
    <t>38.58%</t>
  </si>
  <si>
    <t>32.62%</t>
  </si>
  <si>
    <t>21.3%</t>
  </si>
  <si>
    <t>13.13%</t>
  </si>
  <si>
    <t>30.14%</t>
  </si>
  <si>
    <t>30.35%</t>
  </si>
  <si>
    <t>30.61%</t>
  </si>
  <si>
    <t>27.99%</t>
  </si>
  <si>
    <t>28.33%</t>
  </si>
  <si>
    <t>21.34%</t>
  </si>
  <si>
    <t>23.13%</t>
  </si>
  <si>
    <t>30.11%</t>
  </si>
  <si>
    <t>28.84%</t>
  </si>
  <si>
    <t>27.82%</t>
  </si>
  <si>
    <t>29.47%</t>
  </si>
  <si>
    <t>40.98%</t>
  </si>
  <si>
    <t>27.59%</t>
  </si>
  <si>
    <t>34.5%</t>
  </si>
  <si>
    <t>27.4%</t>
  </si>
  <si>
    <t>29.41%</t>
  </si>
  <si>
    <t>32.81%</t>
  </si>
  <si>
    <t>26.76%</t>
  </si>
  <si>
    <t>25.47%</t>
  </si>
  <si>
    <t>26.89%</t>
  </si>
  <si>
    <t>24.23%</t>
  </si>
  <si>
    <t>23.28%</t>
  </si>
  <si>
    <t>25.49%</t>
  </si>
  <si>
    <t>32.49%</t>
  </si>
  <si>
    <t>33.94%</t>
  </si>
  <si>
    <t>32.32%</t>
  </si>
  <si>
    <t>29.75%</t>
  </si>
  <si>
    <t>30.63%</t>
  </si>
  <si>
    <t>30.23%</t>
  </si>
  <si>
    <t>36.04%</t>
  </si>
  <si>
    <t>25.71%</t>
  </si>
  <si>
    <t>28.79%</t>
  </si>
  <si>
    <t>28.64%</t>
  </si>
  <si>
    <t>27.26%</t>
  </si>
  <si>
    <t>34%</t>
  </si>
  <si>
    <t>33.63%</t>
  </si>
  <si>
    <t>29.91%</t>
  </si>
  <si>
    <t>29.24%</t>
  </si>
  <si>
    <t>32.69%</t>
  </si>
  <si>
    <t>35.43%</t>
  </si>
  <si>
    <t>28.76%</t>
  </si>
  <si>
    <t>-4.86%</t>
  </si>
  <si>
    <t>30.21%</t>
  </si>
  <si>
    <t>28.98%</t>
  </si>
  <si>
    <t>30.07%</t>
  </si>
  <si>
    <t>23.85%</t>
  </si>
  <si>
    <t>28.56%</t>
  </si>
  <si>
    <t>39.66%</t>
  </si>
  <si>
    <t>26.75%</t>
  </si>
  <si>
    <t>29.46%</t>
  </si>
  <si>
    <t>26.3%</t>
  </si>
  <si>
    <t>17.89%</t>
  </si>
  <si>
    <t>12.19%</t>
  </si>
  <si>
    <t>16.55%</t>
  </si>
  <si>
    <t>22.17%</t>
  </si>
  <si>
    <t>25.89%</t>
  </si>
  <si>
    <t>29.6%</t>
  </si>
  <si>
    <t>26.18%</t>
  </si>
  <si>
    <t>29.87%</t>
  </si>
  <si>
    <t>31.92%</t>
  </si>
  <si>
    <t>34.22%</t>
  </si>
  <si>
    <t>29.28%</t>
  </si>
  <si>
    <t>31.29%</t>
  </si>
  <si>
    <t>34.69%</t>
  </si>
  <si>
    <t>24.14%</t>
  </si>
  <si>
    <t>25.12%</t>
  </si>
  <si>
    <t>25.8%</t>
  </si>
  <si>
    <t>33.54%</t>
  </si>
  <si>
    <t>29.85%</t>
  </si>
  <si>
    <t>23.93%</t>
  </si>
  <si>
    <t>27.5%</t>
  </si>
  <si>
    <t>26.61%</t>
  </si>
  <si>
    <t>22.02%</t>
  </si>
  <si>
    <t>23.76%</t>
  </si>
  <si>
    <t>28.95%</t>
  </si>
  <si>
    <t>部门</t>
  </si>
  <si>
    <t>姓名</t>
  </si>
  <si>
    <t>人员ID</t>
  </si>
  <si>
    <t>职务</t>
  </si>
  <si>
    <t>人员类型</t>
  </si>
  <si>
    <t>加分明细（销售、毛利达标奖励50积分；销售未完成门店扣10积分/人</t>
  </si>
  <si>
    <t>都江堰中心药店</t>
  </si>
  <si>
    <t>聂丽</t>
  </si>
  <si>
    <t>店长</t>
  </si>
  <si>
    <t>正式员工</t>
  </si>
  <si>
    <t>50积分</t>
  </si>
  <si>
    <t>苗凯</t>
  </si>
  <si>
    <t>都江堰片区片区主管</t>
  </si>
  <si>
    <t>詹少洋</t>
  </si>
  <si>
    <t>健康顾问</t>
  </si>
  <si>
    <t>都江堰聚源镇中心街联建房药店</t>
  </si>
  <si>
    <t>何丽萍</t>
  </si>
  <si>
    <t>易月红</t>
  </si>
  <si>
    <t>都江堰翔凤路</t>
  </si>
  <si>
    <t>杨文英</t>
  </si>
  <si>
    <t>郭廷廷</t>
  </si>
  <si>
    <t>乐良清</t>
  </si>
  <si>
    <t>向海英</t>
  </si>
  <si>
    <t>罗绍梅</t>
  </si>
  <si>
    <t>张杰</t>
  </si>
  <si>
    <t>郫县一环路东南段店</t>
  </si>
  <si>
    <t>邓红梅</t>
  </si>
  <si>
    <t>邹东梅</t>
  </si>
  <si>
    <t>邛崃洪川小区店</t>
  </si>
  <si>
    <t>杨平</t>
  </si>
  <si>
    <t>高星宇</t>
  </si>
  <si>
    <t>马婷婷</t>
  </si>
  <si>
    <t>吴凤兰</t>
  </si>
  <si>
    <t>副店长</t>
  </si>
  <si>
    <t>余志彬</t>
  </si>
  <si>
    <t>黄长菊</t>
  </si>
  <si>
    <t>张娟娟</t>
  </si>
  <si>
    <t>中药柜组长</t>
  </si>
  <si>
    <t>严善群</t>
  </si>
  <si>
    <t>陈慧</t>
  </si>
  <si>
    <t>万雪倩</t>
  </si>
  <si>
    <t>赵芳娟</t>
  </si>
  <si>
    <t>慢病管理专员</t>
  </si>
  <si>
    <t>刘月琴</t>
  </si>
  <si>
    <t>庆云南街店</t>
  </si>
  <si>
    <t>王晓雁</t>
  </si>
  <si>
    <t>蔡旌晶</t>
  </si>
  <si>
    <t>童子街店</t>
  </si>
  <si>
    <t>月颜颜</t>
  </si>
  <si>
    <t>彭关敏</t>
  </si>
  <si>
    <t>梨花街店</t>
  </si>
  <si>
    <t>李佳岭</t>
  </si>
  <si>
    <t>唐文琼</t>
  </si>
  <si>
    <t>元华二巷店</t>
  </si>
  <si>
    <t>杨玉婷</t>
  </si>
  <si>
    <t>罗豪</t>
  </si>
  <si>
    <t>丝竹路店</t>
  </si>
  <si>
    <t>阴静</t>
  </si>
  <si>
    <t>张玲</t>
  </si>
  <si>
    <t>科华北路店</t>
  </si>
  <si>
    <t>马昕</t>
  </si>
  <si>
    <t>退休返聘</t>
  </si>
  <si>
    <t>阳玲</t>
  </si>
  <si>
    <t>成汉南路店</t>
  </si>
  <si>
    <t>蒋雪琴</t>
  </si>
  <si>
    <t>李蕊彤</t>
  </si>
  <si>
    <t>任雪</t>
  </si>
  <si>
    <t>王进</t>
  </si>
  <si>
    <t>邱运丽</t>
  </si>
  <si>
    <t>孙霁野</t>
  </si>
  <si>
    <t>华油路店</t>
  </si>
  <si>
    <t>高玉</t>
  </si>
  <si>
    <t>谢玉涛</t>
  </si>
  <si>
    <t>高车一路店</t>
  </si>
  <si>
    <t>周燕</t>
  </si>
  <si>
    <t>胡建兴</t>
  </si>
  <si>
    <t>蒋小琼</t>
  </si>
  <si>
    <t>驷马桥三路店</t>
  </si>
  <si>
    <t>陈志勇</t>
  </si>
  <si>
    <t>羊子山西路店</t>
  </si>
  <si>
    <t>高红华</t>
  </si>
  <si>
    <t>王波</t>
  </si>
  <si>
    <t>罗晓梅</t>
  </si>
  <si>
    <t>文红梅</t>
  </si>
  <si>
    <t>西林一街店</t>
  </si>
  <si>
    <t>文淼</t>
  </si>
  <si>
    <t>吴成芬</t>
  </si>
  <si>
    <t>东昌一路店</t>
  </si>
  <si>
    <t>舒海燕</t>
  </si>
  <si>
    <t>浆洗街店</t>
  </si>
  <si>
    <t>毛静静</t>
  </si>
  <si>
    <t>唐丽</t>
  </si>
  <si>
    <t>曾凤</t>
  </si>
  <si>
    <t>慢病专员</t>
  </si>
  <si>
    <t>倪家桥店</t>
  </si>
  <si>
    <t>郭定秀</t>
  </si>
  <si>
    <t>刘云梅</t>
  </si>
  <si>
    <t>通盈街店</t>
  </si>
  <si>
    <t>董华</t>
  </si>
  <si>
    <t>刘科言</t>
  </si>
  <si>
    <t>夏娇娇</t>
  </si>
  <si>
    <t>金丝街店</t>
  </si>
  <si>
    <t>唐丹</t>
  </si>
  <si>
    <t>冯婧恩</t>
  </si>
  <si>
    <t>刘樽</t>
  </si>
  <si>
    <t>榕声路店</t>
  </si>
  <si>
    <t>王芳1</t>
  </si>
  <si>
    <t>陈香利</t>
  </si>
  <si>
    <t>熊琴</t>
  </si>
  <si>
    <t>郫筒镇东大街药店</t>
  </si>
  <si>
    <t>江月红</t>
  </si>
  <si>
    <t>李甜甜</t>
  </si>
  <si>
    <t>锦江区水杉街店</t>
  </si>
  <si>
    <t>唐冬芳</t>
  </si>
  <si>
    <t>胡光宾</t>
  </si>
  <si>
    <t>高榕</t>
  </si>
  <si>
    <t>李艳</t>
  </si>
  <si>
    <t>观音桥店</t>
  </si>
  <si>
    <t>袁咏梅</t>
  </si>
  <si>
    <t>王芳2</t>
  </si>
  <si>
    <t>解超碧</t>
  </si>
  <si>
    <t>科华路店</t>
  </si>
  <si>
    <t>黄玲</t>
  </si>
  <si>
    <t>魏存敏</t>
  </si>
  <si>
    <t>劼人路店</t>
  </si>
  <si>
    <t>韩守玉</t>
  </si>
  <si>
    <t>王丽超</t>
  </si>
  <si>
    <t>邓银鑫</t>
  </si>
  <si>
    <t>邱桐</t>
  </si>
  <si>
    <t>红高东路店</t>
  </si>
  <si>
    <t>余晓凤</t>
  </si>
  <si>
    <t>青龙街店</t>
  </si>
  <si>
    <t>高文棋</t>
  </si>
  <si>
    <t>李可</t>
  </si>
  <si>
    <t>蹇艺</t>
  </si>
  <si>
    <t>程静</t>
  </si>
  <si>
    <t>培华东路店</t>
  </si>
  <si>
    <t>杨凤麟</t>
  </si>
  <si>
    <t>蔡红秀</t>
  </si>
  <si>
    <t>宏济中路店</t>
  </si>
  <si>
    <t>宋留艺</t>
  </si>
  <si>
    <t>黄天平</t>
  </si>
  <si>
    <t>静沙南路店</t>
  </si>
  <si>
    <t>梅雅霜</t>
  </si>
  <si>
    <t>何英2</t>
  </si>
  <si>
    <t>张建</t>
  </si>
  <si>
    <t>杨素芬</t>
  </si>
  <si>
    <t>周娟</t>
  </si>
  <si>
    <t>沙河源店</t>
  </si>
  <si>
    <t>李秀芳</t>
  </si>
  <si>
    <t>郑欣慧</t>
  </si>
  <si>
    <t>五福桥东路店</t>
  </si>
  <si>
    <t>黄娟</t>
  </si>
  <si>
    <t>李雪梅</t>
  </si>
  <si>
    <t>光华店</t>
  </si>
  <si>
    <t>魏津</t>
  </si>
  <si>
    <t>汤雪芹</t>
  </si>
  <si>
    <t>彭蕾</t>
  </si>
  <si>
    <t>姚莉</t>
  </si>
  <si>
    <t>清江东路店</t>
  </si>
  <si>
    <t>胡艳弘</t>
  </si>
  <si>
    <t>代曾莲</t>
  </si>
  <si>
    <t>范海英</t>
  </si>
  <si>
    <t>枣子巷店</t>
  </si>
  <si>
    <t>刘秀琼</t>
  </si>
  <si>
    <t>邓华芬</t>
  </si>
  <si>
    <t>邹婷</t>
  </si>
  <si>
    <t>光华村街店</t>
  </si>
  <si>
    <t>朱晓桃</t>
  </si>
  <si>
    <t>姜孝杨</t>
  </si>
  <si>
    <t>土龙路店</t>
  </si>
  <si>
    <t>刘新</t>
  </si>
  <si>
    <t>何英1</t>
  </si>
  <si>
    <t>天久北巷店</t>
  </si>
  <si>
    <t>林铃</t>
  </si>
  <si>
    <t>张春苗</t>
  </si>
  <si>
    <t>顺和街店</t>
  </si>
  <si>
    <t>黄焰</t>
  </si>
  <si>
    <t>李媛</t>
  </si>
  <si>
    <t>刘小琴</t>
  </si>
  <si>
    <t>青羊区十二桥店</t>
  </si>
  <si>
    <t>辜瑞琪</t>
  </si>
  <si>
    <t>冯莉</t>
  </si>
  <si>
    <t>曾宣悦</t>
  </si>
  <si>
    <t>交大三店</t>
  </si>
  <si>
    <t>李梦菊</t>
  </si>
  <si>
    <t>魏小琴</t>
  </si>
  <si>
    <t>交大黄苑东街</t>
  </si>
  <si>
    <t>马艺芮</t>
  </si>
  <si>
    <t>马花</t>
  </si>
  <si>
    <t>金沙路店</t>
  </si>
  <si>
    <t>何姣姣</t>
  </si>
  <si>
    <t>邓智</t>
  </si>
  <si>
    <t>银河北街店</t>
  </si>
  <si>
    <t>陈文芳</t>
  </si>
  <si>
    <t>林思敏</t>
  </si>
  <si>
    <t>贝森北路店</t>
  </si>
  <si>
    <t>肖瑶</t>
  </si>
  <si>
    <t>朱勋花</t>
  </si>
  <si>
    <t>蜀汉东路店</t>
  </si>
  <si>
    <t>梁娟</t>
  </si>
  <si>
    <t>谢敏</t>
  </si>
  <si>
    <t>紫薇东路店</t>
  </si>
  <si>
    <t>李秀丽</t>
  </si>
  <si>
    <t>龙杰</t>
  </si>
  <si>
    <t>李海燕</t>
  </si>
  <si>
    <t>张琴2</t>
  </si>
  <si>
    <t>佳灵路店</t>
  </si>
  <si>
    <t>王娅</t>
  </si>
  <si>
    <t>葛春艳</t>
  </si>
  <si>
    <t>银沙路店</t>
  </si>
  <si>
    <t>高敏</t>
  </si>
  <si>
    <t>龚正红</t>
  </si>
  <si>
    <t>杨青</t>
  </si>
  <si>
    <t>花照壁店</t>
  </si>
  <si>
    <t>代志斌</t>
  </si>
  <si>
    <t>李丽</t>
  </si>
  <si>
    <t>晏玲</t>
  </si>
  <si>
    <t>长寿路店</t>
  </si>
  <si>
    <t>王茂兰</t>
  </si>
  <si>
    <t>朱晓东</t>
  </si>
  <si>
    <t>花照壁中横街店</t>
  </si>
  <si>
    <t>廖艳萍</t>
  </si>
  <si>
    <t>李静2</t>
  </si>
  <si>
    <t>沙湾东一路店</t>
  </si>
  <si>
    <t>杨红</t>
  </si>
  <si>
    <t>龚敏</t>
  </si>
  <si>
    <t>新都马超东路</t>
  </si>
  <si>
    <t>黄杨</t>
  </si>
  <si>
    <t>罗丹1</t>
  </si>
  <si>
    <t>王雪萍</t>
  </si>
  <si>
    <t>新都新繁店</t>
  </si>
  <si>
    <t>黄雨</t>
  </si>
  <si>
    <t>蔡小丽</t>
  </si>
  <si>
    <t>唐阳</t>
  </si>
  <si>
    <t>曾洁</t>
  </si>
  <si>
    <t>朱朝霞</t>
  </si>
  <si>
    <t>新都万和北路店</t>
  </si>
  <si>
    <t>廖红</t>
  </si>
  <si>
    <t xml:space="preserve"> 店长</t>
  </si>
  <si>
    <t>欧玲</t>
  </si>
  <si>
    <t>赖春梅</t>
  </si>
  <si>
    <t>彭州人民医院店</t>
  </si>
  <si>
    <t>黄伦倩</t>
  </si>
  <si>
    <t>胡敏</t>
  </si>
  <si>
    <t>邹怡</t>
  </si>
  <si>
    <t>唐倩</t>
  </si>
  <si>
    <t>李英</t>
  </si>
  <si>
    <t>夏彩红</t>
  </si>
  <si>
    <t>大石西路店</t>
  </si>
  <si>
    <t>毛玉</t>
  </si>
  <si>
    <t>徐涛芳</t>
  </si>
  <si>
    <t>聚萃街店</t>
  </si>
  <si>
    <t>李小菲</t>
  </si>
  <si>
    <t>李俊俐</t>
  </si>
  <si>
    <t>温江江安店</t>
  </si>
  <si>
    <t>王慧</t>
  </si>
  <si>
    <t>贺春芳</t>
  </si>
  <si>
    <t>大华街店</t>
  </si>
  <si>
    <t>李雪</t>
  </si>
  <si>
    <t>付菊英</t>
  </si>
  <si>
    <t>潘恒旭</t>
  </si>
  <si>
    <t>覃朱冯</t>
  </si>
  <si>
    <t>张雪2</t>
  </si>
  <si>
    <t>张星玉</t>
  </si>
  <si>
    <t>陈昌敏</t>
  </si>
  <si>
    <t>代理店长</t>
  </si>
  <si>
    <t>蜀鑫路店</t>
  </si>
  <si>
    <t>张阿几</t>
  </si>
  <si>
    <t>邓可欣</t>
  </si>
  <si>
    <t>光华西一路店</t>
  </si>
  <si>
    <t>李玉先</t>
  </si>
  <si>
    <t>廖晓静</t>
  </si>
  <si>
    <t>吕显杨</t>
  </si>
  <si>
    <t>羊玉梅</t>
  </si>
  <si>
    <t>程改</t>
  </si>
  <si>
    <t>金祥路店</t>
  </si>
  <si>
    <t>黄莉1</t>
  </si>
  <si>
    <t>向桂西</t>
  </si>
  <si>
    <t>邹芊</t>
  </si>
  <si>
    <t>向芬</t>
  </si>
  <si>
    <t>双林路店</t>
  </si>
  <si>
    <t>梅茜</t>
  </si>
  <si>
    <t>张玉</t>
  </si>
  <si>
    <t>崔家店</t>
  </si>
  <si>
    <t>罗月月</t>
  </si>
  <si>
    <t>李馨怡</t>
  </si>
  <si>
    <t>水碾河路店</t>
  </si>
  <si>
    <t>张春丽</t>
  </si>
  <si>
    <t>夏秀娟</t>
  </si>
  <si>
    <t>新园大道店</t>
  </si>
  <si>
    <t>朱文艺</t>
  </si>
  <si>
    <t>胡元</t>
  </si>
  <si>
    <t>新乐中街店</t>
  </si>
  <si>
    <t>黄雅冰</t>
  </si>
  <si>
    <t>任远芳</t>
  </si>
  <si>
    <t>高新区民丰大道店</t>
  </si>
  <si>
    <t>于春莲</t>
  </si>
  <si>
    <t>杨秀娟</t>
  </si>
  <si>
    <t>杜雨娟</t>
  </si>
  <si>
    <t>杉板桥店</t>
  </si>
  <si>
    <t>殷岱菊</t>
  </si>
  <si>
    <t>杨伟钰</t>
  </si>
  <si>
    <t>双流锦华路店</t>
  </si>
  <si>
    <t>邹惠</t>
  </si>
  <si>
    <t>钟世豪</t>
  </si>
  <si>
    <t>成华区万科路</t>
  </si>
  <si>
    <t>马雪</t>
  </si>
  <si>
    <t>朱静</t>
  </si>
  <si>
    <t>符洪</t>
  </si>
  <si>
    <t>万宇路店</t>
  </si>
  <si>
    <t>吴佩娟</t>
  </si>
  <si>
    <t>成华区华泰路</t>
  </si>
  <si>
    <t>段文秀</t>
  </si>
  <si>
    <t>李桂芳</t>
  </si>
  <si>
    <t>刘春花</t>
  </si>
  <si>
    <t>双流区三强西街药店</t>
  </si>
  <si>
    <t>黄兴中</t>
  </si>
  <si>
    <t>任红艳</t>
  </si>
  <si>
    <t>李银萍</t>
  </si>
  <si>
    <t>高新区大源北街</t>
  </si>
  <si>
    <t>张亚红</t>
  </si>
  <si>
    <t>张媚婷</t>
  </si>
  <si>
    <t>华康路店</t>
  </si>
  <si>
    <t>蒋晴</t>
  </si>
  <si>
    <t>黄艳1</t>
  </si>
  <si>
    <t>陈丽梅</t>
  </si>
  <si>
    <t>金马河路店</t>
  </si>
  <si>
    <t>易永红</t>
  </si>
  <si>
    <t>刘建芳</t>
  </si>
  <si>
    <t>中和大道店</t>
  </si>
  <si>
    <t>李平</t>
  </si>
  <si>
    <t>李蜜</t>
  </si>
  <si>
    <t>中和新下街店</t>
  </si>
  <si>
    <t>纪莉萍</t>
  </si>
  <si>
    <t>谭凤旭</t>
  </si>
  <si>
    <t>中和公济桥店</t>
  </si>
  <si>
    <t>冯学勤</t>
  </si>
  <si>
    <t>贾兰</t>
  </si>
  <si>
    <t>鲁霞</t>
  </si>
  <si>
    <t>泰和二街店</t>
  </si>
  <si>
    <t>李蕊如</t>
  </si>
  <si>
    <t>蒋润1</t>
  </si>
  <si>
    <t>泰和西二街店</t>
  </si>
  <si>
    <t>郭俊梅</t>
  </si>
  <si>
    <t>华泰二路店</t>
  </si>
  <si>
    <t>吕彩霞</t>
  </si>
  <si>
    <t>杨荣婷</t>
  </si>
  <si>
    <t>邛崃中心店</t>
  </si>
  <si>
    <t>刘燕</t>
  </si>
  <si>
    <t>古素琼</t>
  </si>
  <si>
    <t>金敏霜</t>
  </si>
  <si>
    <t>刘星月</t>
  </si>
  <si>
    <t>大邑子龙店</t>
  </si>
  <si>
    <t>熊小玲</t>
  </si>
  <si>
    <t>罗洁滟</t>
  </si>
  <si>
    <t>大邑东壕沟店</t>
  </si>
  <si>
    <t>许静</t>
  </si>
  <si>
    <t>彭蓉</t>
  </si>
  <si>
    <t>邛崃凤凰大道店</t>
  </si>
  <si>
    <t>万义丽</t>
  </si>
  <si>
    <t>唐娟</t>
  </si>
  <si>
    <t>大邑安仁镇千禧街药店</t>
  </si>
  <si>
    <t>李沙1</t>
  </si>
  <si>
    <t>张群</t>
  </si>
  <si>
    <t>大邑沙渠镇店</t>
  </si>
  <si>
    <t>范阳</t>
  </si>
  <si>
    <t>严蓉</t>
  </si>
  <si>
    <t>马香容</t>
  </si>
  <si>
    <t>大邑新场镇店</t>
  </si>
  <si>
    <t>王茹</t>
  </si>
  <si>
    <t>刘娟</t>
  </si>
  <si>
    <t>邛崃羊安镇店</t>
  </si>
  <si>
    <t>汪梦雨</t>
  </si>
  <si>
    <t>闵雪</t>
  </si>
  <si>
    <t>大邑内蒙古桃源店</t>
  </si>
  <si>
    <t>田兰</t>
  </si>
  <si>
    <t>郭益</t>
  </si>
  <si>
    <t>余潇</t>
  </si>
  <si>
    <t>大邑东街店</t>
  </si>
  <si>
    <t>刘秋菊</t>
  </si>
  <si>
    <t>徐双秀</t>
  </si>
  <si>
    <t>邛崃翠荫街店</t>
  </si>
  <si>
    <t>陈礼凤</t>
  </si>
  <si>
    <t>王李秋</t>
  </si>
  <si>
    <t>大邑潘家街店</t>
  </si>
  <si>
    <t>闵巧</t>
  </si>
  <si>
    <t>黄梅2</t>
  </si>
  <si>
    <t>大邑北街店</t>
  </si>
  <si>
    <t>黄霞</t>
  </si>
  <si>
    <t>李燕霞</t>
  </si>
  <si>
    <t>杏林路店</t>
  </si>
  <si>
    <t>戚彩</t>
  </si>
  <si>
    <t>李宋琴</t>
  </si>
  <si>
    <t>大邑金巷西街店</t>
  </si>
  <si>
    <t>叶程</t>
  </si>
  <si>
    <t>杜丽霞</t>
  </si>
  <si>
    <t>大邑观音阁西街店</t>
  </si>
  <si>
    <t>朱欢</t>
  </si>
  <si>
    <t>李娟</t>
  </si>
  <si>
    <t>韩彬</t>
  </si>
  <si>
    <t>蜀望路店</t>
  </si>
  <si>
    <t>徐志强</t>
  </si>
  <si>
    <t>牟彩云</t>
  </si>
  <si>
    <t>大邑元通路店</t>
  </si>
  <si>
    <t>李秀辉</t>
  </si>
  <si>
    <t>杨沙艳</t>
  </si>
  <si>
    <t>李婷</t>
  </si>
  <si>
    <t>王鹏</t>
  </si>
  <si>
    <t>崇州怀远店</t>
  </si>
  <si>
    <t>韩艳梅</t>
  </si>
  <si>
    <t>费诗尧</t>
  </si>
  <si>
    <t>曹琼</t>
  </si>
  <si>
    <t>崇州怀远二店</t>
  </si>
  <si>
    <t>羊薇</t>
  </si>
  <si>
    <t>张僬</t>
  </si>
  <si>
    <t>崇州三江店</t>
  </si>
  <si>
    <t>骆素花</t>
  </si>
  <si>
    <t>高斯</t>
  </si>
  <si>
    <t>崇州金带街店</t>
  </si>
  <si>
    <t>陈凤珍</t>
  </si>
  <si>
    <t>王依纯</t>
  </si>
  <si>
    <t>崇州尚贤坊店</t>
  </si>
  <si>
    <t>涂思佩</t>
  </si>
  <si>
    <t>蒋润2</t>
  </si>
  <si>
    <t>崇州永康东路店</t>
  </si>
  <si>
    <t>胡建梅</t>
  </si>
  <si>
    <t>王莉</t>
  </si>
  <si>
    <t>崇州蜀州中路店</t>
  </si>
  <si>
    <t>彭勤</t>
  </si>
  <si>
    <t>邓莎</t>
  </si>
  <si>
    <t>都江堰奎光中段</t>
  </si>
  <si>
    <t>韩启敏</t>
  </si>
  <si>
    <t>陈蓉</t>
  </si>
  <si>
    <t>都江堰问道西路</t>
  </si>
  <si>
    <t>吴志海</t>
  </si>
  <si>
    <t>代富群</t>
  </si>
  <si>
    <t>熊雅洁</t>
  </si>
  <si>
    <t>都江堰蒲阳路店</t>
  </si>
  <si>
    <t>周有惠</t>
  </si>
  <si>
    <t>李燕</t>
  </si>
  <si>
    <t>新津兴义店</t>
  </si>
  <si>
    <t>张丹</t>
  </si>
  <si>
    <t>庄静</t>
  </si>
  <si>
    <t>新津五津西路店</t>
  </si>
  <si>
    <t>王燕丽</t>
  </si>
  <si>
    <t>刘芬</t>
  </si>
  <si>
    <t>廖文莉</t>
  </si>
  <si>
    <t>新津邓双店</t>
  </si>
  <si>
    <t>张琴1</t>
  </si>
  <si>
    <t>郑红艳</t>
  </si>
  <si>
    <t>江润萍</t>
  </si>
  <si>
    <t>武阳西路店</t>
  </si>
  <si>
    <t>祁荣</t>
  </si>
  <si>
    <t>李迎新</t>
  </si>
  <si>
    <t>五津西路2店</t>
  </si>
  <si>
    <t>朱春梅</t>
  </si>
  <si>
    <t>周香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</si>
</sst>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599;&#26376;&#27963;&#21160;&#26041;&#26696;&#21450;&#28165;&#21333;\2022&#24180;1-9&#26376;&#27963;&#21160;&#26041;&#26696;\1.22-1.25&#24180;&#36135;&#33410;\&#21457;&#38376;&#24215;\1.22-1.25&#24180;&#36135;&#33410;&#32771;&#26680;&#38144;&#21806;&#30446;&#266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7599;&#26376;&#27963;&#21160;&#26041;&#26696;&#21450;&#28165;&#21333;\2022&#24180;1-9&#26376;&#27963;&#21160;&#26041;&#26696;\2.26-2.28&#21608;&#26411;&#38044;&#24800;\2.26-2.28&#38376;&#24215;&#32771;&#26680;&#25968;&#25454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3.02&#26376;&#20219;&#21153;&#26368;&#26032;&#20256;&#38376;&#24215;%20-%20&#21103;&#2641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.4-2.6&#26597;&#35810;&#26102;&#38388;&#27573;&#20998;&#38376;&#24215;&#38144;&#21806;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22-1.25年货节考核目标"/>
      <sheetName val="Sheet1"/>
      <sheetName val="Sheet2"/>
    </sheetNames>
    <sheetDataSet>
      <sheetData sheetId="0">
        <row r="1">
          <cell r="F1" t="str">
            <v> 日均 （1.22-1.25）</v>
          </cell>
        </row>
        <row r="2">
          <cell r="B2" t="str">
            <v>门店ID</v>
          </cell>
          <cell r="C2" t="str">
            <v>门店名称</v>
          </cell>
          <cell r="D2" t="str">
            <v>分类</v>
          </cell>
          <cell r="E2" t="str">
            <v>片区名称</v>
          </cell>
          <cell r="F2" t="str">
            <v>任务</v>
          </cell>
        </row>
        <row r="3">
          <cell r="B3">
            <v>307</v>
          </cell>
          <cell r="C3" t="str">
            <v>四川太极旗舰店</v>
          </cell>
          <cell r="D3" t="str">
            <v>T</v>
          </cell>
          <cell r="E3" t="str">
            <v>旗舰片区</v>
          </cell>
          <cell r="F3">
            <v>72000</v>
          </cell>
        </row>
        <row r="4">
          <cell r="B4">
            <v>582</v>
          </cell>
          <cell r="C4" t="str">
            <v>四川太极青羊区十二桥药店</v>
          </cell>
          <cell r="D4" t="str">
            <v>T</v>
          </cell>
          <cell r="E4" t="str">
            <v>西北片区</v>
          </cell>
          <cell r="F4">
            <v>38000</v>
          </cell>
        </row>
        <row r="5">
          <cell r="B5">
            <v>517</v>
          </cell>
          <cell r="C5" t="str">
            <v>四川太极青羊区北东街店</v>
          </cell>
          <cell r="D5" t="str">
            <v>A1</v>
          </cell>
          <cell r="E5" t="str">
            <v>城中片区</v>
          </cell>
          <cell r="F5">
            <v>32000</v>
          </cell>
        </row>
        <row r="6">
          <cell r="B6">
            <v>114685</v>
          </cell>
          <cell r="C6" t="str">
            <v>四川太极青羊区青龙街药店</v>
          </cell>
          <cell r="D6" t="str">
            <v>A1</v>
          </cell>
          <cell r="E6" t="str">
            <v>城中片区</v>
          </cell>
          <cell r="F6">
            <v>24000</v>
          </cell>
        </row>
        <row r="7">
          <cell r="B7">
            <v>337</v>
          </cell>
          <cell r="C7" t="str">
            <v>四川太极浆洗街药店</v>
          </cell>
          <cell r="D7" t="str">
            <v>A1</v>
          </cell>
          <cell r="E7" t="str">
            <v>城中片区</v>
          </cell>
          <cell r="F7">
            <v>28800</v>
          </cell>
        </row>
        <row r="8">
          <cell r="B8">
            <v>750</v>
          </cell>
          <cell r="C8" t="str">
            <v>成都成汉太极大药房有限公司</v>
          </cell>
          <cell r="D8" t="str">
            <v>A1</v>
          </cell>
          <cell r="E8" t="str">
            <v>旗舰片区</v>
          </cell>
          <cell r="F8">
            <v>34000</v>
          </cell>
        </row>
        <row r="9">
          <cell r="B9">
            <v>742</v>
          </cell>
          <cell r="C9" t="str">
            <v>四川太极锦江区庆云南街药店</v>
          </cell>
          <cell r="D9" t="str">
            <v>A2</v>
          </cell>
          <cell r="E9" t="str">
            <v>旗舰片区</v>
          </cell>
          <cell r="F9">
            <v>13500</v>
          </cell>
        </row>
        <row r="10">
          <cell r="B10">
            <v>343</v>
          </cell>
          <cell r="C10" t="str">
            <v>四川太极光华药店</v>
          </cell>
          <cell r="D10" t="str">
            <v>A2</v>
          </cell>
          <cell r="E10" t="str">
            <v>西北片区</v>
          </cell>
          <cell r="F10">
            <v>21000</v>
          </cell>
        </row>
        <row r="11">
          <cell r="B11">
            <v>571</v>
          </cell>
          <cell r="C11" t="str">
            <v>四川太极高新区锦城大道药店</v>
          </cell>
          <cell r="D11" t="str">
            <v>A2</v>
          </cell>
          <cell r="E11" t="str">
            <v>东南片区</v>
          </cell>
          <cell r="F11">
            <v>16500</v>
          </cell>
        </row>
        <row r="12">
          <cell r="B12">
            <v>341</v>
          </cell>
          <cell r="C12" t="str">
            <v>四川太极邛崃中心药店</v>
          </cell>
          <cell r="D12" t="str">
            <v>A2</v>
          </cell>
          <cell r="E12" t="str">
            <v>城郊一片</v>
          </cell>
          <cell r="F12">
            <v>16500</v>
          </cell>
        </row>
        <row r="13">
          <cell r="B13">
            <v>385</v>
          </cell>
          <cell r="C13" t="str">
            <v>四川太极五津西路药店</v>
          </cell>
          <cell r="D13" t="str">
            <v>A2</v>
          </cell>
          <cell r="E13" t="str">
            <v>新津片区</v>
          </cell>
          <cell r="F13">
            <v>15500</v>
          </cell>
        </row>
        <row r="14">
          <cell r="B14">
            <v>365</v>
          </cell>
          <cell r="C14" t="str">
            <v>四川太极光华村街药店</v>
          </cell>
          <cell r="D14" t="str">
            <v>A2</v>
          </cell>
          <cell r="E14" t="str">
            <v>西北片区</v>
          </cell>
          <cell r="F14">
            <v>14800</v>
          </cell>
        </row>
        <row r="15">
          <cell r="B15">
            <v>707</v>
          </cell>
          <cell r="C15" t="str">
            <v>四川太极成华区万科路药店</v>
          </cell>
          <cell r="D15" t="str">
            <v>A3</v>
          </cell>
          <cell r="E15" t="str">
            <v>东南片区</v>
          </cell>
          <cell r="F15">
            <v>14000</v>
          </cell>
        </row>
        <row r="16">
          <cell r="B16">
            <v>712</v>
          </cell>
          <cell r="C16" t="str">
            <v>四川太极成华区华泰路药店</v>
          </cell>
          <cell r="D16" t="str">
            <v>A3</v>
          </cell>
          <cell r="E16" t="str">
            <v>东南片区</v>
          </cell>
          <cell r="F16">
            <v>14000</v>
          </cell>
        </row>
        <row r="17">
          <cell r="B17">
            <v>546</v>
          </cell>
          <cell r="C17" t="str">
            <v>四川太极锦江区榕声路店</v>
          </cell>
          <cell r="D17" t="str">
            <v>A3</v>
          </cell>
          <cell r="E17" t="str">
            <v>东南片区</v>
          </cell>
          <cell r="F17">
            <v>14000</v>
          </cell>
        </row>
        <row r="18">
          <cell r="B18">
            <v>111400</v>
          </cell>
          <cell r="C18" t="str">
            <v>四川太极邛崃市文君街道杏林路药店</v>
          </cell>
          <cell r="D18" t="str">
            <v>A2</v>
          </cell>
          <cell r="E18" t="str">
            <v>城郊一片</v>
          </cell>
          <cell r="F18">
            <v>14000</v>
          </cell>
        </row>
        <row r="19">
          <cell r="B19">
            <v>117491</v>
          </cell>
          <cell r="C19" t="str">
            <v>四川太极金牛区花照壁中横街药店</v>
          </cell>
          <cell r="D19" t="str">
            <v>A3</v>
          </cell>
          <cell r="E19" t="str">
            <v>西北片区</v>
          </cell>
          <cell r="F19">
            <v>12500</v>
          </cell>
        </row>
        <row r="20">
          <cell r="B20">
            <v>585</v>
          </cell>
          <cell r="C20" t="str">
            <v>四川太极成华区羊子山西路药店（兴元华盛）</v>
          </cell>
          <cell r="D20" t="str">
            <v>A3</v>
          </cell>
          <cell r="E20" t="str">
            <v>城中片区</v>
          </cell>
          <cell r="F20">
            <v>12500</v>
          </cell>
        </row>
        <row r="21">
          <cell r="B21">
            <v>730</v>
          </cell>
          <cell r="C21" t="str">
            <v>四川太极新都区新繁镇繁江北路药店</v>
          </cell>
          <cell r="D21" t="str">
            <v>A3</v>
          </cell>
          <cell r="E21" t="str">
            <v>城郊二片</v>
          </cell>
          <cell r="F21">
            <v>13000</v>
          </cell>
        </row>
        <row r="22">
          <cell r="B22">
            <v>373</v>
          </cell>
          <cell r="C22" t="str">
            <v>四川太极通盈街药店</v>
          </cell>
          <cell r="D22" t="str">
            <v>A3</v>
          </cell>
          <cell r="E22" t="str">
            <v>城中片区</v>
          </cell>
          <cell r="F22">
            <v>12500</v>
          </cell>
        </row>
        <row r="23">
          <cell r="B23">
            <v>581</v>
          </cell>
          <cell r="C23" t="str">
            <v>四川太极成华区二环路北四段药店（汇融名城）</v>
          </cell>
          <cell r="D23" t="str">
            <v>A3</v>
          </cell>
          <cell r="E23" t="str">
            <v>城中片区</v>
          </cell>
          <cell r="F23">
            <v>13000</v>
          </cell>
        </row>
        <row r="24">
          <cell r="B24">
            <v>379</v>
          </cell>
          <cell r="C24" t="str">
            <v>四川太极土龙路药店</v>
          </cell>
          <cell r="D24" t="str">
            <v>A3</v>
          </cell>
          <cell r="E24" t="str">
            <v>西北片区</v>
          </cell>
          <cell r="F24">
            <v>12000</v>
          </cell>
        </row>
        <row r="25">
          <cell r="B25">
            <v>108656</v>
          </cell>
          <cell r="C25" t="str">
            <v>四川太极新津县五津镇五津西路二药房</v>
          </cell>
          <cell r="D25" t="str">
            <v>A3</v>
          </cell>
          <cell r="E25" t="str">
            <v>新津片区</v>
          </cell>
          <cell r="F25">
            <v>12000</v>
          </cell>
        </row>
        <row r="26">
          <cell r="B26">
            <v>511</v>
          </cell>
          <cell r="C26" t="str">
            <v>四川太极成华杉板桥南一路店</v>
          </cell>
          <cell r="D26" t="str">
            <v>A3</v>
          </cell>
          <cell r="E26" t="str">
            <v>东南片区</v>
          </cell>
          <cell r="F26">
            <v>12000</v>
          </cell>
        </row>
        <row r="27">
          <cell r="B27">
            <v>387</v>
          </cell>
          <cell r="C27" t="str">
            <v>四川太极新乐中街药店</v>
          </cell>
          <cell r="D27" t="str">
            <v>A3</v>
          </cell>
          <cell r="E27" t="str">
            <v>东南片区</v>
          </cell>
          <cell r="F27">
            <v>11000</v>
          </cell>
        </row>
        <row r="28">
          <cell r="B28">
            <v>709</v>
          </cell>
          <cell r="C28" t="str">
            <v>四川太极新都区马超东路店</v>
          </cell>
          <cell r="D28" t="str">
            <v>B1</v>
          </cell>
          <cell r="E28" t="str">
            <v>城郊二片</v>
          </cell>
          <cell r="F28">
            <v>11000</v>
          </cell>
        </row>
        <row r="29">
          <cell r="B29">
            <v>513</v>
          </cell>
          <cell r="C29" t="str">
            <v>四川太极武侯区顺和街店</v>
          </cell>
          <cell r="D29" t="str">
            <v>A3</v>
          </cell>
          <cell r="E29" t="str">
            <v>西北片区</v>
          </cell>
          <cell r="F29">
            <v>11000</v>
          </cell>
        </row>
        <row r="30">
          <cell r="B30">
            <v>578</v>
          </cell>
          <cell r="C30" t="str">
            <v>四川太极成华区华油路药店</v>
          </cell>
          <cell r="D30" t="str">
            <v>B1</v>
          </cell>
          <cell r="E30" t="str">
            <v>城中片区</v>
          </cell>
          <cell r="F30">
            <v>12000</v>
          </cell>
        </row>
        <row r="31">
          <cell r="B31">
            <v>107658</v>
          </cell>
          <cell r="C31" t="str">
            <v>四川太极新都区新都街道万和北路药店</v>
          </cell>
          <cell r="D31" t="str">
            <v>A3</v>
          </cell>
          <cell r="E31" t="str">
            <v>城郊二片</v>
          </cell>
          <cell r="F31">
            <v>10557</v>
          </cell>
        </row>
        <row r="32">
          <cell r="B32">
            <v>102934</v>
          </cell>
          <cell r="C32" t="str">
            <v>四川太极金牛区银河北街药店</v>
          </cell>
          <cell r="D32" t="str">
            <v>B1</v>
          </cell>
          <cell r="E32" t="str">
            <v>西北片区</v>
          </cell>
          <cell r="F32">
            <v>10557</v>
          </cell>
        </row>
        <row r="33">
          <cell r="B33">
            <v>114844</v>
          </cell>
          <cell r="C33" t="str">
            <v>四川太极成华区培华东路药店</v>
          </cell>
          <cell r="D33" t="str">
            <v>A3</v>
          </cell>
          <cell r="E33" t="str">
            <v>城中片区</v>
          </cell>
          <cell r="F33">
            <v>10557</v>
          </cell>
        </row>
        <row r="34">
          <cell r="B34">
            <v>737</v>
          </cell>
          <cell r="C34" t="str">
            <v>四川太极高新区大源北街药店</v>
          </cell>
          <cell r="D34" t="str">
            <v>B1</v>
          </cell>
          <cell r="E34" t="str">
            <v>东南片区</v>
          </cell>
          <cell r="F34">
            <v>10557</v>
          </cell>
        </row>
        <row r="35">
          <cell r="B35">
            <v>359</v>
          </cell>
          <cell r="C35" t="str">
            <v>四川太极枣子巷药店</v>
          </cell>
          <cell r="D35" t="str">
            <v>B1</v>
          </cell>
          <cell r="E35" t="str">
            <v>西北片区</v>
          </cell>
          <cell r="F35">
            <v>10557</v>
          </cell>
        </row>
        <row r="36">
          <cell r="B36">
            <v>514</v>
          </cell>
          <cell r="C36" t="str">
            <v>四川太极新津邓双镇岷江店</v>
          </cell>
          <cell r="D36" t="str">
            <v>B1</v>
          </cell>
          <cell r="E36" t="str">
            <v>新津片区</v>
          </cell>
          <cell r="F36">
            <v>11730</v>
          </cell>
        </row>
        <row r="37">
          <cell r="B37">
            <v>357</v>
          </cell>
          <cell r="C37" t="str">
            <v>四川太极清江东路药店</v>
          </cell>
          <cell r="D37" t="str">
            <v>B1</v>
          </cell>
          <cell r="E37" t="str">
            <v>西北片区</v>
          </cell>
          <cell r="F37">
            <v>10000</v>
          </cell>
        </row>
        <row r="38">
          <cell r="B38">
            <v>724</v>
          </cell>
          <cell r="C38" t="str">
            <v>四川太极锦江区观音桥街药店</v>
          </cell>
          <cell r="D38" t="str">
            <v>B1</v>
          </cell>
          <cell r="E38" t="str">
            <v>城中片区</v>
          </cell>
          <cell r="F38">
            <v>10000</v>
          </cell>
        </row>
        <row r="39">
          <cell r="B39">
            <v>106066</v>
          </cell>
          <cell r="C39" t="str">
            <v>四川太极锦江区梨花街药店</v>
          </cell>
          <cell r="D39" t="str">
            <v>B1</v>
          </cell>
          <cell r="E39" t="str">
            <v>旗舰片区</v>
          </cell>
          <cell r="F39">
            <v>10000</v>
          </cell>
        </row>
        <row r="40">
          <cell r="B40">
            <v>54</v>
          </cell>
          <cell r="C40" t="str">
            <v>四川太极怀远店</v>
          </cell>
          <cell r="D40" t="str">
            <v>B1</v>
          </cell>
          <cell r="E40" t="str">
            <v>城郊二片</v>
          </cell>
          <cell r="F40">
            <v>10000</v>
          </cell>
        </row>
        <row r="41">
          <cell r="B41">
            <v>105267</v>
          </cell>
          <cell r="C41" t="str">
            <v>四川太极金牛区蜀汉路药店</v>
          </cell>
          <cell r="D41" t="str">
            <v>B1</v>
          </cell>
          <cell r="E41" t="str">
            <v>西北片区</v>
          </cell>
          <cell r="F41">
            <v>10000</v>
          </cell>
        </row>
        <row r="42">
          <cell r="B42">
            <v>744</v>
          </cell>
          <cell r="C42" t="str">
            <v>四川太极武侯区科华街药店</v>
          </cell>
          <cell r="D42" t="str">
            <v>A3</v>
          </cell>
          <cell r="E42" t="str">
            <v>城中片区</v>
          </cell>
          <cell r="F42">
            <v>9500</v>
          </cell>
        </row>
        <row r="43">
          <cell r="B43">
            <v>101453</v>
          </cell>
          <cell r="C43" t="str">
            <v>四川太极温江区公平街道江安路药店</v>
          </cell>
          <cell r="D43" t="str">
            <v>B1</v>
          </cell>
          <cell r="E43" t="str">
            <v>城郊二片</v>
          </cell>
          <cell r="F43">
            <v>9500</v>
          </cell>
        </row>
        <row r="44">
          <cell r="B44">
            <v>746</v>
          </cell>
          <cell r="C44" t="str">
            <v>四川太极大邑县晋原镇内蒙古大道桃源药店</v>
          </cell>
          <cell r="D44" t="str">
            <v>B1</v>
          </cell>
          <cell r="E44" t="str">
            <v>城郊一片</v>
          </cell>
          <cell r="F44">
            <v>9500</v>
          </cell>
        </row>
        <row r="45">
          <cell r="B45">
            <v>111219</v>
          </cell>
          <cell r="C45" t="str">
            <v>四川太极金牛区花照壁药店</v>
          </cell>
          <cell r="D45" t="str">
            <v>B1</v>
          </cell>
          <cell r="E45" t="str">
            <v>西北片区</v>
          </cell>
          <cell r="F45">
            <v>9500</v>
          </cell>
        </row>
        <row r="46">
          <cell r="B46">
            <v>105751</v>
          </cell>
          <cell r="C46" t="str">
            <v>四川太极高新区新下街药店</v>
          </cell>
          <cell r="D46" t="str">
            <v>B1</v>
          </cell>
          <cell r="E46" t="str">
            <v>东南片区</v>
          </cell>
          <cell r="F46">
            <v>9500</v>
          </cell>
        </row>
        <row r="47">
          <cell r="B47">
            <v>399</v>
          </cell>
          <cell r="C47" t="str">
            <v>四川太极高新天久北巷药店</v>
          </cell>
          <cell r="D47" t="str">
            <v>A3</v>
          </cell>
          <cell r="E47" t="str">
            <v>城中片区</v>
          </cell>
          <cell r="F47">
            <v>9500</v>
          </cell>
        </row>
        <row r="48">
          <cell r="B48">
            <v>103198</v>
          </cell>
          <cell r="C48" t="str">
            <v>四川太极青羊区贝森北路药店</v>
          </cell>
          <cell r="D48" t="str">
            <v>B1</v>
          </cell>
          <cell r="E48" t="str">
            <v>西北片区</v>
          </cell>
          <cell r="F48">
            <v>9500</v>
          </cell>
        </row>
        <row r="49">
          <cell r="B49">
            <v>114622</v>
          </cell>
          <cell r="C49" t="str">
            <v>四川太极成华区东昌路一药店</v>
          </cell>
          <cell r="D49" t="str">
            <v>B1</v>
          </cell>
          <cell r="E49" t="str">
            <v>城中片区</v>
          </cell>
          <cell r="F49">
            <v>9500</v>
          </cell>
        </row>
        <row r="50">
          <cell r="B50">
            <v>106399</v>
          </cell>
          <cell r="C50" t="str">
            <v>四川太极青羊区蜀辉路药店</v>
          </cell>
          <cell r="D50" t="str">
            <v>B1</v>
          </cell>
          <cell r="E50" t="str">
            <v>西北片区</v>
          </cell>
          <cell r="F50">
            <v>9500</v>
          </cell>
        </row>
        <row r="51">
          <cell r="B51">
            <v>747</v>
          </cell>
          <cell r="C51" t="str">
            <v>四川太极郫县郫筒镇一环路东南段药店</v>
          </cell>
          <cell r="D51" t="str">
            <v>A3</v>
          </cell>
          <cell r="E51" t="str">
            <v>城中片区</v>
          </cell>
          <cell r="F51">
            <v>9500</v>
          </cell>
        </row>
        <row r="52">
          <cell r="B52">
            <v>726</v>
          </cell>
          <cell r="C52" t="str">
            <v>四川太极金牛区交大路第三药店</v>
          </cell>
          <cell r="D52" t="str">
            <v>B1</v>
          </cell>
          <cell r="E52" t="str">
            <v>西北片区</v>
          </cell>
          <cell r="F52">
            <v>9500</v>
          </cell>
        </row>
        <row r="53">
          <cell r="B53">
            <v>598</v>
          </cell>
          <cell r="C53" t="str">
            <v>四川太极锦江区水杉街药店</v>
          </cell>
          <cell r="D53" t="str">
            <v>B2</v>
          </cell>
          <cell r="E53" t="str">
            <v>城中片区</v>
          </cell>
          <cell r="F53">
            <v>8800</v>
          </cell>
        </row>
        <row r="54">
          <cell r="B54">
            <v>106569</v>
          </cell>
          <cell r="C54" t="str">
            <v>四川太极武侯区大悦路药店</v>
          </cell>
          <cell r="D54" t="str">
            <v>B1</v>
          </cell>
          <cell r="E54" t="str">
            <v>西北片区</v>
          </cell>
          <cell r="F54">
            <v>8800</v>
          </cell>
        </row>
        <row r="55">
          <cell r="B55">
            <v>377</v>
          </cell>
          <cell r="C55" t="str">
            <v>四川太极新园大道药店</v>
          </cell>
          <cell r="D55" t="str">
            <v>B1</v>
          </cell>
          <cell r="E55" t="str">
            <v>东南片区</v>
          </cell>
          <cell r="F55">
            <v>8800</v>
          </cell>
        </row>
        <row r="56">
          <cell r="B56">
            <v>329</v>
          </cell>
          <cell r="C56" t="str">
            <v>四川太极温江店</v>
          </cell>
          <cell r="D56" t="str">
            <v>B1</v>
          </cell>
          <cell r="E56" t="str">
            <v>城郊二片</v>
          </cell>
          <cell r="F56">
            <v>8800</v>
          </cell>
        </row>
        <row r="57">
          <cell r="B57">
            <v>515</v>
          </cell>
          <cell r="C57" t="str">
            <v>四川太极成华区崔家店路药店</v>
          </cell>
          <cell r="D57" t="str">
            <v>B1</v>
          </cell>
          <cell r="E57" t="str">
            <v>东南片区</v>
          </cell>
          <cell r="F57">
            <v>8500</v>
          </cell>
        </row>
        <row r="58">
          <cell r="B58">
            <v>102565</v>
          </cell>
          <cell r="C58" t="str">
            <v>四川太极武侯区佳灵路药店</v>
          </cell>
          <cell r="D58" t="str">
            <v>B2</v>
          </cell>
          <cell r="E58" t="str">
            <v>西北片区</v>
          </cell>
          <cell r="F58">
            <v>8500</v>
          </cell>
        </row>
        <row r="59">
          <cell r="B59">
            <v>117184</v>
          </cell>
          <cell r="C59" t="str">
            <v>四川太极锦江区静沙南路药店</v>
          </cell>
          <cell r="D59" t="str">
            <v>B2</v>
          </cell>
          <cell r="E59" t="str">
            <v>城中片区</v>
          </cell>
          <cell r="F59">
            <v>8300</v>
          </cell>
        </row>
        <row r="60">
          <cell r="B60">
            <v>105910</v>
          </cell>
          <cell r="C60" t="str">
            <v>四川太极高新区紫薇东路药店</v>
          </cell>
          <cell r="D60" t="str">
            <v>B1</v>
          </cell>
          <cell r="E60" t="str">
            <v>城中片区</v>
          </cell>
          <cell r="F60">
            <v>8300</v>
          </cell>
        </row>
        <row r="61">
          <cell r="B61">
            <v>572</v>
          </cell>
          <cell r="C61" t="str">
            <v>四川太极郫县郫筒镇东大街药店</v>
          </cell>
          <cell r="D61" t="str">
            <v>B1</v>
          </cell>
          <cell r="E61" t="str">
            <v>城中片区</v>
          </cell>
          <cell r="F61">
            <v>8300</v>
          </cell>
        </row>
        <row r="62">
          <cell r="B62">
            <v>748</v>
          </cell>
          <cell r="C62" t="str">
            <v>四川太极大邑县晋原镇东街药店</v>
          </cell>
          <cell r="D62" t="str">
            <v>B2</v>
          </cell>
          <cell r="E62" t="str">
            <v>城郊一片</v>
          </cell>
          <cell r="F62">
            <v>7800</v>
          </cell>
        </row>
        <row r="63">
          <cell r="B63">
            <v>103639</v>
          </cell>
          <cell r="C63" t="str">
            <v>四川太极成华区金马河路药店</v>
          </cell>
          <cell r="D63" t="str">
            <v>C1</v>
          </cell>
          <cell r="E63" t="str">
            <v>东南片区</v>
          </cell>
          <cell r="F63">
            <v>7800</v>
          </cell>
        </row>
        <row r="64">
          <cell r="B64">
            <v>311</v>
          </cell>
          <cell r="C64" t="str">
            <v>四川太极西部店</v>
          </cell>
          <cell r="D64" t="str">
            <v>C1</v>
          </cell>
          <cell r="E64" t="str">
            <v>西北片区</v>
          </cell>
          <cell r="F64">
            <v>7800</v>
          </cell>
        </row>
        <row r="65">
          <cell r="B65">
            <v>721</v>
          </cell>
          <cell r="C65" t="str">
            <v>四川太极邛崃市临邛镇洪川小区药店</v>
          </cell>
          <cell r="D65" t="str">
            <v>B2</v>
          </cell>
          <cell r="E65" t="str">
            <v>城郊一片</v>
          </cell>
          <cell r="F65">
            <v>7800</v>
          </cell>
        </row>
        <row r="66">
          <cell r="B66">
            <v>120844</v>
          </cell>
          <cell r="C66" t="str">
            <v>四川太极彭州市致和镇南三环路药店</v>
          </cell>
          <cell r="D66" t="str">
            <v>B2</v>
          </cell>
          <cell r="E66" t="str">
            <v>城郊二片</v>
          </cell>
          <cell r="F66">
            <v>7800</v>
          </cell>
        </row>
        <row r="67">
          <cell r="B67">
            <v>355</v>
          </cell>
          <cell r="C67" t="str">
            <v>四川太极双林路药店</v>
          </cell>
          <cell r="D67" t="str">
            <v>B2</v>
          </cell>
          <cell r="E67" t="str">
            <v>东南片区</v>
          </cell>
          <cell r="F67">
            <v>7800</v>
          </cell>
        </row>
        <row r="68">
          <cell r="B68">
            <v>716</v>
          </cell>
          <cell r="C68" t="str">
            <v>四川太极大邑县沙渠镇方圆路药店</v>
          </cell>
          <cell r="D68" t="str">
            <v>B2</v>
          </cell>
          <cell r="E68" t="str">
            <v>城郊一片</v>
          </cell>
          <cell r="F68">
            <v>7800</v>
          </cell>
        </row>
        <row r="69">
          <cell r="B69">
            <v>745</v>
          </cell>
          <cell r="C69" t="str">
            <v>四川太极金牛区金沙路药店</v>
          </cell>
          <cell r="D69" t="str">
            <v>B2</v>
          </cell>
          <cell r="E69" t="str">
            <v>西北片区</v>
          </cell>
          <cell r="F69">
            <v>7200</v>
          </cell>
        </row>
        <row r="70">
          <cell r="B70">
            <v>391</v>
          </cell>
          <cell r="C70" t="str">
            <v>四川太极金丝街药店</v>
          </cell>
          <cell r="D70" t="str">
            <v>C1</v>
          </cell>
          <cell r="E70" t="str">
            <v>城中片区</v>
          </cell>
          <cell r="F70">
            <v>7200</v>
          </cell>
        </row>
        <row r="71">
          <cell r="B71">
            <v>717</v>
          </cell>
          <cell r="C71" t="str">
            <v>四川太极大邑县晋原镇通达东路五段药店</v>
          </cell>
          <cell r="D71" t="str">
            <v>B2</v>
          </cell>
          <cell r="E71" t="str">
            <v>城郊一片</v>
          </cell>
          <cell r="F71">
            <v>7200</v>
          </cell>
        </row>
        <row r="72">
          <cell r="B72">
            <v>743</v>
          </cell>
          <cell r="C72" t="str">
            <v>四川太极成华区万宇路药店</v>
          </cell>
          <cell r="D72" t="str">
            <v>C1</v>
          </cell>
          <cell r="E72" t="str">
            <v>东南片区</v>
          </cell>
          <cell r="F72">
            <v>7200</v>
          </cell>
        </row>
        <row r="73">
          <cell r="B73">
            <v>108277</v>
          </cell>
          <cell r="C73" t="str">
            <v>四川太极金牛区银沙路药店</v>
          </cell>
          <cell r="D73" t="str">
            <v>B1</v>
          </cell>
          <cell r="E73" t="str">
            <v>西北片区</v>
          </cell>
          <cell r="F73">
            <v>7200</v>
          </cell>
        </row>
        <row r="74">
          <cell r="B74">
            <v>114286</v>
          </cell>
          <cell r="C74" t="str">
            <v>四川太极青羊区光华北五路药店</v>
          </cell>
          <cell r="D74" t="str">
            <v>B2</v>
          </cell>
          <cell r="E74" t="str">
            <v>西北片区</v>
          </cell>
          <cell r="F74">
            <v>7200</v>
          </cell>
        </row>
        <row r="75">
          <cell r="B75">
            <v>103199</v>
          </cell>
          <cell r="C75" t="str">
            <v>四川太极成华区西林一街药店</v>
          </cell>
          <cell r="D75" t="str">
            <v>B2</v>
          </cell>
          <cell r="E75" t="str">
            <v>城中片区</v>
          </cell>
          <cell r="F75">
            <v>7200</v>
          </cell>
        </row>
        <row r="76">
          <cell r="B76">
            <v>102935</v>
          </cell>
          <cell r="C76" t="str">
            <v>四川太极青羊区童子街药店</v>
          </cell>
          <cell r="D76" t="str">
            <v>B2</v>
          </cell>
          <cell r="E76" t="str">
            <v>旗舰片区</v>
          </cell>
          <cell r="F76">
            <v>7200</v>
          </cell>
        </row>
        <row r="77">
          <cell r="B77">
            <v>539</v>
          </cell>
          <cell r="C77" t="str">
            <v>四川太极大邑县晋原镇子龙路店</v>
          </cell>
          <cell r="D77" t="str">
            <v>B2</v>
          </cell>
          <cell r="E77" t="str">
            <v>城郊一片</v>
          </cell>
          <cell r="F77">
            <v>7200</v>
          </cell>
        </row>
        <row r="78">
          <cell r="B78">
            <v>367</v>
          </cell>
          <cell r="C78" t="str">
            <v>四川太极金带街药店</v>
          </cell>
          <cell r="D78" t="str">
            <v>C1</v>
          </cell>
          <cell r="E78" t="str">
            <v>城郊二片</v>
          </cell>
          <cell r="F78">
            <v>7200</v>
          </cell>
        </row>
        <row r="79">
          <cell r="B79">
            <v>104428</v>
          </cell>
          <cell r="C79" t="str">
            <v>四川太极崇州市崇阳镇永康东路药店 </v>
          </cell>
          <cell r="D79" t="str">
            <v>C1</v>
          </cell>
          <cell r="E79" t="str">
            <v>城郊二片</v>
          </cell>
          <cell r="F79">
            <v>7200</v>
          </cell>
        </row>
        <row r="80">
          <cell r="B80">
            <v>587</v>
          </cell>
          <cell r="C80" t="str">
            <v>四川太极都江堰景中路店</v>
          </cell>
          <cell r="D80" t="str">
            <v>B2</v>
          </cell>
          <cell r="E80" t="str">
            <v>城郊二片</v>
          </cell>
          <cell r="F80">
            <v>7200</v>
          </cell>
        </row>
        <row r="81">
          <cell r="B81">
            <v>308</v>
          </cell>
          <cell r="C81" t="str">
            <v>四川太极红星店</v>
          </cell>
          <cell r="D81" t="str">
            <v>C1</v>
          </cell>
          <cell r="E81" t="str">
            <v>城中片区</v>
          </cell>
          <cell r="F81">
            <v>6800</v>
          </cell>
        </row>
        <row r="82">
          <cell r="B82">
            <v>118074</v>
          </cell>
          <cell r="C82" t="str">
            <v>四川太极高新区泰和二街药店</v>
          </cell>
          <cell r="D82" t="str">
            <v>B2</v>
          </cell>
          <cell r="E82" t="str">
            <v>东南片区</v>
          </cell>
          <cell r="F82">
            <v>6800</v>
          </cell>
        </row>
        <row r="83">
          <cell r="B83">
            <v>107728</v>
          </cell>
          <cell r="C83" t="str">
            <v>四川太极大邑县晋原镇北街药店</v>
          </cell>
          <cell r="D83" t="str">
            <v>B2</v>
          </cell>
          <cell r="E83" t="str">
            <v>城郊一片</v>
          </cell>
          <cell r="F83">
            <v>6800</v>
          </cell>
        </row>
        <row r="84">
          <cell r="B84">
            <v>594</v>
          </cell>
          <cell r="C84" t="str">
            <v>四川太极大邑县安仁镇千禧街药店</v>
          </cell>
          <cell r="D84" t="str">
            <v>C1</v>
          </cell>
          <cell r="E84" t="str">
            <v>城郊一片</v>
          </cell>
          <cell r="F84">
            <v>6000</v>
          </cell>
        </row>
        <row r="85">
          <cell r="B85">
            <v>102479</v>
          </cell>
          <cell r="C85" t="str">
            <v>四川太极锦江区劼人路药店</v>
          </cell>
          <cell r="D85" t="str">
            <v>C1</v>
          </cell>
          <cell r="E85" t="str">
            <v>城中片区</v>
          </cell>
          <cell r="F85">
            <v>6000</v>
          </cell>
        </row>
        <row r="86">
          <cell r="B86">
            <v>102564</v>
          </cell>
          <cell r="C86" t="str">
            <v>四川太极邛崃市临邛镇翠荫街药店</v>
          </cell>
          <cell r="D86" t="str">
            <v>C1</v>
          </cell>
          <cell r="E86" t="str">
            <v>城郊一片</v>
          </cell>
          <cell r="F86">
            <v>6000</v>
          </cell>
        </row>
        <row r="87">
          <cell r="B87">
            <v>106865</v>
          </cell>
          <cell r="C87" t="str">
            <v>四川太极武侯区丝竹路药店</v>
          </cell>
          <cell r="D87" t="str">
            <v>C1</v>
          </cell>
          <cell r="E87" t="str">
            <v>旗舰片区</v>
          </cell>
          <cell r="F87">
            <v>6000</v>
          </cell>
        </row>
        <row r="88">
          <cell r="B88">
            <v>347</v>
          </cell>
          <cell r="C88" t="str">
            <v>四川太极青羊区清江东路三药店</v>
          </cell>
          <cell r="D88" t="str">
            <v>B2</v>
          </cell>
          <cell r="E88" t="str">
            <v>西北片区</v>
          </cell>
          <cell r="F88">
            <v>6000</v>
          </cell>
        </row>
        <row r="89">
          <cell r="B89">
            <v>733</v>
          </cell>
          <cell r="C89" t="str">
            <v>四川太极双流区东升街道三强西路药店</v>
          </cell>
          <cell r="D89" t="str">
            <v>C1</v>
          </cell>
          <cell r="E89" t="str">
            <v>东南片区</v>
          </cell>
          <cell r="F89">
            <v>5500</v>
          </cell>
        </row>
        <row r="90">
          <cell r="B90">
            <v>116482</v>
          </cell>
          <cell r="C90" t="str">
            <v>四川太极锦江区宏济中路药店</v>
          </cell>
          <cell r="D90" t="str">
            <v>C1</v>
          </cell>
          <cell r="E90" t="str">
            <v>城中片区</v>
          </cell>
          <cell r="F90">
            <v>6000</v>
          </cell>
        </row>
        <row r="91">
          <cell r="B91">
            <v>752</v>
          </cell>
          <cell r="C91" t="str">
            <v>四川太极大药房连锁有限公司武侯区聚萃街药店</v>
          </cell>
          <cell r="D91" t="str">
            <v>C1</v>
          </cell>
          <cell r="E91" t="str">
            <v>西北片区</v>
          </cell>
          <cell r="F91">
            <v>6000</v>
          </cell>
        </row>
        <row r="92">
          <cell r="B92">
            <v>723</v>
          </cell>
          <cell r="C92" t="str">
            <v>四川太极锦江区柳翠路药店</v>
          </cell>
          <cell r="D92" t="str">
            <v>C1</v>
          </cell>
          <cell r="E92" t="str">
            <v>东南片区</v>
          </cell>
          <cell r="F92">
            <v>6000</v>
          </cell>
        </row>
        <row r="93">
          <cell r="B93">
            <v>710</v>
          </cell>
          <cell r="C93" t="str">
            <v>四川太极都江堰市蒲阳镇堰问道西路药店</v>
          </cell>
          <cell r="D93" t="str">
            <v>C1</v>
          </cell>
          <cell r="E93" t="str">
            <v>城郊二片</v>
          </cell>
          <cell r="F93">
            <v>6000</v>
          </cell>
        </row>
        <row r="94">
          <cell r="B94">
            <v>104533</v>
          </cell>
          <cell r="C94" t="str">
            <v>四川太极大邑县晋原镇潘家街药店</v>
          </cell>
          <cell r="D94" t="str">
            <v>C1</v>
          </cell>
          <cell r="E94" t="str">
            <v>城郊一片</v>
          </cell>
          <cell r="F94">
            <v>6000</v>
          </cell>
        </row>
        <row r="95">
          <cell r="B95">
            <v>116919</v>
          </cell>
          <cell r="C95" t="str">
            <v>四川太极武侯区科华北路药店</v>
          </cell>
          <cell r="D95" t="str">
            <v>C1</v>
          </cell>
          <cell r="E95" t="str">
            <v>城中片区</v>
          </cell>
          <cell r="F95">
            <v>5800</v>
          </cell>
        </row>
        <row r="96">
          <cell r="B96">
            <v>573</v>
          </cell>
          <cell r="C96" t="str">
            <v>四川太极双流县西航港街道锦华路一段药店</v>
          </cell>
          <cell r="D96" t="str">
            <v>C1</v>
          </cell>
          <cell r="E96" t="str">
            <v>东南片区</v>
          </cell>
          <cell r="F96">
            <v>5800</v>
          </cell>
        </row>
        <row r="97">
          <cell r="B97">
            <v>720</v>
          </cell>
          <cell r="C97" t="str">
            <v>四川太极大邑县新场镇文昌街药店</v>
          </cell>
          <cell r="D97" t="str">
            <v>C1</v>
          </cell>
          <cell r="E97" t="str">
            <v>城郊一片</v>
          </cell>
          <cell r="F97">
            <v>5800</v>
          </cell>
        </row>
        <row r="98">
          <cell r="B98">
            <v>727</v>
          </cell>
          <cell r="C98" t="str">
            <v>四川太极金牛区黄苑东街药店</v>
          </cell>
          <cell r="D98" t="str">
            <v>C1</v>
          </cell>
          <cell r="E98" t="str">
            <v>西北片区</v>
          </cell>
          <cell r="F98">
            <v>5800</v>
          </cell>
        </row>
        <row r="99">
          <cell r="B99">
            <v>704</v>
          </cell>
          <cell r="C99" t="str">
            <v>四川太极都江堰奎光路中段药店</v>
          </cell>
          <cell r="D99" t="str">
            <v>C1</v>
          </cell>
          <cell r="E99" t="str">
            <v>城郊二片</v>
          </cell>
          <cell r="F99">
            <v>5800</v>
          </cell>
        </row>
        <row r="100">
          <cell r="B100">
            <v>112888</v>
          </cell>
          <cell r="C100" t="str">
            <v>四川太极武侯区双楠路药店</v>
          </cell>
          <cell r="D100" t="str">
            <v>C1</v>
          </cell>
          <cell r="E100" t="str">
            <v>西北片区</v>
          </cell>
          <cell r="F100">
            <v>5800</v>
          </cell>
        </row>
        <row r="101">
          <cell r="B101">
            <v>349</v>
          </cell>
          <cell r="C101" t="str">
            <v>四川太极人民中路店</v>
          </cell>
          <cell r="D101" t="str">
            <v>C1</v>
          </cell>
          <cell r="E101" t="str">
            <v>城中片区</v>
          </cell>
          <cell r="F101">
            <v>5800</v>
          </cell>
        </row>
        <row r="102">
          <cell r="B102">
            <v>104838</v>
          </cell>
          <cell r="C102" t="str">
            <v>四川太极崇州市崇阳镇蜀州中路药店</v>
          </cell>
          <cell r="D102" t="str">
            <v>C1</v>
          </cell>
          <cell r="E102" t="str">
            <v>城郊二片</v>
          </cell>
          <cell r="F102">
            <v>5800</v>
          </cell>
        </row>
        <row r="103">
          <cell r="B103">
            <v>115971</v>
          </cell>
          <cell r="C103" t="str">
            <v>四川太极高新区天顺路药店</v>
          </cell>
          <cell r="D103" t="str">
            <v>C1</v>
          </cell>
          <cell r="E103" t="str">
            <v>城中片区</v>
          </cell>
          <cell r="F103">
            <v>5800</v>
          </cell>
        </row>
        <row r="104">
          <cell r="B104">
            <v>754</v>
          </cell>
          <cell r="C104" t="str">
            <v>四川太极崇州市崇阳镇尚贤坊街药店</v>
          </cell>
          <cell r="D104" t="str">
            <v>C1</v>
          </cell>
          <cell r="E104" t="str">
            <v>城郊二片</v>
          </cell>
          <cell r="F104">
            <v>5800</v>
          </cell>
        </row>
        <row r="105">
          <cell r="B105">
            <v>740</v>
          </cell>
          <cell r="C105" t="str">
            <v>四川太极成华区华康路药店</v>
          </cell>
          <cell r="D105" t="str">
            <v>C1</v>
          </cell>
          <cell r="E105" t="str">
            <v>东南片区</v>
          </cell>
          <cell r="F105">
            <v>5300</v>
          </cell>
        </row>
        <row r="106">
          <cell r="B106">
            <v>570</v>
          </cell>
          <cell r="C106" t="str">
            <v>四川太极青羊区大石西路药店</v>
          </cell>
          <cell r="D106" t="str">
            <v>C1</v>
          </cell>
          <cell r="E106" t="str">
            <v>西北片区</v>
          </cell>
          <cell r="F106">
            <v>5300</v>
          </cell>
        </row>
        <row r="107">
          <cell r="B107">
            <v>106485</v>
          </cell>
          <cell r="C107" t="str">
            <v>四川太极成都高新区元华二巷药店</v>
          </cell>
          <cell r="D107" t="str">
            <v>C1</v>
          </cell>
          <cell r="E107" t="str">
            <v>城中片区</v>
          </cell>
          <cell r="F107">
            <v>5300</v>
          </cell>
        </row>
        <row r="108">
          <cell r="B108">
            <v>732</v>
          </cell>
          <cell r="C108" t="str">
            <v>四川太极邛崃市羊安镇永康大道药店</v>
          </cell>
          <cell r="D108" t="str">
            <v>C1</v>
          </cell>
          <cell r="E108" t="str">
            <v>城郊一片</v>
          </cell>
          <cell r="F108">
            <v>5300</v>
          </cell>
        </row>
        <row r="109">
          <cell r="B109">
            <v>112415</v>
          </cell>
          <cell r="C109" t="str">
            <v>四川太极金牛区五福桥东路药店</v>
          </cell>
          <cell r="D109" t="str">
            <v>C1</v>
          </cell>
          <cell r="E109" t="str">
            <v>西北片区</v>
          </cell>
          <cell r="F109">
            <v>5300</v>
          </cell>
        </row>
        <row r="110">
          <cell r="B110">
            <v>549</v>
          </cell>
          <cell r="C110" t="str">
            <v>四川太极大邑县晋源镇东壕沟段药店</v>
          </cell>
          <cell r="D110" t="str">
            <v>C1</v>
          </cell>
          <cell r="E110" t="str">
            <v>城郊一片</v>
          </cell>
          <cell r="F110">
            <v>5300</v>
          </cell>
        </row>
        <row r="111">
          <cell r="B111">
            <v>738</v>
          </cell>
          <cell r="C111" t="str">
            <v>四川太极都江堰市蒲阳路药店</v>
          </cell>
          <cell r="D111" t="str">
            <v>C1</v>
          </cell>
          <cell r="E111" t="str">
            <v>城郊二片</v>
          </cell>
          <cell r="F111">
            <v>5300</v>
          </cell>
        </row>
        <row r="112">
          <cell r="B112">
            <v>351</v>
          </cell>
          <cell r="C112" t="str">
            <v>四川太极都江堰药店</v>
          </cell>
          <cell r="D112" t="str">
            <v>C1</v>
          </cell>
          <cell r="E112" t="str">
            <v>城郊二片</v>
          </cell>
          <cell r="F112">
            <v>5300</v>
          </cell>
        </row>
        <row r="113">
          <cell r="B113">
            <v>113299</v>
          </cell>
          <cell r="C113" t="str">
            <v>四川太极武侯区倪家桥路药店</v>
          </cell>
          <cell r="D113" t="str">
            <v>C1</v>
          </cell>
          <cell r="E113" t="str">
            <v>城中片区</v>
          </cell>
          <cell r="F113">
            <v>5300</v>
          </cell>
        </row>
        <row r="114">
          <cell r="B114">
            <v>104430</v>
          </cell>
          <cell r="C114" t="str">
            <v>四川太极高新区中和大道药店</v>
          </cell>
          <cell r="D114" t="str">
            <v>C1</v>
          </cell>
          <cell r="E114" t="str">
            <v>东南片区</v>
          </cell>
          <cell r="F114">
            <v>5300</v>
          </cell>
        </row>
        <row r="115">
          <cell r="B115">
            <v>706</v>
          </cell>
          <cell r="C115" t="str">
            <v>四川太极都江堰幸福镇翔凤路药店</v>
          </cell>
          <cell r="D115" t="str">
            <v>C1</v>
          </cell>
          <cell r="E115" t="str">
            <v>城郊二片</v>
          </cell>
          <cell r="F115">
            <v>5300</v>
          </cell>
        </row>
        <row r="116">
          <cell r="B116">
            <v>713</v>
          </cell>
          <cell r="C116" t="str">
            <v>四川太极都江堰聚源镇药店</v>
          </cell>
          <cell r="D116" t="str">
            <v>C1</v>
          </cell>
          <cell r="E116" t="str">
            <v>城郊二片</v>
          </cell>
          <cell r="F116">
            <v>5300</v>
          </cell>
        </row>
        <row r="117">
          <cell r="B117">
            <v>339</v>
          </cell>
          <cell r="C117" t="str">
            <v>四川太极沙河源药店</v>
          </cell>
          <cell r="D117" t="str">
            <v>C1</v>
          </cell>
          <cell r="E117" t="str">
            <v>西北片区</v>
          </cell>
          <cell r="F117">
            <v>5300</v>
          </cell>
        </row>
        <row r="118">
          <cell r="B118">
            <v>52</v>
          </cell>
          <cell r="C118" t="str">
            <v>四川太极崇州中心店</v>
          </cell>
          <cell r="D118" t="str">
            <v>C1</v>
          </cell>
          <cell r="E118" t="str">
            <v>城郊二片</v>
          </cell>
          <cell r="F118">
            <v>5000</v>
          </cell>
        </row>
        <row r="119">
          <cell r="B119">
            <v>117310</v>
          </cell>
          <cell r="C119" t="str">
            <v>四川太极武侯区长寿路药店</v>
          </cell>
          <cell r="D119" t="str">
            <v>C1</v>
          </cell>
          <cell r="E119" t="str">
            <v>城中片区</v>
          </cell>
          <cell r="F119">
            <v>5000</v>
          </cell>
        </row>
        <row r="120">
          <cell r="B120">
            <v>105396</v>
          </cell>
          <cell r="C120" t="str">
            <v>四川太极武侯区航中街药店</v>
          </cell>
          <cell r="D120" t="str">
            <v>C1</v>
          </cell>
          <cell r="E120" t="str">
            <v>城中片区</v>
          </cell>
          <cell r="F120">
            <v>5000</v>
          </cell>
        </row>
        <row r="121">
          <cell r="B121">
            <v>56</v>
          </cell>
          <cell r="C121" t="str">
            <v>四川太极三江店</v>
          </cell>
          <cell r="D121" t="str">
            <v>C2</v>
          </cell>
          <cell r="E121" t="str">
            <v>城郊二片</v>
          </cell>
          <cell r="F121">
            <v>5000</v>
          </cell>
        </row>
        <row r="122">
          <cell r="B122">
            <v>113298</v>
          </cell>
          <cell r="C122" t="str">
            <v>四川太极武侯区逸都路药店</v>
          </cell>
          <cell r="D122" t="str">
            <v>C1</v>
          </cell>
          <cell r="E122" t="str">
            <v>西北片区</v>
          </cell>
          <cell r="F122">
            <v>4800</v>
          </cell>
        </row>
        <row r="123">
          <cell r="B123">
            <v>104429</v>
          </cell>
          <cell r="C123" t="str">
            <v>四川太极武侯区大华街药店</v>
          </cell>
          <cell r="D123" t="str">
            <v>C1</v>
          </cell>
          <cell r="E123" t="str">
            <v>西北片区</v>
          </cell>
          <cell r="F123">
            <v>4800</v>
          </cell>
        </row>
        <row r="124">
          <cell r="B124">
            <v>118951</v>
          </cell>
          <cell r="C124" t="str">
            <v>四川太极青羊区金祥路药店</v>
          </cell>
          <cell r="D124" t="str">
            <v>C1</v>
          </cell>
          <cell r="E124" t="str">
            <v>西北片区</v>
          </cell>
          <cell r="F124">
            <v>4800</v>
          </cell>
        </row>
        <row r="125">
          <cell r="B125">
            <v>113025</v>
          </cell>
          <cell r="C125" t="str">
            <v>四川太极青羊区蜀鑫路药店</v>
          </cell>
          <cell r="D125" t="str">
            <v>C1</v>
          </cell>
          <cell r="E125" t="str">
            <v>西北片区</v>
          </cell>
          <cell r="F125">
            <v>4800</v>
          </cell>
        </row>
        <row r="126">
          <cell r="B126">
            <v>102567</v>
          </cell>
          <cell r="C126" t="str">
            <v>四川太极新津县五津镇武阳西路药店</v>
          </cell>
          <cell r="D126" t="str">
            <v>C1</v>
          </cell>
          <cell r="E126" t="str">
            <v>新津片区</v>
          </cell>
          <cell r="F126">
            <v>4800</v>
          </cell>
        </row>
        <row r="127">
          <cell r="B127">
            <v>116773</v>
          </cell>
          <cell r="C127" t="str">
            <v>四川太极青羊区经一路药店</v>
          </cell>
          <cell r="D127" t="str">
            <v>C2</v>
          </cell>
          <cell r="E127" t="str">
            <v>西北片区</v>
          </cell>
          <cell r="F127">
            <v>4800</v>
          </cell>
        </row>
        <row r="128">
          <cell r="B128">
            <v>117637</v>
          </cell>
          <cell r="C128" t="str">
            <v>四川太极大邑晋原街道金巷西街药店</v>
          </cell>
          <cell r="D128" t="str">
            <v>C2</v>
          </cell>
          <cell r="E128" t="str">
            <v>城郊一片</v>
          </cell>
          <cell r="F128">
            <v>4800</v>
          </cell>
        </row>
        <row r="129">
          <cell r="B129">
            <v>118151</v>
          </cell>
          <cell r="C129" t="str">
            <v>四川太极金牛区沙湾东一路药店</v>
          </cell>
          <cell r="D129" t="str">
            <v>C1</v>
          </cell>
          <cell r="E129" t="str">
            <v>西北片区</v>
          </cell>
          <cell r="F129">
            <v>4800</v>
          </cell>
        </row>
        <row r="130">
          <cell r="B130">
            <v>113833</v>
          </cell>
          <cell r="C130" t="str">
            <v>四川太极青羊区光华西一路药店</v>
          </cell>
          <cell r="D130" t="str">
            <v>C1</v>
          </cell>
          <cell r="E130" t="str">
            <v>西北片区</v>
          </cell>
          <cell r="F130">
            <v>4800</v>
          </cell>
        </row>
        <row r="131">
          <cell r="B131">
            <v>110378</v>
          </cell>
          <cell r="C131" t="str">
            <v>四川太极都江堰市永丰街道宝莲路药店</v>
          </cell>
          <cell r="D131" t="str">
            <v>C2</v>
          </cell>
          <cell r="E131" t="str">
            <v>城郊二片</v>
          </cell>
          <cell r="F131">
            <v>4800</v>
          </cell>
        </row>
        <row r="132">
          <cell r="B132">
            <v>117923</v>
          </cell>
          <cell r="C132" t="str">
            <v>四川太极大邑县观音阁街西段店</v>
          </cell>
          <cell r="D132" t="str">
            <v>C2</v>
          </cell>
          <cell r="E132" t="str">
            <v>城郊一片</v>
          </cell>
          <cell r="F132">
            <v>4800</v>
          </cell>
        </row>
        <row r="133">
          <cell r="B133">
            <v>371</v>
          </cell>
          <cell r="C133" t="str">
            <v>四川太极兴义镇万兴路药店</v>
          </cell>
          <cell r="D133" t="str">
            <v>C2</v>
          </cell>
          <cell r="E133" t="str">
            <v>新津片区</v>
          </cell>
          <cell r="F133">
            <v>4000</v>
          </cell>
        </row>
        <row r="134">
          <cell r="B134">
            <v>122198</v>
          </cell>
          <cell r="C134" t="str">
            <v>四川太极成华区华泰路二药店</v>
          </cell>
          <cell r="D134" t="str">
            <v>C2</v>
          </cell>
          <cell r="E134" t="str">
            <v>东南片区</v>
          </cell>
          <cell r="F134">
            <v>4000</v>
          </cell>
        </row>
        <row r="135">
          <cell r="B135">
            <v>114069</v>
          </cell>
          <cell r="C135" t="str">
            <v>四川太极高新区剑南大道药店</v>
          </cell>
          <cell r="D135" t="str">
            <v>C2</v>
          </cell>
          <cell r="E135" t="str">
            <v>东南片区</v>
          </cell>
          <cell r="F135">
            <v>4000</v>
          </cell>
        </row>
        <row r="136">
          <cell r="B136">
            <v>119263</v>
          </cell>
          <cell r="C136" t="str">
            <v>四川太极青羊区蜀源路药店</v>
          </cell>
          <cell r="D136" t="str">
            <v>C2</v>
          </cell>
          <cell r="E136" t="str">
            <v>西北片区</v>
          </cell>
          <cell r="F136">
            <v>3600</v>
          </cell>
        </row>
        <row r="137">
          <cell r="B137">
            <v>106568</v>
          </cell>
          <cell r="C137" t="str">
            <v>四川太极高新区中和公济桥路药店</v>
          </cell>
          <cell r="D137" t="str">
            <v>C2</v>
          </cell>
          <cell r="E137" t="str">
            <v>东南片区</v>
          </cell>
          <cell r="F137">
            <v>3600</v>
          </cell>
        </row>
        <row r="138">
          <cell r="B138">
            <v>118758</v>
          </cell>
          <cell r="C138" t="str">
            <v>四川太极成华区水碾河路药店</v>
          </cell>
          <cell r="D138" t="str">
            <v>C2</v>
          </cell>
          <cell r="E138" t="str">
            <v>东南片区</v>
          </cell>
          <cell r="F138">
            <v>4200</v>
          </cell>
        </row>
        <row r="139">
          <cell r="B139">
            <v>545</v>
          </cell>
          <cell r="C139" t="str">
            <v>四川太极成华区龙潭西路药店</v>
          </cell>
          <cell r="D139" t="str">
            <v>C2</v>
          </cell>
          <cell r="E139" t="str">
            <v>东南片区</v>
          </cell>
          <cell r="F139">
            <v>3500</v>
          </cell>
        </row>
        <row r="140">
          <cell r="B140">
            <v>122906</v>
          </cell>
          <cell r="C140" t="str">
            <v>四川太极新都区斑竹园街道医贸大道药店</v>
          </cell>
          <cell r="D140" t="str">
            <v>C2</v>
          </cell>
          <cell r="E140" t="str">
            <v>城郊二片</v>
          </cell>
          <cell r="F140">
            <v>3000</v>
          </cell>
        </row>
        <row r="141">
          <cell r="B141">
            <v>123007</v>
          </cell>
          <cell r="C141" t="str">
            <v>四川太极大邑县青霞街道元通路南段药店</v>
          </cell>
          <cell r="D141" t="str">
            <v>C2</v>
          </cell>
          <cell r="E141" t="str">
            <v>城郊一片</v>
          </cell>
          <cell r="F141">
            <v>3000</v>
          </cell>
        </row>
        <row r="142">
          <cell r="B142">
            <v>591</v>
          </cell>
          <cell r="C142" t="str">
            <v>四川太极邛崃市文君街道凤凰大道药店</v>
          </cell>
          <cell r="D142" t="str">
            <v>C2</v>
          </cell>
          <cell r="E142" t="str">
            <v>城郊一片</v>
          </cell>
          <cell r="F142">
            <v>3000</v>
          </cell>
        </row>
        <row r="143">
          <cell r="B143">
            <v>119262</v>
          </cell>
          <cell r="C143" t="str">
            <v>四川太极成华区驷马桥三路药店</v>
          </cell>
          <cell r="D143" t="str">
            <v>C2</v>
          </cell>
          <cell r="E143" t="str">
            <v>城中片区</v>
          </cell>
          <cell r="F143">
            <v>3000</v>
          </cell>
        </row>
        <row r="144">
          <cell r="B144">
            <v>122686</v>
          </cell>
          <cell r="C144" t="str">
            <v>四川太极大邑县晋原街道蜀望路药店</v>
          </cell>
          <cell r="D144" t="str">
            <v>C2</v>
          </cell>
          <cell r="E144" t="str">
            <v>城郊一片</v>
          </cell>
          <cell r="F144">
            <v>3000</v>
          </cell>
        </row>
        <row r="145">
          <cell r="B145">
            <v>122718</v>
          </cell>
          <cell r="C145" t="str">
            <v>四川太极大邑县晋原街道南街药店</v>
          </cell>
          <cell r="D145" t="str">
            <v>C2</v>
          </cell>
          <cell r="E145" t="str">
            <v>城郊一片</v>
          </cell>
          <cell r="F145">
            <v>3000</v>
          </cell>
        </row>
        <row r="146">
          <cell r="B146">
            <v>119622</v>
          </cell>
          <cell r="C146" t="str">
            <v>四川太极武侯区聚福路药店</v>
          </cell>
          <cell r="D146" t="str">
            <v>C2</v>
          </cell>
          <cell r="E146" t="str">
            <v>西北片区</v>
          </cell>
          <cell r="F146">
            <v>3000</v>
          </cell>
        </row>
        <row r="147">
          <cell r="B147">
            <v>122176</v>
          </cell>
          <cell r="C147" t="str">
            <v>四川太极崇州市怀远镇文井北路药店</v>
          </cell>
          <cell r="D147" t="str">
            <v>C2</v>
          </cell>
          <cell r="E147" t="str">
            <v>城郊二片</v>
          </cell>
          <cell r="F147">
            <v>3000</v>
          </cell>
        </row>
        <row r="148">
          <cell r="F148">
            <v>1300715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.26-2.28数据情况表"/>
      <sheetName val="员工加分明细表"/>
      <sheetName val="Sheet3"/>
    </sheetNames>
    <sheetDataSet>
      <sheetData sheetId="0">
        <row r="2">
          <cell r="B2" t="str">
            <v>门店ID</v>
          </cell>
          <cell r="C2" t="str">
            <v>门店名称</v>
          </cell>
          <cell r="D2" t="str">
            <v>片区名称</v>
          </cell>
          <cell r="E2" t="str">
            <v>挑战2  任务    </v>
          </cell>
        </row>
        <row r="3">
          <cell r="E3" t="str">
            <v>日均销售</v>
          </cell>
          <cell r="F3" t="str">
            <v>3天销售</v>
          </cell>
          <cell r="G3" t="str">
            <v>日均毛利</v>
          </cell>
        </row>
        <row r="4">
          <cell r="B4">
            <v>122198</v>
          </cell>
          <cell r="C4" t="str">
            <v>华泰路二药店</v>
          </cell>
          <cell r="D4" t="str">
            <v> 东南片区</v>
          </cell>
          <cell r="E4">
            <v>3068</v>
          </cell>
          <cell r="F4">
            <v>9204</v>
          </cell>
          <cell r="G4">
            <v>705.64</v>
          </cell>
        </row>
        <row r="5">
          <cell r="B5">
            <v>357</v>
          </cell>
          <cell r="C5" t="str">
            <v>清江东路药店</v>
          </cell>
          <cell r="D5" t="str">
            <v>西北片区</v>
          </cell>
          <cell r="E5">
            <v>7797</v>
          </cell>
          <cell r="F5">
            <v>23391</v>
          </cell>
          <cell r="G5">
            <v>2272.8255</v>
          </cell>
        </row>
        <row r="6">
          <cell r="B6">
            <v>107728</v>
          </cell>
          <cell r="C6" t="str">
            <v>大邑县晋原镇北街药店</v>
          </cell>
          <cell r="D6" t="str">
            <v>城郊一片区</v>
          </cell>
          <cell r="E6">
            <v>5000</v>
          </cell>
          <cell r="F6">
            <v>15000</v>
          </cell>
          <cell r="G6">
            <v>1401</v>
          </cell>
        </row>
        <row r="7">
          <cell r="B7">
            <v>102567</v>
          </cell>
          <cell r="C7" t="str">
            <v>新津武阳西路</v>
          </cell>
          <cell r="D7" t="str">
            <v>城郊一片区</v>
          </cell>
          <cell r="E7">
            <v>3500</v>
          </cell>
          <cell r="F7">
            <v>10500</v>
          </cell>
          <cell r="G7">
            <v>994</v>
          </cell>
        </row>
        <row r="8">
          <cell r="B8">
            <v>108277</v>
          </cell>
          <cell r="C8" t="str">
            <v>银沙路药店</v>
          </cell>
          <cell r="D8" t="str">
            <v>西北片区</v>
          </cell>
          <cell r="E8">
            <v>6000</v>
          </cell>
          <cell r="F8">
            <v>18000</v>
          </cell>
          <cell r="G8">
            <v>1536.6</v>
          </cell>
        </row>
        <row r="9">
          <cell r="B9">
            <v>108656</v>
          </cell>
          <cell r="C9" t="str">
            <v>新津五津西路二店</v>
          </cell>
          <cell r="D9" t="str">
            <v>城郊一片区</v>
          </cell>
          <cell r="E9">
            <v>9500</v>
          </cell>
          <cell r="F9">
            <v>28500</v>
          </cell>
          <cell r="G9">
            <v>2185.95</v>
          </cell>
        </row>
        <row r="10">
          <cell r="B10">
            <v>740</v>
          </cell>
          <cell r="C10" t="str">
            <v>华康路药店</v>
          </cell>
          <cell r="D10" t="str">
            <v>东南片区</v>
          </cell>
          <cell r="E10">
            <v>4250</v>
          </cell>
          <cell r="F10">
            <v>12750</v>
          </cell>
          <cell r="G10">
            <v>1476.875</v>
          </cell>
        </row>
        <row r="11">
          <cell r="B11">
            <v>104428</v>
          </cell>
          <cell r="C11" t="str">
            <v>永康东路药店 </v>
          </cell>
          <cell r="D11" t="str">
            <v>城郊二片区</v>
          </cell>
          <cell r="E11">
            <v>5428</v>
          </cell>
          <cell r="F11">
            <v>16284</v>
          </cell>
          <cell r="G11">
            <v>1789.0688</v>
          </cell>
        </row>
        <row r="12">
          <cell r="B12">
            <v>123007</v>
          </cell>
          <cell r="C12" t="str">
            <v>元通大道店</v>
          </cell>
          <cell r="D12" t="str">
            <v>城郊一片</v>
          </cell>
          <cell r="E12">
            <v>1652</v>
          </cell>
          <cell r="F12">
            <v>4956</v>
          </cell>
          <cell r="G12">
            <v>495.6</v>
          </cell>
        </row>
        <row r="13">
          <cell r="B13">
            <v>113025</v>
          </cell>
          <cell r="C13" t="str">
            <v>蜀兴路店</v>
          </cell>
          <cell r="D13" t="str">
            <v>西北片区</v>
          </cell>
          <cell r="E13">
            <v>4125</v>
          </cell>
          <cell r="F13">
            <v>12375</v>
          </cell>
          <cell r="G13">
            <v>1117.4625</v>
          </cell>
        </row>
        <row r="14">
          <cell r="B14">
            <v>106485</v>
          </cell>
          <cell r="C14" t="str">
            <v>元华二巷</v>
          </cell>
          <cell r="D14" t="str">
            <v>城中片区</v>
          </cell>
          <cell r="E14">
            <v>4375</v>
          </cell>
          <cell r="F14">
            <v>13125</v>
          </cell>
          <cell r="G14">
            <v>1084.125</v>
          </cell>
        </row>
        <row r="15">
          <cell r="B15">
            <v>513</v>
          </cell>
          <cell r="C15" t="str">
            <v>顺和街店</v>
          </cell>
          <cell r="D15" t="str">
            <v>西北片区</v>
          </cell>
          <cell r="E15">
            <v>8475</v>
          </cell>
          <cell r="F15">
            <v>25425</v>
          </cell>
          <cell r="G15">
            <v>2814.5475</v>
          </cell>
        </row>
        <row r="16">
          <cell r="B16">
            <v>114685</v>
          </cell>
          <cell r="C16" t="str">
            <v>三医院店</v>
          </cell>
          <cell r="D16" t="str">
            <v>城中片区</v>
          </cell>
          <cell r="E16">
            <v>28750</v>
          </cell>
          <cell r="F16">
            <v>86250</v>
          </cell>
          <cell r="G16">
            <v>5175</v>
          </cell>
        </row>
        <row r="17">
          <cell r="B17">
            <v>56</v>
          </cell>
          <cell r="C17" t="str">
            <v>三江店</v>
          </cell>
          <cell r="D17" t="str">
            <v>城郊二片区</v>
          </cell>
          <cell r="E17">
            <v>3750</v>
          </cell>
          <cell r="F17">
            <v>11250</v>
          </cell>
          <cell r="G17">
            <v>998.25</v>
          </cell>
        </row>
        <row r="18">
          <cell r="B18">
            <v>106399</v>
          </cell>
          <cell r="C18" t="str">
            <v>蜀辉路店</v>
          </cell>
          <cell r="D18" t="str">
            <v>西北片区</v>
          </cell>
          <cell r="E18">
            <v>7500</v>
          </cell>
          <cell r="F18">
            <v>22500</v>
          </cell>
          <cell r="G18">
            <v>2438.25</v>
          </cell>
        </row>
        <row r="19">
          <cell r="B19">
            <v>117310</v>
          </cell>
          <cell r="C19" t="str">
            <v>长寿路</v>
          </cell>
          <cell r="D19" t="str">
            <v>城中片区</v>
          </cell>
          <cell r="E19">
            <v>4000</v>
          </cell>
          <cell r="F19">
            <v>12000</v>
          </cell>
          <cell r="G19">
            <v>1213.2</v>
          </cell>
        </row>
        <row r="20">
          <cell r="B20">
            <v>710</v>
          </cell>
          <cell r="C20" t="str">
            <v>都江堰市蒲阳镇堰问道西路药店</v>
          </cell>
          <cell r="D20" t="str">
            <v>城郊二片区</v>
          </cell>
          <cell r="E20">
            <v>4375</v>
          </cell>
          <cell r="F20">
            <v>13125</v>
          </cell>
          <cell r="G20">
            <v>1551.8125</v>
          </cell>
        </row>
        <row r="21">
          <cell r="B21">
            <v>119263</v>
          </cell>
          <cell r="C21" t="str">
            <v>蜀源路店</v>
          </cell>
          <cell r="D21" t="str">
            <v>西北片区</v>
          </cell>
          <cell r="E21">
            <v>3000</v>
          </cell>
          <cell r="F21">
            <v>9000</v>
          </cell>
          <cell r="G21">
            <v>780</v>
          </cell>
        </row>
        <row r="22">
          <cell r="B22">
            <v>713</v>
          </cell>
          <cell r="C22" t="str">
            <v>都江堰聚源镇药店</v>
          </cell>
          <cell r="D22" t="str">
            <v>城郊二片区</v>
          </cell>
          <cell r="E22">
            <v>3375</v>
          </cell>
          <cell r="F22">
            <v>10125</v>
          </cell>
          <cell r="G22">
            <v>1026</v>
          </cell>
        </row>
        <row r="23">
          <cell r="B23">
            <v>114286</v>
          </cell>
          <cell r="C23" t="str">
            <v>光华北五路店</v>
          </cell>
          <cell r="D23" t="str">
            <v>西北片区</v>
          </cell>
          <cell r="E23">
            <v>5250</v>
          </cell>
          <cell r="F23">
            <v>15750</v>
          </cell>
          <cell r="G23">
            <v>1434.825</v>
          </cell>
        </row>
        <row r="24">
          <cell r="B24">
            <v>117491</v>
          </cell>
          <cell r="C24" t="str">
            <v>花照壁中横街</v>
          </cell>
          <cell r="D24" t="str">
            <v>西北片区</v>
          </cell>
          <cell r="E24">
            <v>10000</v>
          </cell>
          <cell r="F24">
            <v>30000</v>
          </cell>
          <cell r="G24">
            <v>2300</v>
          </cell>
        </row>
        <row r="25">
          <cell r="B25">
            <v>514</v>
          </cell>
          <cell r="C25" t="str">
            <v>新津邓双镇岷江店</v>
          </cell>
          <cell r="D25" t="str">
            <v>城郊一片区</v>
          </cell>
          <cell r="E25">
            <v>8136</v>
          </cell>
          <cell r="F25">
            <v>24408</v>
          </cell>
          <cell r="G25">
            <v>2475.7848</v>
          </cell>
        </row>
        <row r="26">
          <cell r="B26">
            <v>717</v>
          </cell>
          <cell r="C26" t="str">
            <v>大邑县晋原镇通达东路五段药店</v>
          </cell>
          <cell r="D26" t="str">
            <v>城郊一片区</v>
          </cell>
          <cell r="E26">
            <v>5546</v>
          </cell>
          <cell r="F26">
            <v>16638</v>
          </cell>
          <cell r="G26">
            <v>1836.8352</v>
          </cell>
        </row>
        <row r="27">
          <cell r="B27">
            <v>122686</v>
          </cell>
          <cell r="C27" t="str">
            <v>大邑蜀望路店</v>
          </cell>
          <cell r="D27" t="str">
            <v>城郊一片</v>
          </cell>
          <cell r="E27">
            <v>1534</v>
          </cell>
          <cell r="F27">
            <v>4602</v>
          </cell>
          <cell r="G27">
            <v>444.86</v>
          </cell>
        </row>
        <row r="28">
          <cell r="B28">
            <v>549</v>
          </cell>
          <cell r="C28" t="str">
            <v>大邑县晋源镇东壕沟段药店</v>
          </cell>
          <cell r="D28" t="str">
            <v>城郊一片区</v>
          </cell>
          <cell r="E28">
            <v>4248</v>
          </cell>
          <cell r="F28">
            <v>12744</v>
          </cell>
          <cell r="G28">
            <v>1247.2128</v>
          </cell>
        </row>
        <row r="29">
          <cell r="B29">
            <v>104430</v>
          </cell>
          <cell r="C29" t="str">
            <v>中和大道药店</v>
          </cell>
          <cell r="D29" t="str">
            <v>东南片区</v>
          </cell>
          <cell r="E29">
            <v>3500</v>
          </cell>
          <cell r="F29">
            <v>10500</v>
          </cell>
          <cell r="G29">
            <v>1110.9</v>
          </cell>
        </row>
        <row r="30">
          <cell r="B30">
            <v>752</v>
          </cell>
          <cell r="C30" t="str">
            <v>聚萃街药店</v>
          </cell>
          <cell r="D30" t="str">
            <v>西北片区</v>
          </cell>
          <cell r="E30">
            <v>4500</v>
          </cell>
          <cell r="F30">
            <v>13500</v>
          </cell>
          <cell r="G30">
            <v>1400.85</v>
          </cell>
        </row>
        <row r="31">
          <cell r="B31">
            <v>742</v>
          </cell>
          <cell r="C31" t="str">
            <v>庆云南街药店</v>
          </cell>
          <cell r="D31" t="str">
            <v>旗舰片区</v>
          </cell>
          <cell r="E31">
            <v>10170</v>
          </cell>
          <cell r="F31">
            <v>30510</v>
          </cell>
          <cell r="G31">
            <v>2186.55</v>
          </cell>
        </row>
        <row r="32">
          <cell r="B32">
            <v>747</v>
          </cell>
          <cell r="C32" t="str">
            <v>郫县郫筒镇一环路东南段药店</v>
          </cell>
          <cell r="D32" t="str">
            <v>城中片区</v>
          </cell>
          <cell r="E32">
            <v>7232</v>
          </cell>
          <cell r="F32">
            <v>21696</v>
          </cell>
          <cell r="G32">
            <v>1771.84</v>
          </cell>
        </row>
        <row r="33">
          <cell r="B33">
            <v>716</v>
          </cell>
          <cell r="C33" t="str">
            <v>大邑县沙渠镇方圆路药店</v>
          </cell>
          <cell r="D33" t="str">
            <v>城郊一片区</v>
          </cell>
          <cell r="E33">
            <v>6018</v>
          </cell>
          <cell r="F33">
            <v>18054</v>
          </cell>
          <cell r="G33">
            <v>2024.4552</v>
          </cell>
        </row>
        <row r="34">
          <cell r="B34">
            <v>387</v>
          </cell>
          <cell r="C34" t="str">
            <v>新乐中街药店</v>
          </cell>
          <cell r="D34" t="str">
            <v>东南片区</v>
          </cell>
          <cell r="E34">
            <v>8814</v>
          </cell>
          <cell r="F34">
            <v>26442</v>
          </cell>
          <cell r="G34">
            <v>2385.0684</v>
          </cell>
        </row>
        <row r="35">
          <cell r="B35">
            <v>105267</v>
          </cell>
          <cell r="C35" t="str">
            <v>蜀汉路药店</v>
          </cell>
          <cell r="D35" t="str">
            <v>西北片区</v>
          </cell>
          <cell r="E35">
            <v>7788</v>
          </cell>
          <cell r="F35">
            <v>23364</v>
          </cell>
          <cell r="G35">
            <v>2665.0536</v>
          </cell>
        </row>
        <row r="36">
          <cell r="B36">
            <v>377</v>
          </cell>
          <cell r="C36" t="str">
            <v>新园大道药店</v>
          </cell>
          <cell r="D36" t="str">
            <v>东南片区</v>
          </cell>
          <cell r="E36">
            <v>6780</v>
          </cell>
          <cell r="F36">
            <v>20340</v>
          </cell>
          <cell r="G36">
            <v>2288.928</v>
          </cell>
        </row>
        <row r="37">
          <cell r="B37">
            <v>598</v>
          </cell>
          <cell r="C37" t="str">
            <v>水杉街药店</v>
          </cell>
          <cell r="D37" t="str">
            <v>城中片区</v>
          </cell>
          <cell r="E37">
            <v>6780</v>
          </cell>
          <cell r="F37">
            <v>20340</v>
          </cell>
          <cell r="G37">
            <v>2255.028</v>
          </cell>
        </row>
        <row r="38">
          <cell r="B38">
            <v>546</v>
          </cell>
          <cell r="C38" t="str">
            <v>榕声路店</v>
          </cell>
          <cell r="D38" t="str">
            <v>东南片区</v>
          </cell>
          <cell r="E38">
            <v>10057</v>
          </cell>
          <cell r="F38">
            <v>30171</v>
          </cell>
          <cell r="G38">
            <v>3409.323</v>
          </cell>
        </row>
        <row r="39">
          <cell r="B39">
            <v>118151</v>
          </cell>
          <cell r="C39" t="str">
            <v>沙湾东一路</v>
          </cell>
          <cell r="D39" t="str">
            <v>西北片区</v>
          </cell>
          <cell r="E39">
            <v>3625</v>
          </cell>
          <cell r="F39">
            <v>10875</v>
          </cell>
          <cell r="G39">
            <v>833.75</v>
          </cell>
        </row>
        <row r="40">
          <cell r="B40">
            <v>104429</v>
          </cell>
          <cell r="C40" t="str">
            <v>大华街药店</v>
          </cell>
          <cell r="D40" t="str">
            <v>西北片区</v>
          </cell>
          <cell r="E40">
            <v>3750</v>
          </cell>
          <cell r="F40">
            <v>11250</v>
          </cell>
          <cell r="G40">
            <v>854.625</v>
          </cell>
        </row>
        <row r="41">
          <cell r="B41">
            <v>117923</v>
          </cell>
          <cell r="C41" t="str">
            <v>观音阁店</v>
          </cell>
          <cell r="D41" t="str">
            <v>城郊一片区</v>
          </cell>
          <cell r="E41">
            <v>3250</v>
          </cell>
          <cell r="F41">
            <v>9750</v>
          </cell>
          <cell r="G41">
            <v>1006.2</v>
          </cell>
        </row>
        <row r="42">
          <cell r="B42">
            <v>106568</v>
          </cell>
          <cell r="C42" t="str">
            <v>中和公济桥路药店</v>
          </cell>
          <cell r="D42" t="str">
            <v>东南片区</v>
          </cell>
          <cell r="E42">
            <v>2750</v>
          </cell>
          <cell r="F42">
            <v>8250</v>
          </cell>
          <cell r="G42">
            <v>886.6</v>
          </cell>
        </row>
        <row r="43">
          <cell r="B43">
            <v>106865</v>
          </cell>
          <cell r="C43" t="str">
            <v>丝竹路</v>
          </cell>
          <cell r="D43" t="str">
            <v>城中片区</v>
          </cell>
          <cell r="E43">
            <v>5000</v>
          </cell>
          <cell r="F43">
            <v>15000</v>
          </cell>
          <cell r="G43">
            <v>1440.5</v>
          </cell>
        </row>
        <row r="44">
          <cell r="B44">
            <v>582</v>
          </cell>
          <cell r="C44" t="str">
            <v>十二桥药店</v>
          </cell>
          <cell r="D44" t="str">
            <v>西北片区</v>
          </cell>
          <cell r="E44">
            <v>41040</v>
          </cell>
          <cell r="F44">
            <v>123120</v>
          </cell>
          <cell r="G44">
            <v>5852.304</v>
          </cell>
        </row>
        <row r="45">
          <cell r="B45">
            <v>724</v>
          </cell>
          <cell r="C45" t="str">
            <v>观音桥街药店</v>
          </cell>
          <cell r="D45" t="str">
            <v>东南片区</v>
          </cell>
          <cell r="E45">
            <v>7910</v>
          </cell>
          <cell r="F45">
            <v>23730</v>
          </cell>
          <cell r="G45">
            <v>2460.01</v>
          </cell>
        </row>
        <row r="46">
          <cell r="B46">
            <v>359</v>
          </cell>
          <cell r="C46" t="str">
            <v>枣子巷药店</v>
          </cell>
          <cell r="D46" t="str">
            <v>西北片区</v>
          </cell>
          <cell r="E46">
            <v>8120</v>
          </cell>
          <cell r="F46">
            <v>24360</v>
          </cell>
          <cell r="G46">
            <v>1924.44</v>
          </cell>
        </row>
        <row r="47">
          <cell r="B47">
            <v>118074</v>
          </cell>
          <cell r="C47" t="str">
            <v>泰和二街</v>
          </cell>
          <cell r="D47" t="str">
            <v>东南片区</v>
          </cell>
          <cell r="E47">
            <v>5375</v>
          </cell>
          <cell r="F47">
            <v>16125</v>
          </cell>
          <cell r="G47">
            <v>1593.15</v>
          </cell>
        </row>
        <row r="48">
          <cell r="B48">
            <v>103199</v>
          </cell>
          <cell r="C48" t="str">
            <v>西林一街</v>
          </cell>
          <cell r="D48" t="str">
            <v>城中片区</v>
          </cell>
          <cell r="E48">
            <v>5428</v>
          </cell>
          <cell r="F48">
            <v>16284</v>
          </cell>
          <cell r="G48">
            <v>1813.4948</v>
          </cell>
        </row>
        <row r="49">
          <cell r="B49">
            <v>114844</v>
          </cell>
          <cell r="C49" t="str">
            <v>培华东路店（六医院店）</v>
          </cell>
          <cell r="D49" t="str">
            <v>城中片区</v>
          </cell>
          <cell r="E49">
            <v>8520</v>
          </cell>
          <cell r="F49">
            <v>25560</v>
          </cell>
          <cell r="G49">
            <v>1704</v>
          </cell>
        </row>
        <row r="50">
          <cell r="B50">
            <v>111219</v>
          </cell>
          <cell r="C50" t="str">
            <v>花照壁</v>
          </cell>
          <cell r="D50" t="str">
            <v>西北片区</v>
          </cell>
          <cell r="E50">
            <v>7458</v>
          </cell>
          <cell r="F50">
            <v>22374</v>
          </cell>
          <cell r="G50">
            <v>2431.308</v>
          </cell>
        </row>
        <row r="51">
          <cell r="B51">
            <v>115971</v>
          </cell>
          <cell r="C51" t="str">
            <v>天顺路店</v>
          </cell>
          <cell r="D51" t="str">
            <v>城中片区</v>
          </cell>
          <cell r="E51">
            <v>4375</v>
          </cell>
          <cell r="F51">
            <v>13125</v>
          </cell>
          <cell r="G51">
            <v>1225</v>
          </cell>
        </row>
        <row r="52">
          <cell r="B52">
            <v>726</v>
          </cell>
          <cell r="C52" t="str">
            <v>交大路第三药店</v>
          </cell>
          <cell r="D52" t="str">
            <v>西北片区</v>
          </cell>
          <cell r="E52">
            <v>7006</v>
          </cell>
          <cell r="F52">
            <v>21018</v>
          </cell>
          <cell r="G52">
            <v>2002.3148</v>
          </cell>
        </row>
        <row r="53">
          <cell r="B53">
            <v>578</v>
          </cell>
          <cell r="C53" t="str">
            <v>华油路药店</v>
          </cell>
          <cell r="D53" t="str">
            <v>城中片区</v>
          </cell>
          <cell r="E53">
            <v>8136</v>
          </cell>
          <cell r="F53">
            <v>24408</v>
          </cell>
          <cell r="G53">
            <v>2522.16</v>
          </cell>
        </row>
        <row r="54">
          <cell r="B54">
            <v>707</v>
          </cell>
          <cell r="C54" t="str">
            <v>万科路药店</v>
          </cell>
          <cell r="D54" t="str">
            <v>东南片区</v>
          </cell>
          <cell r="E54">
            <v>10560</v>
          </cell>
          <cell r="F54">
            <v>31680</v>
          </cell>
          <cell r="G54">
            <v>3379.2</v>
          </cell>
        </row>
        <row r="55">
          <cell r="B55">
            <v>311</v>
          </cell>
          <cell r="C55" t="str">
            <v>西部店</v>
          </cell>
          <cell r="D55" t="str">
            <v>西北片区</v>
          </cell>
          <cell r="E55">
            <v>5568</v>
          </cell>
          <cell r="F55">
            <v>16704</v>
          </cell>
          <cell r="G55">
            <v>1280.64</v>
          </cell>
        </row>
        <row r="56">
          <cell r="B56">
            <v>113299</v>
          </cell>
          <cell r="C56" t="str">
            <v>倪家桥</v>
          </cell>
          <cell r="D56" t="str">
            <v>城中片区</v>
          </cell>
          <cell r="E56">
            <v>4125</v>
          </cell>
          <cell r="F56">
            <v>12375</v>
          </cell>
          <cell r="G56">
            <v>1167.375</v>
          </cell>
        </row>
        <row r="57">
          <cell r="B57">
            <v>339</v>
          </cell>
          <cell r="C57" t="str">
            <v>沙河源药店</v>
          </cell>
          <cell r="D57" t="str">
            <v>西北片区</v>
          </cell>
          <cell r="E57">
            <v>3894</v>
          </cell>
          <cell r="F57">
            <v>11682</v>
          </cell>
          <cell r="G57">
            <v>1123.419</v>
          </cell>
        </row>
        <row r="58">
          <cell r="B58">
            <v>570</v>
          </cell>
          <cell r="C58" t="str">
            <v>大石西路药店</v>
          </cell>
          <cell r="D58" t="str">
            <v>西北片区</v>
          </cell>
          <cell r="E58">
            <v>4366</v>
          </cell>
          <cell r="F58">
            <v>13098</v>
          </cell>
          <cell r="G58">
            <v>1313.2928</v>
          </cell>
        </row>
        <row r="59">
          <cell r="B59">
            <v>585</v>
          </cell>
          <cell r="C59" t="str">
            <v>羊子山西路药店（兴元华盛）</v>
          </cell>
          <cell r="D59" t="str">
            <v>西北片区</v>
          </cell>
          <cell r="E59">
            <v>9856</v>
          </cell>
          <cell r="F59">
            <v>29568</v>
          </cell>
          <cell r="G59">
            <v>3153.92</v>
          </cell>
        </row>
        <row r="60">
          <cell r="B60">
            <v>745</v>
          </cell>
          <cell r="C60" t="str">
            <v>金沙路药店</v>
          </cell>
          <cell r="D60" t="str">
            <v>西北片区</v>
          </cell>
          <cell r="E60">
            <v>5664</v>
          </cell>
          <cell r="F60">
            <v>16992</v>
          </cell>
          <cell r="G60">
            <v>1454.5152</v>
          </cell>
        </row>
        <row r="61">
          <cell r="B61">
            <v>103198</v>
          </cell>
          <cell r="C61" t="str">
            <v>贝森北路</v>
          </cell>
          <cell r="D61" t="str">
            <v>西北片区</v>
          </cell>
          <cell r="E61">
            <v>7308</v>
          </cell>
          <cell r="F61">
            <v>21924</v>
          </cell>
          <cell r="G61">
            <v>2141.9748</v>
          </cell>
        </row>
        <row r="62">
          <cell r="B62">
            <v>594</v>
          </cell>
          <cell r="C62" t="str">
            <v>大邑县安仁镇千禧街药店</v>
          </cell>
          <cell r="D62" t="str">
            <v>城郊一片区</v>
          </cell>
          <cell r="E62">
            <v>5125</v>
          </cell>
          <cell r="F62">
            <v>15375</v>
          </cell>
          <cell r="G62">
            <v>1638.4625</v>
          </cell>
        </row>
        <row r="63">
          <cell r="B63">
            <v>515</v>
          </cell>
          <cell r="C63" t="str">
            <v>崔家店路药店</v>
          </cell>
          <cell r="D63" t="str">
            <v>东南片区</v>
          </cell>
          <cell r="E63">
            <v>6498</v>
          </cell>
          <cell r="F63">
            <v>19494</v>
          </cell>
          <cell r="G63">
            <v>2087.1576</v>
          </cell>
        </row>
        <row r="64">
          <cell r="B64">
            <v>373</v>
          </cell>
          <cell r="C64" t="str">
            <v>通盈街药店</v>
          </cell>
          <cell r="D64" t="str">
            <v>城中片区</v>
          </cell>
          <cell r="E64">
            <v>9831</v>
          </cell>
          <cell r="F64">
            <v>29493</v>
          </cell>
          <cell r="G64">
            <v>3121.3425</v>
          </cell>
        </row>
        <row r="65">
          <cell r="B65">
            <v>116482</v>
          </cell>
          <cell r="C65" t="str">
            <v>宏济路</v>
          </cell>
          <cell r="D65" t="str">
            <v>城中片区</v>
          </cell>
          <cell r="E65">
            <v>4750</v>
          </cell>
          <cell r="F65">
            <v>14250</v>
          </cell>
          <cell r="G65">
            <v>1455.875</v>
          </cell>
        </row>
        <row r="66">
          <cell r="B66">
            <v>730</v>
          </cell>
          <cell r="C66" t="str">
            <v>新都区新繁镇繁江北路药店</v>
          </cell>
          <cell r="D66" t="str">
            <v>城郊二片</v>
          </cell>
          <cell r="E66">
            <v>10080</v>
          </cell>
          <cell r="F66">
            <v>30240</v>
          </cell>
          <cell r="G66">
            <v>2923.2</v>
          </cell>
        </row>
        <row r="67">
          <cell r="B67">
            <v>117184</v>
          </cell>
          <cell r="C67" t="str">
            <v>静沙路</v>
          </cell>
          <cell r="D67" t="str">
            <v>城中片区</v>
          </cell>
          <cell r="E67">
            <v>6875</v>
          </cell>
          <cell r="F67">
            <v>20625</v>
          </cell>
          <cell r="G67">
            <v>2268.75</v>
          </cell>
        </row>
        <row r="68">
          <cell r="B68">
            <v>337</v>
          </cell>
          <cell r="C68" t="str">
            <v>浆洗街药店</v>
          </cell>
          <cell r="D68" t="str">
            <v>城中片区</v>
          </cell>
          <cell r="E68">
            <v>25300</v>
          </cell>
          <cell r="F68">
            <v>75900</v>
          </cell>
          <cell r="G68">
            <v>6416.08</v>
          </cell>
        </row>
        <row r="69">
          <cell r="B69">
            <v>110378</v>
          </cell>
          <cell r="C69" t="str">
            <v>都江堰宝莲路</v>
          </cell>
          <cell r="D69" t="str">
            <v>城郊二片区</v>
          </cell>
          <cell r="E69">
            <v>3125</v>
          </cell>
          <cell r="F69">
            <v>9375</v>
          </cell>
          <cell r="G69">
            <v>854.375</v>
          </cell>
        </row>
        <row r="70">
          <cell r="B70">
            <v>743</v>
          </cell>
          <cell r="C70" t="str">
            <v>万宇路药店</v>
          </cell>
          <cell r="D70" t="str">
            <v>东南片区</v>
          </cell>
          <cell r="E70">
            <v>5428</v>
          </cell>
          <cell r="F70">
            <v>16284</v>
          </cell>
          <cell r="G70">
            <v>1736.96</v>
          </cell>
        </row>
        <row r="71">
          <cell r="B71">
            <v>704</v>
          </cell>
          <cell r="C71" t="str">
            <v>都江堰奎光路中段药店</v>
          </cell>
          <cell r="D71" t="str">
            <v>城郊二片区</v>
          </cell>
          <cell r="E71">
            <v>4370</v>
          </cell>
          <cell r="F71">
            <v>13110</v>
          </cell>
          <cell r="G71">
            <v>1306.193</v>
          </cell>
        </row>
        <row r="72">
          <cell r="B72">
            <v>307</v>
          </cell>
          <cell r="C72" t="str">
            <v>旗舰店</v>
          </cell>
          <cell r="D72" t="str">
            <v>旗舰片区</v>
          </cell>
          <cell r="E72">
            <v>68040</v>
          </cell>
          <cell r="F72">
            <v>204120</v>
          </cell>
          <cell r="G72">
            <v>14267.988</v>
          </cell>
        </row>
        <row r="73">
          <cell r="B73">
            <v>365</v>
          </cell>
          <cell r="C73" t="str">
            <v>光华村街药店</v>
          </cell>
          <cell r="D73" t="str">
            <v>西北片区</v>
          </cell>
          <cell r="E73">
            <v>11074</v>
          </cell>
          <cell r="F73">
            <v>33222</v>
          </cell>
          <cell r="G73">
            <v>3188.2046</v>
          </cell>
        </row>
        <row r="74">
          <cell r="B74">
            <v>105751</v>
          </cell>
          <cell r="C74" t="str">
            <v>新下街</v>
          </cell>
          <cell r="D74" t="str">
            <v>东南片区</v>
          </cell>
          <cell r="E74">
            <v>7316</v>
          </cell>
          <cell r="F74">
            <v>21948</v>
          </cell>
          <cell r="G74">
            <v>2414.28</v>
          </cell>
        </row>
        <row r="75">
          <cell r="B75">
            <v>122906</v>
          </cell>
          <cell r="C75" t="str">
            <v>医贸大道店</v>
          </cell>
          <cell r="D75" t="str">
            <v>城郊二片</v>
          </cell>
          <cell r="E75">
            <v>1534</v>
          </cell>
          <cell r="F75">
            <v>4602</v>
          </cell>
          <cell r="G75">
            <v>460.2</v>
          </cell>
        </row>
        <row r="76">
          <cell r="B76">
            <v>54</v>
          </cell>
          <cell r="C76" t="str">
            <v>怀远店</v>
          </cell>
          <cell r="D76" t="str">
            <v>城郊二片区</v>
          </cell>
          <cell r="E76">
            <v>7980</v>
          </cell>
          <cell r="F76">
            <v>23940</v>
          </cell>
          <cell r="G76">
            <v>2494.548</v>
          </cell>
        </row>
        <row r="77">
          <cell r="B77">
            <v>746</v>
          </cell>
          <cell r="C77" t="str">
            <v>大邑县晋原镇内蒙古大道桃源药店</v>
          </cell>
          <cell r="D77" t="str">
            <v>城郊一片区</v>
          </cell>
          <cell r="E77">
            <v>7571</v>
          </cell>
          <cell r="F77">
            <v>22713</v>
          </cell>
          <cell r="G77">
            <v>2386.3792</v>
          </cell>
        </row>
        <row r="78">
          <cell r="B78">
            <v>102934</v>
          </cell>
          <cell r="C78" t="str">
            <v>银河北街</v>
          </cell>
          <cell r="D78" t="str">
            <v>西北片区</v>
          </cell>
          <cell r="E78">
            <v>8475</v>
          </cell>
          <cell r="F78">
            <v>25425</v>
          </cell>
          <cell r="G78">
            <v>2330.625</v>
          </cell>
        </row>
        <row r="79">
          <cell r="B79">
            <v>581</v>
          </cell>
          <cell r="C79" t="str">
            <v>二环路北四段药店（汇融名城）</v>
          </cell>
          <cell r="D79" t="str">
            <v>城中片区</v>
          </cell>
          <cell r="E79">
            <v>9632</v>
          </cell>
          <cell r="F79">
            <v>28896</v>
          </cell>
          <cell r="G79">
            <v>2666.1376</v>
          </cell>
        </row>
        <row r="80">
          <cell r="B80">
            <v>114069</v>
          </cell>
          <cell r="C80" t="str">
            <v>剑南大道店</v>
          </cell>
          <cell r="D80" t="str">
            <v>东南片区</v>
          </cell>
          <cell r="E80">
            <v>3000</v>
          </cell>
          <cell r="F80">
            <v>9000</v>
          </cell>
          <cell r="G80">
            <v>1021.2</v>
          </cell>
        </row>
        <row r="81">
          <cell r="B81">
            <v>351</v>
          </cell>
          <cell r="C81" t="str">
            <v>都江堰药店</v>
          </cell>
          <cell r="D81" t="str">
            <v>城郊二片区</v>
          </cell>
          <cell r="E81">
            <v>4176</v>
          </cell>
          <cell r="F81">
            <v>12528</v>
          </cell>
          <cell r="G81">
            <v>1269.9216</v>
          </cell>
        </row>
        <row r="82">
          <cell r="B82">
            <v>737</v>
          </cell>
          <cell r="C82" t="str">
            <v>大源北街药店</v>
          </cell>
          <cell r="D82" t="str">
            <v>东南片区</v>
          </cell>
          <cell r="E82">
            <v>7980</v>
          </cell>
          <cell r="F82">
            <v>23940</v>
          </cell>
          <cell r="G82">
            <v>2274.3</v>
          </cell>
        </row>
        <row r="83">
          <cell r="B83">
            <v>117637</v>
          </cell>
          <cell r="C83" t="str">
            <v>金巷西街店</v>
          </cell>
          <cell r="D83" t="str">
            <v>城郊一片区</v>
          </cell>
          <cell r="E83">
            <v>3500</v>
          </cell>
          <cell r="F83">
            <v>10500</v>
          </cell>
          <cell r="G83">
            <v>1045.1</v>
          </cell>
        </row>
        <row r="84">
          <cell r="B84">
            <v>341</v>
          </cell>
          <cell r="C84" t="str">
            <v>邛崃中心药店</v>
          </cell>
          <cell r="D84" t="str">
            <v>城郊一片区</v>
          </cell>
          <cell r="E84">
            <v>13800</v>
          </cell>
          <cell r="F84">
            <v>41400</v>
          </cell>
          <cell r="G84">
            <v>4326.3</v>
          </cell>
        </row>
        <row r="85">
          <cell r="B85">
            <v>748</v>
          </cell>
          <cell r="C85" t="str">
            <v>大邑县晋原镇东街药店</v>
          </cell>
          <cell r="D85" t="str">
            <v>城郊一片区</v>
          </cell>
          <cell r="E85">
            <v>6136</v>
          </cell>
          <cell r="F85">
            <v>18408</v>
          </cell>
          <cell r="G85">
            <v>2034.084</v>
          </cell>
        </row>
        <row r="86">
          <cell r="B86">
            <v>114622</v>
          </cell>
          <cell r="C86" t="str">
            <v>东昌路店</v>
          </cell>
          <cell r="D86" t="str">
            <v>城中片区</v>
          </cell>
          <cell r="E86">
            <v>7750</v>
          </cell>
          <cell r="F86">
            <v>23250</v>
          </cell>
          <cell r="G86">
            <v>2710.95</v>
          </cell>
        </row>
        <row r="87">
          <cell r="B87">
            <v>517</v>
          </cell>
          <cell r="C87" t="str">
            <v>北东街店</v>
          </cell>
          <cell r="D87" t="str">
            <v>城中片区</v>
          </cell>
          <cell r="E87">
            <v>28600</v>
          </cell>
          <cell r="F87">
            <v>85800</v>
          </cell>
          <cell r="G87">
            <v>6303.44</v>
          </cell>
        </row>
        <row r="88">
          <cell r="B88">
            <v>750</v>
          </cell>
          <cell r="C88" t="str">
            <v>成都成汉太极大药房有限公司</v>
          </cell>
          <cell r="D88" t="str">
            <v>旗舰片区</v>
          </cell>
          <cell r="E88">
            <v>29700</v>
          </cell>
          <cell r="F88">
            <v>89100</v>
          </cell>
          <cell r="G88">
            <v>9596.07</v>
          </cell>
        </row>
        <row r="89">
          <cell r="B89">
            <v>107658</v>
          </cell>
          <cell r="C89" t="str">
            <v>新都区新都街道万和北路药店</v>
          </cell>
          <cell r="D89" t="str">
            <v>城郊二片</v>
          </cell>
          <cell r="E89">
            <v>9000</v>
          </cell>
          <cell r="F89">
            <v>27000</v>
          </cell>
          <cell r="G89">
            <v>2449.8</v>
          </cell>
        </row>
        <row r="90">
          <cell r="B90">
            <v>113833</v>
          </cell>
          <cell r="C90" t="str">
            <v>光华西一路</v>
          </cell>
          <cell r="D90" t="str">
            <v>西北片区</v>
          </cell>
          <cell r="E90">
            <v>3500</v>
          </cell>
          <cell r="F90">
            <v>10500</v>
          </cell>
          <cell r="G90">
            <v>1120</v>
          </cell>
        </row>
        <row r="91">
          <cell r="B91">
            <v>727</v>
          </cell>
          <cell r="C91" t="str">
            <v>黄苑东街药店</v>
          </cell>
          <cell r="D91" t="str">
            <v>西北片区</v>
          </cell>
          <cell r="E91">
            <v>4484</v>
          </cell>
          <cell r="F91">
            <v>13452</v>
          </cell>
          <cell r="G91">
            <v>1404.8372</v>
          </cell>
        </row>
        <row r="92">
          <cell r="B92">
            <v>371</v>
          </cell>
          <cell r="C92" t="str">
            <v>兴义镇万兴路药店</v>
          </cell>
          <cell r="D92" t="str">
            <v>城郊一片区</v>
          </cell>
          <cell r="E92">
            <v>3375</v>
          </cell>
          <cell r="F92">
            <v>10125</v>
          </cell>
          <cell r="G92">
            <v>1011.15</v>
          </cell>
        </row>
        <row r="93">
          <cell r="B93">
            <v>744</v>
          </cell>
          <cell r="C93" t="str">
            <v>科华街药店</v>
          </cell>
          <cell r="D93" t="str">
            <v>城中片区</v>
          </cell>
          <cell r="E93">
            <v>7797</v>
          </cell>
          <cell r="F93">
            <v>23391</v>
          </cell>
          <cell r="G93">
            <v>2144.175</v>
          </cell>
        </row>
        <row r="94">
          <cell r="B94">
            <v>706</v>
          </cell>
          <cell r="C94" t="str">
            <v>都江堰幸福镇翔凤路药店</v>
          </cell>
          <cell r="D94" t="str">
            <v>城郊二片区</v>
          </cell>
          <cell r="E94">
            <v>4375</v>
          </cell>
          <cell r="F94">
            <v>13125</v>
          </cell>
          <cell r="G94">
            <v>1438.9375</v>
          </cell>
        </row>
        <row r="95">
          <cell r="B95">
            <v>379</v>
          </cell>
          <cell r="C95" t="str">
            <v>土龙路药店</v>
          </cell>
          <cell r="D95" t="str">
            <v>西北片区</v>
          </cell>
          <cell r="E95">
            <v>9040</v>
          </cell>
          <cell r="F95">
            <v>27120</v>
          </cell>
          <cell r="G95">
            <v>2503.176</v>
          </cell>
        </row>
        <row r="96">
          <cell r="B96">
            <v>732</v>
          </cell>
          <cell r="C96" t="str">
            <v>邛崃市羊安镇永康大道药店</v>
          </cell>
          <cell r="D96" t="str">
            <v>城郊一片区</v>
          </cell>
          <cell r="E96">
            <v>4500</v>
          </cell>
          <cell r="F96">
            <v>13500</v>
          </cell>
          <cell r="G96">
            <v>1374.3</v>
          </cell>
        </row>
        <row r="97">
          <cell r="B97">
            <v>343</v>
          </cell>
          <cell r="C97" t="str">
            <v>光华药店</v>
          </cell>
          <cell r="D97" t="str">
            <v>西北片区</v>
          </cell>
          <cell r="E97">
            <v>17600</v>
          </cell>
          <cell r="F97">
            <v>52800</v>
          </cell>
          <cell r="G97">
            <v>5419.04</v>
          </cell>
        </row>
        <row r="98">
          <cell r="B98">
            <v>754</v>
          </cell>
          <cell r="C98" t="str">
            <v>尚贤坊街药店</v>
          </cell>
          <cell r="D98" t="str">
            <v>城郊二片区</v>
          </cell>
          <cell r="E98">
            <v>4407</v>
          </cell>
          <cell r="F98">
            <v>13221</v>
          </cell>
          <cell r="G98">
            <v>1278.03</v>
          </cell>
        </row>
        <row r="99">
          <cell r="B99">
            <v>720</v>
          </cell>
          <cell r="C99" t="str">
            <v>大邑县新场镇文昌街药店</v>
          </cell>
          <cell r="D99" t="str">
            <v>城郊一片区</v>
          </cell>
          <cell r="E99">
            <v>4875</v>
          </cell>
          <cell r="F99">
            <v>14625</v>
          </cell>
          <cell r="G99">
            <v>1524.4125</v>
          </cell>
        </row>
        <row r="100">
          <cell r="B100">
            <v>106569</v>
          </cell>
          <cell r="C100" t="str">
            <v>大悦路店</v>
          </cell>
          <cell r="D100" t="str">
            <v>西北片区</v>
          </cell>
          <cell r="E100">
            <v>6875</v>
          </cell>
          <cell r="F100">
            <v>20625</v>
          </cell>
          <cell r="G100">
            <v>2236.4375</v>
          </cell>
        </row>
        <row r="101">
          <cell r="B101">
            <v>511</v>
          </cell>
          <cell r="C101" t="str">
            <v>杉板桥南一路店</v>
          </cell>
          <cell r="D101" t="str">
            <v>东南片区</v>
          </cell>
          <cell r="E101">
            <v>8816</v>
          </cell>
          <cell r="F101">
            <v>26448</v>
          </cell>
          <cell r="G101">
            <v>2785.856</v>
          </cell>
        </row>
        <row r="102">
          <cell r="B102">
            <v>587</v>
          </cell>
          <cell r="C102" t="str">
            <v>都江堰景中路店</v>
          </cell>
          <cell r="D102" t="str">
            <v>城郊二片区</v>
          </cell>
          <cell r="E102">
            <v>5428</v>
          </cell>
          <cell r="F102">
            <v>16284</v>
          </cell>
          <cell r="G102">
            <v>1572.4916</v>
          </cell>
        </row>
        <row r="103">
          <cell r="B103">
            <v>712</v>
          </cell>
          <cell r="C103" t="str">
            <v>华泰路药店</v>
          </cell>
          <cell r="D103" t="str">
            <v>东南片区</v>
          </cell>
          <cell r="E103">
            <v>9900</v>
          </cell>
          <cell r="F103">
            <v>29700</v>
          </cell>
          <cell r="G103">
            <v>3316.5</v>
          </cell>
        </row>
        <row r="104">
          <cell r="B104">
            <v>721</v>
          </cell>
          <cell r="C104" t="str">
            <v>邛崃市临邛镇洪川小区药店</v>
          </cell>
          <cell r="D104" t="str">
            <v>城郊一片区</v>
          </cell>
          <cell r="E104">
            <v>6018</v>
          </cell>
          <cell r="F104">
            <v>18054</v>
          </cell>
          <cell r="G104">
            <v>1957.0536</v>
          </cell>
        </row>
        <row r="105">
          <cell r="B105">
            <v>101453</v>
          </cell>
          <cell r="C105" t="str">
            <v>温江区公平街道江安路药店</v>
          </cell>
          <cell r="D105" t="str">
            <v>城郊二片区</v>
          </cell>
          <cell r="E105">
            <v>7410</v>
          </cell>
          <cell r="F105">
            <v>22230</v>
          </cell>
          <cell r="G105">
            <v>2487.537</v>
          </cell>
        </row>
        <row r="106">
          <cell r="B106">
            <v>112415</v>
          </cell>
          <cell r="C106" t="str">
            <v>五福桥东路</v>
          </cell>
          <cell r="D106" t="str">
            <v>西北片区</v>
          </cell>
          <cell r="E106">
            <v>4375</v>
          </cell>
          <cell r="F106">
            <v>13125</v>
          </cell>
          <cell r="G106">
            <v>1083.6875</v>
          </cell>
        </row>
        <row r="107">
          <cell r="B107">
            <v>391</v>
          </cell>
          <cell r="C107" t="str">
            <v>金丝街药店</v>
          </cell>
          <cell r="D107" t="str">
            <v>城中片区</v>
          </cell>
          <cell r="E107">
            <v>5085</v>
          </cell>
          <cell r="F107">
            <v>15255</v>
          </cell>
          <cell r="G107">
            <v>1821.447</v>
          </cell>
        </row>
        <row r="108">
          <cell r="B108">
            <v>104838</v>
          </cell>
          <cell r="C108" t="str">
            <v>蜀州中路店</v>
          </cell>
          <cell r="D108" t="str">
            <v>城郊二片区</v>
          </cell>
          <cell r="E108">
            <v>4250</v>
          </cell>
          <cell r="F108">
            <v>12750</v>
          </cell>
          <cell r="G108">
            <v>1317.5</v>
          </cell>
        </row>
        <row r="109">
          <cell r="B109">
            <v>738</v>
          </cell>
          <cell r="C109" t="str">
            <v>都江堰市蒲阳路药店</v>
          </cell>
          <cell r="D109" t="str">
            <v>城郊二片区</v>
          </cell>
          <cell r="E109">
            <v>4500</v>
          </cell>
          <cell r="F109">
            <v>13500</v>
          </cell>
          <cell r="G109">
            <v>1381.05</v>
          </cell>
        </row>
        <row r="110">
          <cell r="B110">
            <v>539</v>
          </cell>
          <cell r="C110" t="str">
            <v>大邑县晋原镇子龙路店</v>
          </cell>
          <cell r="D110" t="str">
            <v>城郊一片区</v>
          </cell>
          <cell r="E110">
            <v>5428</v>
          </cell>
          <cell r="F110">
            <v>16284</v>
          </cell>
          <cell r="G110">
            <v>1507.3556</v>
          </cell>
        </row>
        <row r="111">
          <cell r="B111">
            <v>111400</v>
          </cell>
          <cell r="C111" t="str">
            <v>杏林路</v>
          </cell>
          <cell r="D111" t="str">
            <v>城郊一片区</v>
          </cell>
          <cell r="E111">
            <v>11250</v>
          </cell>
          <cell r="F111">
            <v>33750</v>
          </cell>
          <cell r="G111">
            <v>2380.5</v>
          </cell>
        </row>
        <row r="112">
          <cell r="B112">
            <v>102935</v>
          </cell>
          <cell r="C112" t="str">
            <v>童子街</v>
          </cell>
          <cell r="D112" t="str">
            <v>旗舰片区</v>
          </cell>
          <cell r="E112">
            <v>5310</v>
          </cell>
          <cell r="F112">
            <v>15930</v>
          </cell>
          <cell r="G112">
            <v>2008.773</v>
          </cell>
        </row>
        <row r="113">
          <cell r="B113">
            <v>103639</v>
          </cell>
          <cell r="C113" t="str">
            <v>金马河</v>
          </cell>
          <cell r="D113" t="str">
            <v>东南片区</v>
          </cell>
          <cell r="E113">
            <v>6032</v>
          </cell>
          <cell r="F113">
            <v>18096</v>
          </cell>
          <cell r="G113">
            <v>1930.8432</v>
          </cell>
        </row>
        <row r="114">
          <cell r="B114">
            <v>102564</v>
          </cell>
          <cell r="C114" t="str">
            <v>邛崃翠荫街</v>
          </cell>
          <cell r="D114" t="str">
            <v>城郊一片区</v>
          </cell>
          <cell r="E114">
            <v>5000</v>
          </cell>
          <cell r="F114">
            <v>15000</v>
          </cell>
          <cell r="G114">
            <v>1501</v>
          </cell>
        </row>
        <row r="115">
          <cell r="B115">
            <v>113298</v>
          </cell>
          <cell r="C115" t="str">
            <v>逸都路店</v>
          </cell>
          <cell r="D115" t="str">
            <v>西北片区</v>
          </cell>
          <cell r="E115">
            <v>3750</v>
          </cell>
          <cell r="F115">
            <v>11250</v>
          </cell>
          <cell r="G115">
            <v>1225.875</v>
          </cell>
        </row>
        <row r="116">
          <cell r="B116">
            <v>308</v>
          </cell>
          <cell r="C116" t="str">
            <v>红星店</v>
          </cell>
          <cell r="D116" t="str">
            <v>城中片区</v>
          </cell>
          <cell r="E116">
            <v>5085</v>
          </cell>
          <cell r="F116">
            <v>15255</v>
          </cell>
          <cell r="G116">
            <v>1860.6015</v>
          </cell>
        </row>
        <row r="117">
          <cell r="B117">
            <v>733</v>
          </cell>
          <cell r="C117" t="str">
            <v>双流区东升街道三强西路药店</v>
          </cell>
          <cell r="D117" t="str">
            <v>东南片区</v>
          </cell>
          <cell r="E117">
            <v>4500</v>
          </cell>
          <cell r="F117">
            <v>13500</v>
          </cell>
          <cell r="G117">
            <v>1564.2</v>
          </cell>
        </row>
        <row r="118">
          <cell r="B118">
            <v>118951</v>
          </cell>
          <cell r="C118" t="str">
            <v>金祥店</v>
          </cell>
          <cell r="D118" t="str">
            <v>西北片区</v>
          </cell>
          <cell r="E118">
            <v>3750</v>
          </cell>
          <cell r="F118">
            <v>11250</v>
          </cell>
          <cell r="G118">
            <v>1159.875</v>
          </cell>
        </row>
        <row r="119">
          <cell r="B119">
            <v>118758</v>
          </cell>
          <cell r="C119" t="str">
            <v>水碾河</v>
          </cell>
          <cell r="D119" t="str">
            <v> 东南片区</v>
          </cell>
          <cell r="E119">
            <v>2750</v>
          </cell>
          <cell r="F119">
            <v>8250</v>
          </cell>
          <cell r="G119">
            <v>785.4</v>
          </cell>
        </row>
        <row r="120">
          <cell r="B120">
            <v>112888</v>
          </cell>
          <cell r="C120" t="str">
            <v>双楠店</v>
          </cell>
          <cell r="D120" t="str">
            <v>西北片区</v>
          </cell>
          <cell r="E120">
            <v>4500</v>
          </cell>
          <cell r="F120">
            <v>13500</v>
          </cell>
          <cell r="G120">
            <v>1485</v>
          </cell>
        </row>
        <row r="121">
          <cell r="B121">
            <v>591</v>
          </cell>
          <cell r="C121" t="str">
            <v>邛崃市临邛镇凤凰大道药店</v>
          </cell>
          <cell r="D121" t="str">
            <v>城郊一片区</v>
          </cell>
          <cell r="E121">
            <v>1534</v>
          </cell>
          <cell r="F121">
            <v>4602</v>
          </cell>
          <cell r="G121">
            <v>434.889</v>
          </cell>
        </row>
        <row r="122">
          <cell r="B122">
            <v>104533</v>
          </cell>
          <cell r="C122" t="str">
            <v>潘家街店</v>
          </cell>
          <cell r="D122" t="str">
            <v>城郊一片区</v>
          </cell>
          <cell r="E122">
            <v>4500</v>
          </cell>
          <cell r="F122">
            <v>13500</v>
          </cell>
          <cell r="G122">
            <v>1515.15</v>
          </cell>
        </row>
        <row r="123">
          <cell r="B123">
            <v>349</v>
          </cell>
          <cell r="C123" t="str">
            <v>人民中路店</v>
          </cell>
          <cell r="D123" t="str">
            <v>城中片区</v>
          </cell>
          <cell r="E123">
            <v>4408</v>
          </cell>
          <cell r="F123">
            <v>13224</v>
          </cell>
          <cell r="G123">
            <v>1444.5016</v>
          </cell>
        </row>
        <row r="124">
          <cell r="B124">
            <v>545</v>
          </cell>
          <cell r="C124" t="str">
            <v>龙潭西路店</v>
          </cell>
          <cell r="D124" t="str">
            <v>东南片区</v>
          </cell>
          <cell r="E124">
            <v>2500</v>
          </cell>
          <cell r="F124">
            <v>7500</v>
          </cell>
          <cell r="G124">
            <v>732</v>
          </cell>
        </row>
        <row r="125">
          <cell r="B125">
            <v>355</v>
          </cell>
          <cell r="C125" t="str">
            <v>双林路药店</v>
          </cell>
          <cell r="D125" t="str">
            <v>东南片区</v>
          </cell>
          <cell r="E125">
            <v>5650</v>
          </cell>
          <cell r="F125">
            <v>16950</v>
          </cell>
          <cell r="G125">
            <v>1854.33</v>
          </cell>
        </row>
        <row r="126">
          <cell r="B126">
            <v>571</v>
          </cell>
          <cell r="C126" t="str">
            <v>民丰大道西段药店</v>
          </cell>
          <cell r="D126" t="str">
            <v> 东南片区</v>
          </cell>
          <cell r="E126">
            <v>14300</v>
          </cell>
          <cell r="F126">
            <v>42900</v>
          </cell>
          <cell r="G126">
            <v>4004</v>
          </cell>
        </row>
        <row r="127">
          <cell r="B127">
            <v>105910</v>
          </cell>
          <cell r="C127" t="str">
            <v>紫薇东路</v>
          </cell>
          <cell r="D127" t="str">
            <v>城中片区</v>
          </cell>
          <cell r="E127">
            <v>6625</v>
          </cell>
          <cell r="F127">
            <v>19875</v>
          </cell>
          <cell r="G127">
            <v>2183.6</v>
          </cell>
        </row>
        <row r="128">
          <cell r="B128">
            <v>723</v>
          </cell>
          <cell r="C128" t="str">
            <v>柳翠路药店</v>
          </cell>
          <cell r="D128" t="str">
            <v>东南片区</v>
          </cell>
          <cell r="E128">
            <v>4375</v>
          </cell>
          <cell r="F128">
            <v>13125</v>
          </cell>
          <cell r="G128">
            <v>1293.6875</v>
          </cell>
        </row>
        <row r="129">
          <cell r="B129">
            <v>573</v>
          </cell>
          <cell r="C129" t="str">
            <v>双流县西航港街道锦华路一段药店</v>
          </cell>
          <cell r="D129" t="str">
            <v>东南片区</v>
          </cell>
          <cell r="E129">
            <v>4484</v>
          </cell>
          <cell r="F129">
            <v>13452</v>
          </cell>
          <cell r="G129">
            <v>1247.0004</v>
          </cell>
        </row>
        <row r="130">
          <cell r="B130">
            <v>106066</v>
          </cell>
          <cell r="C130" t="str">
            <v>梨花街</v>
          </cell>
          <cell r="D130" t="str">
            <v>旗舰片区</v>
          </cell>
          <cell r="E130">
            <v>7540</v>
          </cell>
          <cell r="F130">
            <v>22620</v>
          </cell>
          <cell r="G130">
            <v>2712.892</v>
          </cell>
        </row>
        <row r="131">
          <cell r="B131">
            <v>122718</v>
          </cell>
          <cell r="C131" t="str">
            <v>大邑南街店</v>
          </cell>
          <cell r="D131" t="str">
            <v>城郊一片</v>
          </cell>
          <cell r="E131">
            <v>1534</v>
          </cell>
          <cell r="F131">
            <v>4602</v>
          </cell>
          <cell r="G131">
            <v>398.84</v>
          </cell>
        </row>
        <row r="132">
          <cell r="B132">
            <v>102565</v>
          </cell>
          <cell r="C132" t="str">
            <v>佳灵路</v>
          </cell>
          <cell r="D132" t="str">
            <v>西北片区</v>
          </cell>
          <cell r="E132">
            <v>6496</v>
          </cell>
          <cell r="F132">
            <v>19488</v>
          </cell>
          <cell r="G132">
            <v>2300.8832</v>
          </cell>
        </row>
        <row r="133">
          <cell r="B133">
            <v>119622</v>
          </cell>
          <cell r="C133" t="str">
            <v>聚福路</v>
          </cell>
          <cell r="D133" t="str">
            <v>西北片区</v>
          </cell>
          <cell r="E133">
            <v>1534</v>
          </cell>
          <cell r="F133">
            <v>4602</v>
          </cell>
          <cell r="G133">
            <v>398.84</v>
          </cell>
        </row>
        <row r="134">
          <cell r="B134">
            <v>572</v>
          </cell>
          <cell r="C134" t="str">
            <v>郫县郫筒镇东大街药店</v>
          </cell>
          <cell r="D134" t="str">
            <v>城中片区</v>
          </cell>
          <cell r="E134">
            <v>6380</v>
          </cell>
          <cell r="F134">
            <v>19140</v>
          </cell>
          <cell r="G134">
            <v>1818.3</v>
          </cell>
        </row>
        <row r="135">
          <cell r="B135">
            <v>709</v>
          </cell>
          <cell r="C135" t="str">
            <v>新都区马超东路店</v>
          </cell>
          <cell r="D135" t="str">
            <v>城郊二片区</v>
          </cell>
          <cell r="E135">
            <v>8588</v>
          </cell>
          <cell r="F135">
            <v>25764</v>
          </cell>
          <cell r="G135">
            <v>2662.28</v>
          </cell>
        </row>
        <row r="136">
          <cell r="B136">
            <v>122176</v>
          </cell>
          <cell r="C136" t="str">
            <v>怀远二店</v>
          </cell>
          <cell r="D136" t="str">
            <v>城郊二片</v>
          </cell>
          <cell r="E136">
            <v>1534</v>
          </cell>
          <cell r="F136">
            <v>4602</v>
          </cell>
          <cell r="G136">
            <v>398.84</v>
          </cell>
        </row>
        <row r="137">
          <cell r="B137">
            <v>116773</v>
          </cell>
          <cell r="C137" t="str">
            <v>经一路店</v>
          </cell>
          <cell r="D137" t="str">
            <v>西北片区</v>
          </cell>
          <cell r="E137">
            <v>3625</v>
          </cell>
          <cell r="F137">
            <v>10875</v>
          </cell>
          <cell r="G137">
            <v>1160</v>
          </cell>
        </row>
        <row r="138">
          <cell r="B138">
            <v>367</v>
          </cell>
          <cell r="C138" t="str">
            <v>金带街药店</v>
          </cell>
          <cell r="D138" t="str">
            <v>城郊二片区</v>
          </cell>
          <cell r="E138">
            <v>5104</v>
          </cell>
          <cell r="F138">
            <v>15312</v>
          </cell>
          <cell r="G138">
            <v>1396.4544</v>
          </cell>
        </row>
        <row r="139">
          <cell r="B139">
            <v>102479</v>
          </cell>
          <cell r="C139" t="str">
            <v>劼人路药店</v>
          </cell>
          <cell r="D139" t="str">
            <v>城中片区</v>
          </cell>
          <cell r="E139">
            <v>4956</v>
          </cell>
          <cell r="F139">
            <v>14868</v>
          </cell>
          <cell r="G139">
            <v>1761.3624</v>
          </cell>
        </row>
        <row r="140">
          <cell r="B140">
            <v>119622</v>
          </cell>
          <cell r="C140" t="str">
            <v>驷马桥店</v>
          </cell>
          <cell r="D140" t="str">
            <v>城中片区</v>
          </cell>
          <cell r="E140">
            <v>1770</v>
          </cell>
          <cell r="F140">
            <v>5310</v>
          </cell>
          <cell r="G140">
            <v>460.2</v>
          </cell>
        </row>
        <row r="141">
          <cell r="B141">
            <v>116919</v>
          </cell>
          <cell r="C141" t="str">
            <v>科华北路</v>
          </cell>
          <cell r="D141" t="str">
            <v>城中片区</v>
          </cell>
          <cell r="E141">
            <v>4500</v>
          </cell>
          <cell r="F141">
            <v>13500</v>
          </cell>
          <cell r="G141">
            <v>1485</v>
          </cell>
        </row>
        <row r="142">
          <cell r="B142">
            <v>120844</v>
          </cell>
          <cell r="C142" t="str">
            <v>彭州致和路店</v>
          </cell>
          <cell r="D142" t="str">
            <v>城郊二片</v>
          </cell>
          <cell r="E142">
            <v>5750</v>
          </cell>
          <cell r="F142">
            <v>17250</v>
          </cell>
          <cell r="G142">
            <v>1265</v>
          </cell>
        </row>
        <row r="143">
          <cell r="B143">
            <v>329</v>
          </cell>
          <cell r="C143" t="str">
            <v>温江店</v>
          </cell>
          <cell r="D143" t="str">
            <v>城郊二片区</v>
          </cell>
          <cell r="E143">
            <v>6960</v>
          </cell>
          <cell r="F143">
            <v>20880</v>
          </cell>
          <cell r="G143">
            <v>1105.944</v>
          </cell>
        </row>
        <row r="144">
          <cell r="B144">
            <v>399</v>
          </cell>
          <cell r="C144" t="str">
            <v>天久北巷药店</v>
          </cell>
          <cell r="D144" t="str">
            <v>城中片区</v>
          </cell>
          <cell r="E144">
            <v>7119</v>
          </cell>
          <cell r="F144">
            <v>21357</v>
          </cell>
          <cell r="G144">
            <v>1954.8774</v>
          </cell>
        </row>
        <row r="145">
          <cell r="B145">
            <v>52</v>
          </cell>
          <cell r="C145" t="str">
            <v>崇州中心店</v>
          </cell>
          <cell r="D145" t="str">
            <v>城郊二片区</v>
          </cell>
          <cell r="E145">
            <v>3828</v>
          </cell>
          <cell r="F145">
            <v>11484</v>
          </cell>
          <cell r="G145">
            <v>1182.852</v>
          </cell>
        </row>
        <row r="146">
          <cell r="B146">
            <v>385</v>
          </cell>
          <cell r="C146" t="str">
            <v>五津西路药店</v>
          </cell>
          <cell r="D146" t="str">
            <v>城郊一片区</v>
          </cell>
          <cell r="E146">
            <v>11200</v>
          </cell>
          <cell r="F146">
            <v>33600</v>
          </cell>
          <cell r="G146">
            <v>2580.48</v>
          </cell>
        </row>
        <row r="147">
          <cell r="E147">
            <v>1034762</v>
          </cell>
          <cell r="F147">
            <v>3104286</v>
          </cell>
          <cell r="G147">
            <v>289245.0834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23.02新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片区名称</v>
          </cell>
          <cell r="D1" t="str">
            <v>2023.02日均销售任务</v>
          </cell>
          <cell r="E1" t="str">
            <v>2月任务（28天）温饱任务</v>
          </cell>
          <cell r="F1" t="str">
            <v>基础毛利额（温饱任务）</v>
          </cell>
          <cell r="G1" t="str">
            <v>毛利率</v>
          </cell>
          <cell r="H1" t="str">
            <v>门店日均笔数任务</v>
          </cell>
          <cell r="I1" t="str">
            <v>挑战1日均（小康任务）</v>
          </cell>
          <cell r="J1" t="str">
            <v>挑战1销售总任务</v>
          </cell>
          <cell r="K1" t="str">
            <v>挑战1毛利额任务（小康任务）</v>
          </cell>
          <cell r="L1" t="str">
            <v>挑战2日均（富裕任务）</v>
          </cell>
        </row>
        <row r="2">
          <cell r="A2">
            <v>110378</v>
          </cell>
          <cell r="B2" t="str">
            <v>都江堰宝莲路</v>
          </cell>
          <cell r="C2" t="str">
            <v>都江堰片</v>
          </cell>
          <cell r="D2">
            <v>3500</v>
          </cell>
          <cell r="E2">
            <v>98000</v>
          </cell>
          <cell r="F2">
            <v>28077</v>
          </cell>
          <cell r="G2" t="str">
            <v>28.65%</v>
          </cell>
          <cell r="H2">
            <v>30.9615384615385</v>
          </cell>
          <cell r="I2">
            <v>4025</v>
          </cell>
          <cell r="J2">
            <v>112700</v>
          </cell>
          <cell r="K2">
            <v>32288.55</v>
          </cell>
          <cell r="L2">
            <v>4375</v>
          </cell>
        </row>
        <row r="3">
          <cell r="A3">
            <v>113833</v>
          </cell>
          <cell r="B3" t="str">
            <v>光华西一路</v>
          </cell>
          <cell r="C3" t="str">
            <v>西门二片</v>
          </cell>
          <cell r="D3">
            <v>4000</v>
          </cell>
          <cell r="E3">
            <v>112000</v>
          </cell>
          <cell r="F3">
            <v>36892.8</v>
          </cell>
          <cell r="G3" t="str">
            <v>32.94%</v>
          </cell>
          <cell r="H3">
            <v>67.9615384615385</v>
          </cell>
          <cell r="I3">
            <v>4600</v>
          </cell>
          <cell r="J3">
            <v>128800</v>
          </cell>
          <cell r="K3">
            <v>42426.72</v>
          </cell>
          <cell r="L3">
            <v>5000</v>
          </cell>
        </row>
        <row r="4">
          <cell r="A4">
            <v>114069</v>
          </cell>
          <cell r="B4" t="str">
            <v>剑南大道店</v>
          </cell>
          <cell r="C4" t="str">
            <v>东南片区</v>
          </cell>
          <cell r="D4">
            <v>4000</v>
          </cell>
          <cell r="E4">
            <v>112000</v>
          </cell>
          <cell r="F4">
            <v>38460.8</v>
          </cell>
          <cell r="G4" t="str">
            <v>34.34%</v>
          </cell>
          <cell r="H4">
            <v>46.8461538461538</v>
          </cell>
          <cell r="I4">
            <v>4600</v>
          </cell>
          <cell r="J4">
            <v>128800</v>
          </cell>
          <cell r="K4">
            <v>44229.92</v>
          </cell>
          <cell r="L4">
            <v>5000</v>
          </cell>
        </row>
        <row r="5">
          <cell r="A5">
            <v>102567</v>
          </cell>
          <cell r="B5" t="str">
            <v>新津武阳西路</v>
          </cell>
          <cell r="C5" t="str">
            <v>新津片</v>
          </cell>
          <cell r="D5">
            <v>3565</v>
          </cell>
          <cell r="E5">
            <v>99820</v>
          </cell>
          <cell r="F5">
            <v>33230.078</v>
          </cell>
          <cell r="G5" t="str">
            <v>33.29%</v>
          </cell>
          <cell r="H5">
            <v>42.8076923076923</v>
          </cell>
          <cell r="I5">
            <v>4099.75</v>
          </cell>
          <cell r="J5">
            <v>114793</v>
          </cell>
          <cell r="K5">
            <v>38214.5897</v>
          </cell>
          <cell r="L5">
            <v>4456.25</v>
          </cell>
        </row>
        <row r="6">
          <cell r="A6">
            <v>104430</v>
          </cell>
          <cell r="B6" t="str">
            <v>中和大道药店</v>
          </cell>
          <cell r="C6" t="str">
            <v>东南片区</v>
          </cell>
          <cell r="D6">
            <v>3500</v>
          </cell>
          <cell r="E6">
            <v>98000</v>
          </cell>
          <cell r="F6">
            <v>27371.4</v>
          </cell>
          <cell r="G6" t="str">
            <v>27.93%</v>
          </cell>
          <cell r="H6">
            <v>72.5384615384615</v>
          </cell>
          <cell r="I6">
            <v>4025</v>
          </cell>
          <cell r="J6">
            <v>112700</v>
          </cell>
          <cell r="K6">
            <v>31477.11</v>
          </cell>
          <cell r="L6">
            <v>4375</v>
          </cell>
        </row>
        <row r="7">
          <cell r="A7">
            <v>106568</v>
          </cell>
          <cell r="B7" t="str">
            <v>四川太极高新区中和公济桥路药店</v>
          </cell>
          <cell r="C7" t="str">
            <v>东南片区</v>
          </cell>
          <cell r="D7">
            <v>3800</v>
          </cell>
          <cell r="E7">
            <v>106400</v>
          </cell>
          <cell r="F7">
            <v>35378</v>
          </cell>
          <cell r="G7" t="str">
            <v>33.25%</v>
          </cell>
          <cell r="H7">
            <v>30.9615384615385</v>
          </cell>
          <cell r="I7">
            <v>4370</v>
          </cell>
          <cell r="J7">
            <v>122360</v>
          </cell>
          <cell r="K7">
            <v>40684.7</v>
          </cell>
          <cell r="L7">
            <v>4750</v>
          </cell>
        </row>
        <row r="8">
          <cell r="A8">
            <v>713</v>
          </cell>
          <cell r="B8" t="str">
            <v>都江堰聚源镇药店</v>
          </cell>
          <cell r="C8" t="str">
            <v>都江堰片</v>
          </cell>
          <cell r="D8">
            <v>4000</v>
          </cell>
          <cell r="E8">
            <v>112000</v>
          </cell>
          <cell r="F8">
            <v>35593.6</v>
          </cell>
          <cell r="G8" t="str">
            <v>31.78%</v>
          </cell>
          <cell r="H8">
            <v>40.1153846153846</v>
          </cell>
          <cell r="I8">
            <v>4600</v>
          </cell>
          <cell r="J8">
            <v>128800</v>
          </cell>
          <cell r="K8">
            <v>40932.64</v>
          </cell>
          <cell r="L8">
            <v>5000</v>
          </cell>
        </row>
        <row r="9">
          <cell r="A9">
            <v>371</v>
          </cell>
          <cell r="B9" t="str">
            <v>兴义镇万兴路药店</v>
          </cell>
          <cell r="C9" t="str">
            <v>新津片</v>
          </cell>
          <cell r="D9">
            <v>3500</v>
          </cell>
          <cell r="E9">
            <v>98000</v>
          </cell>
          <cell r="F9">
            <v>33486.6</v>
          </cell>
          <cell r="G9" t="str">
            <v>34.17%</v>
          </cell>
          <cell r="H9">
            <v>48.9230769230769</v>
          </cell>
          <cell r="I9">
            <v>4025</v>
          </cell>
          <cell r="J9">
            <v>112700</v>
          </cell>
          <cell r="K9">
            <v>38509.59</v>
          </cell>
          <cell r="L9">
            <v>4375</v>
          </cell>
        </row>
        <row r="10">
          <cell r="A10">
            <v>113025</v>
          </cell>
          <cell r="B10" t="str">
            <v>蜀兴路店</v>
          </cell>
          <cell r="C10" t="str">
            <v>西门二片</v>
          </cell>
          <cell r="D10">
            <v>3800</v>
          </cell>
          <cell r="E10">
            <v>106400</v>
          </cell>
          <cell r="F10">
            <v>33356.4</v>
          </cell>
          <cell r="G10" t="str">
            <v>31.35%</v>
          </cell>
          <cell r="H10">
            <v>64.0769230769231</v>
          </cell>
          <cell r="I10">
            <v>4370</v>
          </cell>
          <cell r="J10">
            <v>122360</v>
          </cell>
          <cell r="K10">
            <v>38359.86</v>
          </cell>
          <cell r="L10">
            <v>4750</v>
          </cell>
        </row>
        <row r="11">
          <cell r="A11">
            <v>114286</v>
          </cell>
          <cell r="B11" t="str">
            <v>光华北五路店</v>
          </cell>
          <cell r="C11" t="str">
            <v>西门二片</v>
          </cell>
          <cell r="D11">
            <v>5800</v>
          </cell>
          <cell r="E11">
            <v>162400</v>
          </cell>
          <cell r="F11">
            <v>48963.6</v>
          </cell>
          <cell r="G11" t="str">
            <v>30.15%</v>
          </cell>
          <cell r="H11">
            <v>75.3076923076923</v>
          </cell>
          <cell r="I11">
            <v>6380</v>
          </cell>
          <cell r="J11">
            <v>178640</v>
          </cell>
          <cell r="K11">
            <v>53859.96</v>
          </cell>
          <cell r="L11">
            <v>7250</v>
          </cell>
        </row>
        <row r="12">
          <cell r="A12">
            <v>114844</v>
          </cell>
          <cell r="B12" t="str">
            <v>培华东路店（六医院店）</v>
          </cell>
          <cell r="C12" t="str">
            <v>城中片</v>
          </cell>
          <cell r="D12">
            <v>8600</v>
          </cell>
          <cell r="E12">
            <v>240800</v>
          </cell>
          <cell r="F12">
            <v>56901.04</v>
          </cell>
          <cell r="G12" t="str">
            <v>23.63%</v>
          </cell>
          <cell r="H12">
            <v>90.9615384615385</v>
          </cell>
          <cell r="I12">
            <v>9460</v>
          </cell>
          <cell r="J12">
            <v>264880</v>
          </cell>
          <cell r="K12">
            <v>62591.144</v>
          </cell>
          <cell r="L12">
            <v>10320</v>
          </cell>
        </row>
        <row r="13">
          <cell r="A13">
            <v>104838</v>
          </cell>
          <cell r="B13" t="str">
            <v>蜀州中路店</v>
          </cell>
          <cell r="C13" t="str">
            <v>崇州片</v>
          </cell>
          <cell r="D13">
            <v>4370</v>
          </cell>
          <cell r="E13">
            <v>122360</v>
          </cell>
          <cell r="F13">
            <v>38200.792</v>
          </cell>
          <cell r="G13" t="str">
            <v>31.22%</v>
          </cell>
          <cell r="H13">
            <v>80.3076923076923</v>
          </cell>
          <cell r="I13">
            <v>5025.5</v>
          </cell>
          <cell r="J13">
            <v>140714</v>
          </cell>
          <cell r="K13">
            <v>43930.9108</v>
          </cell>
          <cell r="L13">
            <v>5462.5</v>
          </cell>
        </row>
        <row r="14">
          <cell r="A14">
            <v>106865</v>
          </cell>
          <cell r="B14" t="str">
            <v>丝竹路</v>
          </cell>
          <cell r="C14" t="str">
            <v>旗舰片区</v>
          </cell>
          <cell r="D14">
            <v>5000</v>
          </cell>
          <cell r="E14">
            <v>140000</v>
          </cell>
          <cell r="F14">
            <v>47810</v>
          </cell>
          <cell r="G14" t="str">
            <v>34.15%</v>
          </cell>
          <cell r="H14">
            <v>69.2692307692308</v>
          </cell>
          <cell r="I14">
            <v>5500</v>
          </cell>
          <cell r="J14">
            <v>154000</v>
          </cell>
          <cell r="K14">
            <v>52591</v>
          </cell>
          <cell r="L14">
            <v>6250</v>
          </cell>
        </row>
        <row r="15">
          <cell r="A15">
            <v>573</v>
          </cell>
          <cell r="B15" t="str">
            <v>双流县西航港街道锦华路一段药店</v>
          </cell>
          <cell r="C15" t="str">
            <v>东南片区</v>
          </cell>
          <cell r="D15">
            <v>5000</v>
          </cell>
          <cell r="E15">
            <v>140000</v>
          </cell>
          <cell r="F15">
            <v>46480</v>
          </cell>
          <cell r="G15" t="str">
            <v>33.2%</v>
          </cell>
          <cell r="H15">
            <v>77</v>
          </cell>
          <cell r="I15">
            <v>5500</v>
          </cell>
          <cell r="J15">
            <v>154000</v>
          </cell>
          <cell r="K15">
            <v>51128</v>
          </cell>
          <cell r="L15">
            <v>5900</v>
          </cell>
        </row>
        <row r="16">
          <cell r="A16">
            <v>108277</v>
          </cell>
          <cell r="B16" t="str">
            <v>四川太极金牛区银沙路药店</v>
          </cell>
          <cell r="C16" t="str">
            <v>西门一片</v>
          </cell>
          <cell r="D16">
            <v>6000</v>
          </cell>
          <cell r="E16">
            <v>168000</v>
          </cell>
          <cell r="F16">
            <v>46855.2</v>
          </cell>
          <cell r="G16" t="str">
            <v>27.89%</v>
          </cell>
          <cell r="H16">
            <v>91.7692307692308</v>
          </cell>
          <cell r="I16">
            <v>6600</v>
          </cell>
          <cell r="J16">
            <v>184800</v>
          </cell>
          <cell r="K16">
            <v>51540.72</v>
          </cell>
          <cell r="L16">
            <v>7500</v>
          </cell>
        </row>
        <row r="17">
          <cell r="A17">
            <v>740</v>
          </cell>
          <cell r="B17" t="str">
            <v>成华区华康路药店</v>
          </cell>
          <cell r="C17" t="str">
            <v>东南片区</v>
          </cell>
          <cell r="D17">
            <v>4600</v>
          </cell>
          <cell r="E17">
            <v>128800</v>
          </cell>
          <cell r="F17">
            <v>43302.56</v>
          </cell>
          <cell r="G17" t="str">
            <v>33.62%</v>
          </cell>
          <cell r="H17">
            <v>64.5769230769231</v>
          </cell>
          <cell r="I17">
            <v>5290</v>
          </cell>
          <cell r="J17">
            <v>148120</v>
          </cell>
          <cell r="K17">
            <v>49797.944</v>
          </cell>
          <cell r="L17">
            <v>5750</v>
          </cell>
        </row>
        <row r="18">
          <cell r="A18">
            <v>738</v>
          </cell>
          <cell r="B18" t="str">
            <v>都江堰市蒲阳路药店</v>
          </cell>
          <cell r="C18" t="str">
            <v>都江堰片</v>
          </cell>
          <cell r="D18">
            <v>4180</v>
          </cell>
          <cell r="E18">
            <v>117040</v>
          </cell>
          <cell r="F18">
            <v>37523.024</v>
          </cell>
          <cell r="G18" t="str">
            <v>32.06%</v>
          </cell>
          <cell r="H18">
            <v>54.0384615384615</v>
          </cell>
          <cell r="I18">
            <v>4598</v>
          </cell>
          <cell r="J18">
            <v>128744</v>
          </cell>
          <cell r="K18">
            <v>41275.3264</v>
          </cell>
          <cell r="L18">
            <v>5225</v>
          </cell>
        </row>
        <row r="19">
          <cell r="A19">
            <v>351</v>
          </cell>
          <cell r="B19" t="str">
            <v>都江堰药店</v>
          </cell>
          <cell r="C19" t="str">
            <v>都江堰片</v>
          </cell>
          <cell r="D19">
            <v>4000</v>
          </cell>
          <cell r="E19">
            <v>112000</v>
          </cell>
          <cell r="F19">
            <v>33936</v>
          </cell>
          <cell r="G19" t="str">
            <v>30.3%</v>
          </cell>
          <cell r="H19">
            <v>46.4615384615385</v>
          </cell>
          <cell r="I19">
            <v>4400</v>
          </cell>
          <cell r="J19">
            <v>123200</v>
          </cell>
          <cell r="K19">
            <v>37329.6</v>
          </cell>
          <cell r="L19">
            <v>4640</v>
          </cell>
        </row>
        <row r="20">
          <cell r="A20">
            <v>710</v>
          </cell>
          <cell r="B20" t="str">
            <v>都江堰市蒲阳镇堰问道西路药店</v>
          </cell>
          <cell r="C20" t="str">
            <v>都江堰片</v>
          </cell>
          <cell r="D20">
            <v>4300</v>
          </cell>
          <cell r="E20">
            <v>120400</v>
          </cell>
          <cell r="F20">
            <v>41959.4</v>
          </cell>
          <cell r="G20" t="str">
            <v>34.85%</v>
          </cell>
          <cell r="H20">
            <v>72.0769230769231</v>
          </cell>
          <cell r="I20">
            <v>4945</v>
          </cell>
          <cell r="J20">
            <v>138460</v>
          </cell>
          <cell r="K20">
            <v>48253.31</v>
          </cell>
          <cell r="L20">
            <v>5375</v>
          </cell>
        </row>
        <row r="21">
          <cell r="A21">
            <v>112415</v>
          </cell>
          <cell r="B21" t="str">
            <v>五福桥东路</v>
          </cell>
          <cell r="C21" t="str">
            <v>西门一片</v>
          </cell>
          <cell r="D21">
            <v>4500</v>
          </cell>
          <cell r="E21">
            <v>126000</v>
          </cell>
          <cell r="F21">
            <v>34700.4</v>
          </cell>
          <cell r="G21" t="str">
            <v>27.54%</v>
          </cell>
          <cell r="H21">
            <v>68.2692307692308</v>
          </cell>
          <cell r="I21">
            <v>4950</v>
          </cell>
          <cell r="J21">
            <v>138600</v>
          </cell>
          <cell r="K21">
            <v>38170.44</v>
          </cell>
          <cell r="L21">
            <v>5625</v>
          </cell>
        </row>
        <row r="22">
          <cell r="A22">
            <v>113298</v>
          </cell>
          <cell r="B22" t="str">
            <v>逸都路店</v>
          </cell>
          <cell r="C22" t="str">
            <v>西门二片</v>
          </cell>
          <cell r="D22">
            <v>3740</v>
          </cell>
          <cell r="E22">
            <v>104720</v>
          </cell>
          <cell r="F22">
            <v>28808.472</v>
          </cell>
          <cell r="G22" t="str">
            <v>27.51%</v>
          </cell>
          <cell r="H22">
            <v>58.8846153846154</v>
          </cell>
          <cell r="I22">
            <v>4114</v>
          </cell>
          <cell r="J22">
            <v>115192</v>
          </cell>
          <cell r="K22">
            <v>31689.3192</v>
          </cell>
          <cell r="L22">
            <v>4675</v>
          </cell>
        </row>
        <row r="23">
          <cell r="A23">
            <v>113299</v>
          </cell>
          <cell r="B23" t="str">
            <v>倪家桥</v>
          </cell>
          <cell r="C23" t="str">
            <v>城中片</v>
          </cell>
          <cell r="D23">
            <v>4180</v>
          </cell>
          <cell r="E23">
            <v>117040</v>
          </cell>
          <cell r="F23">
            <v>37113.384</v>
          </cell>
          <cell r="G23" t="str">
            <v>31.71%</v>
          </cell>
          <cell r="H23">
            <v>59.4230769230769</v>
          </cell>
          <cell r="I23">
            <v>4598</v>
          </cell>
          <cell r="J23">
            <v>128744</v>
          </cell>
          <cell r="K23">
            <v>40824.7224</v>
          </cell>
          <cell r="L23">
            <v>5225</v>
          </cell>
        </row>
        <row r="24">
          <cell r="A24">
            <v>104533</v>
          </cell>
          <cell r="B24" t="str">
            <v>潘家街店</v>
          </cell>
          <cell r="C24" t="str">
            <v>城郊一片</v>
          </cell>
          <cell r="D24">
            <v>4000</v>
          </cell>
          <cell r="E24">
            <v>112000</v>
          </cell>
          <cell r="F24">
            <v>34619.2</v>
          </cell>
          <cell r="G24" t="str">
            <v>30.91%</v>
          </cell>
          <cell r="H24">
            <v>62.9615384615385</v>
          </cell>
          <cell r="I24">
            <v>4600</v>
          </cell>
          <cell r="J24">
            <v>128800</v>
          </cell>
          <cell r="K24">
            <v>39812.08</v>
          </cell>
          <cell r="L24">
            <v>5000</v>
          </cell>
        </row>
        <row r="25">
          <cell r="A25">
            <v>105910</v>
          </cell>
          <cell r="B25" t="str">
            <v>紫薇东路</v>
          </cell>
          <cell r="C25" t="str">
            <v>西门一片</v>
          </cell>
          <cell r="D25">
            <v>6400</v>
          </cell>
          <cell r="E25">
            <v>179200</v>
          </cell>
          <cell r="F25">
            <v>55874.56</v>
          </cell>
          <cell r="G25" t="str">
            <v>31.18%</v>
          </cell>
          <cell r="H25">
            <v>107.846153846154</v>
          </cell>
          <cell r="I25">
            <v>7040</v>
          </cell>
          <cell r="J25">
            <v>197120</v>
          </cell>
          <cell r="K25">
            <v>61462.016</v>
          </cell>
          <cell r="L25">
            <v>8000</v>
          </cell>
        </row>
        <row r="26">
          <cell r="A26">
            <v>706</v>
          </cell>
          <cell r="B26" t="str">
            <v>都江堰幸福镇翔凤路药店</v>
          </cell>
          <cell r="C26" t="str">
            <v>都江堰片</v>
          </cell>
          <cell r="D26">
            <v>4140</v>
          </cell>
          <cell r="E26">
            <v>115920</v>
          </cell>
          <cell r="F26">
            <v>38856.384</v>
          </cell>
          <cell r="G26" t="str">
            <v>33.52%</v>
          </cell>
          <cell r="H26">
            <v>58.2692307692308</v>
          </cell>
          <cell r="I26">
            <v>4761</v>
          </cell>
          <cell r="J26">
            <v>133308</v>
          </cell>
          <cell r="K26">
            <v>44684.8416</v>
          </cell>
          <cell r="L26">
            <v>5175</v>
          </cell>
        </row>
        <row r="27">
          <cell r="A27">
            <v>733</v>
          </cell>
          <cell r="B27" t="str">
            <v>双流区东升街道三强西路药店</v>
          </cell>
          <cell r="C27" t="str">
            <v>东南片区</v>
          </cell>
          <cell r="D27">
            <v>4400</v>
          </cell>
          <cell r="E27">
            <v>123200</v>
          </cell>
          <cell r="F27">
            <v>44561.44</v>
          </cell>
          <cell r="G27" t="str">
            <v>36.17%</v>
          </cell>
          <cell r="H27">
            <v>78.8076923076923</v>
          </cell>
          <cell r="I27">
            <v>5060</v>
          </cell>
          <cell r="J27">
            <v>141680</v>
          </cell>
          <cell r="K27">
            <v>51245.656</v>
          </cell>
          <cell r="L27">
            <v>5500</v>
          </cell>
        </row>
        <row r="28">
          <cell r="A28">
            <v>723</v>
          </cell>
          <cell r="B28" t="str">
            <v>锦江区柳翠路药店</v>
          </cell>
          <cell r="C28" t="str">
            <v>城中片</v>
          </cell>
          <cell r="D28">
            <v>4400</v>
          </cell>
          <cell r="E28">
            <v>123200</v>
          </cell>
          <cell r="F28">
            <v>39251.52</v>
          </cell>
          <cell r="G28" t="str">
            <v>31.86%</v>
          </cell>
          <cell r="H28">
            <v>66.1153846153846</v>
          </cell>
          <cell r="I28">
            <v>5060</v>
          </cell>
          <cell r="J28">
            <v>141680</v>
          </cell>
          <cell r="K28">
            <v>45139.248</v>
          </cell>
          <cell r="L28">
            <v>5500</v>
          </cell>
        </row>
        <row r="29">
          <cell r="A29">
            <v>732</v>
          </cell>
          <cell r="B29" t="str">
            <v>邛崃市羊安镇永康大道药店</v>
          </cell>
          <cell r="C29" t="str">
            <v>城郊一片</v>
          </cell>
          <cell r="D29">
            <v>4200</v>
          </cell>
          <cell r="E29">
            <v>117600</v>
          </cell>
          <cell r="F29">
            <v>37149.84</v>
          </cell>
          <cell r="G29" t="str">
            <v>31.59%</v>
          </cell>
          <cell r="H29">
            <v>55.2692307692308</v>
          </cell>
          <cell r="I29">
            <v>4830</v>
          </cell>
          <cell r="J29">
            <v>135240</v>
          </cell>
          <cell r="K29">
            <v>42722.316</v>
          </cell>
          <cell r="L29">
            <v>5250</v>
          </cell>
        </row>
        <row r="30">
          <cell r="A30">
            <v>720</v>
          </cell>
          <cell r="B30" t="str">
            <v>大邑县新场镇文昌街药店</v>
          </cell>
          <cell r="C30" t="str">
            <v>城郊一片</v>
          </cell>
          <cell r="D30">
            <v>4400</v>
          </cell>
          <cell r="E30">
            <v>123200</v>
          </cell>
          <cell r="F30">
            <v>37588.32</v>
          </cell>
          <cell r="G30" t="str">
            <v>30.51%</v>
          </cell>
          <cell r="H30">
            <v>59.3461538461538</v>
          </cell>
          <cell r="I30">
            <v>4840</v>
          </cell>
          <cell r="J30">
            <v>135520</v>
          </cell>
          <cell r="K30">
            <v>41347.152</v>
          </cell>
          <cell r="L30">
            <v>5500</v>
          </cell>
        </row>
        <row r="31">
          <cell r="A31">
            <v>104429</v>
          </cell>
          <cell r="B31" t="str">
            <v>大华街药店</v>
          </cell>
          <cell r="C31" t="str">
            <v>西门二片</v>
          </cell>
          <cell r="D31">
            <v>4400</v>
          </cell>
          <cell r="E31">
            <v>123200</v>
          </cell>
          <cell r="F31">
            <v>34606.88</v>
          </cell>
          <cell r="G31" t="str">
            <v>28.09%</v>
          </cell>
          <cell r="H31">
            <v>55.5</v>
          </cell>
          <cell r="I31">
            <v>5060</v>
          </cell>
          <cell r="J31">
            <v>141680</v>
          </cell>
          <cell r="K31">
            <v>39797.912</v>
          </cell>
          <cell r="L31">
            <v>5500</v>
          </cell>
        </row>
        <row r="32">
          <cell r="A32">
            <v>106485</v>
          </cell>
          <cell r="B32" t="str">
            <v>元华二巷</v>
          </cell>
          <cell r="C32" t="str">
            <v>旗舰片区</v>
          </cell>
          <cell r="D32">
            <v>5500</v>
          </cell>
          <cell r="E32">
            <v>154000</v>
          </cell>
          <cell r="F32">
            <v>45599.4</v>
          </cell>
          <cell r="G32" t="str">
            <v>29.61%</v>
          </cell>
          <cell r="H32">
            <v>58.8076923076923</v>
          </cell>
          <cell r="I32">
            <v>6325</v>
          </cell>
          <cell r="J32">
            <v>177100</v>
          </cell>
          <cell r="K32">
            <v>52439.31</v>
          </cell>
          <cell r="L32">
            <v>6875</v>
          </cell>
        </row>
        <row r="33">
          <cell r="A33">
            <v>752</v>
          </cell>
          <cell r="B33" t="str">
            <v>大药房连锁有限公司武侯区聚萃街药店</v>
          </cell>
          <cell r="C33" t="str">
            <v>西门二片</v>
          </cell>
          <cell r="D33">
            <v>4400</v>
          </cell>
          <cell r="E33">
            <v>123200</v>
          </cell>
          <cell r="F33">
            <v>38031.84</v>
          </cell>
          <cell r="G33" t="str">
            <v>30.87%</v>
          </cell>
          <cell r="H33">
            <v>72.8461538461538</v>
          </cell>
          <cell r="I33">
            <v>5060</v>
          </cell>
          <cell r="J33">
            <v>141680</v>
          </cell>
          <cell r="K33">
            <v>43736.616</v>
          </cell>
          <cell r="L33">
            <v>5500</v>
          </cell>
        </row>
        <row r="34">
          <cell r="A34">
            <v>594</v>
          </cell>
          <cell r="B34" t="str">
            <v>大邑县安仁镇千禧街药店</v>
          </cell>
          <cell r="C34" t="str">
            <v>城郊一片</v>
          </cell>
          <cell r="D34">
            <v>5000</v>
          </cell>
          <cell r="E34">
            <v>140000</v>
          </cell>
          <cell r="F34">
            <v>45976</v>
          </cell>
          <cell r="G34" t="str">
            <v>32.84%</v>
          </cell>
          <cell r="H34">
            <v>67.6153846153846</v>
          </cell>
          <cell r="I34">
            <v>5750</v>
          </cell>
          <cell r="J34">
            <v>161000</v>
          </cell>
          <cell r="K34">
            <v>52872.4</v>
          </cell>
          <cell r="L34">
            <v>6250</v>
          </cell>
        </row>
        <row r="35">
          <cell r="A35">
            <v>339</v>
          </cell>
          <cell r="B35" t="str">
            <v>沙河源药店</v>
          </cell>
          <cell r="C35" t="str">
            <v>西门一片</v>
          </cell>
          <cell r="D35">
            <v>4000</v>
          </cell>
          <cell r="E35">
            <v>112000</v>
          </cell>
          <cell r="F35">
            <v>32816</v>
          </cell>
          <cell r="G35" t="str">
            <v>29.3%</v>
          </cell>
          <cell r="H35">
            <v>60.5384615384615</v>
          </cell>
          <cell r="I35">
            <v>4400</v>
          </cell>
          <cell r="J35">
            <v>123200</v>
          </cell>
          <cell r="K35">
            <v>36097.6</v>
          </cell>
          <cell r="L35">
            <v>4720</v>
          </cell>
        </row>
        <row r="36">
          <cell r="A36">
            <v>112888</v>
          </cell>
          <cell r="B36" t="str">
            <v>双楠店</v>
          </cell>
          <cell r="C36" t="str">
            <v>西门二片</v>
          </cell>
          <cell r="D36">
            <v>4500</v>
          </cell>
          <cell r="E36">
            <v>126000</v>
          </cell>
          <cell r="F36">
            <v>39526.2</v>
          </cell>
          <cell r="G36" t="str">
            <v>31.37%</v>
          </cell>
          <cell r="H36">
            <v>61.1153846153846</v>
          </cell>
          <cell r="I36">
            <v>4950</v>
          </cell>
          <cell r="J36">
            <v>138600</v>
          </cell>
          <cell r="K36">
            <v>43478.82</v>
          </cell>
          <cell r="L36">
            <v>5625</v>
          </cell>
        </row>
        <row r="37">
          <cell r="A37">
            <v>107728</v>
          </cell>
          <cell r="B37" t="str">
            <v>四川太极大邑县晋原镇北街药店</v>
          </cell>
          <cell r="C37" t="str">
            <v>城郊一片</v>
          </cell>
          <cell r="D37">
            <v>5000</v>
          </cell>
          <cell r="E37">
            <v>140000</v>
          </cell>
          <cell r="F37">
            <v>41510</v>
          </cell>
          <cell r="G37" t="str">
            <v>29.65%</v>
          </cell>
          <cell r="H37">
            <v>57.4230769230769</v>
          </cell>
          <cell r="I37">
            <v>5600</v>
          </cell>
          <cell r="J37">
            <v>156800</v>
          </cell>
          <cell r="K37">
            <v>46491.2</v>
          </cell>
          <cell r="L37">
            <v>6250</v>
          </cell>
        </row>
        <row r="38">
          <cell r="A38">
            <v>102564</v>
          </cell>
          <cell r="B38" t="str">
            <v>邛崃翠荫街</v>
          </cell>
          <cell r="C38" t="str">
            <v>城郊一片</v>
          </cell>
          <cell r="D38">
            <v>4250</v>
          </cell>
          <cell r="E38">
            <v>119000</v>
          </cell>
          <cell r="F38">
            <v>36866.2</v>
          </cell>
          <cell r="G38" t="str">
            <v>30.98%</v>
          </cell>
          <cell r="H38">
            <v>54.6538461538462</v>
          </cell>
          <cell r="I38">
            <v>4887.5</v>
          </cell>
          <cell r="J38">
            <v>136850</v>
          </cell>
          <cell r="K38">
            <v>42396.13</v>
          </cell>
          <cell r="L38">
            <v>5312.5</v>
          </cell>
        </row>
        <row r="39">
          <cell r="A39">
            <v>704</v>
          </cell>
          <cell r="B39" t="str">
            <v>都江堰奎光路中段药店</v>
          </cell>
          <cell r="C39" t="str">
            <v>都江堰片</v>
          </cell>
          <cell r="D39">
            <v>4600</v>
          </cell>
          <cell r="E39">
            <v>128800</v>
          </cell>
          <cell r="F39">
            <v>42426.72</v>
          </cell>
          <cell r="G39" t="str">
            <v>32.94%</v>
          </cell>
          <cell r="H39">
            <v>70</v>
          </cell>
          <cell r="I39">
            <v>5060</v>
          </cell>
          <cell r="J39">
            <v>141680</v>
          </cell>
          <cell r="K39">
            <v>46669.392</v>
          </cell>
          <cell r="L39">
            <v>5290</v>
          </cell>
        </row>
        <row r="40">
          <cell r="A40">
            <v>329</v>
          </cell>
          <cell r="B40" t="str">
            <v>温江店</v>
          </cell>
          <cell r="C40" t="str">
            <v>西门二片</v>
          </cell>
          <cell r="D40">
            <v>6600</v>
          </cell>
          <cell r="E40">
            <v>184800</v>
          </cell>
          <cell r="F40">
            <v>54774.72</v>
          </cell>
          <cell r="G40" t="str">
            <v>29.64%</v>
          </cell>
          <cell r="H40">
            <v>60.6153846153846</v>
          </cell>
          <cell r="I40">
            <v>7260</v>
          </cell>
          <cell r="J40">
            <v>203280</v>
          </cell>
          <cell r="K40">
            <v>60252.192</v>
          </cell>
          <cell r="L40">
            <v>7656</v>
          </cell>
        </row>
        <row r="41">
          <cell r="A41">
            <v>570</v>
          </cell>
          <cell r="B41" t="str">
            <v>大石西路药店</v>
          </cell>
          <cell r="C41" t="str">
            <v>西门二片</v>
          </cell>
          <cell r="D41">
            <v>4500</v>
          </cell>
          <cell r="E41">
            <v>126000</v>
          </cell>
          <cell r="F41">
            <v>40168.8</v>
          </cell>
          <cell r="G41" t="str">
            <v>31.88%</v>
          </cell>
          <cell r="H41">
            <v>55.4230769230769</v>
          </cell>
          <cell r="I41">
            <v>4950</v>
          </cell>
          <cell r="J41">
            <v>138600</v>
          </cell>
          <cell r="K41">
            <v>44185.68</v>
          </cell>
          <cell r="L41">
            <v>5310</v>
          </cell>
        </row>
        <row r="42">
          <cell r="A42">
            <v>727</v>
          </cell>
          <cell r="B42" t="str">
            <v>金牛区黄苑东街药店</v>
          </cell>
          <cell r="C42" t="str">
            <v>西门一片</v>
          </cell>
          <cell r="D42">
            <v>4200</v>
          </cell>
          <cell r="E42">
            <v>117600</v>
          </cell>
          <cell r="F42">
            <v>37196.88</v>
          </cell>
          <cell r="G42" t="str">
            <v>31.63%</v>
          </cell>
          <cell r="H42">
            <v>51.5384615384615</v>
          </cell>
          <cell r="I42">
            <v>4620</v>
          </cell>
          <cell r="J42">
            <v>129360</v>
          </cell>
          <cell r="K42">
            <v>40916.568</v>
          </cell>
          <cell r="L42">
            <v>4956</v>
          </cell>
        </row>
        <row r="43">
          <cell r="A43">
            <v>52</v>
          </cell>
          <cell r="B43" t="str">
            <v>崇州中心店</v>
          </cell>
          <cell r="C43" t="str">
            <v>崇州片</v>
          </cell>
          <cell r="D43">
            <v>4000</v>
          </cell>
          <cell r="E43">
            <v>112000</v>
          </cell>
          <cell r="F43">
            <v>40835.2</v>
          </cell>
          <cell r="G43" t="str">
            <v>36.46%</v>
          </cell>
          <cell r="H43">
            <v>51.7307692307692</v>
          </cell>
          <cell r="I43">
            <v>4400</v>
          </cell>
          <cell r="J43">
            <v>123200</v>
          </cell>
          <cell r="K43">
            <v>44918.72</v>
          </cell>
          <cell r="L43">
            <v>4640</v>
          </cell>
        </row>
        <row r="44">
          <cell r="A44">
            <v>102935</v>
          </cell>
          <cell r="B44" t="str">
            <v>青羊区童子街</v>
          </cell>
          <cell r="C44" t="str">
            <v>旗舰片区</v>
          </cell>
          <cell r="D44">
            <v>5500</v>
          </cell>
          <cell r="E44">
            <v>154000</v>
          </cell>
          <cell r="F44">
            <v>53099.2</v>
          </cell>
          <cell r="G44" t="str">
            <v>34.48%</v>
          </cell>
          <cell r="H44">
            <v>73.5769230769231</v>
          </cell>
          <cell r="I44">
            <v>6050</v>
          </cell>
          <cell r="J44">
            <v>169400</v>
          </cell>
          <cell r="K44">
            <v>58409.12</v>
          </cell>
          <cell r="L44">
            <v>6490</v>
          </cell>
        </row>
        <row r="45">
          <cell r="A45">
            <v>539</v>
          </cell>
          <cell r="B45" t="str">
            <v>大邑县晋原镇子龙路店</v>
          </cell>
          <cell r="C45" t="str">
            <v>城郊一片</v>
          </cell>
          <cell r="D45">
            <v>5500</v>
          </cell>
          <cell r="E45">
            <v>154000</v>
          </cell>
          <cell r="F45">
            <v>46400.2</v>
          </cell>
          <cell r="G45" t="str">
            <v>30.13%</v>
          </cell>
          <cell r="H45">
            <v>61.8076923076923</v>
          </cell>
          <cell r="I45">
            <v>6050</v>
          </cell>
          <cell r="J45">
            <v>169400</v>
          </cell>
          <cell r="K45">
            <v>51040.22</v>
          </cell>
          <cell r="L45">
            <v>6490</v>
          </cell>
        </row>
        <row r="46">
          <cell r="A46">
            <v>102479</v>
          </cell>
          <cell r="B46" t="str">
            <v>锦江区劼人路药店</v>
          </cell>
          <cell r="C46" t="str">
            <v>城中片</v>
          </cell>
          <cell r="D46">
            <v>4600</v>
          </cell>
          <cell r="E46">
            <v>128800</v>
          </cell>
          <cell r="F46">
            <v>39593.12</v>
          </cell>
          <cell r="G46" t="str">
            <v>30.74%</v>
          </cell>
          <cell r="H46">
            <v>104.538461538462</v>
          </cell>
          <cell r="I46">
            <v>5060</v>
          </cell>
          <cell r="J46">
            <v>141680</v>
          </cell>
          <cell r="K46">
            <v>43552.432</v>
          </cell>
          <cell r="L46">
            <v>5428</v>
          </cell>
        </row>
        <row r="47">
          <cell r="A47">
            <v>367</v>
          </cell>
          <cell r="B47" t="str">
            <v>金带街药店</v>
          </cell>
          <cell r="C47" t="str">
            <v>崇州片</v>
          </cell>
          <cell r="D47">
            <v>4800</v>
          </cell>
          <cell r="E47">
            <v>134400</v>
          </cell>
          <cell r="F47">
            <v>43787.52</v>
          </cell>
          <cell r="G47" t="str">
            <v>32.58%</v>
          </cell>
          <cell r="H47">
            <v>75.4615384615385</v>
          </cell>
          <cell r="I47">
            <v>5280</v>
          </cell>
          <cell r="J47">
            <v>147840</v>
          </cell>
          <cell r="K47">
            <v>48166.272</v>
          </cell>
          <cell r="L47">
            <v>5568</v>
          </cell>
        </row>
        <row r="48">
          <cell r="A48">
            <v>745</v>
          </cell>
          <cell r="B48" t="str">
            <v>金牛区金沙路药店</v>
          </cell>
          <cell r="C48" t="str">
            <v>西门一片</v>
          </cell>
          <cell r="D48">
            <v>5800</v>
          </cell>
          <cell r="E48">
            <v>162400</v>
          </cell>
          <cell r="F48">
            <v>47469.52</v>
          </cell>
          <cell r="G48" t="str">
            <v>29.23%</v>
          </cell>
          <cell r="H48">
            <v>81.7692307692308</v>
          </cell>
          <cell r="I48">
            <v>6380</v>
          </cell>
          <cell r="J48">
            <v>178640</v>
          </cell>
          <cell r="K48">
            <v>52216.472</v>
          </cell>
          <cell r="L48">
            <v>6844</v>
          </cell>
        </row>
        <row r="49">
          <cell r="A49">
            <v>587</v>
          </cell>
          <cell r="B49" t="str">
            <v>都江堰景中路店</v>
          </cell>
          <cell r="C49" t="str">
            <v>都江堰片</v>
          </cell>
          <cell r="D49">
            <v>5500</v>
          </cell>
          <cell r="E49">
            <v>154000</v>
          </cell>
          <cell r="F49">
            <v>45676.4</v>
          </cell>
          <cell r="G49" t="str">
            <v>29.66%</v>
          </cell>
          <cell r="H49">
            <v>71.3076923076923</v>
          </cell>
          <cell r="I49">
            <v>6050</v>
          </cell>
          <cell r="J49">
            <v>169400</v>
          </cell>
          <cell r="K49">
            <v>50244.04</v>
          </cell>
          <cell r="L49">
            <v>6490</v>
          </cell>
        </row>
        <row r="50">
          <cell r="A50">
            <v>106569</v>
          </cell>
          <cell r="B50" t="str">
            <v>大悦路店</v>
          </cell>
          <cell r="C50" t="str">
            <v>西门一片</v>
          </cell>
          <cell r="D50">
            <v>6500</v>
          </cell>
          <cell r="E50">
            <v>182000</v>
          </cell>
          <cell r="F50">
            <v>51760.8</v>
          </cell>
          <cell r="G50" t="str">
            <v>28.44%</v>
          </cell>
          <cell r="H50">
            <v>77.8076923076923</v>
          </cell>
          <cell r="I50">
            <v>7280</v>
          </cell>
          <cell r="J50">
            <v>203840</v>
          </cell>
          <cell r="K50">
            <v>57972.096</v>
          </cell>
          <cell r="L50">
            <v>8125</v>
          </cell>
        </row>
        <row r="51">
          <cell r="A51">
            <v>717</v>
          </cell>
          <cell r="B51" t="str">
            <v>大邑县晋原镇通达东路五段药店</v>
          </cell>
          <cell r="C51" t="str">
            <v>城郊一片</v>
          </cell>
          <cell r="D51">
            <v>5600</v>
          </cell>
          <cell r="E51">
            <v>156800</v>
          </cell>
          <cell r="F51">
            <v>49392</v>
          </cell>
          <cell r="G51" t="str">
            <v>31.5%</v>
          </cell>
          <cell r="H51">
            <v>67.5384615384615</v>
          </cell>
          <cell r="I51">
            <v>6160</v>
          </cell>
          <cell r="J51">
            <v>172480</v>
          </cell>
          <cell r="K51">
            <v>54331.2</v>
          </cell>
          <cell r="L51">
            <v>6608</v>
          </cell>
        </row>
        <row r="52">
          <cell r="A52">
            <v>721</v>
          </cell>
          <cell r="B52" t="str">
            <v>邛崃市临邛镇洪川小区药店</v>
          </cell>
          <cell r="C52" t="str">
            <v>城郊一片</v>
          </cell>
          <cell r="D52">
            <v>5600</v>
          </cell>
          <cell r="E52">
            <v>156800</v>
          </cell>
          <cell r="F52">
            <v>50113.28</v>
          </cell>
          <cell r="G52" t="str">
            <v>31.96%</v>
          </cell>
          <cell r="H52">
            <v>80.6153846153846</v>
          </cell>
          <cell r="I52">
            <v>6160</v>
          </cell>
          <cell r="J52">
            <v>172480</v>
          </cell>
          <cell r="K52">
            <v>55124.608</v>
          </cell>
          <cell r="L52">
            <v>6608</v>
          </cell>
        </row>
        <row r="53">
          <cell r="A53">
            <v>748</v>
          </cell>
          <cell r="B53" t="str">
            <v>大邑县晋原镇东街药店</v>
          </cell>
          <cell r="C53" t="str">
            <v>城郊一片</v>
          </cell>
          <cell r="D53">
            <v>5200</v>
          </cell>
          <cell r="E53">
            <v>145600</v>
          </cell>
          <cell r="F53">
            <v>44582.72</v>
          </cell>
          <cell r="G53" t="str">
            <v>30.62%</v>
          </cell>
          <cell r="H53">
            <v>70.9615384615385</v>
          </cell>
          <cell r="I53">
            <v>5720</v>
          </cell>
          <cell r="J53">
            <v>160160</v>
          </cell>
          <cell r="K53">
            <v>49040.992</v>
          </cell>
          <cell r="L53">
            <v>6136</v>
          </cell>
        </row>
        <row r="54">
          <cell r="A54">
            <v>104428</v>
          </cell>
          <cell r="B54" t="str">
            <v>永康东路药店 </v>
          </cell>
          <cell r="C54" t="str">
            <v>崇州片</v>
          </cell>
          <cell r="D54">
            <v>5200</v>
          </cell>
          <cell r="E54">
            <v>145600</v>
          </cell>
          <cell r="F54">
            <v>45631.04</v>
          </cell>
          <cell r="G54" t="str">
            <v>31.34%</v>
          </cell>
          <cell r="H54">
            <v>84.6923076923077</v>
          </cell>
          <cell r="I54">
            <v>5720</v>
          </cell>
          <cell r="J54">
            <v>160160</v>
          </cell>
          <cell r="K54">
            <v>50194.144</v>
          </cell>
          <cell r="L54">
            <v>6136</v>
          </cell>
        </row>
        <row r="55">
          <cell r="A55">
            <v>106399</v>
          </cell>
          <cell r="B55" t="str">
            <v>蜀辉路店</v>
          </cell>
          <cell r="C55" t="str">
            <v>西门二片</v>
          </cell>
          <cell r="D55">
            <v>7500</v>
          </cell>
          <cell r="E55">
            <v>210000</v>
          </cell>
          <cell r="F55">
            <v>64533</v>
          </cell>
          <cell r="G55" t="str">
            <v>30.73%</v>
          </cell>
          <cell r="H55">
            <v>99.3076923076923</v>
          </cell>
          <cell r="I55">
            <v>8625</v>
          </cell>
          <cell r="J55">
            <v>241500</v>
          </cell>
          <cell r="K55">
            <v>74212.95</v>
          </cell>
          <cell r="L55">
            <v>9375</v>
          </cell>
        </row>
        <row r="56">
          <cell r="A56">
            <v>105267</v>
          </cell>
          <cell r="B56" t="str">
            <v>四川太极金牛区蜀汉路药店</v>
          </cell>
          <cell r="C56" t="str">
            <v>西门一片</v>
          </cell>
          <cell r="D56">
            <v>7200</v>
          </cell>
          <cell r="E56">
            <v>201600</v>
          </cell>
          <cell r="F56">
            <v>67213.44</v>
          </cell>
          <cell r="G56" t="str">
            <v>33.34%</v>
          </cell>
          <cell r="H56">
            <v>117</v>
          </cell>
          <cell r="I56">
            <v>7920</v>
          </cell>
          <cell r="J56">
            <v>221760</v>
          </cell>
          <cell r="K56">
            <v>73934.784</v>
          </cell>
          <cell r="L56">
            <v>8496</v>
          </cell>
        </row>
        <row r="57">
          <cell r="A57">
            <v>743</v>
          </cell>
          <cell r="B57" t="str">
            <v>成华区万宇路药店</v>
          </cell>
          <cell r="C57" t="str">
            <v>东南片区</v>
          </cell>
          <cell r="D57">
            <v>5000</v>
          </cell>
          <cell r="E57">
            <v>140000</v>
          </cell>
          <cell r="F57">
            <v>44800</v>
          </cell>
          <cell r="G57" t="str">
            <v>32%</v>
          </cell>
          <cell r="H57">
            <v>62.5</v>
          </cell>
          <cell r="I57">
            <v>5500</v>
          </cell>
          <cell r="J57">
            <v>154000</v>
          </cell>
          <cell r="K57">
            <v>49280</v>
          </cell>
          <cell r="L57">
            <v>5900</v>
          </cell>
        </row>
        <row r="58">
          <cell r="A58">
            <v>103199</v>
          </cell>
          <cell r="B58" t="str">
            <v>西林一街</v>
          </cell>
          <cell r="C58" t="str">
            <v>城中片</v>
          </cell>
          <cell r="D58">
            <v>5500</v>
          </cell>
          <cell r="E58">
            <v>154000</v>
          </cell>
          <cell r="F58">
            <v>51205</v>
          </cell>
          <cell r="G58" t="str">
            <v>33.25%</v>
          </cell>
          <cell r="H58">
            <v>82.3846153846154</v>
          </cell>
          <cell r="I58">
            <v>6050</v>
          </cell>
          <cell r="J58">
            <v>169400</v>
          </cell>
          <cell r="K58">
            <v>56325.5</v>
          </cell>
          <cell r="L58">
            <v>6490</v>
          </cell>
        </row>
        <row r="59">
          <cell r="A59">
            <v>103639</v>
          </cell>
          <cell r="B59" t="str">
            <v>金马河</v>
          </cell>
          <cell r="C59" t="str">
            <v>东南片区</v>
          </cell>
          <cell r="D59">
            <v>5800</v>
          </cell>
          <cell r="E59">
            <v>162400</v>
          </cell>
          <cell r="F59">
            <v>52568.88</v>
          </cell>
          <cell r="G59" t="str">
            <v>32.37%</v>
          </cell>
          <cell r="H59">
            <v>87.7692307692308</v>
          </cell>
          <cell r="I59">
            <v>6264</v>
          </cell>
          <cell r="J59">
            <v>175392</v>
          </cell>
          <cell r="K59">
            <v>56774.3904</v>
          </cell>
          <cell r="L59">
            <v>6728</v>
          </cell>
        </row>
        <row r="60">
          <cell r="A60">
            <v>716</v>
          </cell>
          <cell r="B60" t="str">
            <v>大邑县沙渠镇方圆路药店</v>
          </cell>
          <cell r="C60" t="str">
            <v>城郊一片</v>
          </cell>
          <cell r="D60">
            <v>5800</v>
          </cell>
          <cell r="E60">
            <v>162400</v>
          </cell>
          <cell r="F60">
            <v>51984.24</v>
          </cell>
          <cell r="G60" t="str">
            <v>32.01%</v>
          </cell>
          <cell r="H60">
            <v>53.0384615384615</v>
          </cell>
          <cell r="I60">
            <v>6380</v>
          </cell>
          <cell r="J60">
            <v>178640</v>
          </cell>
          <cell r="K60">
            <v>57182.664</v>
          </cell>
          <cell r="L60">
            <v>6844</v>
          </cell>
        </row>
        <row r="61">
          <cell r="A61">
            <v>108656</v>
          </cell>
          <cell r="B61" t="str">
            <v>四川太极新津五津西路二店</v>
          </cell>
          <cell r="C61" t="str">
            <v>新津片</v>
          </cell>
          <cell r="D61">
            <v>9500</v>
          </cell>
          <cell r="E61">
            <v>266000</v>
          </cell>
          <cell r="F61">
            <v>66739.4</v>
          </cell>
          <cell r="G61" t="str">
            <v>25.09%</v>
          </cell>
          <cell r="H61">
            <v>58.1153846153846</v>
          </cell>
          <cell r="I61">
            <v>10925</v>
          </cell>
          <cell r="J61">
            <v>305900</v>
          </cell>
          <cell r="K61">
            <v>76750.31</v>
          </cell>
          <cell r="L61">
            <v>11875</v>
          </cell>
        </row>
        <row r="62">
          <cell r="A62">
            <v>111219</v>
          </cell>
          <cell r="B62" t="str">
            <v>花照壁</v>
          </cell>
          <cell r="C62" t="str">
            <v>西门一片</v>
          </cell>
          <cell r="D62">
            <v>7600</v>
          </cell>
          <cell r="E62">
            <v>212800</v>
          </cell>
          <cell r="F62">
            <v>72947.84</v>
          </cell>
          <cell r="G62" t="str">
            <v>34.28%</v>
          </cell>
          <cell r="H62">
            <v>102.076923076923</v>
          </cell>
          <cell r="I62">
            <v>8208</v>
          </cell>
          <cell r="J62">
            <v>229824</v>
          </cell>
          <cell r="K62">
            <v>78783.6672</v>
          </cell>
          <cell r="L62">
            <v>8588</v>
          </cell>
        </row>
        <row r="63">
          <cell r="A63">
            <v>355</v>
          </cell>
          <cell r="B63" t="str">
            <v>双林路药店</v>
          </cell>
          <cell r="C63" t="str">
            <v>东南片区</v>
          </cell>
          <cell r="D63">
            <v>5200</v>
          </cell>
          <cell r="E63">
            <v>145600</v>
          </cell>
          <cell r="F63">
            <v>43083.04</v>
          </cell>
          <cell r="G63" t="str">
            <v>29.59%</v>
          </cell>
          <cell r="H63">
            <v>72.7307692307692</v>
          </cell>
          <cell r="I63">
            <v>5616</v>
          </cell>
          <cell r="J63">
            <v>157248</v>
          </cell>
          <cell r="K63">
            <v>46529.6832</v>
          </cell>
          <cell r="L63">
            <v>5876</v>
          </cell>
        </row>
        <row r="64">
          <cell r="A64">
            <v>102565</v>
          </cell>
          <cell r="B64" t="str">
            <v>武侯区佳灵路</v>
          </cell>
          <cell r="C64" t="str">
            <v>西门一片</v>
          </cell>
          <cell r="D64">
            <v>5500</v>
          </cell>
          <cell r="E64">
            <v>154000</v>
          </cell>
          <cell r="F64">
            <v>51497.6</v>
          </cell>
          <cell r="G64" t="str">
            <v>33.44%</v>
          </cell>
          <cell r="H64">
            <v>117.884615384615</v>
          </cell>
          <cell r="I64">
            <v>6050</v>
          </cell>
          <cell r="J64">
            <v>169400</v>
          </cell>
          <cell r="K64">
            <v>56647.36</v>
          </cell>
          <cell r="L64">
            <v>6380</v>
          </cell>
        </row>
        <row r="65">
          <cell r="A65">
            <v>308</v>
          </cell>
          <cell r="B65" t="str">
            <v>红星店</v>
          </cell>
          <cell r="C65" t="str">
            <v>城中片</v>
          </cell>
          <cell r="D65">
            <v>5600</v>
          </cell>
          <cell r="E65">
            <v>156800</v>
          </cell>
          <cell r="F65">
            <v>53578.56</v>
          </cell>
          <cell r="G65" t="str">
            <v>34.17%</v>
          </cell>
          <cell r="H65">
            <v>72.3076923076923</v>
          </cell>
          <cell r="I65">
            <v>6048</v>
          </cell>
          <cell r="J65">
            <v>169344</v>
          </cell>
          <cell r="K65">
            <v>57864.8448</v>
          </cell>
          <cell r="L65">
            <v>6328</v>
          </cell>
        </row>
        <row r="66">
          <cell r="A66">
            <v>111400</v>
          </cell>
          <cell r="B66" t="str">
            <v>杏林路</v>
          </cell>
          <cell r="C66" t="str">
            <v>城郊一片</v>
          </cell>
          <cell r="D66">
            <v>9000</v>
          </cell>
          <cell r="E66">
            <v>252000</v>
          </cell>
          <cell r="F66">
            <v>64234.8</v>
          </cell>
          <cell r="G66" t="str">
            <v>25.49%</v>
          </cell>
          <cell r="H66">
            <v>87.7692307692308</v>
          </cell>
          <cell r="I66">
            <v>10350</v>
          </cell>
          <cell r="J66">
            <v>289800</v>
          </cell>
          <cell r="K66">
            <v>73870.02</v>
          </cell>
          <cell r="L66">
            <v>11250</v>
          </cell>
        </row>
        <row r="67">
          <cell r="A67">
            <v>114622</v>
          </cell>
          <cell r="B67" t="str">
            <v>东昌路店</v>
          </cell>
          <cell r="C67" t="str">
            <v>城中片</v>
          </cell>
          <cell r="D67">
            <v>7000</v>
          </cell>
          <cell r="E67">
            <v>196000</v>
          </cell>
          <cell r="F67">
            <v>66365.6</v>
          </cell>
          <cell r="G67" t="str">
            <v>33.86%</v>
          </cell>
          <cell r="H67">
            <v>121.269230769231</v>
          </cell>
          <cell r="I67">
            <v>7700</v>
          </cell>
          <cell r="J67">
            <v>215600</v>
          </cell>
          <cell r="K67">
            <v>73002.16</v>
          </cell>
          <cell r="L67">
            <v>8750</v>
          </cell>
        </row>
        <row r="68">
          <cell r="A68">
            <v>103198</v>
          </cell>
          <cell r="B68" t="str">
            <v>贝森北路</v>
          </cell>
          <cell r="C68" t="str">
            <v>西门一片</v>
          </cell>
          <cell r="D68">
            <v>7400</v>
          </cell>
          <cell r="E68">
            <v>207200</v>
          </cell>
          <cell r="F68">
            <v>58575.44</v>
          </cell>
          <cell r="G68" t="str">
            <v>28.27%</v>
          </cell>
          <cell r="H68">
            <v>125.384615384615</v>
          </cell>
          <cell r="I68">
            <v>8140</v>
          </cell>
          <cell r="J68">
            <v>227920</v>
          </cell>
          <cell r="K68">
            <v>64432.984</v>
          </cell>
          <cell r="L68">
            <v>8584</v>
          </cell>
        </row>
        <row r="69">
          <cell r="A69">
            <v>359</v>
          </cell>
          <cell r="B69" t="str">
            <v>枣子巷药店</v>
          </cell>
          <cell r="C69" t="str">
            <v>西门一片</v>
          </cell>
          <cell r="D69">
            <v>7600</v>
          </cell>
          <cell r="E69">
            <v>212800</v>
          </cell>
          <cell r="F69">
            <v>64201.76</v>
          </cell>
          <cell r="G69" t="str">
            <v>30.17%</v>
          </cell>
          <cell r="H69">
            <v>111.461538461538</v>
          </cell>
          <cell r="I69">
            <v>8360</v>
          </cell>
          <cell r="J69">
            <v>234080</v>
          </cell>
          <cell r="K69">
            <v>70621.936</v>
          </cell>
          <cell r="L69">
            <v>8816</v>
          </cell>
        </row>
        <row r="70">
          <cell r="A70">
            <v>101453</v>
          </cell>
          <cell r="B70" t="str">
            <v>温江区公平街道江安路药店</v>
          </cell>
          <cell r="C70" t="str">
            <v>西门二片</v>
          </cell>
          <cell r="D70">
            <v>7000</v>
          </cell>
          <cell r="E70">
            <v>196000</v>
          </cell>
          <cell r="F70">
            <v>61191.2</v>
          </cell>
          <cell r="G70" t="str">
            <v>31.22%</v>
          </cell>
          <cell r="H70">
            <v>85.6538461538462</v>
          </cell>
          <cell r="I70">
            <v>7560</v>
          </cell>
          <cell r="J70">
            <v>211680</v>
          </cell>
          <cell r="K70">
            <v>66086.496</v>
          </cell>
          <cell r="L70">
            <v>7980</v>
          </cell>
        </row>
        <row r="71">
          <cell r="A71">
            <v>391</v>
          </cell>
          <cell r="B71" t="str">
            <v>金丝街药店</v>
          </cell>
          <cell r="C71" t="str">
            <v>城中片</v>
          </cell>
          <cell r="D71">
            <v>5800</v>
          </cell>
          <cell r="E71">
            <v>162400</v>
          </cell>
          <cell r="F71">
            <v>60445.28</v>
          </cell>
          <cell r="G71" t="str">
            <v>37.22%</v>
          </cell>
          <cell r="H71">
            <v>65.1538461538462</v>
          </cell>
          <cell r="I71">
            <v>6264</v>
          </cell>
          <cell r="J71">
            <v>175392</v>
          </cell>
          <cell r="K71">
            <v>65280.9024</v>
          </cell>
          <cell r="L71">
            <v>6554</v>
          </cell>
        </row>
        <row r="72">
          <cell r="A72">
            <v>106066</v>
          </cell>
          <cell r="B72" t="str">
            <v>梨花街</v>
          </cell>
          <cell r="C72" t="str">
            <v>旗舰片区</v>
          </cell>
          <cell r="D72">
            <v>7500</v>
          </cell>
          <cell r="E72">
            <v>210000</v>
          </cell>
          <cell r="F72">
            <v>78939</v>
          </cell>
          <cell r="G72" t="str">
            <v>37.59%</v>
          </cell>
          <cell r="H72">
            <v>127.846153846154</v>
          </cell>
          <cell r="I72">
            <v>8250</v>
          </cell>
          <cell r="J72">
            <v>231000</v>
          </cell>
          <cell r="K72">
            <v>86832.9</v>
          </cell>
          <cell r="L72">
            <v>8700</v>
          </cell>
        </row>
        <row r="73">
          <cell r="A73">
            <v>598</v>
          </cell>
          <cell r="B73" t="str">
            <v>锦江区水杉街药店</v>
          </cell>
          <cell r="C73" t="str">
            <v>城中片</v>
          </cell>
          <cell r="D73">
            <v>6800</v>
          </cell>
          <cell r="E73">
            <v>190400</v>
          </cell>
          <cell r="F73">
            <v>67782.4</v>
          </cell>
          <cell r="G73" t="str">
            <v>35.6%</v>
          </cell>
          <cell r="H73">
            <v>108.076923076923</v>
          </cell>
          <cell r="I73">
            <v>7344</v>
          </cell>
          <cell r="J73">
            <v>205632</v>
          </cell>
          <cell r="K73">
            <v>73204.992</v>
          </cell>
          <cell r="L73">
            <v>7684</v>
          </cell>
        </row>
        <row r="74">
          <cell r="A74">
            <v>107658</v>
          </cell>
          <cell r="B74" t="str">
            <v>四川太极新都区新都街道万和北路药店</v>
          </cell>
          <cell r="C74" t="str">
            <v>西门二片</v>
          </cell>
          <cell r="D74">
            <v>8500</v>
          </cell>
          <cell r="E74">
            <v>238000</v>
          </cell>
          <cell r="F74">
            <v>76041</v>
          </cell>
          <cell r="G74" t="str">
            <v>31.95%</v>
          </cell>
          <cell r="H74">
            <v>135.538461538462</v>
          </cell>
          <cell r="I74">
            <v>9350</v>
          </cell>
          <cell r="J74">
            <v>261800</v>
          </cell>
          <cell r="K74">
            <v>83645.1</v>
          </cell>
          <cell r="L74">
            <v>10625</v>
          </cell>
        </row>
        <row r="75">
          <cell r="A75">
            <v>726</v>
          </cell>
          <cell r="B75" t="str">
            <v>金牛区交大路第三药店</v>
          </cell>
          <cell r="C75" t="str">
            <v>西门一片</v>
          </cell>
          <cell r="D75">
            <v>7200</v>
          </cell>
          <cell r="E75">
            <v>201600</v>
          </cell>
          <cell r="F75">
            <v>55460.16</v>
          </cell>
          <cell r="G75" t="str">
            <v>27.51%</v>
          </cell>
          <cell r="H75">
            <v>113.461538461538</v>
          </cell>
          <cell r="I75">
            <v>7776</v>
          </cell>
          <cell r="J75">
            <v>217728</v>
          </cell>
          <cell r="K75">
            <v>59896.9728</v>
          </cell>
          <cell r="L75">
            <v>8136</v>
          </cell>
        </row>
        <row r="76">
          <cell r="A76">
            <v>515</v>
          </cell>
          <cell r="B76" t="str">
            <v>成华区崔家店路药店</v>
          </cell>
          <cell r="C76" t="str">
            <v>东南片区</v>
          </cell>
          <cell r="D76">
            <v>5800</v>
          </cell>
          <cell r="E76">
            <v>162400</v>
          </cell>
          <cell r="F76">
            <v>46348.96</v>
          </cell>
          <cell r="G76" t="str">
            <v>28.54%</v>
          </cell>
          <cell r="H76">
            <v>99.3076923076923</v>
          </cell>
          <cell r="I76">
            <v>6380</v>
          </cell>
          <cell r="J76">
            <v>178640</v>
          </cell>
          <cell r="K76">
            <v>50983.856</v>
          </cell>
          <cell r="L76">
            <v>6612</v>
          </cell>
        </row>
        <row r="77">
          <cell r="A77">
            <v>105751</v>
          </cell>
          <cell r="B77" t="str">
            <v>新下街</v>
          </cell>
          <cell r="C77" t="str">
            <v>东南片区</v>
          </cell>
          <cell r="D77">
            <v>6800</v>
          </cell>
          <cell r="E77">
            <v>190400</v>
          </cell>
          <cell r="F77">
            <v>58548</v>
          </cell>
          <cell r="G77" t="str">
            <v>30.75%</v>
          </cell>
          <cell r="H77">
            <v>96.2307692307692</v>
          </cell>
          <cell r="I77">
            <v>7480</v>
          </cell>
          <cell r="J77">
            <v>209440</v>
          </cell>
          <cell r="K77">
            <v>64402.8</v>
          </cell>
          <cell r="L77">
            <v>8024</v>
          </cell>
        </row>
        <row r="78">
          <cell r="A78">
            <v>54</v>
          </cell>
          <cell r="B78" t="str">
            <v>怀远店</v>
          </cell>
          <cell r="C78" t="str">
            <v>崇州片</v>
          </cell>
          <cell r="D78">
            <v>7800</v>
          </cell>
          <cell r="E78">
            <v>218400</v>
          </cell>
          <cell r="F78">
            <v>71154.72</v>
          </cell>
          <cell r="G78" t="str">
            <v>32.58%</v>
          </cell>
          <cell r="H78">
            <v>104.961538461538</v>
          </cell>
          <cell r="I78">
            <v>8424</v>
          </cell>
          <cell r="J78">
            <v>235872</v>
          </cell>
          <cell r="K78">
            <v>76847.0976</v>
          </cell>
          <cell r="L78">
            <v>8892</v>
          </cell>
        </row>
        <row r="79">
          <cell r="A79">
            <v>399</v>
          </cell>
          <cell r="B79" t="str">
            <v>高新天久北巷药店</v>
          </cell>
          <cell r="C79" t="str">
            <v>西门一片</v>
          </cell>
          <cell r="D79">
            <v>7000</v>
          </cell>
          <cell r="E79">
            <v>196000</v>
          </cell>
          <cell r="F79">
            <v>62876.8</v>
          </cell>
          <cell r="G79" t="str">
            <v>32.08%</v>
          </cell>
          <cell r="H79">
            <v>75.6923076923077</v>
          </cell>
          <cell r="I79">
            <v>7560</v>
          </cell>
          <cell r="J79">
            <v>211680</v>
          </cell>
          <cell r="K79">
            <v>67906.944</v>
          </cell>
          <cell r="L79">
            <v>7910</v>
          </cell>
        </row>
        <row r="80">
          <cell r="A80">
            <v>511</v>
          </cell>
          <cell r="B80" t="str">
            <v>成华杉板桥南一路店</v>
          </cell>
          <cell r="C80" t="str">
            <v>东南片区</v>
          </cell>
          <cell r="D80">
            <v>8100</v>
          </cell>
          <cell r="E80">
            <v>226800</v>
          </cell>
          <cell r="F80">
            <v>72802.8</v>
          </cell>
          <cell r="G80" t="str">
            <v>32.1%</v>
          </cell>
          <cell r="H80">
            <v>130.115384615385</v>
          </cell>
          <cell r="I80">
            <v>8910</v>
          </cell>
          <cell r="J80">
            <v>249480</v>
          </cell>
          <cell r="K80">
            <v>80083.08</v>
          </cell>
          <cell r="L80">
            <v>9396</v>
          </cell>
        </row>
        <row r="81">
          <cell r="A81">
            <v>747</v>
          </cell>
          <cell r="B81" t="str">
            <v>郫县郫筒镇一环路东南段药店</v>
          </cell>
          <cell r="C81" t="str">
            <v>城中片</v>
          </cell>
          <cell r="D81">
            <v>7200</v>
          </cell>
          <cell r="E81">
            <v>201600</v>
          </cell>
          <cell r="F81">
            <v>55359.36</v>
          </cell>
          <cell r="G81" t="str">
            <v>27.46%</v>
          </cell>
          <cell r="H81">
            <v>57.0384615384615</v>
          </cell>
          <cell r="I81">
            <v>7776</v>
          </cell>
          <cell r="J81">
            <v>217728</v>
          </cell>
          <cell r="K81">
            <v>59788.1088</v>
          </cell>
          <cell r="L81">
            <v>8136</v>
          </cell>
        </row>
        <row r="82">
          <cell r="A82">
            <v>357</v>
          </cell>
          <cell r="B82" t="str">
            <v>清江东路药店</v>
          </cell>
          <cell r="C82" t="str">
            <v>西门一片</v>
          </cell>
          <cell r="D82">
            <v>8300</v>
          </cell>
          <cell r="E82">
            <v>232400</v>
          </cell>
          <cell r="F82">
            <v>75622.96</v>
          </cell>
          <cell r="G82" t="str">
            <v>32.54%</v>
          </cell>
          <cell r="H82">
            <v>84.3846153846154</v>
          </cell>
          <cell r="I82">
            <v>8964</v>
          </cell>
          <cell r="J82">
            <v>250992</v>
          </cell>
          <cell r="K82">
            <v>81672.7968</v>
          </cell>
          <cell r="L82">
            <v>9379</v>
          </cell>
        </row>
        <row r="83">
          <cell r="A83">
            <v>754</v>
          </cell>
          <cell r="B83" t="str">
            <v>崇州市崇阳镇尚贤坊街药店</v>
          </cell>
          <cell r="C83" t="str">
            <v>崇州片</v>
          </cell>
          <cell r="D83">
            <v>4400</v>
          </cell>
          <cell r="E83">
            <v>123200</v>
          </cell>
          <cell r="F83">
            <v>38265.92</v>
          </cell>
          <cell r="G83" t="str">
            <v>31.06%</v>
          </cell>
          <cell r="H83">
            <v>61.6153846153846</v>
          </cell>
          <cell r="I83">
            <v>4752</v>
          </cell>
          <cell r="J83">
            <v>133056</v>
          </cell>
          <cell r="K83">
            <v>41327.1936</v>
          </cell>
          <cell r="L83">
            <v>4972</v>
          </cell>
        </row>
        <row r="84">
          <cell r="A84">
            <v>377</v>
          </cell>
          <cell r="B84" t="str">
            <v>新园大道药店</v>
          </cell>
          <cell r="C84" t="str">
            <v>东南片区</v>
          </cell>
          <cell r="D84">
            <v>7000</v>
          </cell>
          <cell r="E84">
            <v>196000</v>
          </cell>
          <cell r="F84">
            <v>63386.4</v>
          </cell>
          <cell r="G84" t="str">
            <v>32.34%</v>
          </cell>
          <cell r="H84">
            <v>124.653846153846</v>
          </cell>
          <cell r="I84">
            <v>7560</v>
          </cell>
          <cell r="J84">
            <v>211680</v>
          </cell>
          <cell r="K84">
            <v>68457.312</v>
          </cell>
          <cell r="L84">
            <v>7910</v>
          </cell>
        </row>
        <row r="85">
          <cell r="A85">
            <v>746</v>
          </cell>
          <cell r="B85" t="str">
            <v>大邑县晋原镇内蒙古大道桃源药店</v>
          </cell>
          <cell r="C85" t="str">
            <v>城郊一片</v>
          </cell>
          <cell r="D85">
            <v>7500</v>
          </cell>
          <cell r="E85">
            <v>210000</v>
          </cell>
          <cell r="F85">
            <v>66654</v>
          </cell>
          <cell r="G85" t="str">
            <v>31.74%</v>
          </cell>
          <cell r="H85">
            <v>109.461538461538</v>
          </cell>
          <cell r="I85">
            <v>8100</v>
          </cell>
          <cell r="J85">
            <v>226800</v>
          </cell>
          <cell r="K85">
            <v>71986.32</v>
          </cell>
          <cell r="L85">
            <v>8475</v>
          </cell>
        </row>
        <row r="86">
          <cell r="A86">
            <v>737</v>
          </cell>
          <cell r="B86" t="str">
            <v>高新区大源北街药店</v>
          </cell>
          <cell r="C86" t="str">
            <v>东南片区</v>
          </cell>
          <cell r="D86">
            <v>7500</v>
          </cell>
          <cell r="E86">
            <v>210000</v>
          </cell>
          <cell r="F86">
            <v>66507</v>
          </cell>
          <cell r="G86" t="str">
            <v>31.67%</v>
          </cell>
          <cell r="H86">
            <v>106.961538461538</v>
          </cell>
          <cell r="I86">
            <v>8250</v>
          </cell>
          <cell r="J86">
            <v>231000</v>
          </cell>
          <cell r="K86">
            <v>73157.7</v>
          </cell>
          <cell r="L86">
            <v>8550</v>
          </cell>
        </row>
        <row r="87">
          <cell r="A87">
            <v>514</v>
          </cell>
          <cell r="B87" t="str">
            <v>新津邓双镇岷江店</v>
          </cell>
          <cell r="C87" t="str">
            <v>新津片</v>
          </cell>
          <cell r="D87">
            <v>7500</v>
          </cell>
          <cell r="E87">
            <v>210000</v>
          </cell>
          <cell r="F87">
            <v>67179</v>
          </cell>
          <cell r="G87" t="str">
            <v>31.99%</v>
          </cell>
          <cell r="H87">
            <v>134.230769230769</v>
          </cell>
          <cell r="I87">
            <v>8100</v>
          </cell>
          <cell r="J87">
            <v>226800</v>
          </cell>
          <cell r="K87">
            <v>72553.32</v>
          </cell>
          <cell r="L87">
            <v>8475</v>
          </cell>
        </row>
        <row r="88">
          <cell r="A88">
            <v>379</v>
          </cell>
          <cell r="B88" t="str">
            <v>土龙路药店</v>
          </cell>
          <cell r="C88" t="str">
            <v>西门一片</v>
          </cell>
          <cell r="D88">
            <v>8000</v>
          </cell>
          <cell r="E88">
            <v>224000</v>
          </cell>
          <cell r="F88">
            <v>70784</v>
          </cell>
          <cell r="G88" t="str">
            <v>31.6%</v>
          </cell>
          <cell r="H88">
            <v>120.807692307692</v>
          </cell>
          <cell r="I88">
            <v>8640</v>
          </cell>
          <cell r="J88">
            <v>241920</v>
          </cell>
          <cell r="K88">
            <v>76446.72</v>
          </cell>
          <cell r="L88">
            <v>9040</v>
          </cell>
        </row>
        <row r="89">
          <cell r="A89">
            <v>513</v>
          </cell>
          <cell r="B89" t="str">
            <v>武侯区顺和街店</v>
          </cell>
          <cell r="C89" t="str">
            <v>西门一片</v>
          </cell>
          <cell r="D89">
            <v>7500</v>
          </cell>
          <cell r="E89">
            <v>210000</v>
          </cell>
          <cell r="F89">
            <v>66843</v>
          </cell>
          <cell r="G89" t="str">
            <v>31.83%</v>
          </cell>
          <cell r="H89">
            <v>109.115384615385</v>
          </cell>
          <cell r="I89">
            <v>8100</v>
          </cell>
          <cell r="J89">
            <v>226800</v>
          </cell>
          <cell r="K89">
            <v>72190.44</v>
          </cell>
          <cell r="L89">
            <v>8475</v>
          </cell>
        </row>
        <row r="90">
          <cell r="A90">
            <v>724</v>
          </cell>
          <cell r="B90" t="str">
            <v>锦江区观音桥街药店</v>
          </cell>
          <cell r="C90" t="str">
            <v>城中片</v>
          </cell>
          <cell r="D90">
            <v>7500</v>
          </cell>
          <cell r="E90">
            <v>210000</v>
          </cell>
          <cell r="F90">
            <v>71526</v>
          </cell>
          <cell r="G90" t="str">
            <v>34.06%</v>
          </cell>
          <cell r="H90">
            <v>99.0384615384615</v>
          </cell>
          <cell r="I90">
            <v>8100</v>
          </cell>
          <cell r="J90">
            <v>226800</v>
          </cell>
          <cell r="K90">
            <v>77248.08</v>
          </cell>
          <cell r="L90">
            <v>8475</v>
          </cell>
        </row>
        <row r="91">
          <cell r="A91">
            <v>387</v>
          </cell>
          <cell r="B91" t="str">
            <v>新乐中街药店</v>
          </cell>
          <cell r="C91" t="str">
            <v>东南片区</v>
          </cell>
          <cell r="D91">
            <v>7500</v>
          </cell>
          <cell r="E91">
            <v>210000</v>
          </cell>
          <cell r="F91">
            <v>69342</v>
          </cell>
          <cell r="G91" t="str">
            <v>33.02%</v>
          </cell>
          <cell r="H91">
            <v>121.653846153846</v>
          </cell>
          <cell r="I91">
            <v>7875</v>
          </cell>
          <cell r="J91">
            <v>220500</v>
          </cell>
          <cell r="K91">
            <v>72809.1</v>
          </cell>
          <cell r="L91">
            <v>8475</v>
          </cell>
        </row>
        <row r="92">
          <cell r="A92">
            <v>102934</v>
          </cell>
          <cell r="B92" t="str">
            <v>银河北街</v>
          </cell>
          <cell r="C92" t="str">
            <v>西门一片</v>
          </cell>
          <cell r="D92">
            <v>8000</v>
          </cell>
          <cell r="E92">
            <v>224000</v>
          </cell>
          <cell r="F92">
            <v>73046.4</v>
          </cell>
          <cell r="G92" t="str">
            <v>32.61%</v>
          </cell>
          <cell r="H92">
            <v>110.653846153846</v>
          </cell>
          <cell r="I92">
            <v>8640</v>
          </cell>
          <cell r="J92">
            <v>241920</v>
          </cell>
          <cell r="K92">
            <v>78890.112</v>
          </cell>
          <cell r="L92">
            <v>9040</v>
          </cell>
        </row>
        <row r="93">
          <cell r="A93">
            <v>730</v>
          </cell>
          <cell r="B93" t="str">
            <v>新都区新繁镇繁江北路药店</v>
          </cell>
          <cell r="C93" t="str">
            <v>西门二片</v>
          </cell>
          <cell r="D93">
            <v>9500</v>
          </cell>
          <cell r="E93">
            <v>266000</v>
          </cell>
          <cell r="F93">
            <v>77725.2</v>
          </cell>
          <cell r="G93" t="str">
            <v>29.22%</v>
          </cell>
          <cell r="H93">
            <v>149.153846153846</v>
          </cell>
          <cell r="I93">
            <v>10260</v>
          </cell>
          <cell r="J93">
            <v>287280</v>
          </cell>
          <cell r="K93">
            <v>83943.216</v>
          </cell>
          <cell r="L93">
            <v>10925</v>
          </cell>
        </row>
        <row r="94">
          <cell r="A94">
            <v>311</v>
          </cell>
          <cell r="B94" t="str">
            <v>西部店</v>
          </cell>
          <cell r="C94" t="str">
            <v>西门一片</v>
          </cell>
          <cell r="D94">
            <v>5880</v>
          </cell>
          <cell r="E94">
            <v>164640</v>
          </cell>
          <cell r="F94">
            <v>41011.824</v>
          </cell>
          <cell r="G94" t="str">
            <v>24.91%</v>
          </cell>
          <cell r="H94">
            <v>29</v>
          </cell>
          <cell r="I94">
            <v>6174</v>
          </cell>
          <cell r="J94">
            <v>172872</v>
          </cell>
          <cell r="K94">
            <v>43062.4152</v>
          </cell>
          <cell r="L94">
            <v>6820.8</v>
          </cell>
        </row>
        <row r="95">
          <cell r="A95">
            <v>744</v>
          </cell>
          <cell r="B95" t="str">
            <v>武侯区科华街药店</v>
          </cell>
          <cell r="C95" t="str">
            <v>城中片</v>
          </cell>
          <cell r="D95">
            <v>8000</v>
          </cell>
          <cell r="E95">
            <v>224000</v>
          </cell>
          <cell r="F95">
            <v>71008</v>
          </cell>
          <cell r="G95" t="str">
            <v>31.7%</v>
          </cell>
          <cell r="H95">
            <v>62.5769230769231</v>
          </cell>
          <cell r="I95">
            <v>8640</v>
          </cell>
          <cell r="J95">
            <v>241920</v>
          </cell>
          <cell r="K95">
            <v>76688.64</v>
          </cell>
          <cell r="L95">
            <v>9040</v>
          </cell>
        </row>
        <row r="96">
          <cell r="A96">
            <v>373</v>
          </cell>
          <cell r="B96" t="str">
            <v>通盈街药店</v>
          </cell>
          <cell r="C96" t="str">
            <v>城中片</v>
          </cell>
          <cell r="D96">
            <v>9200</v>
          </cell>
          <cell r="E96">
            <v>257600</v>
          </cell>
          <cell r="F96">
            <v>83436.64</v>
          </cell>
          <cell r="G96" t="str">
            <v>32.39%</v>
          </cell>
          <cell r="H96">
            <v>115.807692307692</v>
          </cell>
          <cell r="I96">
            <v>9936</v>
          </cell>
          <cell r="J96">
            <v>278208</v>
          </cell>
          <cell r="K96">
            <v>90111.5712</v>
          </cell>
          <cell r="L96">
            <v>10396</v>
          </cell>
        </row>
        <row r="97">
          <cell r="A97">
            <v>578</v>
          </cell>
          <cell r="B97" t="str">
            <v>成华区华油路药店</v>
          </cell>
          <cell r="C97" t="str">
            <v>城中片</v>
          </cell>
          <cell r="D97">
            <v>8200</v>
          </cell>
          <cell r="E97">
            <v>229600</v>
          </cell>
          <cell r="F97">
            <v>77650.72</v>
          </cell>
          <cell r="G97" t="str">
            <v>33.82%</v>
          </cell>
          <cell r="H97">
            <v>107.5</v>
          </cell>
          <cell r="I97">
            <v>8856</v>
          </cell>
          <cell r="J97">
            <v>247968</v>
          </cell>
          <cell r="K97">
            <v>83862.7776</v>
          </cell>
          <cell r="L97">
            <v>9266</v>
          </cell>
        </row>
        <row r="98">
          <cell r="A98">
            <v>546</v>
          </cell>
          <cell r="B98" t="str">
            <v>锦江区榕声路店</v>
          </cell>
          <cell r="C98" t="str">
            <v>城中片</v>
          </cell>
          <cell r="D98">
            <v>9500</v>
          </cell>
          <cell r="E98">
            <v>266000</v>
          </cell>
          <cell r="F98">
            <v>89908</v>
          </cell>
          <cell r="G98" t="str">
            <v>33.8%</v>
          </cell>
          <cell r="H98">
            <v>152.923076923077</v>
          </cell>
          <cell r="I98">
            <v>10260</v>
          </cell>
          <cell r="J98">
            <v>287280</v>
          </cell>
          <cell r="K98">
            <v>97100.64</v>
          </cell>
          <cell r="L98">
            <v>10735</v>
          </cell>
        </row>
        <row r="99">
          <cell r="A99">
            <v>709</v>
          </cell>
          <cell r="B99" t="str">
            <v>新都区马超东路店</v>
          </cell>
          <cell r="C99" t="str">
            <v>西门二片</v>
          </cell>
          <cell r="D99">
            <v>7800</v>
          </cell>
          <cell r="E99">
            <v>218400</v>
          </cell>
          <cell r="F99">
            <v>62702.64</v>
          </cell>
          <cell r="G99" t="str">
            <v>28.71%</v>
          </cell>
          <cell r="H99">
            <v>104.576923076923</v>
          </cell>
          <cell r="I99">
            <v>8424</v>
          </cell>
          <cell r="J99">
            <v>235872</v>
          </cell>
          <cell r="K99">
            <v>67718.8512</v>
          </cell>
          <cell r="L99">
            <v>8814</v>
          </cell>
        </row>
        <row r="100">
          <cell r="A100">
            <v>585</v>
          </cell>
          <cell r="B100" t="str">
            <v>成华区羊子山西路药店（兴元华盛）</v>
          </cell>
          <cell r="C100" t="str">
            <v>城中片</v>
          </cell>
          <cell r="D100">
            <v>9200</v>
          </cell>
          <cell r="E100">
            <v>257600</v>
          </cell>
          <cell r="F100">
            <v>80087.84</v>
          </cell>
          <cell r="G100" t="str">
            <v>31.09%</v>
          </cell>
          <cell r="H100">
            <v>133</v>
          </cell>
          <cell r="I100">
            <v>9660</v>
          </cell>
          <cell r="J100">
            <v>270480</v>
          </cell>
          <cell r="K100">
            <v>84092.232</v>
          </cell>
          <cell r="L100">
            <v>10304</v>
          </cell>
        </row>
        <row r="101">
          <cell r="A101">
            <v>114685</v>
          </cell>
          <cell r="B101" t="str">
            <v>三医院店（青龙街）</v>
          </cell>
          <cell r="C101" t="str">
            <v>城中片</v>
          </cell>
          <cell r="D101">
            <v>29000</v>
          </cell>
          <cell r="E101">
            <v>812000</v>
          </cell>
          <cell r="F101">
            <v>203000</v>
          </cell>
          <cell r="G101">
            <v>0.25</v>
          </cell>
          <cell r="H101">
            <v>124.269230769231</v>
          </cell>
          <cell r="I101">
            <v>31900</v>
          </cell>
          <cell r="J101">
            <v>893200</v>
          </cell>
          <cell r="K101">
            <v>223300</v>
          </cell>
          <cell r="L101">
            <v>36250</v>
          </cell>
        </row>
        <row r="102">
          <cell r="A102">
            <v>742</v>
          </cell>
          <cell r="B102" t="str">
            <v>锦江区庆云南街药店</v>
          </cell>
          <cell r="C102" t="str">
            <v>旗舰片区</v>
          </cell>
          <cell r="D102">
            <v>10500</v>
          </cell>
          <cell r="E102">
            <v>294000</v>
          </cell>
          <cell r="F102">
            <v>73500</v>
          </cell>
          <cell r="G102">
            <v>0.25</v>
          </cell>
          <cell r="H102">
            <v>140.423076923077</v>
          </cell>
          <cell r="I102">
            <v>11340</v>
          </cell>
          <cell r="J102">
            <v>317520</v>
          </cell>
          <cell r="K102">
            <v>79380</v>
          </cell>
          <cell r="L102">
            <v>11865</v>
          </cell>
        </row>
        <row r="103">
          <cell r="A103">
            <v>581</v>
          </cell>
          <cell r="B103" t="str">
            <v>成华区二环路北四段药店（汇融名城）</v>
          </cell>
          <cell r="C103" t="str">
            <v>城中片</v>
          </cell>
          <cell r="D103">
            <v>8500</v>
          </cell>
          <cell r="E103">
            <v>238000</v>
          </cell>
          <cell r="F103">
            <v>70947.8</v>
          </cell>
          <cell r="G103">
            <v>0.2981</v>
          </cell>
          <cell r="H103">
            <v>149.846153846154</v>
          </cell>
          <cell r="I103">
            <v>9180</v>
          </cell>
          <cell r="J103">
            <v>257040</v>
          </cell>
          <cell r="K103">
            <v>76623.624</v>
          </cell>
          <cell r="L103">
            <v>9520</v>
          </cell>
        </row>
        <row r="104">
          <cell r="A104">
            <v>707</v>
          </cell>
          <cell r="B104" t="str">
            <v>成华区万科路药店</v>
          </cell>
          <cell r="C104" t="str">
            <v>东南片区</v>
          </cell>
          <cell r="D104">
            <v>10000</v>
          </cell>
          <cell r="E104">
            <v>280000</v>
          </cell>
          <cell r="F104">
            <v>84000</v>
          </cell>
          <cell r="G104">
            <v>0.3</v>
          </cell>
          <cell r="H104">
            <v>157</v>
          </cell>
          <cell r="I104">
            <v>10800</v>
          </cell>
          <cell r="J104">
            <v>302400</v>
          </cell>
          <cell r="K104">
            <v>90720</v>
          </cell>
          <cell r="L104">
            <v>11000</v>
          </cell>
        </row>
        <row r="105">
          <cell r="A105">
            <v>712</v>
          </cell>
          <cell r="B105" t="str">
            <v>成华区华泰路药店</v>
          </cell>
          <cell r="C105" t="str">
            <v>东南片区</v>
          </cell>
          <cell r="D105">
            <v>10500</v>
          </cell>
          <cell r="E105">
            <v>294000</v>
          </cell>
          <cell r="F105">
            <v>102900</v>
          </cell>
          <cell r="G105">
            <v>0.35</v>
          </cell>
          <cell r="H105">
            <v>173.153846153846</v>
          </cell>
          <cell r="I105">
            <v>11025</v>
          </cell>
          <cell r="J105">
            <v>308700</v>
          </cell>
          <cell r="K105">
            <v>108045</v>
          </cell>
          <cell r="L105">
            <v>11550</v>
          </cell>
        </row>
        <row r="106">
          <cell r="A106">
            <v>385</v>
          </cell>
          <cell r="B106" t="str">
            <v>五津西路药店</v>
          </cell>
          <cell r="C106" t="str">
            <v>新津片</v>
          </cell>
          <cell r="D106">
            <v>11880</v>
          </cell>
          <cell r="E106">
            <v>332640</v>
          </cell>
          <cell r="F106">
            <v>88349.184</v>
          </cell>
          <cell r="G106" t="str">
            <v>26.56%</v>
          </cell>
          <cell r="H106">
            <v>101.692307692308</v>
          </cell>
          <cell r="I106">
            <v>12830.4</v>
          </cell>
          <cell r="J106">
            <v>359251.2</v>
          </cell>
          <cell r="K106">
            <v>95417.11872</v>
          </cell>
          <cell r="L106">
            <v>13305.6</v>
          </cell>
        </row>
        <row r="107">
          <cell r="A107">
            <v>571</v>
          </cell>
          <cell r="B107" t="str">
            <v>高新区民丰大道西段药店</v>
          </cell>
          <cell r="C107" t="str">
            <v>东南片区</v>
          </cell>
          <cell r="D107">
            <v>14000</v>
          </cell>
          <cell r="E107">
            <v>392000</v>
          </cell>
          <cell r="F107">
            <v>122500</v>
          </cell>
          <cell r="G107" t="str">
            <v>31.25%</v>
          </cell>
          <cell r="H107">
            <v>120.346153846154</v>
          </cell>
          <cell r="I107">
            <v>15120</v>
          </cell>
          <cell r="J107">
            <v>423360</v>
          </cell>
          <cell r="K107">
            <v>132300</v>
          </cell>
          <cell r="L107">
            <v>15400</v>
          </cell>
        </row>
        <row r="108">
          <cell r="A108">
            <v>343</v>
          </cell>
          <cell r="B108" t="str">
            <v>光华药店</v>
          </cell>
          <cell r="C108" t="str">
            <v>西门一片</v>
          </cell>
          <cell r="D108">
            <v>17000</v>
          </cell>
          <cell r="E108">
            <v>476000</v>
          </cell>
          <cell r="F108">
            <v>142800</v>
          </cell>
          <cell r="G108">
            <v>0.3</v>
          </cell>
          <cell r="H108">
            <v>139.615384615385</v>
          </cell>
          <cell r="I108">
            <v>18360</v>
          </cell>
          <cell r="J108">
            <v>514080</v>
          </cell>
          <cell r="K108">
            <v>154224</v>
          </cell>
          <cell r="L108">
            <v>18700</v>
          </cell>
        </row>
        <row r="109">
          <cell r="A109">
            <v>341</v>
          </cell>
          <cell r="B109" t="str">
            <v>邛崃中心药店</v>
          </cell>
          <cell r="C109" t="str">
            <v>城郊一片</v>
          </cell>
          <cell r="D109">
            <v>13000</v>
          </cell>
          <cell r="E109">
            <v>364000</v>
          </cell>
          <cell r="F109">
            <v>120192.8</v>
          </cell>
          <cell r="G109" t="str">
            <v>33.02%</v>
          </cell>
          <cell r="H109">
            <v>133.730769230769</v>
          </cell>
          <cell r="I109">
            <v>14040</v>
          </cell>
          <cell r="J109">
            <v>393120</v>
          </cell>
          <cell r="K109">
            <v>129808.224</v>
          </cell>
          <cell r="L109">
            <v>14950</v>
          </cell>
        </row>
        <row r="110">
          <cell r="A110">
            <v>337</v>
          </cell>
          <cell r="B110" t="str">
            <v>四川太极浆洗街药店</v>
          </cell>
          <cell r="C110" t="str">
            <v>城中片</v>
          </cell>
          <cell r="D110">
            <v>24000</v>
          </cell>
          <cell r="E110">
            <v>672000</v>
          </cell>
          <cell r="F110">
            <v>196828.8</v>
          </cell>
          <cell r="G110" t="str">
            <v>29.29%</v>
          </cell>
          <cell r="H110">
            <v>215.307692307692</v>
          </cell>
          <cell r="I110">
            <v>25200</v>
          </cell>
          <cell r="J110">
            <v>705600</v>
          </cell>
          <cell r="K110">
            <v>206670.24</v>
          </cell>
          <cell r="L110">
            <v>26400</v>
          </cell>
        </row>
        <row r="111">
          <cell r="A111">
            <v>517</v>
          </cell>
          <cell r="B111" t="str">
            <v>青羊区北东街店</v>
          </cell>
          <cell r="C111" t="str">
            <v>城中片</v>
          </cell>
          <cell r="D111">
            <v>25000</v>
          </cell>
          <cell r="E111">
            <v>700000</v>
          </cell>
          <cell r="F111">
            <v>149100</v>
          </cell>
          <cell r="G111" t="str">
            <v>21.3%</v>
          </cell>
          <cell r="H111">
            <v>237.884615384615</v>
          </cell>
          <cell r="I111">
            <v>26250</v>
          </cell>
          <cell r="J111">
            <v>735000</v>
          </cell>
          <cell r="K111">
            <v>156555</v>
          </cell>
          <cell r="L111">
            <v>27500</v>
          </cell>
        </row>
        <row r="112">
          <cell r="A112">
            <v>750</v>
          </cell>
          <cell r="B112" t="str">
            <v>成都成汉太极大药房有限公司</v>
          </cell>
          <cell r="C112" t="str">
            <v>旗舰片区</v>
          </cell>
          <cell r="D112">
            <v>28000</v>
          </cell>
          <cell r="E112">
            <v>784000</v>
          </cell>
          <cell r="F112">
            <v>235356.8</v>
          </cell>
          <cell r="G112" t="str">
            <v>30.02%</v>
          </cell>
          <cell r="H112">
            <v>229.038461538462</v>
          </cell>
          <cell r="I112">
            <v>29400</v>
          </cell>
          <cell r="J112">
            <v>823200</v>
          </cell>
          <cell r="K112">
            <v>247124.64</v>
          </cell>
          <cell r="L112">
            <v>30800</v>
          </cell>
        </row>
        <row r="113">
          <cell r="A113">
            <v>582</v>
          </cell>
          <cell r="B113" t="str">
            <v>青羊区十二桥药店</v>
          </cell>
          <cell r="C113" t="str">
            <v>西门一片</v>
          </cell>
          <cell r="D113">
            <v>32000</v>
          </cell>
          <cell r="E113">
            <v>896000</v>
          </cell>
          <cell r="F113">
            <v>215040</v>
          </cell>
          <cell r="G113">
            <v>0.24</v>
          </cell>
          <cell r="H113">
            <v>263.423076923077</v>
          </cell>
          <cell r="I113">
            <v>33600</v>
          </cell>
          <cell r="J113">
            <v>940800</v>
          </cell>
          <cell r="K113">
            <v>225792</v>
          </cell>
          <cell r="L113">
            <v>34560</v>
          </cell>
        </row>
        <row r="114">
          <cell r="A114">
            <v>307</v>
          </cell>
          <cell r="B114" t="str">
            <v>旗舰店</v>
          </cell>
          <cell r="C114" t="str">
            <v>旗舰片区</v>
          </cell>
          <cell r="D114">
            <v>100000</v>
          </cell>
          <cell r="E114">
            <v>2800000</v>
          </cell>
          <cell r="F114">
            <v>560000</v>
          </cell>
          <cell r="G114">
            <v>0.2</v>
          </cell>
          <cell r="H114">
            <v>363.038461538462</v>
          </cell>
          <cell r="I114">
            <v>110000</v>
          </cell>
          <cell r="J114">
            <v>3080000</v>
          </cell>
          <cell r="K114">
            <v>616000</v>
          </cell>
          <cell r="L114">
            <v>115000</v>
          </cell>
        </row>
        <row r="115">
          <cell r="A115">
            <v>591</v>
          </cell>
          <cell r="B115" t="str">
            <v>邛崃市临邛镇凤凰大道药店</v>
          </cell>
          <cell r="C115" t="str">
            <v>城郊一片</v>
          </cell>
          <cell r="D115">
            <v>2200</v>
          </cell>
          <cell r="E115">
            <v>61600</v>
          </cell>
          <cell r="F115">
            <v>20389.6</v>
          </cell>
          <cell r="G115" t="str">
            <v>33.1%</v>
          </cell>
          <cell r="H115">
            <v>17.2307692307692</v>
          </cell>
          <cell r="I115">
            <v>2420</v>
          </cell>
          <cell r="J115">
            <v>67760</v>
          </cell>
          <cell r="K115">
            <v>22428.56</v>
          </cell>
          <cell r="L115">
            <v>2596</v>
          </cell>
        </row>
        <row r="116">
          <cell r="A116">
            <v>549</v>
          </cell>
          <cell r="B116" t="str">
            <v>大邑县晋源镇东壕沟段药店</v>
          </cell>
          <cell r="C116" t="str">
            <v>城郊一片</v>
          </cell>
          <cell r="D116">
            <v>3800</v>
          </cell>
          <cell r="E116">
            <v>106400</v>
          </cell>
          <cell r="F116">
            <v>33175.52</v>
          </cell>
          <cell r="G116" t="str">
            <v>31.18%</v>
          </cell>
          <cell r="H116">
            <v>48.5384615384615</v>
          </cell>
          <cell r="I116">
            <v>4180</v>
          </cell>
          <cell r="J116">
            <v>117040</v>
          </cell>
          <cell r="K116">
            <v>36493.072</v>
          </cell>
          <cell r="L116">
            <v>4484</v>
          </cell>
        </row>
        <row r="117">
          <cell r="A117">
            <v>365</v>
          </cell>
          <cell r="B117" t="str">
            <v>光华村街药店</v>
          </cell>
          <cell r="C117" t="str">
            <v>西门一片</v>
          </cell>
          <cell r="D117">
            <v>11000</v>
          </cell>
          <cell r="E117">
            <v>308000</v>
          </cell>
          <cell r="F117">
            <v>92400</v>
          </cell>
          <cell r="G117">
            <v>0.3</v>
          </cell>
          <cell r="H117">
            <v>114.192307692308</v>
          </cell>
          <cell r="I117">
            <v>11880</v>
          </cell>
          <cell r="J117">
            <v>332640</v>
          </cell>
          <cell r="K117">
            <v>99792</v>
          </cell>
          <cell r="L117">
            <v>12430</v>
          </cell>
        </row>
        <row r="118">
          <cell r="A118">
            <v>116482</v>
          </cell>
          <cell r="B118" t="str">
            <v>宏济路</v>
          </cell>
          <cell r="C118" t="str">
            <v>城中片</v>
          </cell>
          <cell r="D118">
            <v>4600</v>
          </cell>
          <cell r="E118">
            <v>128800</v>
          </cell>
          <cell r="F118">
            <v>42594.16</v>
          </cell>
          <cell r="G118" t="str">
            <v>33.07%</v>
          </cell>
          <cell r="H118">
            <v>49.8846153846154</v>
          </cell>
          <cell r="I118">
            <v>5290</v>
          </cell>
          <cell r="J118">
            <v>148120</v>
          </cell>
          <cell r="K118">
            <v>48983.284</v>
          </cell>
          <cell r="L118">
            <v>5750</v>
          </cell>
        </row>
        <row r="119">
          <cell r="A119">
            <v>116919</v>
          </cell>
          <cell r="B119" t="str">
            <v>科华北路</v>
          </cell>
          <cell r="C119" t="str">
            <v>旗舰片区</v>
          </cell>
          <cell r="D119">
            <v>5500</v>
          </cell>
          <cell r="E119">
            <v>154000</v>
          </cell>
          <cell r="F119">
            <v>51759.4</v>
          </cell>
          <cell r="G119" t="str">
            <v>33.61%</v>
          </cell>
          <cell r="H119">
            <v>69.4230769230769</v>
          </cell>
          <cell r="I119">
            <v>6325</v>
          </cell>
          <cell r="J119">
            <v>177100</v>
          </cell>
          <cell r="K119">
            <v>59523.31</v>
          </cell>
          <cell r="L119">
            <v>6875</v>
          </cell>
        </row>
        <row r="120">
          <cell r="A120">
            <v>115971</v>
          </cell>
          <cell r="B120" t="str">
            <v>天顺路店</v>
          </cell>
          <cell r="C120" t="str">
            <v>西门一片</v>
          </cell>
          <cell r="D120">
            <v>4000</v>
          </cell>
          <cell r="E120">
            <v>112000</v>
          </cell>
          <cell r="F120">
            <v>34865.6</v>
          </cell>
          <cell r="G120" t="str">
            <v>31.13%</v>
          </cell>
          <cell r="H120">
            <v>59.0384615384615</v>
          </cell>
          <cell r="I120">
            <v>4600</v>
          </cell>
          <cell r="J120">
            <v>128800</v>
          </cell>
          <cell r="K120">
            <v>40095.44</v>
          </cell>
          <cell r="L120">
            <v>5000</v>
          </cell>
        </row>
        <row r="121">
          <cell r="A121">
            <v>116773</v>
          </cell>
          <cell r="B121" t="str">
            <v>经一路店</v>
          </cell>
          <cell r="C121" t="str">
            <v>西门二片</v>
          </cell>
          <cell r="D121">
            <v>4200</v>
          </cell>
          <cell r="E121">
            <v>117600</v>
          </cell>
          <cell r="F121">
            <v>36456</v>
          </cell>
          <cell r="G121" t="str">
            <v>31%</v>
          </cell>
          <cell r="H121">
            <v>72.2692307692308</v>
          </cell>
          <cell r="I121">
            <v>4830</v>
          </cell>
          <cell r="J121">
            <v>135240</v>
          </cell>
          <cell r="K121">
            <v>41924.4</v>
          </cell>
          <cell r="L121">
            <v>5250</v>
          </cell>
        </row>
        <row r="122">
          <cell r="A122">
            <v>117184</v>
          </cell>
          <cell r="B122" t="str">
            <v>静沙路</v>
          </cell>
          <cell r="C122" t="str">
            <v>城中片</v>
          </cell>
          <cell r="D122">
            <v>6800</v>
          </cell>
          <cell r="E122">
            <v>190400</v>
          </cell>
          <cell r="F122">
            <v>66735.2</v>
          </cell>
          <cell r="G122" t="str">
            <v>35.05%</v>
          </cell>
          <cell r="H122">
            <v>119.307692307692</v>
          </cell>
          <cell r="I122">
            <v>7820</v>
          </cell>
          <cell r="J122">
            <v>218960</v>
          </cell>
          <cell r="K122">
            <v>76745.48</v>
          </cell>
          <cell r="L122">
            <v>8500</v>
          </cell>
        </row>
        <row r="123">
          <cell r="A123">
            <v>117491</v>
          </cell>
          <cell r="B123" t="str">
            <v>花照壁中横街</v>
          </cell>
          <cell r="C123" t="str">
            <v>西门一片</v>
          </cell>
          <cell r="D123">
            <v>9000</v>
          </cell>
          <cell r="E123">
            <v>252000</v>
          </cell>
          <cell r="F123">
            <v>63000</v>
          </cell>
          <cell r="G123">
            <v>0.25</v>
          </cell>
          <cell r="H123">
            <v>73.6538461538462</v>
          </cell>
          <cell r="I123">
            <v>10350</v>
          </cell>
          <cell r="J123">
            <v>289800</v>
          </cell>
          <cell r="K123">
            <v>72450</v>
          </cell>
          <cell r="L123">
            <v>11250</v>
          </cell>
        </row>
        <row r="124">
          <cell r="A124">
            <v>117923</v>
          </cell>
          <cell r="B124" t="str">
            <v>观音阁店</v>
          </cell>
          <cell r="C124" t="str">
            <v>城郊一片</v>
          </cell>
          <cell r="D124">
            <v>3200</v>
          </cell>
          <cell r="E124">
            <v>89600</v>
          </cell>
          <cell r="F124">
            <v>31127.04</v>
          </cell>
          <cell r="G124" t="str">
            <v>34.74%</v>
          </cell>
          <cell r="H124">
            <v>31.7692307692308</v>
          </cell>
          <cell r="I124">
            <v>3680</v>
          </cell>
          <cell r="J124">
            <v>103040</v>
          </cell>
          <cell r="K124">
            <v>35796.096</v>
          </cell>
          <cell r="L124">
            <v>4000</v>
          </cell>
        </row>
        <row r="125">
          <cell r="A125">
            <v>117637</v>
          </cell>
          <cell r="B125" t="str">
            <v>金巷西街店</v>
          </cell>
          <cell r="C125" t="str">
            <v>城郊一片</v>
          </cell>
          <cell r="D125">
            <v>3200</v>
          </cell>
          <cell r="E125">
            <v>89600</v>
          </cell>
          <cell r="F125">
            <v>28636.16</v>
          </cell>
          <cell r="G125" t="str">
            <v>31.96%</v>
          </cell>
          <cell r="H125">
            <v>34.1538461538462</v>
          </cell>
          <cell r="I125">
            <v>3680</v>
          </cell>
          <cell r="J125">
            <v>103040</v>
          </cell>
          <cell r="K125">
            <v>32931.584</v>
          </cell>
          <cell r="L125">
            <v>4000</v>
          </cell>
        </row>
        <row r="126">
          <cell r="A126">
            <v>117310</v>
          </cell>
          <cell r="B126" t="str">
            <v>长寿路</v>
          </cell>
          <cell r="C126" t="str">
            <v>西门一片</v>
          </cell>
          <cell r="D126">
            <v>3800</v>
          </cell>
          <cell r="E126">
            <v>106400</v>
          </cell>
          <cell r="F126">
            <v>28728</v>
          </cell>
          <cell r="G126">
            <v>0.27</v>
          </cell>
          <cell r="H126">
            <v>50.8461538461538</v>
          </cell>
          <cell r="I126">
            <v>4370</v>
          </cell>
          <cell r="J126">
            <v>122360</v>
          </cell>
          <cell r="K126">
            <v>33037.2</v>
          </cell>
          <cell r="L126">
            <v>4750</v>
          </cell>
        </row>
        <row r="127">
          <cell r="A127">
            <v>118074</v>
          </cell>
          <cell r="B127" t="str">
            <v>泰和二街</v>
          </cell>
          <cell r="C127" t="str">
            <v>东南片区</v>
          </cell>
          <cell r="D127">
            <v>7200</v>
          </cell>
          <cell r="E127">
            <v>201600</v>
          </cell>
          <cell r="F127">
            <v>65842.56</v>
          </cell>
          <cell r="G127" t="str">
            <v>32.66%</v>
          </cell>
          <cell r="H127">
            <v>68.2692307692308</v>
          </cell>
          <cell r="I127">
            <v>8064</v>
          </cell>
          <cell r="J127">
            <v>225792</v>
          </cell>
          <cell r="K127">
            <v>73743.6672</v>
          </cell>
          <cell r="L127">
            <v>8640</v>
          </cell>
        </row>
        <row r="128">
          <cell r="A128">
            <v>118151</v>
          </cell>
          <cell r="B128" t="str">
            <v>沙湾东一路</v>
          </cell>
          <cell r="C128" t="str">
            <v>西门一片</v>
          </cell>
          <cell r="D128">
            <v>4500</v>
          </cell>
          <cell r="E128">
            <v>126000</v>
          </cell>
          <cell r="F128">
            <v>36540</v>
          </cell>
          <cell r="G128">
            <v>0.29</v>
          </cell>
          <cell r="H128">
            <v>66.7307692307692</v>
          </cell>
          <cell r="I128">
            <v>5175</v>
          </cell>
          <cell r="J128">
            <v>144900</v>
          </cell>
          <cell r="K128">
            <v>42021</v>
          </cell>
          <cell r="L128">
            <v>5625</v>
          </cell>
        </row>
        <row r="129">
          <cell r="A129">
            <v>118951</v>
          </cell>
          <cell r="B129" t="str">
            <v>金祥店</v>
          </cell>
          <cell r="C129" t="str">
            <v>西门二片</v>
          </cell>
          <cell r="D129">
            <v>4500</v>
          </cell>
          <cell r="E129">
            <v>126000</v>
          </cell>
          <cell r="F129">
            <v>43608.6</v>
          </cell>
          <cell r="G129" t="str">
            <v>34.61%</v>
          </cell>
          <cell r="H129">
            <v>53.2307692307692</v>
          </cell>
          <cell r="I129">
            <v>5175</v>
          </cell>
          <cell r="J129">
            <v>144900</v>
          </cell>
          <cell r="K129">
            <v>50149.89</v>
          </cell>
          <cell r="L129">
            <v>5625</v>
          </cell>
        </row>
        <row r="130">
          <cell r="A130">
            <v>118758</v>
          </cell>
          <cell r="B130" t="str">
            <v>水碾河</v>
          </cell>
          <cell r="C130" t="str">
            <v>东南片区</v>
          </cell>
          <cell r="D130">
            <v>3500</v>
          </cell>
          <cell r="E130">
            <v>98000</v>
          </cell>
          <cell r="F130">
            <v>26920.6</v>
          </cell>
          <cell r="G130" t="str">
            <v>27.47%</v>
          </cell>
          <cell r="H130">
            <v>35.8076923076923</v>
          </cell>
          <cell r="I130">
            <v>4025</v>
          </cell>
          <cell r="J130">
            <v>112700</v>
          </cell>
          <cell r="K130">
            <v>30958.69</v>
          </cell>
          <cell r="L130">
            <v>4375</v>
          </cell>
        </row>
        <row r="131">
          <cell r="A131">
            <v>120844</v>
          </cell>
          <cell r="B131" t="str">
            <v>彭州致和路店</v>
          </cell>
          <cell r="C131" t="str">
            <v>西门二片</v>
          </cell>
          <cell r="D131">
            <v>6000</v>
          </cell>
          <cell r="E131">
            <v>168000</v>
          </cell>
          <cell r="F131">
            <v>50400</v>
          </cell>
          <cell r="G131">
            <v>0.3</v>
          </cell>
          <cell r="H131">
            <v>40</v>
          </cell>
          <cell r="I131">
            <v>6900</v>
          </cell>
          <cell r="J131">
            <v>193200</v>
          </cell>
          <cell r="K131">
            <v>57960</v>
          </cell>
          <cell r="L131">
            <v>7500</v>
          </cell>
        </row>
        <row r="132">
          <cell r="A132">
            <v>119263</v>
          </cell>
          <cell r="B132" t="str">
            <v>蜀源路店</v>
          </cell>
          <cell r="C132" t="str">
            <v>西门二片</v>
          </cell>
          <cell r="D132">
            <v>4500</v>
          </cell>
          <cell r="E132">
            <v>126000</v>
          </cell>
          <cell r="F132">
            <v>36540</v>
          </cell>
          <cell r="G132">
            <v>0.29</v>
          </cell>
          <cell r="H132">
            <v>40</v>
          </cell>
          <cell r="I132">
            <v>5175</v>
          </cell>
          <cell r="J132">
            <v>144900</v>
          </cell>
          <cell r="K132">
            <v>42021</v>
          </cell>
          <cell r="L132">
            <v>5625</v>
          </cell>
        </row>
        <row r="133">
          <cell r="A133">
            <v>122176</v>
          </cell>
          <cell r="B133" t="str">
            <v>怀远二店</v>
          </cell>
          <cell r="C133" t="str">
            <v>崇州片</v>
          </cell>
          <cell r="D133">
            <v>1900</v>
          </cell>
          <cell r="E133">
            <v>53200</v>
          </cell>
          <cell r="F133">
            <v>19848.92</v>
          </cell>
          <cell r="G133" t="str">
            <v>37.31%</v>
          </cell>
          <cell r="H133">
            <v>30</v>
          </cell>
          <cell r="I133">
            <v>2090</v>
          </cell>
          <cell r="J133">
            <v>58520</v>
          </cell>
          <cell r="K133">
            <v>21833.812</v>
          </cell>
          <cell r="L133">
            <v>2242</v>
          </cell>
        </row>
        <row r="134">
          <cell r="A134">
            <v>119262</v>
          </cell>
          <cell r="B134" t="str">
            <v>驷马桥店</v>
          </cell>
          <cell r="C134" t="str">
            <v>城中片</v>
          </cell>
          <cell r="D134">
            <v>3900</v>
          </cell>
          <cell r="E134">
            <v>109200</v>
          </cell>
          <cell r="F134">
            <v>38853.36</v>
          </cell>
          <cell r="G134" t="str">
            <v>35.58%</v>
          </cell>
          <cell r="H134">
            <v>30</v>
          </cell>
          <cell r="I134">
            <v>4290</v>
          </cell>
          <cell r="J134">
            <v>120120</v>
          </cell>
          <cell r="K134">
            <v>42738.696</v>
          </cell>
          <cell r="L134">
            <v>4602</v>
          </cell>
        </row>
        <row r="135">
          <cell r="A135">
            <v>122198</v>
          </cell>
          <cell r="B135" t="str">
            <v>华泰路二药店</v>
          </cell>
          <cell r="C135" t="str">
            <v>东南片区</v>
          </cell>
          <cell r="D135">
            <v>4800</v>
          </cell>
          <cell r="E135">
            <v>134400</v>
          </cell>
          <cell r="F135">
            <v>38371.2</v>
          </cell>
          <cell r="G135" t="str">
            <v>28.55%</v>
          </cell>
          <cell r="H135">
            <v>50</v>
          </cell>
          <cell r="I135">
            <v>5280</v>
          </cell>
          <cell r="J135">
            <v>147840</v>
          </cell>
          <cell r="K135">
            <v>42208.32</v>
          </cell>
          <cell r="L135">
            <v>5664</v>
          </cell>
        </row>
        <row r="136">
          <cell r="A136">
            <v>122686</v>
          </cell>
          <cell r="B136" t="str">
            <v>大邑蜀望路店</v>
          </cell>
          <cell r="C136" t="str">
            <v>城郊一片</v>
          </cell>
          <cell r="D136">
            <v>2000</v>
          </cell>
          <cell r="E136">
            <v>56000</v>
          </cell>
          <cell r="F136">
            <v>19420.8</v>
          </cell>
          <cell r="G136" t="str">
            <v>34.68%</v>
          </cell>
          <cell r="H136">
            <v>30</v>
          </cell>
          <cell r="I136">
            <v>2200</v>
          </cell>
          <cell r="J136">
            <v>61600</v>
          </cell>
          <cell r="K136">
            <v>21362.88</v>
          </cell>
          <cell r="L136">
            <v>2360</v>
          </cell>
        </row>
        <row r="137">
          <cell r="A137">
            <v>122718</v>
          </cell>
          <cell r="B137" t="str">
            <v>大邑南街店</v>
          </cell>
          <cell r="C137" t="str">
            <v>城郊一片</v>
          </cell>
          <cell r="D137">
            <v>2000</v>
          </cell>
          <cell r="E137">
            <v>56000</v>
          </cell>
          <cell r="F137">
            <v>17281.6</v>
          </cell>
          <cell r="G137" t="str">
            <v>30.86%</v>
          </cell>
          <cell r="H137">
            <v>30</v>
          </cell>
          <cell r="I137">
            <v>2200</v>
          </cell>
          <cell r="J137">
            <v>61600</v>
          </cell>
          <cell r="K137">
            <v>19009.76</v>
          </cell>
          <cell r="L137">
            <v>2360</v>
          </cell>
        </row>
        <row r="138">
          <cell r="A138">
            <v>122906</v>
          </cell>
          <cell r="B138" t="str">
            <v>医贸大道店</v>
          </cell>
          <cell r="C138" t="str">
            <v>西门二片</v>
          </cell>
          <cell r="D138">
            <v>4000</v>
          </cell>
          <cell r="E138">
            <v>112000</v>
          </cell>
          <cell r="F138">
            <v>36825.6</v>
          </cell>
          <cell r="G138" t="str">
            <v>32.88%</v>
          </cell>
          <cell r="H138">
            <v>31</v>
          </cell>
          <cell r="I138">
            <v>4400</v>
          </cell>
          <cell r="J138">
            <v>123200</v>
          </cell>
          <cell r="K138">
            <v>40508.16</v>
          </cell>
          <cell r="L138">
            <v>4720</v>
          </cell>
        </row>
        <row r="139">
          <cell r="A139">
            <v>123007</v>
          </cell>
          <cell r="B139" t="str">
            <v>元通大道店</v>
          </cell>
          <cell r="C139" t="str">
            <v>城郊一片</v>
          </cell>
          <cell r="D139">
            <v>3000</v>
          </cell>
          <cell r="E139">
            <v>84000</v>
          </cell>
          <cell r="F139">
            <v>27409.2</v>
          </cell>
          <cell r="G139" t="str">
            <v>32.63%</v>
          </cell>
          <cell r="H139">
            <v>31</v>
          </cell>
          <cell r="I139">
            <v>3300</v>
          </cell>
          <cell r="J139">
            <v>92400</v>
          </cell>
          <cell r="K139">
            <v>30150.12</v>
          </cell>
          <cell r="L139">
            <v>3540</v>
          </cell>
        </row>
        <row r="140">
          <cell r="A140">
            <v>572</v>
          </cell>
          <cell r="B140" t="str">
            <v>郫县郫筒镇东大街药店</v>
          </cell>
          <cell r="C140" t="str">
            <v>城中片</v>
          </cell>
          <cell r="D140">
            <v>6000</v>
          </cell>
          <cell r="E140">
            <v>168000</v>
          </cell>
          <cell r="F140">
            <v>51156</v>
          </cell>
          <cell r="G140" t="str">
            <v>30.45%</v>
          </cell>
          <cell r="H140">
            <v>68.1153846153846</v>
          </cell>
          <cell r="I140">
            <v>6600</v>
          </cell>
          <cell r="J140">
            <v>184800</v>
          </cell>
          <cell r="K140">
            <v>56271.6</v>
          </cell>
          <cell r="L140">
            <v>6960</v>
          </cell>
        </row>
        <row r="141">
          <cell r="A141">
            <v>113008</v>
          </cell>
          <cell r="B141" t="str">
            <v>尚锦路店</v>
          </cell>
          <cell r="C141" t="str">
            <v>城中片</v>
          </cell>
          <cell r="D141">
            <v>5800</v>
          </cell>
          <cell r="E141">
            <v>162400</v>
          </cell>
          <cell r="F141">
            <v>40600</v>
          </cell>
          <cell r="G141">
            <v>0.25</v>
          </cell>
          <cell r="H141">
            <v>50</v>
          </cell>
          <cell r="I141">
            <v>6380</v>
          </cell>
          <cell r="J141">
            <v>178640</v>
          </cell>
          <cell r="K141">
            <v>44660</v>
          </cell>
          <cell r="L141">
            <v>6844</v>
          </cell>
        </row>
        <row r="142">
          <cell r="A142">
            <v>56</v>
          </cell>
          <cell r="B142" t="str">
            <v>三江店</v>
          </cell>
          <cell r="C142" t="str">
            <v>崇州片</v>
          </cell>
          <cell r="D142">
            <v>4000</v>
          </cell>
          <cell r="E142">
            <v>112000</v>
          </cell>
          <cell r="F142">
            <v>40208</v>
          </cell>
          <cell r="G142" t="str">
            <v>35.9%</v>
          </cell>
          <cell r="H142">
            <v>51</v>
          </cell>
          <cell r="I142">
            <v>4400</v>
          </cell>
          <cell r="J142">
            <v>123200</v>
          </cell>
          <cell r="K142">
            <v>44228.8</v>
          </cell>
          <cell r="L142">
            <v>4720</v>
          </cell>
        </row>
        <row r="143">
          <cell r="A143">
            <v>128640</v>
          </cell>
          <cell r="B143" t="str">
            <v>红高路店</v>
          </cell>
          <cell r="C143" t="str">
            <v>城中片</v>
          </cell>
          <cell r="D143">
            <v>2400</v>
          </cell>
          <cell r="E143">
            <v>67200</v>
          </cell>
          <cell r="F143">
            <v>18816</v>
          </cell>
          <cell r="G143">
            <v>0.28</v>
          </cell>
          <cell r="H143">
            <v>52</v>
          </cell>
          <cell r="I143">
            <v>2640</v>
          </cell>
          <cell r="J143">
            <v>73920</v>
          </cell>
          <cell r="K143">
            <v>20697.6</v>
          </cell>
          <cell r="L143">
            <v>2832</v>
          </cell>
        </row>
        <row r="144">
          <cell r="A144">
            <v>114848</v>
          </cell>
          <cell r="B144" t="str">
            <v>泰和西二街店</v>
          </cell>
          <cell r="C144" t="str">
            <v>东南片区</v>
          </cell>
          <cell r="D144">
            <v>4500</v>
          </cell>
          <cell r="E144">
            <v>126000</v>
          </cell>
          <cell r="F144">
            <v>38014.2</v>
          </cell>
          <cell r="G144" t="str">
            <v>30.17%</v>
          </cell>
          <cell r="H144">
            <v>53</v>
          </cell>
          <cell r="I144">
            <v>4950</v>
          </cell>
          <cell r="J144">
            <v>138600</v>
          </cell>
          <cell r="K144">
            <v>41815.62</v>
          </cell>
          <cell r="L144">
            <v>5310</v>
          </cell>
        </row>
        <row r="145">
          <cell r="E145">
            <v>29525580</v>
          </cell>
          <cell r="F145">
            <v>8674346.982</v>
          </cell>
          <cell r="G145">
            <v>0.293790908832273</v>
          </cell>
        </row>
        <row r="145">
          <cell r="I145">
            <v>1274314.15</v>
          </cell>
        </row>
        <row r="145">
          <cell r="L145">
            <v>1233736.65</v>
          </cell>
        </row>
        <row r="146">
          <cell r="F146" t="str">
            <v> 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  <cell r="N1" t="str">
            <v>毛利率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  <cell r="N2" t="str">
            <v>毛利率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671</v>
          </cell>
          <cell r="K3">
            <v>380.73</v>
          </cell>
          <cell r="L3">
            <v>255470.94</v>
          </cell>
          <cell r="M3">
            <v>33550.64</v>
          </cell>
          <cell r="N3" t="str">
            <v>13.13%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699</v>
          </cell>
          <cell r="K4">
            <v>147.39</v>
          </cell>
          <cell r="L4">
            <v>103028.61</v>
          </cell>
          <cell r="M4">
            <v>22846.71</v>
          </cell>
          <cell r="N4" t="str">
            <v>22.17%</v>
          </cell>
        </row>
        <row r="5">
          <cell r="D5">
            <v>582</v>
          </cell>
          <cell r="E5" t="str">
            <v>四川太极青羊区十二桥药店</v>
          </cell>
          <cell r="F5" t="str">
            <v>否</v>
          </cell>
          <cell r="G5">
            <v>181</v>
          </cell>
          <cell r="H5" t="str">
            <v>西门一片</v>
          </cell>
          <cell r="I5" t="str">
            <v>刘琴英</v>
          </cell>
          <cell r="J5">
            <v>523</v>
          </cell>
          <cell r="K5">
            <v>165.12</v>
          </cell>
          <cell r="L5">
            <v>86357.42</v>
          </cell>
          <cell r="M5">
            <v>16916.25</v>
          </cell>
          <cell r="N5" t="str">
            <v>19.58%</v>
          </cell>
        </row>
        <row r="6">
          <cell r="D6">
            <v>114685</v>
          </cell>
          <cell r="E6" t="str">
            <v>四川太极青羊区青龙街药店</v>
          </cell>
          <cell r="F6" t="str">
            <v/>
          </cell>
          <cell r="G6">
            <v>23</v>
          </cell>
          <cell r="H6" t="str">
            <v>城中片</v>
          </cell>
          <cell r="I6" t="str">
            <v>何巍 </v>
          </cell>
          <cell r="J6">
            <v>363</v>
          </cell>
          <cell r="K6">
            <v>168.38</v>
          </cell>
          <cell r="L6">
            <v>61122.12</v>
          </cell>
          <cell r="M6">
            <v>10935.36</v>
          </cell>
          <cell r="N6" t="str">
            <v>17.89%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375</v>
          </cell>
          <cell r="K7">
            <v>148.92</v>
          </cell>
          <cell r="L7">
            <v>55843.38</v>
          </cell>
          <cell r="M7">
            <v>14922.18</v>
          </cell>
          <cell r="N7" t="str">
            <v>26.72%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582</v>
          </cell>
          <cell r="K8">
            <v>93.44</v>
          </cell>
          <cell r="L8">
            <v>54381.79</v>
          </cell>
          <cell r="M8">
            <v>16024.53</v>
          </cell>
          <cell r="N8" t="str">
            <v>29.46%</v>
          </cell>
        </row>
        <row r="9">
          <cell r="D9">
            <v>750</v>
          </cell>
          <cell r="E9" t="str">
            <v>成都成汉太极大药房有限公司</v>
          </cell>
          <cell r="F9" t="str">
            <v/>
          </cell>
          <cell r="G9">
            <v>142</v>
          </cell>
          <cell r="H9" t="str">
            <v>旗舰片区</v>
          </cell>
          <cell r="I9" t="str">
            <v>谭勤娟</v>
          </cell>
          <cell r="J9">
            <v>348</v>
          </cell>
          <cell r="K9">
            <v>117.35</v>
          </cell>
          <cell r="L9">
            <v>40839.14</v>
          </cell>
          <cell r="M9">
            <v>13323.56</v>
          </cell>
          <cell r="N9" t="str">
            <v>32.62%</v>
          </cell>
        </row>
        <row r="10">
          <cell r="D10">
            <v>341</v>
          </cell>
          <cell r="E10" t="str">
            <v>四川太极邛崃中心药店</v>
          </cell>
          <cell r="F10" t="str">
            <v>是</v>
          </cell>
          <cell r="G10">
            <v>282</v>
          </cell>
          <cell r="H10" t="str">
            <v>城郊一片</v>
          </cell>
          <cell r="I10" t="str">
            <v>任会茹</v>
          </cell>
          <cell r="J10">
            <v>307</v>
          </cell>
          <cell r="K10">
            <v>118.83</v>
          </cell>
          <cell r="L10">
            <v>36480.73</v>
          </cell>
          <cell r="M10">
            <v>10897.85</v>
          </cell>
          <cell r="N10" t="str">
            <v>29.87%</v>
          </cell>
        </row>
        <row r="11">
          <cell r="D11">
            <v>571</v>
          </cell>
          <cell r="E11" t="str">
            <v>四川太极高新区锦城大道药店</v>
          </cell>
          <cell r="F11" t="str">
            <v>是</v>
          </cell>
          <cell r="G11">
            <v>232</v>
          </cell>
          <cell r="H11" t="str">
            <v>东南片区</v>
          </cell>
          <cell r="I11" t="str">
            <v>曾蕾蕾</v>
          </cell>
          <cell r="J11">
            <v>297</v>
          </cell>
          <cell r="K11">
            <v>109.97</v>
          </cell>
          <cell r="L11">
            <v>32661.7</v>
          </cell>
          <cell r="M11">
            <v>10005.94</v>
          </cell>
          <cell r="N11" t="str">
            <v>30.63%</v>
          </cell>
        </row>
        <row r="12">
          <cell r="D12">
            <v>385</v>
          </cell>
          <cell r="E12" t="str">
            <v>四川太极五津西路药店</v>
          </cell>
          <cell r="F12" t="str">
            <v>是</v>
          </cell>
          <cell r="G12">
            <v>281</v>
          </cell>
          <cell r="H12" t="str">
            <v>新津片</v>
          </cell>
          <cell r="I12" t="str">
            <v>王燕丽</v>
          </cell>
          <cell r="J12">
            <v>238</v>
          </cell>
          <cell r="K12">
            <v>136.93</v>
          </cell>
          <cell r="L12">
            <v>32589.77</v>
          </cell>
          <cell r="M12">
            <v>8105.35</v>
          </cell>
          <cell r="N12" t="str">
            <v>24.87%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347</v>
          </cell>
          <cell r="K13">
            <v>88.89</v>
          </cell>
          <cell r="L13">
            <v>30845.46</v>
          </cell>
          <cell r="M13">
            <v>8445.41</v>
          </cell>
          <cell r="N13" t="str">
            <v>27.37%</v>
          </cell>
        </row>
        <row r="14">
          <cell r="D14">
            <v>730</v>
          </cell>
          <cell r="E14" t="str">
            <v>四川太极新都区新繁镇繁江北路药店</v>
          </cell>
          <cell r="F14" t="str">
            <v>否</v>
          </cell>
          <cell r="G14">
            <v>342</v>
          </cell>
          <cell r="H14" t="str">
            <v>西门二片</v>
          </cell>
          <cell r="I14" t="str">
            <v>林禹帅</v>
          </cell>
          <cell r="J14">
            <v>382</v>
          </cell>
          <cell r="K14">
            <v>75.45</v>
          </cell>
          <cell r="L14">
            <v>28821.56</v>
          </cell>
          <cell r="M14">
            <v>8939.48</v>
          </cell>
          <cell r="N14" t="str">
            <v>31.01%</v>
          </cell>
        </row>
        <row r="15">
          <cell r="D15">
            <v>108656</v>
          </cell>
          <cell r="E15" t="str">
            <v>四川太极新津县五津镇五津西路二药房</v>
          </cell>
          <cell r="F15" t="str">
            <v/>
          </cell>
          <cell r="G15">
            <v>281</v>
          </cell>
          <cell r="H15" t="str">
            <v>新津片</v>
          </cell>
          <cell r="I15" t="str">
            <v>王燕丽</v>
          </cell>
          <cell r="J15">
            <v>214</v>
          </cell>
          <cell r="K15">
            <v>134.31</v>
          </cell>
          <cell r="L15">
            <v>28742.72</v>
          </cell>
          <cell r="M15">
            <v>6078.2</v>
          </cell>
          <cell r="N15" t="str">
            <v>21.14%</v>
          </cell>
        </row>
        <row r="16">
          <cell r="D16">
            <v>585</v>
          </cell>
          <cell r="E16" t="str">
            <v>四川太极成华区羊子山西路药店（兴元华盛）</v>
          </cell>
          <cell r="F16" t="str">
            <v>否</v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357</v>
          </cell>
          <cell r="K16">
            <v>78.71</v>
          </cell>
          <cell r="L16">
            <v>28100.06</v>
          </cell>
          <cell r="M16">
            <v>8450.79</v>
          </cell>
          <cell r="N16" t="str">
            <v>30.07%</v>
          </cell>
        </row>
        <row r="17">
          <cell r="D17">
            <v>111400</v>
          </cell>
          <cell r="E17" t="str">
            <v>四川太极邛崃市文君街道杏林路药店</v>
          </cell>
          <cell r="F17" t="str">
            <v/>
          </cell>
          <cell r="G17">
            <v>282</v>
          </cell>
          <cell r="H17" t="str">
            <v>城郊一片</v>
          </cell>
          <cell r="I17" t="str">
            <v>任会茹</v>
          </cell>
          <cell r="J17">
            <v>230</v>
          </cell>
          <cell r="K17">
            <v>119.15</v>
          </cell>
          <cell r="L17">
            <v>27404.65</v>
          </cell>
          <cell r="M17">
            <v>7934.04</v>
          </cell>
          <cell r="N17" t="str">
            <v>28.95%</v>
          </cell>
        </row>
        <row r="18">
          <cell r="D18">
            <v>357</v>
          </cell>
          <cell r="E18" t="str">
            <v>四川太极清江东路药店</v>
          </cell>
          <cell r="F18" t="str">
            <v>否</v>
          </cell>
          <cell r="G18">
            <v>181</v>
          </cell>
          <cell r="H18" t="str">
            <v>西门一片</v>
          </cell>
          <cell r="I18" t="str">
            <v>刘琴英</v>
          </cell>
          <cell r="J18">
            <v>253</v>
          </cell>
          <cell r="K18">
            <v>108.1</v>
          </cell>
          <cell r="L18">
            <v>27350.3</v>
          </cell>
          <cell r="M18">
            <v>8444.91</v>
          </cell>
          <cell r="N18" t="str">
            <v>30.87%</v>
          </cell>
        </row>
        <row r="19">
          <cell r="D19">
            <v>747</v>
          </cell>
          <cell r="E19" t="str">
            <v>四川太极郫县郫筒镇一环路东南段药店</v>
          </cell>
          <cell r="F19" t="str">
            <v/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194</v>
          </cell>
          <cell r="K19">
            <v>138.87</v>
          </cell>
          <cell r="L19">
            <v>26940.18</v>
          </cell>
          <cell r="M19">
            <v>7433.34</v>
          </cell>
          <cell r="N19" t="str">
            <v>27.59%</v>
          </cell>
        </row>
        <row r="20">
          <cell r="D20">
            <v>107658</v>
          </cell>
          <cell r="E20" t="str">
            <v>四川太极新都区新都街道万和北路药店</v>
          </cell>
          <cell r="F20" t="str">
            <v/>
          </cell>
          <cell r="G20">
            <v>342</v>
          </cell>
          <cell r="H20" t="str">
            <v>西门二片</v>
          </cell>
          <cell r="I20" t="str">
            <v>林禹帅</v>
          </cell>
          <cell r="J20">
            <v>340</v>
          </cell>
          <cell r="K20">
            <v>77.25</v>
          </cell>
          <cell r="L20">
            <v>26264.02</v>
          </cell>
          <cell r="M20">
            <v>7551.21</v>
          </cell>
          <cell r="N20" t="str">
            <v>28.75%</v>
          </cell>
        </row>
        <row r="21">
          <cell r="D21">
            <v>111219</v>
          </cell>
          <cell r="E21" t="str">
            <v>四川太极金牛区花照壁药店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259</v>
          </cell>
          <cell r="K21">
            <v>99.83</v>
          </cell>
          <cell r="L21">
            <v>25855.93</v>
          </cell>
          <cell r="M21">
            <v>7642.93</v>
          </cell>
          <cell r="N21" t="str">
            <v>29.55%</v>
          </cell>
        </row>
        <row r="22">
          <cell r="D22">
            <v>117491</v>
          </cell>
          <cell r="E22" t="str">
            <v>四川太极金牛区花照壁中横街药店</v>
          </cell>
          <cell r="F22" t="str">
            <v/>
          </cell>
          <cell r="G22">
            <v>181</v>
          </cell>
          <cell r="H22" t="str">
            <v>西门一片</v>
          </cell>
          <cell r="I22" t="str">
            <v>刘琴英</v>
          </cell>
          <cell r="J22">
            <v>150</v>
          </cell>
          <cell r="K22">
            <v>172.23</v>
          </cell>
          <cell r="L22">
            <v>25835.23</v>
          </cell>
          <cell r="M22">
            <v>3905.57</v>
          </cell>
          <cell r="N22" t="str">
            <v>15.11%</v>
          </cell>
        </row>
        <row r="23">
          <cell r="D23">
            <v>511</v>
          </cell>
          <cell r="E23" t="str">
            <v>四川太极成华杉板桥南一路店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251</v>
          </cell>
          <cell r="K23">
            <v>97.64</v>
          </cell>
          <cell r="L23">
            <v>24507.93</v>
          </cell>
          <cell r="M23">
            <v>7292.05</v>
          </cell>
          <cell r="N23" t="str">
            <v>29.75%</v>
          </cell>
        </row>
        <row r="24">
          <cell r="D24">
            <v>54</v>
          </cell>
          <cell r="E24" t="str">
            <v>四川太极怀远店</v>
          </cell>
          <cell r="F24" t="str">
            <v>是</v>
          </cell>
          <cell r="G24">
            <v>341</v>
          </cell>
          <cell r="H24" t="str">
            <v>崇州片</v>
          </cell>
          <cell r="I24" t="str">
            <v>胡建梅</v>
          </cell>
          <cell r="J24">
            <v>266</v>
          </cell>
          <cell r="K24">
            <v>90.72</v>
          </cell>
          <cell r="L24">
            <v>24131.73</v>
          </cell>
          <cell r="M24">
            <v>6205.95</v>
          </cell>
          <cell r="N24" t="str">
            <v>25.71%</v>
          </cell>
        </row>
        <row r="25">
          <cell r="D25">
            <v>373</v>
          </cell>
          <cell r="E25" t="str">
            <v>四川太极通盈街药店</v>
          </cell>
          <cell r="F25" t="str">
            <v>否</v>
          </cell>
          <cell r="G25">
            <v>23</v>
          </cell>
          <cell r="H25" t="str">
            <v>城中片</v>
          </cell>
          <cell r="I25" t="str">
            <v>何巍 </v>
          </cell>
          <cell r="J25">
            <v>210</v>
          </cell>
          <cell r="K25">
            <v>114.84</v>
          </cell>
          <cell r="L25">
            <v>24116.85</v>
          </cell>
          <cell r="M25">
            <v>6936.53</v>
          </cell>
          <cell r="N25" t="str">
            <v>28.76%</v>
          </cell>
        </row>
        <row r="26">
          <cell r="D26">
            <v>742</v>
          </cell>
          <cell r="E26" t="str">
            <v>四川太极锦江区庆云南街药店</v>
          </cell>
          <cell r="F26" t="str">
            <v/>
          </cell>
          <cell r="G26">
            <v>142</v>
          </cell>
          <cell r="H26" t="str">
            <v>旗舰片区</v>
          </cell>
          <cell r="I26" t="str">
            <v>谭勤娟</v>
          </cell>
          <cell r="J26">
            <v>200</v>
          </cell>
          <cell r="K26">
            <v>116.71</v>
          </cell>
          <cell r="L26">
            <v>23342.69</v>
          </cell>
          <cell r="M26">
            <v>4973.42</v>
          </cell>
          <cell r="N26" t="str">
            <v>21.3%</v>
          </cell>
        </row>
        <row r="27">
          <cell r="D27">
            <v>546</v>
          </cell>
          <cell r="E27" t="str">
            <v>四川太极锦江区榕声路店</v>
          </cell>
          <cell r="F27" t="str">
            <v>否</v>
          </cell>
          <cell r="G27">
            <v>23</v>
          </cell>
          <cell r="H27" t="str">
            <v>城中片</v>
          </cell>
          <cell r="I27" t="str">
            <v>何巍 </v>
          </cell>
          <cell r="J27">
            <v>321</v>
          </cell>
          <cell r="K27">
            <v>71.78</v>
          </cell>
          <cell r="L27">
            <v>23042.51</v>
          </cell>
          <cell r="M27">
            <v>6836.27</v>
          </cell>
          <cell r="N27" t="str">
            <v>29.66%</v>
          </cell>
        </row>
        <row r="28">
          <cell r="D28">
            <v>723</v>
          </cell>
          <cell r="E28" t="str">
            <v>四川太极锦江区柳翠路药店</v>
          </cell>
          <cell r="F28" t="str">
            <v>否</v>
          </cell>
          <cell r="G28">
            <v>23</v>
          </cell>
          <cell r="H28" t="str">
            <v>城中片</v>
          </cell>
          <cell r="I28" t="str">
            <v>何巍 </v>
          </cell>
          <cell r="J28">
            <v>244</v>
          </cell>
          <cell r="K28">
            <v>94.23</v>
          </cell>
          <cell r="L28">
            <v>22991.39</v>
          </cell>
          <cell r="M28">
            <v>-1117.41</v>
          </cell>
          <cell r="N28" t="str">
            <v>-4.86%</v>
          </cell>
        </row>
        <row r="29">
          <cell r="D29">
            <v>744</v>
          </cell>
          <cell r="E29" t="str">
            <v>四川太极武侯区科华街药店</v>
          </cell>
          <cell r="F29" t="str">
            <v/>
          </cell>
          <cell r="G29">
            <v>23</v>
          </cell>
          <cell r="H29" t="str">
            <v>城中片</v>
          </cell>
          <cell r="I29" t="str">
            <v>何巍 </v>
          </cell>
          <cell r="J29">
            <v>271</v>
          </cell>
          <cell r="K29">
            <v>83.72</v>
          </cell>
          <cell r="L29">
            <v>22687.92</v>
          </cell>
          <cell r="M29">
            <v>6576.87</v>
          </cell>
          <cell r="N29" t="str">
            <v>28.98%</v>
          </cell>
        </row>
        <row r="30">
          <cell r="D30">
            <v>717</v>
          </cell>
          <cell r="E30" t="str">
            <v>四川太极大邑县晋原镇通达东路五段药店</v>
          </cell>
          <cell r="F30" t="str">
            <v>否</v>
          </cell>
          <cell r="G30">
            <v>282</v>
          </cell>
          <cell r="H30" t="str">
            <v>城郊一片</v>
          </cell>
          <cell r="I30" t="str">
            <v>任会茹</v>
          </cell>
          <cell r="J30">
            <v>202</v>
          </cell>
          <cell r="K30">
            <v>109.37</v>
          </cell>
          <cell r="L30">
            <v>22093.5</v>
          </cell>
          <cell r="M30">
            <v>5701.88</v>
          </cell>
          <cell r="N30" t="str">
            <v>25.8%</v>
          </cell>
        </row>
        <row r="31">
          <cell r="D31">
            <v>587</v>
          </cell>
          <cell r="E31" t="str">
            <v>四川太极都江堰景中路店</v>
          </cell>
          <cell r="F31" t="str">
            <v>否</v>
          </cell>
          <cell r="G31">
            <v>233</v>
          </cell>
          <cell r="H31" t="str">
            <v>都江堰片</v>
          </cell>
          <cell r="I31" t="str">
            <v>苗凯</v>
          </cell>
          <cell r="J31">
            <v>304</v>
          </cell>
          <cell r="K31">
            <v>72.65</v>
          </cell>
          <cell r="L31">
            <v>22085.64</v>
          </cell>
          <cell r="M31">
            <v>4713.44</v>
          </cell>
          <cell r="N31" t="str">
            <v>21.34%</v>
          </cell>
        </row>
        <row r="32">
          <cell r="D32">
            <v>707</v>
          </cell>
          <cell r="E32" t="str">
            <v>四川太极成华区万科路药店</v>
          </cell>
          <cell r="F32" t="str">
            <v>否</v>
          </cell>
          <cell r="G32">
            <v>232</v>
          </cell>
          <cell r="H32" t="str">
            <v>东南片区</v>
          </cell>
          <cell r="I32" t="str">
            <v>曾蕾蕾</v>
          </cell>
          <cell r="J32">
            <v>289</v>
          </cell>
          <cell r="K32">
            <v>76.03</v>
          </cell>
          <cell r="L32">
            <v>21973.95</v>
          </cell>
          <cell r="M32">
            <v>7103.3</v>
          </cell>
          <cell r="N32" t="str">
            <v>32.32%</v>
          </cell>
        </row>
        <row r="33">
          <cell r="D33">
            <v>105267</v>
          </cell>
          <cell r="E33" t="str">
            <v>四川太极金牛区蜀汉路药店</v>
          </cell>
          <cell r="F33" t="str">
            <v/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255</v>
          </cell>
          <cell r="K33">
            <v>84.42</v>
          </cell>
          <cell r="L33">
            <v>21526.63</v>
          </cell>
          <cell r="M33">
            <v>6933.65</v>
          </cell>
          <cell r="N33" t="str">
            <v>32.2%</v>
          </cell>
        </row>
        <row r="34">
          <cell r="D34">
            <v>721</v>
          </cell>
          <cell r="E34" t="str">
            <v>四川太极邛崃市临邛镇洪川小区药店</v>
          </cell>
          <cell r="F34" t="str">
            <v>否</v>
          </cell>
          <cell r="G34">
            <v>282</v>
          </cell>
          <cell r="H34" t="str">
            <v>城郊一片</v>
          </cell>
          <cell r="I34" t="str">
            <v>任会茹</v>
          </cell>
          <cell r="J34">
            <v>225</v>
          </cell>
          <cell r="K34">
            <v>95.21</v>
          </cell>
          <cell r="L34">
            <v>21423.32</v>
          </cell>
          <cell r="M34">
            <v>6705.41</v>
          </cell>
          <cell r="N34" t="str">
            <v>31.29%</v>
          </cell>
        </row>
        <row r="35">
          <cell r="D35">
            <v>712</v>
          </cell>
          <cell r="E35" t="str">
            <v>四川太极成华区华泰路药店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323</v>
          </cell>
          <cell r="K35">
            <v>64.48</v>
          </cell>
          <cell r="L35">
            <v>20825.98</v>
          </cell>
          <cell r="M35">
            <v>7069.05</v>
          </cell>
          <cell r="N35" t="str">
            <v>33.94%</v>
          </cell>
        </row>
        <row r="36">
          <cell r="D36">
            <v>106066</v>
          </cell>
          <cell r="E36" t="str">
            <v>四川太极锦江区梨花街药店</v>
          </cell>
          <cell r="F36" t="str">
            <v/>
          </cell>
          <cell r="G36">
            <v>142</v>
          </cell>
          <cell r="H36" t="str">
            <v>旗舰片区</v>
          </cell>
          <cell r="I36" t="str">
            <v>谭勤娟</v>
          </cell>
          <cell r="J36">
            <v>293</v>
          </cell>
          <cell r="K36">
            <v>70.95</v>
          </cell>
          <cell r="L36">
            <v>20787.84</v>
          </cell>
          <cell r="M36">
            <v>8020.46</v>
          </cell>
          <cell r="N36" t="str">
            <v>38.58%</v>
          </cell>
        </row>
        <row r="37">
          <cell r="D37">
            <v>746</v>
          </cell>
          <cell r="E37" t="str">
            <v>四川太极大邑县晋原镇内蒙古大道桃源药店</v>
          </cell>
          <cell r="F37" t="str">
            <v>否</v>
          </cell>
          <cell r="G37">
            <v>282</v>
          </cell>
          <cell r="H37" t="str">
            <v>城郊一片</v>
          </cell>
          <cell r="I37" t="str">
            <v>任会茹</v>
          </cell>
          <cell r="J37">
            <v>265</v>
          </cell>
          <cell r="K37">
            <v>77.5</v>
          </cell>
          <cell r="L37">
            <v>20537.63</v>
          </cell>
          <cell r="M37">
            <v>4959.29</v>
          </cell>
          <cell r="N37" t="str">
            <v>24.14%</v>
          </cell>
        </row>
        <row r="38">
          <cell r="D38">
            <v>118074</v>
          </cell>
          <cell r="E38" t="str">
            <v>四川太极高新区泰和二街药店</v>
          </cell>
          <cell r="F38" t="str">
            <v/>
          </cell>
          <cell r="G38">
            <v>232</v>
          </cell>
          <cell r="H38" t="str">
            <v>东南片区</v>
          </cell>
          <cell r="I38" t="str">
            <v>曾蕾蕾</v>
          </cell>
          <cell r="J38">
            <v>271</v>
          </cell>
          <cell r="K38">
            <v>74.87</v>
          </cell>
          <cell r="L38">
            <v>20290.29</v>
          </cell>
          <cell r="M38">
            <v>7001.7</v>
          </cell>
          <cell r="N38" t="str">
            <v>34.5%</v>
          </cell>
        </row>
        <row r="39">
          <cell r="D39">
            <v>106399</v>
          </cell>
          <cell r="E39" t="str">
            <v>四川太极青羊区蜀辉路药店</v>
          </cell>
          <cell r="F39" t="str">
            <v/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205</v>
          </cell>
          <cell r="K39">
            <v>95.87</v>
          </cell>
          <cell r="L39">
            <v>19652.78</v>
          </cell>
          <cell r="M39">
            <v>5512.4</v>
          </cell>
          <cell r="N39" t="str">
            <v>28.04%</v>
          </cell>
        </row>
        <row r="40">
          <cell r="D40">
            <v>101453</v>
          </cell>
          <cell r="E40" t="str">
            <v>四川太极温江区公平街道江安路药店</v>
          </cell>
          <cell r="F40" t="str">
            <v/>
          </cell>
          <cell r="G40">
            <v>342</v>
          </cell>
          <cell r="H40" t="str">
            <v>西门二片</v>
          </cell>
          <cell r="I40" t="str">
            <v>林禹帅</v>
          </cell>
          <cell r="J40">
            <v>242</v>
          </cell>
          <cell r="K40">
            <v>80</v>
          </cell>
          <cell r="L40">
            <v>19358.98</v>
          </cell>
          <cell r="M40">
            <v>4785.37</v>
          </cell>
          <cell r="N40" t="str">
            <v>24.71%</v>
          </cell>
        </row>
        <row r="41">
          <cell r="D41">
            <v>399</v>
          </cell>
          <cell r="E41" t="str">
            <v>四川太极高新天久北巷药店</v>
          </cell>
          <cell r="F41" t="str">
            <v>否</v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238</v>
          </cell>
          <cell r="K41">
            <v>80.47</v>
          </cell>
          <cell r="L41">
            <v>19151.62</v>
          </cell>
          <cell r="M41">
            <v>4203.95</v>
          </cell>
          <cell r="N41" t="str">
            <v>21.95%</v>
          </cell>
        </row>
        <row r="42">
          <cell r="D42">
            <v>104428</v>
          </cell>
          <cell r="E42" t="str">
            <v>四川太极崇州市崇阳镇永康东路药店 </v>
          </cell>
          <cell r="F42" t="str">
            <v/>
          </cell>
          <cell r="G42">
            <v>341</v>
          </cell>
          <cell r="H42" t="str">
            <v>崇州片</v>
          </cell>
          <cell r="I42" t="str">
            <v>胡建梅</v>
          </cell>
          <cell r="J42">
            <v>235</v>
          </cell>
          <cell r="K42">
            <v>81.38</v>
          </cell>
          <cell r="L42">
            <v>19123.23</v>
          </cell>
          <cell r="M42">
            <v>5213.05</v>
          </cell>
          <cell r="N42" t="str">
            <v>27.26%</v>
          </cell>
        </row>
        <row r="43">
          <cell r="D43">
            <v>709</v>
          </cell>
          <cell r="E43" t="str">
            <v>四川太极新都区马超东路店</v>
          </cell>
          <cell r="F43" t="str">
            <v>否</v>
          </cell>
          <cell r="G43">
            <v>342</v>
          </cell>
          <cell r="H43" t="str">
            <v>西门二片</v>
          </cell>
          <cell r="I43" t="str">
            <v>林禹帅</v>
          </cell>
          <cell r="J43">
            <v>269</v>
          </cell>
          <cell r="K43">
            <v>70.89</v>
          </cell>
          <cell r="L43">
            <v>19070.26</v>
          </cell>
          <cell r="M43">
            <v>4736.57</v>
          </cell>
          <cell r="N43" t="str">
            <v>24.83%</v>
          </cell>
        </row>
        <row r="44">
          <cell r="D44">
            <v>379</v>
          </cell>
          <cell r="E44" t="str">
            <v>四川太极土龙路药店</v>
          </cell>
          <cell r="F44" t="str">
            <v>否</v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248</v>
          </cell>
          <cell r="K44">
            <v>75.07</v>
          </cell>
          <cell r="L44">
            <v>18616.66</v>
          </cell>
          <cell r="M44">
            <v>5777.31</v>
          </cell>
          <cell r="N44" t="str">
            <v>31.03%</v>
          </cell>
        </row>
        <row r="45">
          <cell r="D45">
            <v>724</v>
          </cell>
          <cell r="E45" t="str">
            <v>四川太极锦江区观音桥街药店</v>
          </cell>
          <cell r="F45" t="str">
            <v>否</v>
          </cell>
          <cell r="G45">
            <v>23</v>
          </cell>
          <cell r="H45" t="str">
            <v>城中片</v>
          </cell>
          <cell r="I45" t="str">
            <v>何巍 </v>
          </cell>
          <cell r="J45">
            <v>292</v>
          </cell>
          <cell r="K45">
            <v>63.32</v>
          </cell>
          <cell r="L45">
            <v>18488.95</v>
          </cell>
          <cell r="M45">
            <v>5567.2</v>
          </cell>
          <cell r="N45" t="str">
            <v>30.11%</v>
          </cell>
        </row>
        <row r="46">
          <cell r="D46">
            <v>377</v>
          </cell>
          <cell r="E46" t="str">
            <v>四川太极新园大道药店</v>
          </cell>
          <cell r="F46" t="str">
            <v>否</v>
          </cell>
          <cell r="G46">
            <v>232</v>
          </cell>
          <cell r="H46" t="str">
            <v>东南片区</v>
          </cell>
          <cell r="I46" t="str">
            <v>曾蕾蕾</v>
          </cell>
          <cell r="J46">
            <v>326</v>
          </cell>
          <cell r="K46">
            <v>56.17</v>
          </cell>
          <cell r="L46">
            <v>18312.63</v>
          </cell>
          <cell r="M46">
            <v>5386.53</v>
          </cell>
          <cell r="N46" t="str">
            <v>29.41%</v>
          </cell>
        </row>
        <row r="47">
          <cell r="D47">
            <v>716</v>
          </cell>
          <cell r="E47" t="str">
            <v>四川太极大邑县沙渠镇方圆路药店</v>
          </cell>
          <cell r="F47" t="str">
            <v>否</v>
          </cell>
          <cell r="G47">
            <v>282</v>
          </cell>
          <cell r="H47" t="str">
            <v>城郊一片</v>
          </cell>
          <cell r="I47" t="str">
            <v>任会茹</v>
          </cell>
          <cell r="J47">
            <v>201</v>
          </cell>
          <cell r="K47">
            <v>90.94</v>
          </cell>
          <cell r="L47">
            <v>18278.22</v>
          </cell>
          <cell r="M47">
            <v>5352.34</v>
          </cell>
          <cell r="N47" t="str">
            <v>29.28%</v>
          </cell>
        </row>
        <row r="48">
          <cell r="D48">
            <v>539</v>
          </cell>
          <cell r="E48" t="str">
            <v>四川太极大邑县晋原镇子龙路店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200</v>
          </cell>
          <cell r="K48">
            <v>91.38</v>
          </cell>
          <cell r="L48">
            <v>18276.67</v>
          </cell>
          <cell r="M48">
            <v>4026.1</v>
          </cell>
          <cell r="N48" t="str">
            <v>22.02%</v>
          </cell>
        </row>
        <row r="49">
          <cell r="D49">
            <v>713</v>
          </cell>
          <cell r="E49" t="str">
            <v>四川太极都江堰聚源镇药店</v>
          </cell>
          <cell r="F49" t="str">
            <v>否</v>
          </cell>
          <cell r="G49">
            <v>233</v>
          </cell>
          <cell r="H49" t="str">
            <v>都江堰片</v>
          </cell>
          <cell r="I49" t="str">
            <v>苗凯</v>
          </cell>
          <cell r="J49">
            <v>182</v>
          </cell>
          <cell r="K49">
            <v>99.97</v>
          </cell>
          <cell r="L49">
            <v>18194.99</v>
          </cell>
          <cell r="M49">
            <v>5093.29</v>
          </cell>
          <cell r="N49" t="str">
            <v>27.99%</v>
          </cell>
        </row>
        <row r="50">
          <cell r="D50">
            <v>514</v>
          </cell>
          <cell r="E50" t="str">
            <v>四川太极新津邓双镇岷江店</v>
          </cell>
          <cell r="F50" t="str">
            <v>否</v>
          </cell>
          <cell r="G50">
            <v>281</v>
          </cell>
          <cell r="H50" t="str">
            <v>新津片</v>
          </cell>
          <cell r="I50" t="str">
            <v>王燕丽</v>
          </cell>
          <cell r="J50">
            <v>273</v>
          </cell>
          <cell r="K50">
            <v>66.55</v>
          </cell>
          <cell r="L50">
            <v>18167.16</v>
          </cell>
          <cell r="M50">
            <v>5248.87</v>
          </cell>
          <cell r="N50" t="str">
            <v>28.89%</v>
          </cell>
        </row>
        <row r="51">
          <cell r="D51">
            <v>706</v>
          </cell>
          <cell r="E51" t="str">
            <v>四川太极都江堰幸福镇翔凤路药店</v>
          </cell>
          <cell r="F51" t="str">
            <v>否</v>
          </cell>
          <cell r="G51">
            <v>233</v>
          </cell>
          <cell r="H51" t="str">
            <v>都江堰片</v>
          </cell>
          <cell r="I51" t="str">
            <v>苗凯</v>
          </cell>
          <cell r="J51">
            <v>235</v>
          </cell>
          <cell r="K51">
            <v>76.48</v>
          </cell>
          <cell r="L51">
            <v>17973.83</v>
          </cell>
          <cell r="M51">
            <v>5455.19</v>
          </cell>
          <cell r="N51" t="str">
            <v>30.35%</v>
          </cell>
        </row>
        <row r="52">
          <cell r="D52">
            <v>737</v>
          </cell>
          <cell r="E52" t="str">
            <v>四川太极高新区大源北街药店</v>
          </cell>
          <cell r="F52" t="str">
            <v>否</v>
          </cell>
          <cell r="G52">
            <v>232</v>
          </cell>
          <cell r="H52" t="str">
            <v>东南片区</v>
          </cell>
          <cell r="I52" t="str">
            <v>曾蕾蕾</v>
          </cell>
          <cell r="J52">
            <v>269</v>
          </cell>
          <cell r="K52">
            <v>66.7</v>
          </cell>
          <cell r="L52">
            <v>17942.56</v>
          </cell>
          <cell r="M52">
            <v>5277.04</v>
          </cell>
          <cell r="N52" t="str">
            <v>29.41%</v>
          </cell>
        </row>
        <row r="53">
          <cell r="D53">
            <v>114844</v>
          </cell>
          <cell r="E53" t="str">
            <v>四川太极成华区培华东路药店</v>
          </cell>
          <cell r="F53" t="str">
            <v/>
          </cell>
          <cell r="G53">
            <v>23</v>
          </cell>
          <cell r="H53" t="str">
            <v>城中片</v>
          </cell>
          <cell r="I53" t="str">
            <v>何巍 </v>
          </cell>
          <cell r="J53">
            <v>178</v>
          </cell>
          <cell r="K53">
            <v>96.68</v>
          </cell>
          <cell r="L53">
            <v>17208.3</v>
          </cell>
          <cell r="M53">
            <v>2098</v>
          </cell>
          <cell r="N53" t="str">
            <v>12.19%</v>
          </cell>
        </row>
        <row r="54">
          <cell r="D54">
            <v>359</v>
          </cell>
          <cell r="E54" t="str">
            <v>四川太极枣子巷药店</v>
          </cell>
          <cell r="F54" t="str">
            <v>否</v>
          </cell>
          <cell r="G54">
            <v>181</v>
          </cell>
          <cell r="H54" t="str">
            <v>西门一片</v>
          </cell>
          <cell r="I54" t="str">
            <v>刘琴英</v>
          </cell>
          <cell r="J54">
            <v>229</v>
          </cell>
          <cell r="K54">
            <v>73.73</v>
          </cell>
          <cell r="L54">
            <v>16884.35</v>
          </cell>
          <cell r="M54">
            <v>4860.27</v>
          </cell>
          <cell r="N54" t="str">
            <v>28.78%</v>
          </cell>
        </row>
        <row r="55">
          <cell r="D55">
            <v>726</v>
          </cell>
          <cell r="E55" t="str">
            <v>四川太极金牛区交大路第三药店</v>
          </cell>
          <cell r="F55" t="str">
            <v>否</v>
          </cell>
          <cell r="G55">
            <v>181</v>
          </cell>
          <cell r="H55" t="str">
            <v>西门一片</v>
          </cell>
          <cell r="I55" t="str">
            <v>刘琴英</v>
          </cell>
          <cell r="J55">
            <v>237</v>
          </cell>
          <cell r="K55">
            <v>70.77</v>
          </cell>
          <cell r="L55">
            <v>16772.07</v>
          </cell>
          <cell r="M55">
            <v>4361.83</v>
          </cell>
          <cell r="N55" t="str">
            <v>26%</v>
          </cell>
        </row>
        <row r="56">
          <cell r="D56">
            <v>387</v>
          </cell>
          <cell r="E56" t="str">
            <v>四川太极新乐中街药店</v>
          </cell>
          <cell r="F56" t="str">
            <v>否</v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250</v>
          </cell>
          <cell r="K56">
            <v>66.95</v>
          </cell>
          <cell r="L56">
            <v>16738.43</v>
          </cell>
          <cell r="M56">
            <v>4619.1</v>
          </cell>
          <cell r="N56" t="str">
            <v>27.59%</v>
          </cell>
        </row>
        <row r="57">
          <cell r="D57">
            <v>106569</v>
          </cell>
          <cell r="E57" t="str">
            <v>四川太极武侯区大悦路药店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167</v>
          </cell>
          <cell r="K57">
            <v>100.09</v>
          </cell>
          <cell r="L57">
            <v>16715.79</v>
          </cell>
          <cell r="M57">
            <v>4554.75</v>
          </cell>
          <cell r="N57" t="str">
            <v>27.24%</v>
          </cell>
        </row>
        <row r="58">
          <cell r="D58">
            <v>113008</v>
          </cell>
          <cell r="E58" t="str">
            <v>四川太极成都高新区尚锦路药店</v>
          </cell>
          <cell r="F58" t="str">
            <v/>
          </cell>
          <cell r="G58">
            <v>23</v>
          </cell>
          <cell r="H58" t="str">
            <v>城中片</v>
          </cell>
          <cell r="I58" t="str">
            <v>何巍 </v>
          </cell>
          <cell r="J58">
            <v>147</v>
          </cell>
          <cell r="K58">
            <v>113.49</v>
          </cell>
          <cell r="L58">
            <v>16682.45</v>
          </cell>
          <cell r="M58">
            <v>2762.22</v>
          </cell>
          <cell r="N58" t="str">
            <v>16.55%</v>
          </cell>
        </row>
        <row r="59">
          <cell r="D59">
            <v>351</v>
          </cell>
          <cell r="E59" t="str">
            <v>四川太极都江堰药店</v>
          </cell>
          <cell r="F59" t="str">
            <v>是</v>
          </cell>
          <cell r="G59">
            <v>233</v>
          </cell>
          <cell r="H59" t="str">
            <v>都江堰片</v>
          </cell>
          <cell r="I59" t="str">
            <v>苗凯</v>
          </cell>
          <cell r="J59">
            <v>177</v>
          </cell>
          <cell r="K59">
            <v>91.8</v>
          </cell>
          <cell r="L59">
            <v>16249.47</v>
          </cell>
          <cell r="M59">
            <v>4604.89</v>
          </cell>
          <cell r="N59" t="str">
            <v>28.33%</v>
          </cell>
        </row>
        <row r="60">
          <cell r="D60">
            <v>103639</v>
          </cell>
          <cell r="E60" t="str">
            <v>四川太极成华区金马河路药店</v>
          </cell>
          <cell r="F60" t="str">
            <v/>
          </cell>
          <cell r="G60">
            <v>232</v>
          </cell>
          <cell r="H60" t="str">
            <v>东南片区</v>
          </cell>
          <cell r="I60" t="str">
            <v>曾蕾蕾</v>
          </cell>
          <cell r="J60">
            <v>212</v>
          </cell>
          <cell r="K60">
            <v>76.39</v>
          </cell>
          <cell r="L60">
            <v>16195.67</v>
          </cell>
          <cell r="M60">
            <v>4438.87</v>
          </cell>
          <cell r="N60" t="str">
            <v>27.4%</v>
          </cell>
        </row>
        <row r="61">
          <cell r="D61">
            <v>102935</v>
          </cell>
          <cell r="E61" t="str">
            <v>四川太极青羊区童子街药店</v>
          </cell>
          <cell r="F61" t="str">
            <v/>
          </cell>
          <cell r="G61">
            <v>142</v>
          </cell>
          <cell r="H61" t="str">
            <v>旗舰片区</v>
          </cell>
          <cell r="I61" t="str">
            <v>谭勤娟</v>
          </cell>
          <cell r="J61">
            <v>170</v>
          </cell>
          <cell r="K61">
            <v>95.13</v>
          </cell>
          <cell r="L61">
            <v>16172.12</v>
          </cell>
          <cell r="M61">
            <v>4558.83</v>
          </cell>
          <cell r="N61" t="str">
            <v>28.18%</v>
          </cell>
        </row>
        <row r="62">
          <cell r="D62">
            <v>114286</v>
          </cell>
          <cell r="E62" t="str">
            <v>四川太极青羊区光华北五路药店</v>
          </cell>
          <cell r="F62" t="str">
            <v/>
          </cell>
          <cell r="G62">
            <v>342</v>
          </cell>
          <cell r="H62" t="str">
            <v>西门二片</v>
          </cell>
          <cell r="I62" t="str">
            <v>林禹帅</v>
          </cell>
          <cell r="J62">
            <v>239</v>
          </cell>
          <cell r="K62">
            <v>66.17</v>
          </cell>
          <cell r="L62">
            <v>15815.22</v>
          </cell>
          <cell r="M62">
            <v>4185.3</v>
          </cell>
          <cell r="N62" t="str">
            <v>26.46%</v>
          </cell>
        </row>
        <row r="63">
          <cell r="D63">
            <v>581</v>
          </cell>
          <cell r="E63" t="str">
            <v>四川太极成华区二环路北四段药店（汇融名城）</v>
          </cell>
          <cell r="F63" t="str">
            <v>是</v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239</v>
          </cell>
          <cell r="K63">
            <v>65.44</v>
          </cell>
          <cell r="L63">
            <v>15639.94</v>
          </cell>
          <cell r="M63">
            <v>4184.16</v>
          </cell>
          <cell r="N63" t="str">
            <v>26.75%</v>
          </cell>
        </row>
        <row r="64">
          <cell r="D64">
            <v>598</v>
          </cell>
          <cell r="E64" t="str">
            <v>四川太极锦江区水杉街药店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265</v>
          </cell>
          <cell r="K64">
            <v>58.43</v>
          </cell>
          <cell r="L64">
            <v>15484.09</v>
          </cell>
          <cell r="M64">
            <v>5207.88</v>
          </cell>
          <cell r="N64" t="str">
            <v>33.63%</v>
          </cell>
        </row>
        <row r="65">
          <cell r="D65">
            <v>102934</v>
          </cell>
          <cell r="E65" t="str">
            <v>四川太极金牛区银河北街药店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250</v>
          </cell>
          <cell r="K65">
            <v>61.7</v>
          </cell>
          <cell r="L65">
            <v>15424.48</v>
          </cell>
          <cell r="M65">
            <v>4525.59</v>
          </cell>
          <cell r="N65" t="str">
            <v>29.34%</v>
          </cell>
        </row>
        <row r="66">
          <cell r="D66">
            <v>733</v>
          </cell>
          <cell r="E66" t="str">
            <v>四川太极双流区东升街道三强西路药店</v>
          </cell>
          <cell r="F66" t="str">
            <v>否</v>
          </cell>
          <cell r="G66">
            <v>232</v>
          </cell>
          <cell r="H66" t="str">
            <v>东南片区</v>
          </cell>
          <cell r="I66" t="str">
            <v>曾蕾蕾</v>
          </cell>
          <cell r="J66">
            <v>255</v>
          </cell>
          <cell r="K66">
            <v>60.48</v>
          </cell>
          <cell r="L66">
            <v>15423.67</v>
          </cell>
          <cell r="M66">
            <v>4645.27</v>
          </cell>
          <cell r="N66" t="str">
            <v>30.11%</v>
          </cell>
        </row>
        <row r="67">
          <cell r="D67">
            <v>108277</v>
          </cell>
          <cell r="E67" t="str">
            <v>四川太极金牛区银沙路药店</v>
          </cell>
          <cell r="F67" t="str">
            <v/>
          </cell>
          <cell r="G67">
            <v>181</v>
          </cell>
          <cell r="H67" t="str">
            <v>西门一片</v>
          </cell>
          <cell r="I67" t="str">
            <v>刘琴英</v>
          </cell>
          <cell r="J67">
            <v>233</v>
          </cell>
          <cell r="K67">
            <v>66.03</v>
          </cell>
          <cell r="L67">
            <v>15384.35</v>
          </cell>
          <cell r="M67">
            <v>3934</v>
          </cell>
          <cell r="N67" t="str">
            <v>25.57%</v>
          </cell>
        </row>
        <row r="68">
          <cell r="D68">
            <v>738</v>
          </cell>
          <cell r="E68" t="str">
            <v>四川太极都江堰市蒲阳路药店</v>
          </cell>
          <cell r="F68" t="str">
            <v>否</v>
          </cell>
          <cell r="G68">
            <v>233</v>
          </cell>
          <cell r="H68" t="str">
            <v>都江堰片</v>
          </cell>
          <cell r="I68" t="str">
            <v>苗凯</v>
          </cell>
          <cell r="J68">
            <v>139</v>
          </cell>
          <cell r="K68">
            <v>110.32</v>
          </cell>
          <cell r="L68">
            <v>15333.92</v>
          </cell>
          <cell r="M68">
            <v>4293.33</v>
          </cell>
          <cell r="N68" t="str">
            <v>27.99%</v>
          </cell>
        </row>
        <row r="69">
          <cell r="D69">
            <v>745</v>
          </cell>
          <cell r="E69" t="str">
            <v>四川太极金牛区金沙路药店</v>
          </cell>
          <cell r="F69" t="str">
            <v/>
          </cell>
          <cell r="G69">
            <v>181</v>
          </cell>
          <cell r="H69" t="str">
            <v>西门一片</v>
          </cell>
          <cell r="I69" t="str">
            <v>刘琴英</v>
          </cell>
          <cell r="J69">
            <v>191</v>
          </cell>
          <cell r="K69">
            <v>79.59</v>
          </cell>
          <cell r="L69">
            <v>15202.47</v>
          </cell>
          <cell r="M69">
            <v>3729.32</v>
          </cell>
          <cell r="N69" t="str">
            <v>24.53%</v>
          </cell>
        </row>
        <row r="70">
          <cell r="D70">
            <v>704</v>
          </cell>
          <cell r="E70" t="str">
            <v>四川太极都江堰奎光路中段药店</v>
          </cell>
          <cell r="F70" t="str">
            <v>否</v>
          </cell>
          <cell r="G70">
            <v>233</v>
          </cell>
          <cell r="H70" t="str">
            <v>都江堰片</v>
          </cell>
          <cell r="I70" t="str">
            <v>苗凯</v>
          </cell>
          <cell r="J70">
            <v>271</v>
          </cell>
          <cell r="K70">
            <v>56.07</v>
          </cell>
          <cell r="L70">
            <v>15194.06</v>
          </cell>
          <cell r="M70">
            <v>4651.54</v>
          </cell>
          <cell r="N70" t="str">
            <v>30.61%</v>
          </cell>
        </row>
        <row r="71">
          <cell r="D71">
            <v>116919</v>
          </cell>
          <cell r="E71" t="str">
            <v>四川太极武侯区科华北路药店</v>
          </cell>
          <cell r="F71" t="str">
            <v/>
          </cell>
          <cell r="G71">
            <v>142</v>
          </cell>
          <cell r="H71" t="str">
            <v>旗舰片区</v>
          </cell>
          <cell r="I71" t="str">
            <v>谭勤娟</v>
          </cell>
          <cell r="J71">
            <v>173</v>
          </cell>
          <cell r="K71">
            <v>87</v>
          </cell>
          <cell r="L71">
            <v>15051.16</v>
          </cell>
          <cell r="M71">
            <v>4972.01</v>
          </cell>
          <cell r="N71" t="str">
            <v>33.03%</v>
          </cell>
        </row>
        <row r="72">
          <cell r="D72">
            <v>572</v>
          </cell>
          <cell r="E72" t="str">
            <v>四川太极郫县郫筒镇东大街药店</v>
          </cell>
          <cell r="F72" t="str">
            <v>否</v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198</v>
          </cell>
          <cell r="K72">
            <v>75.47</v>
          </cell>
          <cell r="L72">
            <v>14943.65</v>
          </cell>
          <cell r="M72">
            <v>4269.27</v>
          </cell>
          <cell r="N72" t="str">
            <v>28.56%</v>
          </cell>
        </row>
        <row r="73">
          <cell r="D73">
            <v>107728</v>
          </cell>
          <cell r="E73" t="str">
            <v>四川太极大邑县晋原镇北街药店</v>
          </cell>
          <cell r="F73" t="str">
            <v/>
          </cell>
          <cell r="G73">
            <v>282</v>
          </cell>
          <cell r="H73" t="str">
            <v>城郊一片</v>
          </cell>
          <cell r="I73" t="str">
            <v>任会茹</v>
          </cell>
          <cell r="J73">
            <v>147</v>
          </cell>
          <cell r="K73">
            <v>100.66</v>
          </cell>
          <cell r="L73">
            <v>14796.72</v>
          </cell>
          <cell r="M73">
            <v>3516.9</v>
          </cell>
          <cell r="N73" t="str">
            <v>23.76%</v>
          </cell>
        </row>
        <row r="74">
          <cell r="D74">
            <v>114622</v>
          </cell>
          <cell r="E74" t="str">
            <v>四川太极成华区东昌路一药店</v>
          </cell>
          <cell r="F74" t="str">
            <v/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260</v>
          </cell>
          <cell r="K74">
            <v>56.91</v>
          </cell>
          <cell r="L74">
            <v>14795.41</v>
          </cell>
          <cell r="M74">
            <v>4327.12</v>
          </cell>
          <cell r="N74" t="str">
            <v>29.24%</v>
          </cell>
        </row>
        <row r="75">
          <cell r="D75">
            <v>513</v>
          </cell>
          <cell r="E75" t="str">
            <v>四川太极武侯区顺和街店</v>
          </cell>
          <cell r="F75" t="str">
            <v>否</v>
          </cell>
          <cell r="G75">
            <v>181</v>
          </cell>
          <cell r="H75" t="str">
            <v>西门一片</v>
          </cell>
          <cell r="I75" t="str">
            <v>刘琴英</v>
          </cell>
          <cell r="J75">
            <v>206</v>
          </cell>
          <cell r="K75">
            <v>70.67</v>
          </cell>
          <cell r="L75">
            <v>14558.29</v>
          </cell>
          <cell r="M75">
            <v>3841.04</v>
          </cell>
          <cell r="N75" t="str">
            <v>26.38%</v>
          </cell>
        </row>
        <row r="76">
          <cell r="D76">
            <v>103198</v>
          </cell>
          <cell r="E76" t="str">
            <v>四川太极青羊区贝森北路药店</v>
          </cell>
          <cell r="F76" t="str">
            <v/>
          </cell>
          <cell r="G76">
            <v>181</v>
          </cell>
          <cell r="H76" t="str">
            <v>西门一片</v>
          </cell>
          <cell r="I76" t="str">
            <v>刘琴英</v>
          </cell>
          <cell r="J76">
            <v>177</v>
          </cell>
          <cell r="K76">
            <v>81.7</v>
          </cell>
          <cell r="L76">
            <v>14461.08</v>
          </cell>
          <cell r="M76">
            <v>4064.15</v>
          </cell>
          <cell r="N76" t="str">
            <v>28.1%</v>
          </cell>
        </row>
        <row r="77">
          <cell r="D77">
            <v>105751</v>
          </cell>
          <cell r="E77" t="str">
            <v>四川太极高新区新下街药店</v>
          </cell>
          <cell r="F77" t="str">
            <v/>
          </cell>
          <cell r="G77">
            <v>232</v>
          </cell>
          <cell r="H77" t="str">
            <v>东南片区</v>
          </cell>
          <cell r="I77" t="str">
            <v>曾蕾蕾</v>
          </cell>
          <cell r="J77">
            <v>211</v>
          </cell>
          <cell r="K77">
            <v>67.3</v>
          </cell>
          <cell r="L77">
            <v>14200.82</v>
          </cell>
          <cell r="M77">
            <v>3800.36</v>
          </cell>
          <cell r="N77" t="str">
            <v>26.76%</v>
          </cell>
        </row>
        <row r="78">
          <cell r="D78">
            <v>515</v>
          </cell>
          <cell r="E78" t="str">
            <v>四川太极成华区崔家店路药店</v>
          </cell>
          <cell r="F78" t="str">
            <v>否</v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192</v>
          </cell>
          <cell r="K78">
            <v>73.94</v>
          </cell>
          <cell r="L78">
            <v>14196.05</v>
          </cell>
          <cell r="M78">
            <v>3304.92</v>
          </cell>
          <cell r="N78" t="str">
            <v>23.28%</v>
          </cell>
        </row>
        <row r="79">
          <cell r="D79">
            <v>578</v>
          </cell>
          <cell r="E79" t="str">
            <v>四川太极成华区华油路药店</v>
          </cell>
          <cell r="F79" t="str">
            <v>否</v>
          </cell>
          <cell r="G79">
            <v>23</v>
          </cell>
          <cell r="H79" t="str">
            <v>城中片</v>
          </cell>
          <cell r="I79" t="str">
            <v>何巍 </v>
          </cell>
          <cell r="J79">
            <v>212</v>
          </cell>
          <cell r="K79">
            <v>66.03</v>
          </cell>
          <cell r="L79">
            <v>13999.23</v>
          </cell>
          <cell r="M79">
            <v>4576.4</v>
          </cell>
          <cell r="N79" t="str">
            <v>32.69%</v>
          </cell>
        </row>
        <row r="80">
          <cell r="D80">
            <v>114848</v>
          </cell>
          <cell r="E80" t="str">
            <v>四川太极成都高新区泰和二街二药店 </v>
          </cell>
          <cell r="F80" t="str">
            <v/>
          </cell>
          <cell r="G80">
            <v>232</v>
          </cell>
          <cell r="H80" t="str">
            <v>东南片区</v>
          </cell>
          <cell r="I80" t="str">
            <v>曾蕾蕾</v>
          </cell>
          <cell r="J80">
            <v>111</v>
          </cell>
          <cell r="K80">
            <v>124.47</v>
          </cell>
          <cell r="L80">
            <v>13816.52</v>
          </cell>
          <cell r="M80">
            <v>3519.69</v>
          </cell>
          <cell r="N80" t="str">
            <v>25.47%</v>
          </cell>
        </row>
        <row r="81">
          <cell r="D81">
            <v>103199</v>
          </cell>
          <cell r="E81" t="str">
            <v>四川太极成华区西林一街药店</v>
          </cell>
          <cell r="F81" t="str">
            <v/>
          </cell>
          <cell r="G81">
            <v>23</v>
          </cell>
          <cell r="H81" t="str">
            <v>城中片</v>
          </cell>
          <cell r="I81" t="str">
            <v>何巍 </v>
          </cell>
          <cell r="J81">
            <v>239</v>
          </cell>
          <cell r="K81">
            <v>57.61</v>
          </cell>
          <cell r="L81">
            <v>13769.41</v>
          </cell>
          <cell r="M81">
            <v>4070.1</v>
          </cell>
          <cell r="N81" t="str">
            <v>29.55%</v>
          </cell>
        </row>
        <row r="82">
          <cell r="D82">
            <v>110378</v>
          </cell>
          <cell r="E82" t="str">
            <v>四川太极都江堰市永丰街道宝莲路药店</v>
          </cell>
          <cell r="F82" t="str">
            <v/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142</v>
          </cell>
          <cell r="K82">
            <v>96.77</v>
          </cell>
          <cell r="L82">
            <v>13741.31</v>
          </cell>
          <cell r="M82">
            <v>3179.06</v>
          </cell>
          <cell r="N82" t="str">
            <v>23.13%</v>
          </cell>
        </row>
        <row r="83">
          <cell r="D83">
            <v>112415</v>
          </cell>
          <cell r="E83" t="str">
            <v>四川太极金牛区五福桥东路药店</v>
          </cell>
          <cell r="F83" t="str">
            <v/>
          </cell>
          <cell r="G83">
            <v>181</v>
          </cell>
          <cell r="H83" t="str">
            <v>西门一片</v>
          </cell>
          <cell r="I83" t="str">
            <v>刘琴英</v>
          </cell>
          <cell r="J83">
            <v>165</v>
          </cell>
          <cell r="K83">
            <v>82.3</v>
          </cell>
          <cell r="L83">
            <v>13580.22</v>
          </cell>
          <cell r="M83">
            <v>4956.33</v>
          </cell>
          <cell r="N83" t="str">
            <v>36.49%</v>
          </cell>
        </row>
        <row r="84">
          <cell r="D84">
            <v>117184</v>
          </cell>
          <cell r="E84" t="str">
            <v>四川太极锦江区静沙南路药店</v>
          </cell>
          <cell r="F84" t="str">
            <v/>
          </cell>
          <cell r="G84">
            <v>23</v>
          </cell>
          <cell r="H84" t="str">
            <v>城中片</v>
          </cell>
          <cell r="I84" t="str">
            <v>何巍 </v>
          </cell>
          <cell r="J84">
            <v>191</v>
          </cell>
          <cell r="K84">
            <v>68.14</v>
          </cell>
          <cell r="L84">
            <v>13015.47</v>
          </cell>
          <cell r="M84">
            <v>4083.33</v>
          </cell>
          <cell r="N84" t="str">
            <v>31.37%</v>
          </cell>
        </row>
        <row r="85">
          <cell r="D85">
            <v>116482</v>
          </cell>
          <cell r="E85" t="str">
            <v>四川太极锦江区宏济中路药店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147</v>
          </cell>
          <cell r="K85">
            <v>87.7</v>
          </cell>
          <cell r="L85">
            <v>12892.62</v>
          </cell>
          <cell r="M85">
            <v>4568.2</v>
          </cell>
          <cell r="N85" t="str">
            <v>35.43%</v>
          </cell>
        </row>
        <row r="86">
          <cell r="D86">
            <v>105910</v>
          </cell>
          <cell r="E86" t="str">
            <v>四川太极高新区紫薇东路药店</v>
          </cell>
          <cell r="F86" t="str">
            <v/>
          </cell>
          <cell r="G86">
            <v>181</v>
          </cell>
          <cell r="H86" t="str">
            <v>西门一片</v>
          </cell>
          <cell r="I86" t="str">
            <v>刘琴英</v>
          </cell>
          <cell r="J86">
            <v>215</v>
          </cell>
          <cell r="K86">
            <v>59.42</v>
          </cell>
          <cell r="L86">
            <v>12774.51</v>
          </cell>
          <cell r="M86">
            <v>3708.57</v>
          </cell>
          <cell r="N86" t="str">
            <v>29.03%</v>
          </cell>
        </row>
        <row r="87">
          <cell r="D87">
            <v>720</v>
          </cell>
          <cell r="E87" t="str">
            <v>四川太极大邑县新场镇文昌街药店</v>
          </cell>
          <cell r="F87" t="str">
            <v>否</v>
          </cell>
          <cell r="G87">
            <v>282</v>
          </cell>
          <cell r="H87" t="str">
            <v>城郊一片</v>
          </cell>
          <cell r="I87" t="str">
            <v>任会茹</v>
          </cell>
          <cell r="J87">
            <v>175</v>
          </cell>
          <cell r="K87">
            <v>71.94</v>
          </cell>
          <cell r="L87">
            <v>12589.62</v>
          </cell>
          <cell r="M87">
            <v>3446.62</v>
          </cell>
          <cell r="N87" t="str">
            <v>27.37%</v>
          </cell>
        </row>
        <row r="88">
          <cell r="D88">
            <v>122198</v>
          </cell>
          <cell r="E88" t="str">
            <v>四川太极成华区华泰路二药店</v>
          </cell>
          <cell r="F88" t="str">
            <v/>
          </cell>
          <cell r="G88">
            <v>232</v>
          </cell>
          <cell r="H88" t="str">
            <v>东南片区</v>
          </cell>
          <cell r="I88" t="str">
            <v>曾蕾蕾</v>
          </cell>
          <cell r="J88">
            <v>174</v>
          </cell>
          <cell r="K88">
            <v>71.88</v>
          </cell>
          <cell r="L88">
            <v>12507.92</v>
          </cell>
          <cell r="M88">
            <v>3030.69</v>
          </cell>
          <cell r="N88" t="str">
            <v>24.23%</v>
          </cell>
        </row>
        <row r="89">
          <cell r="D89">
            <v>743</v>
          </cell>
          <cell r="E89" t="str">
            <v>四川太极成华区万宇路药店</v>
          </cell>
          <cell r="F89" t="str">
            <v/>
          </cell>
          <cell r="G89">
            <v>232</v>
          </cell>
          <cell r="H89" t="str">
            <v>东南片区</v>
          </cell>
          <cell r="I89" t="str">
            <v>曾蕾蕾</v>
          </cell>
          <cell r="J89">
            <v>206</v>
          </cell>
          <cell r="K89">
            <v>59.36</v>
          </cell>
          <cell r="L89">
            <v>12227.22</v>
          </cell>
          <cell r="M89">
            <v>4012.23</v>
          </cell>
          <cell r="N89" t="str">
            <v>32.81%</v>
          </cell>
        </row>
        <row r="90">
          <cell r="D90">
            <v>549</v>
          </cell>
          <cell r="E90" t="str">
            <v>四川太极大邑县晋源镇东壕沟段药店</v>
          </cell>
          <cell r="F90" t="str">
            <v>否</v>
          </cell>
          <cell r="G90">
            <v>282</v>
          </cell>
          <cell r="H90" t="str">
            <v>城郊一片</v>
          </cell>
          <cell r="I90" t="str">
            <v>任会茹</v>
          </cell>
          <cell r="J90">
            <v>94</v>
          </cell>
          <cell r="K90">
            <v>127.4</v>
          </cell>
          <cell r="L90">
            <v>11975.88</v>
          </cell>
          <cell r="M90">
            <v>4017.42</v>
          </cell>
          <cell r="N90" t="str">
            <v>33.54%</v>
          </cell>
        </row>
        <row r="91">
          <cell r="D91">
            <v>106485</v>
          </cell>
          <cell r="E91" t="str">
            <v>四川太极成都高新区元华二巷药店</v>
          </cell>
          <cell r="F91" t="str">
            <v/>
          </cell>
          <cell r="G91">
            <v>142</v>
          </cell>
          <cell r="H91" t="str">
            <v>旗舰片区</v>
          </cell>
          <cell r="I91" t="str">
            <v>谭勤娟</v>
          </cell>
          <cell r="J91">
            <v>181</v>
          </cell>
          <cell r="K91">
            <v>65.32</v>
          </cell>
          <cell r="L91">
            <v>11823.03</v>
          </cell>
          <cell r="M91">
            <v>3474.43</v>
          </cell>
          <cell r="N91" t="str">
            <v>29.38%</v>
          </cell>
        </row>
        <row r="92">
          <cell r="D92">
            <v>740</v>
          </cell>
          <cell r="E92" t="str">
            <v>四川太极成华区华康路药店</v>
          </cell>
          <cell r="F92" t="str">
            <v/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137</v>
          </cell>
          <cell r="K92">
            <v>85.93</v>
          </cell>
          <cell r="L92">
            <v>11771.81</v>
          </cell>
          <cell r="M92">
            <v>3275.45</v>
          </cell>
          <cell r="N92" t="str">
            <v>27.82%</v>
          </cell>
        </row>
        <row r="93">
          <cell r="D93">
            <v>732</v>
          </cell>
          <cell r="E93" t="str">
            <v>四川太极邛崃市羊安镇永康大道药店</v>
          </cell>
          <cell r="F93" t="str">
            <v>否</v>
          </cell>
          <cell r="G93">
            <v>282</v>
          </cell>
          <cell r="H93" t="str">
            <v>城郊一片</v>
          </cell>
          <cell r="I93" t="str">
            <v>任会茹</v>
          </cell>
          <cell r="J93">
            <v>145</v>
          </cell>
          <cell r="K93">
            <v>79.56</v>
          </cell>
          <cell r="L93">
            <v>11536.78</v>
          </cell>
          <cell r="M93">
            <v>2899.09</v>
          </cell>
          <cell r="N93" t="str">
            <v>25.12%</v>
          </cell>
        </row>
        <row r="94">
          <cell r="D94">
            <v>367</v>
          </cell>
          <cell r="E94" t="str">
            <v>四川太极金带街药店</v>
          </cell>
          <cell r="F94" t="str">
            <v>否</v>
          </cell>
          <cell r="G94">
            <v>341</v>
          </cell>
          <cell r="H94" t="str">
            <v>崇州片</v>
          </cell>
          <cell r="I94" t="str">
            <v>胡建梅</v>
          </cell>
          <cell r="J94">
            <v>181</v>
          </cell>
          <cell r="K94">
            <v>63.25</v>
          </cell>
          <cell r="L94">
            <v>11447.44</v>
          </cell>
          <cell r="M94">
            <v>3144.01</v>
          </cell>
          <cell r="N94" t="str">
            <v>27.46%</v>
          </cell>
        </row>
        <row r="95">
          <cell r="D95">
            <v>104429</v>
          </cell>
          <cell r="E95" t="str">
            <v>四川太极武侯区大华街药店</v>
          </cell>
          <cell r="F95" t="str">
            <v/>
          </cell>
          <cell r="G95">
            <v>342</v>
          </cell>
          <cell r="H95" t="str">
            <v>西门二片</v>
          </cell>
          <cell r="I95" t="str">
            <v>林禹帅</v>
          </cell>
          <cell r="J95">
            <v>161</v>
          </cell>
          <cell r="K95">
            <v>69.52</v>
          </cell>
          <cell r="L95">
            <v>11192.66</v>
          </cell>
          <cell r="M95">
            <v>2461.95</v>
          </cell>
          <cell r="N95" t="str">
            <v>21.99%</v>
          </cell>
        </row>
        <row r="96">
          <cell r="D96">
            <v>112888</v>
          </cell>
          <cell r="E96" t="str">
            <v>四川太极武侯区双楠路药店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152</v>
          </cell>
          <cell r="K96">
            <v>72.91</v>
          </cell>
          <cell r="L96">
            <v>11081.94</v>
          </cell>
          <cell r="M96">
            <v>3593.63</v>
          </cell>
          <cell r="N96" t="str">
            <v>32.42%</v>
          </cell>
        </row>
        <row r="97">
          <cell r="D97">
            <v>116773</v>
          </cell>
          <cell r="E97" t="str">
            <v>四川太极青羊区经一路药店</v>
          </cell>
          <cell r="F97" t="str">
            <v/>
          </cell>
          <cell r="G97">
            <v>342</v>
          </cell>
          <cell r="H97" t="str">
            <v>西门二片</v>
          </cell>
          <cell r="I97" t="str">
            <v>林禹帅</v>
          </cell>
          <cell r="J97">
            <v>148</v>
          </cell>
          <cell r="K97">
            <v>74.53</v>
          </cell>
          <cell r="L97">
            <v>11030.08</v>
          </cell>
          <cell r="M97">
            <v>4019.72</v>
          </cell>
          <cell r="N97" t="str">
            <v>36.44%</v>
          </cell>
        </row>
        <row r="98">
          <cell r="D98">
            <v>113833</v>
          </cell>
          <cell r="E98" t="str">
            <v>四川太极青羊区光华西一路药店</v>
          </cell>
          <cell r="F98" t="str">
            <v/>
          </cell>
          <cell r="G98">
            <v>342</v>
          </cell>
          <cell r="H98" t="str">
            <v>西门二片</v>
          </cell>
          <cell r="I98" t="str">
            <v>林禹帅</v>
          </cell>
          <cell r="J98">
            <v>158</v>
          </cell>
          <cell r="K98">
            <v>68.78</v>
          </cell>
          <cell r="L98">
            <v>10867.88</v>
          </cell>
          <cell r="M98">
            <v>3647.49</v>
          </cell>
          <cell r="N98" t="str">
            <v>33.56%</v>
          </cell>
        </row>
        <row r="99">
          <cell r="D99">
            <v>102564</v>
          </cell>
          <cell r="E99" t="str">
            <v>四川太极邛崃市临邛镇翠荫街药店</v>
          </cell>
          <cell r="F99" t="str">
            <v/>
          </cell>
          <cell r="G99">
            <v>282</v>
          </cell>
          <cell r="H99" t="str">
            <v>城郊一片</v>
          </cell>
          <cell r="I99" t="str">
            <v>任会茹</v>
          </cell>
          <cell r="J99">
            <v>130</v>
          </cell>
          <cell r="K99">
            <v>83.24</v>
          </cell>
          <cell r="L99">
            <v>10820.9</v>
          </cell>
          <cell r="M99">
            <v>3230.62</v>
          </cell>
          <cell r="N99" t="str">
            <v>29.85%</v>
          </cell>
        </row>
        <row r="100">
          <cell r="D100">
            <v>355</v>
          </cell>
          <cell r="E100" t="str">
            <v>四川太极双林路药店</v>
          </cell>
          <cell r="F100" t="str">
            <v>是</v>
          </cell>
          <cell r="G100">
            <v>232</v>
          </cell>
          <cell r="H100" t="str">
            <v>东南片区</v>
          </cell>
          <cell r="I100" t="str">
            <v>曾蕾蕾</v>
          </cell>
          <cell r="J100">
            <v>146</v>
          </cell>
          <cell r="K100">
            <v>72.8</v>
          </cell>
          <cell r="L100">
            <v>10628.46</v>
          </cell>
          <cell r="M100">
            <v>2858.21</v>
          </cell>
          <cell r="N100" t="str">
            <v>26.89%</v>
          </cell>
        </row>
        <row r="101">
          <cell r="D101">
            <v>311</v>
          </cell>
          <cell r="E101" t="str">
            <v>四川太极西部店</v>
          </cell>
          <cell r="F101" t="str">
            <v>是</v>
          </cell>
          <cell r="G101">
            <v>181</v>
          </cell>
          <cell r="H101" t="str">
            <v>西门一片</v>
          </cell>
          <cell r="I101" t="str">
            <v>刘琴英</v>
          </cell>
          <cell r="J101">
            <v>73</v>
          </cell>
          <cell r="K101">
            <v>145.51</v>
          </cell>
          <cell r="L101">
            <v>10622.42</v>
          </cell>
          <cell r="M101">
            <v>2230.26</v>
          </cell>
          <cell r="N101" t="str">
            <v>20.99%</v>
          </cell>
        </row>
        <row r="102">
          <cell r="D102">
            <v>339</v>
          </cell>
          <cell r="E102" t="str">
            <v>四川太极沙河源药店</v>
          </cell>
          <cell r="F102" t="str">
            <v>是</v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99</v>
          </cell>
          <cell r="K102">
            <v>107.12</v>
          </cell>
          <cell r="L102">
            <v>10604.97</v>
          </cell>
          <cell r="M102">
            <v>2753.09</v>
          </cell>
          <cell r="N102" t="str">
            <v>25.96%</v>
          </cell>
        </row>
        <row r="103">
          <cell r="D103">
            <v>329</v>
          </cell>
          <cell r="E103" t="str">
            <v>四川太极温江店</v>
          </cell>
          <cell r="F103" t="str">
            <v>是</v>
          </cell>
          <cell r="G103">
            <v>342</v>
          </cell>
          <cell r="H103" t="str">
            <v>西门二片</v>
          </cell>
          <cell r="I103" t="str">
            <v>林禹帅</v>
          </cell>
          <cell r="J103">
            <v>150</v>
          </cell>
          <cell r="K103">
            <v>70.12</v>
          </cell>
          <cell r="L103">
            <v>10518.21</v>
          </cell>
          <cell r="M103">
            <v>2816.4</v>
          </cell>
          <cell r="N103" t="str">
            <v>26.77%</v>
          </cell>
        </row>
        <row r="104">
          <cell r="D104">
            <v>113298</v>
          </cell>
          <cell r="E104" t="str">
            <v>四川太极武侯区逸都路药店</v>
          </cell>
          <cell r="F104" t="str">
            <v/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132</v>
          </cell>
          <cell r="K104">
            <v>79.59</v>
          </cell>
          <cell r="L104">
            <v>10505.5</v>
          </cell>
          <cell r="M104">
            <v>1553.76</v>
          </cell>
          <cell r="N104" t="str">
            <v>14.78%</v>
          </cell>
        </row>
        <row r="105">
          <cell r="D105">
            <v>56</v>
          </cell>
          <cell r="E105" t="str">
            <v>四川太极三江店</v>
          </cell>
          <cell r="F105" t="str">
            <v>是</v>
          </cell>
          <cell r="G105">
            <v>341</v>
          </cell>
          <cell r="H105" t="str">
            <v>崇州片</v>
          </cell>
          <cell r="I105" t="str">
            <v>胡建梅</v>
          </cell>
          <cell r="J105">
            <v>153</v>
          </cell>
          <cell r="K105">
            <v>68.38</v>
          </cell>
          <cell r="L105">
            <v>10462.28</v>
          </cell>
          <cell r="M105">
            <v>3771.53</v>
          </cell>
          <cell r="N105" t="str">
            <v>36.04%</v>
          </cell>
        </row>
        <row r="106">
          <cell r="D106">
            <v>102565</v>
          </cell>
          <cell r="E106" t="str">
            <v>四川太极武侯区佳灵路药店</v>
          </cell>
          <cell r="F106" t="str">
            <v/>
          </cell>
          <cell r="G106">
            <v>181</v>
          </cell>
          <cell r="H106" t="str">
            <v>西门一片</v>
          </cell>
          <cell r="I106" t="str">
            <v>刘琴英</v>
          </cell>
          <cell r="J106">
            <v>220</v>
          </cell>
          <cell r="K106">
            <v>47.06</v>
          </cell>
          <cell r="L106">
            <v>10353.98</v>
          </cell>
          <cell r="M106">
            <v>3185.15</v>
          </cell>
          <cell r="N106" t="str">
            <v>30.76%</v>
          </cell>
        </row>
        <row r="107">
          <cell r="D107">
            <v>106568</v>
          </cell>
          <cell r="E107" t="str">
            <v>四川太极高新区中和公济桥路药店</v>
          </cell>
          <cell r="F107" t="str">
            <v/>
          </cell>
          <cell r="G107">
            <v>232</v>
          </cell>
          <cell r="H107" t="str">
            <v>东南片区</v>
          </cell>
          <cell r="I107" t="str">
            <v>曾蕾蕾</v>
          </cell>
          <cell r="J107">
            <v>120</v>
          </cell>
          <cell r="K107">
            <v>85.9</v>
          </cell>
          <cell r="L107">
            <v>10307.86</v>
          </cell>
          <cell r="M107">
            <v>3038.71</v>
          </cell>
          <cell r="N107" t="str">
            <v>29.47%</v>
          </cell>
        </row>
        <row r="108">
          <cell r="D108">
            <v>748</v>
          </cell>
          <cell r="E108" t="str">
            <v>四川太极大邑县晋原镇东街药店</v>
          </cell>
          <cell r="F108" t="str">
            <v/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158</v>
          </cell>
          <cell r="K108">
            <v>64.97</v>
          </cell>
          <cell r="L108">
            <v>10264.74</v>
          </cell>
          <cell r="M108">
            <v>2732.18</v>
          </cell>
          <cell r="N108" t="str">
            <v>26.61%</v>
          </cell>
        </row>
        <row r="109">
          <cell r="D109">
            <v>118951</v>
          </cell>
          <cell r="E109" t="str">
            <v>四川太极青羊区金祥路药店</v>
          </cell>
          <cell r="F109" t="str">
            <v/>
          </cell>
          <cell r="G109">
            <v>342</v>
          </cell>
          <cell r="H109" t="str">
            <v>西门二片</v>
          </cell>
          <cell r="I109" t="str">
            <v>林禹帅</v>
          </cell>
          <cell r="J109">
            <v>158</v>
          </cell>
          <cell r="K109">
            <v>64.56</v>
          </cell>
          <cell r="L109">
            <v>10199.74</v>
          </cell>
          <cell r="M109">
            <v>3713.41</v>
          </cell>
          <cell r="N109" t="str">
            <v>36.4%</v>
          </cell>
        </row>
        <row r="110">
          <cell r="D110">
            <v>102567</v>
          </cell>
          <cell r="E110" t="str">
            <v>四川太极新津县五津镇武阳西路药店</v>
          </cell>
          <cell r="F110" t="str">
            <v/>
          </cell>
          <cell r="G110">
            <v>281</v>
          </cell>
          <cell r="H110" t="str">
            <v>新津片</v>
          </cell>
          <cell r="I110" t="str">
            <v>王燕丽</v>
          </cell>
          <cell r="J110">
            <v>146</v>
          </cell>
          <cell r="K110">
            <v>69.8</v>
          </cell>
          <cell r="L110">
            <v>10191.35</v>
          </cell>
          <cell r="M110">
            <v>2446.68</v>
          </cell>
          <cell r="N110" t="str">
            <v>24%</v>
          </cell>
        </row>
        <row r="111">
          <cell r="D111">
            <v>594</v>
          </cell>
          <cell r="E111" t="str">
            <v>四川太极大邑县安仁镇千禧街药店</v>
          </cell>
          <cell r="F111" t="str">
            <v>否</v>
          </cell>
          <cell r="G111">
            <v>282</v>
          </cell>
          <cell r="H111" t="str">
            <v>城郊一片</v>
          </cell>
          <cell r="I111" t="str">
            <v>任会茹</v>
          </cell>
          <cell r="J111">
            <v>148</v>
          </cell>
          <cell r="K111">
            <v>68.78</v>
          </cell>
          <cell r="L111">
            <v>10180.15</v>
          </cell>
          <cell r="M111">
            <v>3249.9</v>
          </cell>
          <cell r="N111" t="str">
            <v>31.92%</v>
          </cell>
        </row>
        <row r="112">
          <cell r="D112">
            <v>119263</v>
          </cell>
          <cell r="E112" t="str">
            <v>四川太极青羊区蜀源路药店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160</v>
          </cell>
          <cell r="K112">
            <v>63.24</v>
          </cell>
          <cell r="L112">
            <v>10119.16</v>
          </cell>
          <cell r="M112">
            <v>2687.67</v>
          </cell>
          <cell r="N112" t="str">
            <v>26.56%</v>
          </cell>
        </row>
        <row r="113">
          <cell r="D113">
            <v>118151</v>
          </cell>
          <cell r="E113" t="str">
            <v>四川太极金牛区沙湾东一路药店</v>
          </cell>
          <cell r="F113" t="str">
            <v/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148</v>
          </cell>
          <cell r="K113">
            <v>67.89</v>
          </cell>
          <cell r="L113">
            <v>10047.19</v>
          </cell>
          <cell r="M113">
            <v>2856.7</v>
          </cell>
          <cell r="N113" t="str">
            <v>28.43%</v>
          </cell>
        </row>
        <row r="114">
          <cell r="D114">
            <v>391</v>
          </cell>
          <cell r="E114" t="str">
            <v>四川太极金丝街药店</v>
          </cell>
          <cell r="F114" t="str">
            <v>否</v>
          </cell>
          <cell r="G114">
            <v>23</v>
          </cell>
          <cell r="H114" t="str">
            <v>城中片</v>
          </cell>
          <cell r="I114" t="str">
            <v>何巍 </v>
          </cell>
          <cell r="J114">
            <v>200</v>
          </cell>
          <cell r="K114">
            <v>48.37</v>
          </cell>
          <cell r="L114">
            <v>9673.1</v>
          </cell>
          <cell r="M114">
            <v>3289.37</v>
          </cell>
          <cell r="N114" t="str">
            <v>34%</v>
          </cell>
        </row>
        <row r="115">
          <cell r="D115">
            <v>102479</v>
          </cell>
          <cell r="E115" t="str">
            <v>四川太极锦江区劼人路药店</v>
          </cell>
          <cell r="F115" t="str">
            <v/>
          </cell>
          <cell r="G115">
            <v>23</v>
          </cell>
          <cell r="H115" t="str">
            <v>城中片</v>
          </cell>
          <cell r="I115" t="str">
            <v>何巍 </v>
          </cell>
          <cell r="J115">
            <v>124</v>
          </cell>
          <cell r="K115">
            <v>77.94</v>
          </cell>
          <cell r="L115">
            <v>9664.14</v>
          </cell>
          <cell r="M115">
            <v>2304.9</v>
          </cell>
          <cell r="N115" t="str">
            <v>23.85%</v>
          </cell>
        </row>
        <row r="116">
          <cell r="D116">
            <v>113299</v>
          </cell>
          <cell r="E116" t="str">
            <v>四川太极武侯区倪家桥路药店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152</v>
          </cell>
          <cell r="K116">
            <v>61.63</v>
          </cell>
          <cell r="L116">
            <v>9368.34</v>
          </cell>
          <cell r="M116">
            <v>2830.48</v>
          </cell>
          <cell r="N116" t="str">
            <v>30.21%</v>
          </cell>
        </row>
        <row r="117">
          <cell r="D117">
            <v>710</v>
          </cell>
          <cell r="E117" t="str">
            <v>四川太极都江堰市蒲阳镇堰问道西路药店</v>
          </cell>
          <cell r="F117" t="str">
            <v>否</v>
          </cell>
          <cell r="G117">
            <v>233</v>
          </cell>
          <cell r="H117" t="str">
            <v>都江堰片</v>
          </cell>
          <cell r="I117" t="str">
            <v>苗凯</v>
          </cell>
          <cell r="J117">
            <v>175</v>
          </cell>
          <cell r="K117">
            <v>53.04</v>
          </cell>
          <cell r="L117">
            <v>9281.57</v>
          </cell>
          <cell r="M117">
            <v>2797.7</v>
          </cell>
          <cell r="N117" t="str">
            <v>30.14%</v>
          </cell>
        </row>
        <row r="118">
          <cell r="D118">
            <v>117923</v>
          </cell>
          <cell r="E118" t="str">
            <v>四川太极大邑县观音阁街西段店</v>
          </cell>
          <cell r="F118" t="str">
            <v/>
          </cell>
          <cell r="G118">
            <v>282</v>
          </cell>
          <cell r="H118" t="str">
            <v>城郊一片</v>
          </cell>
          <cell r="I118" t="str">
            <v>任会茹</v>
          </cell>
          <cell r="J118">
            <v>120</v>
          </cell>
          <cell r="K118">
            <v>76.99</v>
          </cell>
          <cell r="L118">
            <v>9238.21</v>
          </cell>
          <cell r="M118">
            <v>2392.64</v>
          </cell>
          <cell r="N118" t="str">
            <v>25.89%</v>
          </cell>
        </row>
        <row r="119">
          <cell r="D119">
            <v>371</v>
          </cell>
          <cell r="E119" t="str">
            <v>四川太极兴义镇万兴路药店</v>
          </cell>
          <cell r="F119" t="str">
            <v>否</v>
          </cell>
          <cell r="G119">
            <v>281</v>
          </cell>
          <cell r="H119" t="str">
            <v>新津片</v>
          </cell>
          <cell r="I119" t="str">
            <v>王燕丽</v>
          </cell>
          <cell r="J119">
            <v>150</v>
          </cell>
          <cell r="K119">
            <v>60.92</v>
          </cell>
          <cell r="L119">
            <v>9138.62</v>
          </cell>
          <cell r="M119">
            <v>3156.87</v>
          </cell>
          <cell r="N119" t="str">
            <v>34.54%</v>
          </cell>
        </row>
        <row r="120">
          <cell r="D120">
            <v>752</v>
          </cell>
          <cell r="E120" t="str">
            <v>四川太极大药房连锁有限公司武侯区聚萃街药店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147</v>
          </cell>
          <cell r="K120">
            <v>61.92</v>
          </cell>
          <cell r="L120">
            <v>9102.03</v>
          </cell>
          <cell r="M120">
            <v>2590.61</v>
          </cell>
          <cell r="N120" t="str">
            <v>28.46%</v>
          </cell>
        </row>
        <row r="121">
          <cell r="D121">
            <v>104838</v>
          </cell>
          <cell r="E121" t="str">
            <v>四川太极崇州市崇阳镇蜀州中路药店</v>
          </cell>
          <cell r="F121" t="str">
            <v/>
          </cell>
          <cell r="G121">
            <v>341</v>
          </cell>
          <cell r="H121" t="str">
            <v>崇州片</v>
          </cell>
          <cell r="I121" t="str">
            <v>胡建梅</v>
          </cell>
          <cell r="J121">
            <v>178</v>
          </cell>
          <cell r="K121">
            <v>50.61</v>
          </cell>
          <cell r="L121">
            <v>9008.75</v>
          </cell>
          <cell r="M121">
            <v>2594.34</v>
          </cell>
          <cell r="N121" t="str">
            <v>28.79%</v>
          </cell>
        </row>
        <row r="122">
          <cell r="D122">
            <v>106865</v>
          </cell>
          <cell r="E122" t="str">
            <v>四川太极武侯区丝竹路药店</v>
          </cell>
          <cell r="F122" t="str">
            <v/>
          </cell>
          <cell r="G122">
            <v>142</v>
          </cell>
          <cell r="H122" t="str">
            <v>旗舰片区</v>
          </cell>
          <cell r="I122" t="str">
            <v>谭勤娟</v>
          </cell>
          <cell r="J122">
            <v>122</v>
          </cell>
          <cell r="K122">
            <v>72.65</v>
          </cell>
          <cell r="L122">
            <v>8863.32</v>
          </cell>
          <cell r="M122">
            <v>2778.44</v>
          </cell>
          <cell r="N122" t="str">
            <v>31.34%</v>
          </cell>
        </row>
        <row r="123">
          <cell r="D123">
            <v>122906</v>
          </cell>
          <cell r="E123" t="str">
            <v>四川太极新都区斑竹园街道医贸大道药店</v>
          </cell>
          <cell r="F123" t="str">
            <v/>
          </cell>
          <cell r="G123">
            <v>342</v>
          </cell>
          <cell r="H123" t="str">
            <v>西门二片</v>
          </cell>
          <cell r="I123" t="str">
            <v>林禹帅</v>
          </cell>
          <cell r="J123">
            <v>181</v>
          </cell>
          <cell r="K123">
            <v>48.57</v>
          </cell>
          <cell r="L123">
            <v>8791.06</v>
          </cell>
          <cell r="M123">
            <v>2656.78</v>
          </cell>
          <cell r="N123" t="str">
            <v>30.22%</v>
          </cell>
        </row>
        <row r="124">
          <cell r="D124">
            <v>104533</v>
          </cell>
          <cell r="E124" t="str">
            <v>四川太极大邑县晋原镇潘家街药店</v>
          </cell>
          <cell r="F124" t="str">
            <v/>
          </cell>
          <cell r="G124">
            <v>282</v>
          </cell>
          <cell r="H124" t="str">
            <v>城郊一片</v>
          </cell>
          <cell r="I124" t="str">
            <v>任会茹</v>
          </cell>
          <cell r="J124">
            <v>128</v>
          </cell>
          <cell r="K124">
            <v>68.51</v>
          </cell>
          <cell r="L124">
            <v>8769.56</v>
          </cell>
          <cell r="M124">
            <v>2099.08</v>
          </cell>
          <cell r="N124" t="str">
            <v>23.93%</v>
          </cell>
        </row>
        <row r="125">
          <cell r="D125">
            <v>754</v>
          </cell>
          <cell r="E125" t="str">
            <v>四川太极崇州市崇阳镇尚贤坊街药店</v>
          </cell>
          <cell r="F125" t="str">
            <v/>
          </cell>
          <cell r="G125">
            <v>341</v>
          </cell>
          <cell r="H125" t="str">
            <v>崇州片</v>
          </cell>
          <cell r="I125" t="str">
            <v>胡建梅</v>
          </cell>
          <cell r="J125">
            <v>122</v>
          </cell>
          <cell r="K125">
            <v>67.19</v>
          </cell>
          <cell r="L125">
            <v>8197.27</v>
          </cell>
          <cell r="M125">
            <v>2348.45</v>
          </cell>
          <cell r="N125" t="str">
            <v>28.64%</v>
          </cell>
        </row>
        <row r="126">
          <cell r="D126">
            <v>570</v>
          </cell>
          <cell r="E126" t="str">
            <v>四川太极青羊区大石西路药店</v>
          </cell>
          <cell r="F126" t="str">
            <v>否</v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154</v>
          </cell>
          <cell r="K126">
            <v>52.62</v>
          </cell>
          <cell r="L126">
            <v>8103.83</v>
          </cell>
          <cell r="M126">
            <v>2471.44</v>
          </cell>
          <cell r="N126" t="str">
            <v>30.49%</v>
          </cell>
        </row>
        <row r="127">
          <cell r="D127">
            <v>308</v>
          </cell>
          <cell r="E127" t="str">
            <v>四川太极红星店</v>
          </cell>
          <cell r="F127" t="str">
            <v>是</v>
          </cell>
          <cell r="G127">
            <v>23</v>
          </cell>
          <cell r="H127" t="str">
            <v>城中片</v>
          </cell>
          <cell r="I127" t="str">
            <v>何巍 </v>
          </cell>
          <cell r="J127">
            <v>158</v>
          </cell>
          <cell r="K127">
            <v>50.28</v>
          </cell>
          <cell r="L127">
            <v>7944.51</v>
          </cell>
          <cell r="M127">
            <v>3151.33</v>
          </cell>
          <cell r="N127" t="str">
            <v>39.66%</v>
          </cell>
        </row>
        <row r="128">
          <cell r="D128">
            <v>104430</v>
          </cell>
          <cell r="E128" t="str">
            <v>四川太极高新区中和大道药店</v>
          </cell>
          <cell r="F128" t="str">
            <v/>
          </cell>
          <cell r="G128">
            <v>232</v>
          </cell>
          <cell r="H128" t="str">
            <v>东南片区</v>
          </cell>
          <cell r="I128" t="str">
            <v>曾蕾蕾</v>
          </cell>
          <cell r="J128">
            <v>145</v>
          </cell>
          <cell r="K128">
            <v>53.75</v>
          </cell>
          <cell r="L128">
            <v>7793.71</v>
          </cell>
          <cell r="M128">
            <v>1986.91</v>
          </cell>
          <cell r="N128" t="str">
            <v>25.49%</v>
          </cell>
        </row>
        <row r="129">
          <cell r="D129">
            <v>119262</v>
          </cell>
          <cell r="E129" t="str">
            <v>四川太极成华区驷马桥三路药店</v>
          </cell>
          <cell r="F129" t="str">
            <v/>
          </cell>
          <cell r="G129">
            <v>23</v>
          </cell>
          <cell r="H129" t="str">
            <v>城中片</v>
          </cell>
          <cell r="I129" t="str">
            <v>何巍 </v>
          </cell>
          <cell r="J129">
            <v>115</v>
          </cell>
          <cell r="K129">
            <v>66.51</v>
          </cell>
          <cell r="L129">
            <v>7648.39</v>
          </cell>
          <cell r="M129">
            <v>2287.84</v>
          </cell>
          <cell r="N129" t="str">
            <v>29.91%</v>
          </cell>
        </row>
        <row r="130">
          <cell r="D130">
            <v>113025</v>
          </cell>
          <cell r="E130" t="str">
            <v>四川太极青羊区蜀鑫路药店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125</v>
          </cell>
          <cell r="K130">
            <v>60.19</v>
          </cell>
          <cell r="L130">
            <v>7523.2</v>
          </cell>
          <cell r="M130">
            <v>2024.03</v>
          </cell>
          <cell r="N130" t="str">
            <v>26.9%</v>
          </cell>
        </row>
        <row r="131">
          <cell r="D131">
            <v>120844</v>
          </cell>
          <cell r="E131" t="str">
            <v>四川太极彭州市致和镇南三环路药店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140</v>
          </cell>
          <cell r="K131">
            <v>53.5</v>
          </cell>
          <cell r="L131">
            <v>7489.49</v>
          </cell>
          <cell r="M131">
            <v>2322.7</v>
          </cell>
          <cell r="N131" t="str">
            <v>31.01%</v>
          </cell>
        </row>
        <row r="132">
          <cell r="D132">
            <v>573</v>
          </cell>
          <cell r="E132" t="str">
            <v>四川太极双流县西航港街道锦华路一段药店</v>
          </cell>
          <cell r="F132" t="str">
            <v>否</v>
          </cell>
          <cell r="G132">
            <v>232</v>
          </cell>
          <cell r="H132" t="str">
            <v>东南片区</v>
          </cell>
          <cell r="I132" t="str">
            <v>曾蕾蕾</v>
          </cell>
          <cell r="J132">
            <v>123</v>
          </cell>
          <cell r="K132">
            <v>59.94</v>
          </cell>
          <cell r="L132">
            <v>7372.41</v>
          </cell>
          <cell r="M132">
            <v>3021.41</v>
          </cell>
          <cell r="N132" t="str">
            <v>40.98%</v>
          </cell>
        </row>
        <row r="133">
          <cell r="D133">
            <v>123007</v>
          </cell>
          <cell r="E133" t="str">
            <v>四川太极大邑县青霞街道元通路南段药店</v>
          </cell>
          <cell r="F133" t="str">
            <v/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85</v>
          </cell>
          <cell r="K133">
            <v>86.39</v>
          </cell>
          <cell r="L133">
            <v>7343.2</v>
          </cell>
          <cell r="M133">
            <v>2513.52</v>
          </cell>
          <cell r="N133" t="str">
            <v>34.22%</v>
          </cell>
        </row>
        <row r="134">
          <cell r="D134">
            <v>114069</v>
          </cell>
          <cell r="E134" t="str">
            <v>四川太极高新区剑南大道药店</v>
          </cell>
          <cell r="F134" t="str">
            <v/>
          </cell>
          <cell r="G134">
            <v>232</v>
          </cell>
          <cell r="H134" t="str">
            <v>东南片区</v>
          </cell>
          <cell r="I134" t="str">
            <v>曾蕾蕾</v>
          </cell>
          <cell r="J134">
            <v>141</v>
          </cell>
          <cell r="K134">
            <v>49.57</v>
          </cell>
          <cell r="L134">
            <v>6988.92</v>
          </cell>
          <cell r="M134">
            <v>2015.7</v>
          </cell>
          <cell r="N134" t="str">
            <v>28.84%</v>
          </cell>
        </row>
        <row r="135">
          <cell r="D135">
            <v>117637</v>
          </cell>
          <cell r="E135" t="str">
            <v>四川太极大邑晋原街道金巷西街药店</v>
          </cell>
          <cell r="F135" t="str">
            <v/>
          </cell>
          <cell r="G135">
            <v>282</v>
          </cell>
          <cell r="H135" t="str">
            <v>城郊一片</v>
          </cell>
          <cell r="I135" t="str">
            <v>任会茹</v>
          </cell>
          <cell r="J135">
            <v>125</v>
          </cell>
          <cell r="K135">
            <v>54.8</v>
          </cell>
          <cell r="L135">
            <v>6849.4</v>
          </cell>
          <cell r="M135">
            <v>2376.47</v>
          </cell>
          <cell r="N135" t="str">
            <v>34.69%</v>
          </cell>
        </row>
        <row r="136">
          <cell r="D136">
            <v>117310</v>
          </cell>
          <cell r="E136" t="str">
            <v>四川太极武侯区长寿路药店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123</v>
          </cell>
          <cell r="K136">
            <v>55.04</v>
          </cell>
          <cell r="L136">
            <v>6770.42</v>
          </cell>
          <cell r="M136">
            <v>1927.08</v>
          </cell>
          <cell r="N136" t="str">
            <v>28.46%</v>
          </cell>
        </row>
        <row r="137">
          <cell r="D137">
            <v>115971</v>
          </cell>
          <cell r="E137" t="str">
            <v>四川太极高新区天顺路药店</v>
          </cell>
          <cell r="F137" t="str">
            <v/>
          </cell>
          <cell r="G137">
            <v>181</v>
          </cell>
          <cell r="H137" t="str">
            <v>西门一片</v>
          </cell>
          <cell r="I137" t="str">
            <v>刘琴英</v>
          </cell>
          <cell r="J137">
            <v>94</v>
          </cell>
          <cell r="K137">
            <v>72</v>
          </cell>
          <cell r="L137">
            <v>6767.9</v>
          </cell>
          <cell r="M137">
            <v>2036.79</v>
          </cell>
          <cell r="N137" t="str">
            <v>30.09%</v>
          </cell>
        </row>
        <row r="138">
          <cell r="D138">
            <v>727</v>
          </cell>
          <cell r="E138" t="str">
            <v>四川太极金牛区黄苑东街药店</v>
          </cell>
          <cell r="F138" t="str">
            <v>否</v>
          </cell>
          <cell r="G138">
            <v>181</v>
          </cell>
          <cell r="H138" t="str">
            <v>西门一片</v>
          </cell>
          <cell r="I138" t="str">
            <v>刘琴英</v>
          </cell>
          <cell r="J138">
            <v>112</v>
          </cell>
          <cell r="K138">
            <v>57.69</v>
          </cell>
          <cell r="L138">
            <v>6460.73</v>
          </cell>
          <cell r="M138">
            <v>1849.78</v>
          </cell>
          <cell r="N138" t="str">
            <v>28.63%</v>
          </cell>
        </row>
        <row r="139">
          <cell r="D139">
            <v>52</v>
          </cell>
          <cell r="E139" t="str">
            <v>四川太极崇州中心店</v>
          </cell>
          <cell r="F139" t="str">
            <v>是</v>
          </cell>
          <cell r="G139">
            <v>341</v>
          </cell>
          <cell r="H139" t="str">
            <v>崇州片</v>
          </cell>
          <cell r="I139" t="str">
            <v>胡建梅</v>
          </cell>
          <cell r="J139">
            <v>98</v>
          </cell>
          <cell r="K139">
            <v>51.63</v>
          </cell>
          <cell r="L139">
            <v>5059.47</v>
          </cell>
          <cell r="M139">
            <v>1529.7</v>
          </cell>
          <cell r="N139" t="str">
            <v>30.23%</v>
          </cell>
        </row>
        <row r="140">
          <cell r="D140">
            <v>122718</v>
          </cell>
          <cell r="E140" t="str">
            <v>四川太极大邑县晋原街道南街药店</v>
          </cell>
          <cell r="F140" t="str">
            <v/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83</v>
          </cell>
          <cell r="K140">
            <v>60.49</v>
          </cell>
          <cell r="L140">
            <v>5020.89</v>
          </cell>
          <cell r="M140">
            <v>1380.99</v>
          </cell>
          <cell r="N140" t="str">
            <v>27.5%</v>
          </cell>
        </row>
        <row r="141">
          <cell r="D141">
            <v>591</v>
          </cell>
          <cell r="E141" t="str">
            <v>四川太极邛崃市文君街道凤凰大道药店</v>
          </cell>
          <cell r="F141" t="str">
            <v>否</v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65</v>
          </cell>
          <cell r="K141">
            <v>72.64</v>
          </cell>
          <cell r="L141">
            <v>4721.47</v>
          </cell>
          <cell r="M141">
            <v>1236.42</v>
          </cell>
          <cell r="N141" t="str">
            <v>26.18%</v>
          </cell>
        </row>
        <row r="142">
          <cell r="D142">
            <v>118758</v>
          </cell>
          <cell r="E142" t="str">
            <v>四川太极成华区水碾河路药店</v>
          </cell>
          <cell r="F142" t="str">
            <v/>
          </cell>
          <cell r="G142">
            <v>232</v>
          </cell>
          <cell r="H142" t="str">
            <v>东南片区</v>
          </cell>
          <cell r="I142" t="str">
            <v>曾蕾蕾</v>
          </cell>
          <cell r="J142">
            <v>97</v>
          </cell>
          <cell r="K142">
            <v>48.05</v>
          </cell>
          <cell r="L142">
            <v>4661.01</v>
          </cell>
          <cell r="M142">
            <v>1514.76</v>
          </cell>
          <cell r="N142" t="str">
            <v>32.49%</v>
          </cell>
        </row>
        <row r="143">
          <cell r="D143">
            <v>122686</v>
          </cell>
          <cell r="E143" t="str">
            <v>四川太极大邑县晋原街道蜀望路药店</v>
          </cell>
          <cell r="F143" t="str">
            <v/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61</v>
          </cell>
          <cell r="K143">
            <v>58.68</v>
          </cell>
          <cell r="L143">
            <v>3579.57</v>
          </cell>
          <cell r="M143">
            <v>1059.79</v>
          </cell>
          <cell r="N143" t="str">
            <v>29.6%</v>
          </cell>
        </row>
        <row r="144">
          <cell r="D144">
            <v>128640</v>
          </cell>
          <cell r="E144" t="str">
            <v>四川太极郫都区红光街道红高东路药店</v>
          </cell>
          <cell r="F144" t="str">
            <v/>
          </cell>
          <cell r="G144">
            <v>23</v>
          </cell>
          <cell r="H144" t="str">
            <v>城中片</v>
          </cell>
          <cell r="I144" t="str">
            <v>何巍 </v>
          </cell>
          <cell r="J144">
            <v>91</v>
          </cell>
          <cell r="K144">
            <v>39.19</v>
          </cell>
          <cell r="L144">
            <v>3566.53</v>
          </cell>
          <cell r="M144">
            <v>938.25</v>
          </cell>
          <cell r="N144" t="str">
            <v>26.3%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43</v>
          </cell>
          <cell r="K145">
            <v>46.79</v>
          </cell>
          <cell r="L145">
            <v>2011.98</v>
          </cell>
          <cell r="M145">
            <v>621.27</v>
          </cell>
          <cell r="N145" t="str">
            <v>30.87%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29599</v>
          </cell>
          <cell r="K146">
            <v>91.01</v>
          </cell>
          <cell r="L146">
            <v>2693675.54</v>
          </cell>
          <cell r="M146">
            <v>695126.74</v>
          </cell>
          <cell r="N146" t="str">
            <v>25.81%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5"/>
  <sheetViews>
    <sheetView workbookViewId="0">
      <pane ySplit="1" topLeftCell="A2" activePane="bottomLeft" state="frozen"/>
      <selection/>
      <selection pane="bottomLeft" activeCell="A1" sqref="$A1:$XFD1048576"/>
    </sheetView>
  </sheetViews>
  <sheetFormatPr defaultColWidth="9" defaultRowHeight="13.5"/>
  <cols>
    <col min="1" max="1" width="9" style="4"/>
    <col min="2" max="2" width="31.125" style="4" customWidth="1"/>
    <col min="3" max="4" width="9" style="4"/>
    <col min="5" max="5" width="16.375" style="4" customWidth="1"/>
    <col min="6" max="9" width="15.375" style="4" customWidth="1"/>
    <col min="10" max="11" width="17.625" style="10" customWidth="1"/>
    <col min="12" max="13" width="15.375" style="4" customWidth="1"/>
    <col min="14" max="14" width="13.25" style="11" customWidth="1"/>
    <col min="15" max="16" width="12.875" style="4" customWidth="1"/>
    <col min="17" max="17" width="9" style="4"/>
    <col min="18" max="18" width="12" style="4" customWidth="1"/>
    <col min="19" max="19" width="10.875" style="4" customWidth="1"/>
    <col min="20" max="16384" width="9" style="4"/>
  </cols>
  <sheetData>
    <row r="1" spans="1:19">
      <c r="A1" s="12" t="s">
        <v>0</v>
      </c>
      <c r="B1" s="12" t="s">
        <v>1</v>
      </c>
      <c r="C1" s="12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7" t="s">
        <v>8</v>
      </c>
      <c r="O1" s="4" t="s">
        <v>13</v>
      </c>
      <c r="P1" s="4" t="s">
        <v>14</v>
      </c>
      <c r="Q1" s="4" t="s">
        <v>8</v>
      </c>
      <c r="R1" s="4" t="s">
        <v>15</v>
      </c>
      <c r="S1" s="4" t="s">
        <v>16</v>
      </c>
    </row>
    <row r="2" spans="1:19">
      <c r="A2" s="14">
        <v>371</v>
      </c>
      <c r="B2" s="14" t="s">
        <v>17</v>
      </c>
      <c r="C2" s="14" t="s">
        <v>18</v>
      </c>
      <c r="D2" s="15" t="s">
        <v>19</v>
      </c>
      <c r="E2" s="15">
        <f>VLOOKUP(A:A,'[3]2023.02新'!$A$1:$I$65536,9,0)</f>
        <v>4025</v>
      </c>
      <c r="F2" s="15">
        <f>VLOOKUP(A:A,'[3]2023.02新'!$A$1:$L$65536,12,0)</f>
        <v>4375</v>
      </c>
      <c r="G2" s="15">
        <f>VLOOKUP(A:A,'[1]1.22-1.25年货节考核目标'!$B$1:$F$65536,5,0)</f>
        <v>4000</v>
      </c>
      <c r="H2" s="16">
        <f>VLOOKUP(A:A,'[2]2.26-2.28数据情况表'!$B:$G,6,0)</f>
        <v>1011.15</v>
      </c>
      <c r="I2" s="18">
        <f t="shared" ref="I2:I65" si="0">H2/G2</f>
        <v>0.2527875</v>
      </c>
      <c r="J2" s="16">
        <f t="shared" ref="J2:J65" si="1">(130/115)*E2</f>
        <v>4550</v>
      </c>
      <c r="K2" s="16">
        <f>J2*3</f>
        <v>13650</v>
      </c>
      <c r="L2" s="16">
        <f t="shared" ref="L2:L65" si="2">N2*J2</f>
        <v>1554.735</v>
      </c>
      <c r="M2" s="16">
        <f>L2*3</f>
        <v>4664.205</v>
      </c>
      <c r="N2" s="19" t="s">
        <v>20</v>
      </c>
      <c r="O2" s="4">
        <f>VLOOKUP(A:A,[4]查询时间段分门店销售汇总!$D:$L,9,0)</f>
        <v>9138.62</v>
      </c>
      <c r="P2" s="4">
        <f>VLOOKUP(A:A,[4]查询时间段分门店销售汇总!$D:$M,10,0)</f>
        <v>3156.87</v>
      </c>
      <c r="Q2" s="4" t="str">
        <f>VLOOKUP(A:A,[4]查询时间段分门店销售汇总!$D:$N,11,0)</f>
        <v>34.54%</v>
      </c>
      <c r="R2" s="5">
        <f>O2/K2</f>
        <v>0.669495970695971</v>
      </c>
      <c r="S2" s="5">
        <f>P2/M2</f>
        <v>0.676829170244447</v>
      </c>
    </row>
    <row r="3" spans="1:19">
      <c r="A3" s="14">
        <v>102567</v>
      </c>
      <c r="B3" s="14" t="s">
        <v>21</v>
      </c>
      <c r="C3" s="14" t="s">
        <v>18</v>
      </c>
      <c r="D3" s="15" t="s">
        <v>22</v>
      </c>
      <c r="E3" s="15">
        <f>VLOOKUP(A:A,'[3]2023.02新'!$A$1:$I$65536,9,0)</f>
        <v>4099.75</v>
      </c>
      <c r="F3" s="15">
        <f>VLOOKUP(A:A,'[3]2023.02新'!$A$1:$L$65536,12,0)</f>
        <v>4456.25</v>
      </c>
      <c r="G3" s="15">
        <f>VLOOKUP(A:A,'[1]1.22-1.25年货节考核目标'!$B$1:$F$65536,5,0)</f>
        <v>4800</v>
      </c>
      <c r="H3" s="16">
        <f>VLOOKUP(A:A,'[2]2.26-2.28数据情况表'!$B:$G,6,0)</f>
        <v>994</v>
      </c>
      <c r="I3" s="18">
        <f t="shared" si="0"/>
        <v>0.207083333333333</v>
      </c>
      <c r="J3" s="16">
        <f t="shared" si="1"/>
        <v>4634.5</v>
      </c>
      <c r="K3" s="16">
        <f t="shared" ref="K3:K34" si="3">J3*3</f>
        <v>13903.5</v>
      </c>
      <c r="L3" s="16">
        <f t="shared" si="2"/>
        <v>1542.82505</v>
      </c>
      <c r="M3" s="16">
        <f t="shared" ref="M3:M34" si="4">L3*3</f>
        <v>4628.47515</v>
      </c>
      <c r="N3" s="19" t="s">
        <v>23</v>
      </c>
      <c r="O3" s="4">
        <f>VLOOKUP(A:A,[4]查询时间段分门店销售汇总!$D:$L,9,0)</f>
        <v>10191.35</v>
      </c>
      <c r="P3" s="4">
        <f>VLOOKUP(A:A,[4]查询时间段分门店销售汇总!$D:$M,10,0)</f>
        <v>2446.68</v>
      </c>
      <c r="Q3" s="4" t="str">
        <f>VLOOKUP(A:A,[4]查询时间段分门店销售汇总!$D:$N,11,0)</f>
        <v>24%</v>
      </c>
      <c r="R3" s="5">
        <f t="shared" ref="R3:R34" si="5">O3/K3</f>
        <v>0.733006077606358</v>
      </c>
      <c r="S3" s="5">
        <f t="shared" ref="S3:S34" si="6">P3/M3</f>
        <v>0.528614699378909</v>
      </c>
    </row>
    <row r="4" spans="1:19">
      <c r="A4" s="14">
        <v>514</v>
      </c>
      <c r="B4" s="14" t="s">
        <v>24</v>
      </c>
      <c r="C4" s="14" t="s">
        <v>18</v>
      </c>
      <c r="D4" s="15" t="s">
        <v>25</v>
      </c>
      <c r="E4" s="15">
        <f>VLOOKUP(A:A,'[3]2023.02新'!$A$1:$I$65536,9,0)</f>
        <v>8100</v>
      </c>
      <c r="F4" s="15">
        <f>VLOOKUP(A:A,'[3]2023.02新'!$A$1:$L$65536,12,0)</f>
        <v>8475</v>
      </c>
      <c r="G4" s="15">
        <f>VLOOKUP(A:A,'[2]2.26-2.28数据情况表'!$B:$E,4,0)</f>
        <v>8136</v>
      </c>
      <c r="H4" s="16">
        <f>VLOOKUP(A:A,'[2]2.26-2.28数据情况表'!$B:$G,6,0)</f>
        <v>2475.7848</v>
      </c>
      <c r="I4" s="18">
        <f t="shared" si="0"/>
        <v>0.3043</v>
      </c>
      <c r="J4" s="16">
        <f t="shared" si="1"/>
        <v>9156.52173913043</v>
      </c>
      <c r="K4" s="16">
        <f t="shared" si="3"/>
        <v>27469.5652173913</v>
      </c>
      <c r="L4" s="16">
        <f t="shared" si="2"/>
        <v>2929.17130434783</v>
      </c>
      <c r="M4" s="16">
        <f t="shared" si="4"/>
        <v>8787.51391304348</v>
      </c>
      <c r="N4" s="19" t="s">
        <v>26</v>
      </c>
      <c r="O4" s="4">
        <f>VLOOKUP(A:A,[4]查询时间段分门店销售汇总!$D:$L,9,0)</f>
        <v>18167.16</v>
      </c>
      <c r="P4" s="4">
        <f>VLOOKUP(A:A,[4]查询时间段分门店销售汇总!$D:$M,10,0)</f>
        <v>5248.87</v>
      </c>
      <c r="Q4" s="4" t="str">
        <f>VLOOKUP(A:A,[4]查询时间段分门店销售汇总!$D:$N,11,0)</f>
        <v>28.89%</v>
      </c>
      <c r="R4" s="5">
        <f t="shared" si="5"/>
        <v>0.661355935422602</v>
      </c>
      <c r="S4" s="5">
        <f t="shared" si="6"/>
        <v>0.59731000735134</v>
      </c>
    </row>
    <row r="5" spans="1:19">
      <c r="A5" s="14">
        <v>385</v>
      </c>
      <c r="B5" s="14" t="s">
        <v>27</v>
      </c>
      <c r="C5" s="14" t="s">
        <v>18</v>
      </c>
      <c r="D5" s="15" t="s">
        <v>28</v>
      </c>
      <c r="E5" s="15">
        <f>VLOOKUP(A:A,'[3]2023.02新'!$A$1:$I$65536,9,0)</f>
        <v>12830.4</v>
      </c>
      <c r="F5" s="15">
        <f>VLOOKUP(A:A,'[3]2023.02新'!$A$1:$L$65536,12,0)</f>
        <v>13305.6</v>
      </c>
      <c r="G5" s="15">
        <f>VLOOKUP(A:A,'[2]2.26-2.28数据情况表'!$B:$E,4,0)</f>
        <v>11200</v>
      </c>
      <c r="H5" s="16">
        <f>VLOOKUP(A:A,'[2]2.26-2.28数据情况表'!$B:$G,6,0)</f>
        <v>2580.48</v>
      </c>
      <c r="I5" s="18">
        <f t="shared" si="0"/>
        <v>0.2304</v>
      </c>
      <c r="J5" s="16">
        <f t="shared" si="1"/>
        <v>14503.9304347826</v>
      </c>
      <c r="K5" s="16">
        <f t="shared" si="3"/>
        <v>43511.7913043478</v>
      </c>
      <c r="L5" s="16">
        <f t="shared" si="2"/>
        <v>3852.24392347826</v>
      </c>
      <c r="M5" s="16">
        <f t="shared" si="4"/>
        <v>11556.7317704348</v>
      </c>
      <c r="N5" s="19" t="s">
        <v>29</v>
      </c>
      <c r="O5" s="4">
        <f>VLOOKUP(A:A,[4]查询时间段分门店销售汇总!$D:$L,9,0)</f>
        <v>32589.77</v>
      </c>
      <c r="P5" s="4">
        <f>VLOOKUP(A:A,[4]查询时间段分门店销售汇总!$D:$M,10,0)</f>
        <v>8105.35</v>
      </c>
      <c r="Q5" s="4" t="str">
        <f>VLOOKUP(A:A,[4]查询时间段分门店销售汇总!$D:$N,11,0)</f>
        <v>24.87%</v>
      </c>
      <c r="R5" s="5">
        <f t="shared" si="5"/>
        <v>0.748987091155301</v>
      </c>
      <c r="S5" s="5">
        <f t="shared" si="6"/>
        <v>0.701353130020345</v>
      </c>
    </row>
    <row r="6" spans="1:19">
      <c r="A6" s="14">
        <v>108656</v>
      </c>
      <c r="B6" s="14" t="s">
        <v>30</v>
      </c>
      <c r="C6" s="14" t="s">
        <v>18</v>
      </c>
      <c r="D6" s="15" t="s">
        <v>28</v>
      </c>
      <c r="E6" s="15">
        <f>VLOOKUP(A:A,'[3]2023.02新'!$A$1:$I$65536,9,0)</f>
        <v>10925</v>
      </c>
      <c r="F6" s="15">
        <f>VLOOKUP(A:A,'[3]2023.02新'!$A$1:$L$65536,12,0)</f>
        <v>11875</v>
      </c>
      <c r="G6" s="15">
        <f>VLOOKUP(A:A,'[2]2.26-2.28数据情况表'!$B:$E,4,0)</f>
        <v>9500</v>
      </c>
      <c r="H6" s="16">
        <f>VLOOKUP(A:A,'[2]2.26-2.28数据情况表'!$B:$G,6,0)</f>
        <v>2185.95</v>
      </c>
      <c r="I6" s="18">
        <f t="shared" si="0"/>
        <v>0.2301</v>
      </c>
      <c r="J6" s="16">
        <f t="shared" si="1"/>
        <v>12350</v>
      </c>
      <c r="K6" s="16">
        <f t="shared" si="3"/>
        <v>37050</v>
      </c>
      <c r="L6" s="16">
        <f t="shared" si="2"/>
        <v>3098.615</v>
      </c>
      <c r="M6" s="16">
        <f t="shared" si="4"/>
        <v>9295.845</v>
      </c>
      <c r="N6" s="19" t="s">
        <v>31</v>
      </c>
      <c r="O6" s="4">
        <f>VLOOKUP(A:A,[4]查询时间段分门店销售汇总!$D:$L,9,0)</f>
        <v>28742.72</v>
      </c>
      <c r="P6" s="4">
        <f>VLOOKUP(A:A,[4]查询时间段分门店销售汇总!$D:$M,10,0)</f>
        <v>6078.2</v>
      </c>
      <c r="Q6" s="4" t="str">
        <f>VLOOKUP(A:A,[4]查询时间段分门店销售汇总!$D:$N,11,0)</f>
        <v>21.14%</v>
      </c>
      <c r="R6" s="5">
        <f t="shared" si="5"/>
        <v>0.775781916329285</v>
      </c>
      <c r="S6" s="5">
        <f t="shared" si="6"/>
        <v>0.65386202115031</v>
      </c>
    </row>
    <row r="7" spans="1:19">
      <c r="A7" s="14">
        <v>111219</v>
      </c>
      <c r="B7" s="14" t="s">
        <v>32</v>
      </c>
      <c r="C7" s="14" t="s">
        <v>33</v>
      </c>
      <c r="D7" s="15" t="s">
        <v>28</v>
      </c>
      <c r="E7" s="15">
        <f>VLOOKUP(A:A,'[3]2023.02新'!$A$1:$I$65536,9,0)</f>
        <v>8208</v>
      </c>
      <c r="F7" s="15">
        <f>VLOOKUP(A:A,'[3]2023.02新'!$A$1:$L$65536,12,0)</f>
        <v>8588</v>
      </c>
      <c r="G7" s="15">
        <f>VLOOKUP(A:A,'[2]2.26-2.28数据情况表'!$B:$E,4,0)</f>
        <v>7458</v>
      </c>
      <c r="H7" s="16">
        <f>VLOOKUP(A:A,'[2]2.26-2.28数据情况表'!$B:$G,6,0)</f>
        <v>2431.308</v>
      </c>
      <c r="I7" s="18">
        <f t="shared" si="0"/>
        <v>0.326</v>
      </c>
      <c r="J7" s="16">
        <f t="shared" si="1"/>
        <v>9278.60869565217</v>
      </c>
      <c r="K7" s="16">
        <f t="shared" si="3"/>
        <v>27835.8260869565</v>
      </c>
      <c r="L7" s="16">
        <f t="shared" si="2"/>
        <v>3180.70706086957</v>
      </c>
      <c r="M7" s="16">
        <f t="shared" si="4"/>
        <v>9542.1211826087</v>
      </c>
      <c r="N7" s="19" t="s">
        <v>34</v>
      </c>
      <c r="O7" s="4">
        <f>VLOOKUP(A:A,[4]查询时间段分门店销售汇总!$D:$L,9,0)</f>
        <v>25855.93</v>
      </c>
      <c r="P7" s="4">
        <f>VLOOKUP(A:A,[4]查询时间段分门店销售汇总!$D:$M,10,0)</f>
        <v>7642.93</v>
      </c>
      <c r="Q7" s="4" t="str">
        <f>VLOOKUP(A:A,[4]查询时间段分门店销售汇总!$D:$N,11,0)</f>
        <v>29.55%</v>
      </c>
      <c r="R7" s="5">
        <f t="shared" si="5"/>
        <v>0.928872379042335</v>
      </c>
      <c r="S7" s="5">
        <f t="shared" si="6"/>
        <v>0.800967610213321</v>
      </c>
    </row>
    <row r="8" spans="1:19">
      <c r="A8" s="14">
        <v>102565</v>
      </c>
      <c r="B8" s="14" t="s">
        <v>35</v>
      </c>
      <c r="C8" s="14" t="s">
        <v>33</v>
      </c>
      <c r="D8" s="15" t="s">
        <v>36</v>
      </c>
      <c r="E8" s="15">
        <f>VLOOKUP(A:A,'[3]2023.02新'!$A$1:$I$65536,9,0)</f>
        <v>6050</v>
      </c>
      <c r="F8" s="15">
        <f>VLOOKUP(A:A,'[3]2023.02新'!$A$1:$L$65536,12,0)</f>
        <v>6380</v>
      </c>
      <c r="G8" s="15">
        <f>VLOOKUP(A:A,'[1]1.22-1.25年货节考核目标'!$B$1:$F$65536,5,0)</f>
        <v>8500</v>
      </c>
      <c r="H8" s="16">
        <f>VLOOKUP(A:A,'[2]2.26-2.28数据情况表'!$B:$G,6,0)</f>
        <v>2300.8832</v>
      </c>
      <c r="I8" s="18">
        <f t="shared" si="0"/>
        <v>0.270692141176471</v>
      </c>
      <c r="J8" s="16">
        <f t="shared" si="1"/>
        <v>6839.13043478261</v>
      </c>
      <c r="K8" s="16">
        <f t="shared" si="3"/>
        <v>20517.3913043478</v>
      </c>
      <c r="L8" s="16">
        <f t="shared" si="2"/>
        <v>2287.0052173913</v>
      </c>
      <c r="M8" s="16">
        <f t="shared" si="4"/>
        <v>6861.01565217391</v>
      </c>
      <c r="N8" s="19" t="s">
        <v>37</v>
      </c>
      <c r="O8" s="4">
        <f>VLOOKUP(A:A,[4]查询时间段分门店销售汇总!$D:$L,9,0)</f>
        <v>10353.98</v>
      </c>
      <c r="P8" s="4">
        <f>VLOOKUP(A:A,[4]查询时间段分门店销售汇总!$D:$M,10,0)</f>
        <v>3185.15</v>
      </c>
      <c r="Q8" s="4" t="str">
        <f>VLOOKUP(A:A,[4]查询时间段分门店销售汇总!$D:$N,11,0)</f>
        <v>30.76%</v>
      </c>
      <c r="R8" s="5">
        <f t="shared" si="5"/>
        <v>0.504644077134986</v>
      </c>
      <c r="S8" s="5">
        <f t="shared" si="6"/>
        <v>0.464238847639239</v>
      </c>
    </row>
    <row r="9" spans="1:19">
      <c r="A9" s="14">
        <v>105267</v>
      </c>
      <c r="B9" s="14" t="s">
        <v>38</v>
      </c>
      <c r="C9" s="14" t="s">
        <v>33</v>
      </c>
      <c r="D9" s="15" t="s">
        <v>28</v>
      </c>
      <c r="E9" s="15">
        <f>VLOOKUP(A:A,'[3]2023.02新'!$A$1:$I$65536,9,0)</f>
        <v>7920</v>
      </c>
      <c r="F9" s="15">
        <f>VLOOKUP(A:A,'[3]2023.02新'!$A$1:$L$65536,12,0)</f>
        <v>8496</v>
      </c>
      <c r="G9" s="15">
        <f>VLOOKUP(A:A,'[2]2.26-2.28数据情况表'!$B:$E,4,0)</f>
        <v>7788</v>
      </c>
      <c r="H9" s="16">
        <f>VLOOKUP(A:A,'[2]2.26-2.28数据情况表'!$B:$G,6,0)</f>
        <v>2665.0536</v>
      </c>
      <c r="I9" s="18">
        <f t="shared" si="0"/>
        <v>0.3422</v>
      </c>
      <c r="J9" s="16">
        <f t="shared" si="1"/>
        <v>8953.04347826087</v>
      </c>
      <c r="K9" s="16">
        <f t="shared" si="3"/>
        <v>26859.1304347826</v>
      </c>
      <c r="L9" s="16">
        <f t="shared" si="2"/>
        <v>2984.94469565217</v>
      </c>
      <c r="M9" s="16">
        <f t="shared" si="4"/>
        <v>8954.83408695652</v>
      </c>
      <c r="N9" s="19" t="s">
        <v>39</v>
      </c>
      <c r="O9" s="4">
        <f>VLOOKUP(A:A,[4]查询时间段分门店销售汇总!$D:$L,9,0)</f>
        <v>21526.63</v>
      </c>
      <c r="P9" s="4">
        <f>VLOOKUP(A:A,[4]查询时间段分门店销售汇总!$D:$M,10,0)</f>
        <v>6933.65</v>
      </c>
      <c r="Q9" s="4" t="str">
        <f>VLOOKUP(A:A,[4]查询时间段分门店销售汇总!$D:$N,11,0)</f>
        <v>32.2%</v>
      </c>
      <c r="R9" s="5">
        <f t="shared" si="5"/>
        <v>0.801464144651645</v>
      </c>
      <c r="S9" s="5">
        <f t="shared" si="6"/>
        <v>0.774291285876469</v>
      </c>
    </row>
    <row r="10" spans="1:19">
      <c r="A10" s="14">
        <v>102934</v>
      </c>
      <c r="B10" s="14" t="s">
        <v>40</v>
      </c>
      <c r="C10" s="14" t="s">
        <v>33</v>
      </c>
      <c r="D10" s="15" t="s">
        <v>28</v>
      </c>
      <c r="E10" s="15">
        <f>VLOOKUP(A:A,'[3]2023.02新'!$A$1:$I$65536,9,0)</f>
        <v>8640</v>
      </c>
      <c r="F10" s="15">
        <f>VLOOKUP(A:A,'[3]2023.02新'!$A$1:$L$65536,12,0)</f>
        <v>9040</v>
      </c>
      <c r="G10" s="15">
        <f>VLOOKUP(A:A,'[2]2.26-2.28数据情况表'!$B:$E,4,0)</f>
        <v>8475</v>
      </c>
      <c r="H10" s="16">
        <f>VLOOKUP(A:A,'[2]2.26-2.28数据情况表'!$B:$G,6,0)</f>
        <v>2330.625</v>
      </c>
      <c r="I10" s="18">
        <f t="shared" si="0"/>
        <v>0.275</v>
      </c>
      <c r="J10" s="16">
        <f t="shared" si="1"/>
        <v>9766.95652173913</v>
      </c>
      <c r="K10" s="16">
        <f t="shared" si="3"/>
        <v>29300.8695652174</v>
      </c>
      <c r="L10" s="16">
        <f t="shared" si="2"/>
        <v>3185.00452173913</v>
      </c>
      <c r="M10" s="16">
        <f t="shared" si="4"/>
        <v>9555.01356521739</v>
      </c>
      <c r="N10" s="19" t="s">
        <v>41</v>
      </c>
      <c r="O10" s="4">
        <f>VLOOKUP(A:A,[4]查询时间段分门店销售汇总!$D:$L,9,0)</f>
        <v>15424.48</v>
      </c>
      <c r="P10" s="4">
        <f>VLOOKUP(A:A,[4]查询时间段分门店销售汇总!$D:$M,10,0)</f>
        <v>4525.59</v>
      </c>
      <c r="Q10" s="4" t="str">
        <f>VLOOKUP(A:A,[4]查询时间段分门店销售汇总!$D:$N,11,0)</f>
        <v>29.34%</v>
      </c>
      <c r="R10" s="5">
        <f t="shared" si="5"/>
        <v>0.526417141500475</v>
      </c>
      <c r="S10" s="5">
        <f t="shared" si="6"/>
        <v>0.473635120359668</v>
      </c>
    </row>
    <row r="11" spans="1:19">
      <c r="A11" s="14">
        <v>357</v>
      </c>
      <c r="B11" s="14" t="s">
        <v>42</v>
      </c>
      <c r="C11" s="14" t="s">
        <v>33</v>
      </c>
      <c r="D11" s="15" t="s">
        <v>28</v>
      </c>
      <c r="E11" s="15">
        <f>VLOOKUP(A:A,'[3]2023.02新'!$A$1:$I$65536,9,0)</f>
        <v>8964</v>
      </c>
      <c r="F11" s="15">
        <f>VLOOKUP(A:A,'[3]2023.02新'!$A$1:$L$65536,12,0)</f>
        <v>9379</v>
      </c>
      <c r="G11" s="15">
        <f>VLOOKUP(A:A,'[2]2.26-2.28数据情况表'!$B:$E,4,0)</f>
        <v>7797</v>
      </c>
      <c r="H11" s="16">
        <f>VLOOKUP(A:A,'[2]2.26-2.28数据情况表'!$B:$G,6,0)</f>
        <v>2272.8255</v>
      </c>
      <c r="I11" s="18">
        <f t="shared" si="0"/>
        <v>0.2915</v>
      </c>
      <c r="J11" s="16">
        <f t="shared" si="1"/>
        <v>10133.2173913043</v>
      </c>
      <c r="K11" s="16">
        <f t="shared" si="3"/>
        <v>30399.652173913</v>
      </c>
      <c r="L11" s="16">
        <f t="shared" si="2"/>
        <v>3297.34893913043</v>
      </c>
      <c r="M11" s="16">
        <f t="shared" si="4"/>
        <v>9892.0468173913</v>
      </c>
      <c r="N11" s="19" t="s">
        <v>43</v>
      </c>
      <c r="O11" s="4">
        <f>VLOOKUP(A:A,[4]查询时间段分门店销售汇总!$D:$L,9,0)</f>
        <v>27350.3</v>
      </c>
      <c r="P11" s="4">
        <f>VLOOKUP(A:A,[4]查询时间段分门店销售汇总!$D:$M,10,0)</f>
        <v>8444.91</v>
      </c>
      <c r="Q11" s="4" t="str">
        <f>VLOOKUP(A:A,[4]查询时间段分门店销售汇总!$D:$N,11,0)</f>
        <v>30.87%</v>
      </c>
      <c r="R11" s="5">
        <f t="shared" si="5"/>
        <v>0.89969121500246</v>
      </c>
      <c r="S11" s="5">
        <f t="shared" si="6"/>
        <v>0.853707039189597</v>
      </c>
    </row>
    <row r="12" spans="1:19">
      <c r="A12" s="14">
        <v>399</v>
      </c>
      <c r="B12" s="14" t="s">
        <v>44</v>
      </c>
      <c r="C12" s="14" t="s">
        <v>33</v>
      </c>
      <c r="D12" s="15" t="s">
        <v>28</v>
      </c>
      <c r="E12" s="15">
        <f>VLOOKUP(A:A,'[3]2023.02新'!$A$1:$I$65536,9,0)</f>
        <v>7560</v>
      </c>
      <c r="F12" s="15">
        <f>VLOOKUP(A:A,'[3]2023.02新'!$A$1:$L$65536,12,0)</f>
        <v>7910</v>
      </c>
      <c r="G12" s="15">
        <f>VLOOKUP(A:A,'[2]2.26-2.28数据情况表'!$B:$E,4,0)</f>
        <v>7119</v>
      </c>
      <c r="H12" s="16">
        <f>VLOOKUP(A:A,'[2]2.26-2.28数据情况表'!$B:$G,6,0)</f>
        <v>1954.8774</v>
      </c>
      <c r="I12" s="18">
        <f t="shared" si="0"/>
        <v>0.2746</v>
      </c>
      <c r="J12" s="16">
        <f t="shared" si="1"/>
        <v>8546.08695652174</v>
      </c>
      <c r="K12" s="16">
        <f t="shared" si="3"/>
        <v>25638.2608695652</v>
      </c>
      <c r="L12" s="16">
        <f t="shared" si="2"/>
        <v>2741.58469565217</v>
      </c>
      <c r="M12" s="16">
        <f t="shared" si="4"/>
        <v>8224.75408695652</v>
      </c>
      <c r="N12" s="19" t="s">
        <v>45</v>
      </c>
      <c r="O12" s="4">
        <f>VLOOKUP(A:A,[4]查询时间段分门店销售汇总!$D:$L,9,0)</f>
        <v>19151.62</v>
      </c>
      <c r="P12" s="4">
        <f>VLOOKUP(A:A,[4]查询时间段分门店销售汇总!$D:$M,10,0)</f>
        <v>4203.95</v>
      </c>
      <c r="Q12" s="4" t="str">
        <f>VLOOKUP(A:A,[4]查询时间段分门店销售汇总!$D:$N,11,0)</f>
        <v>21.95%</v>
      </c>
      <c r="R12" s="5">
        <f t="shared" si="5"/>
        <v>0.746993725410392</v>
      </c>
      <c r="S12" s="5">
        <f t="shared" si="6"/>
        <v>0.511133823036358</v>
      </c>
    </row>
    <row r="13" spans="1:19">
      <c r="A13" s="14">
        <v>513</v>
      </c>
      <c r="B13" s="14" t="s">
        <v>46</v>
      </c>
      <c r="C13" s="14" t="s">
        <v>33</v>
      </c>
      <c r="D13" s="15" t="s">
        <v>28</v>
      </c>
      <c r="E13" s="15">
        <f>VLOOKUP(A:A,'[3]2023.02新'!$A$1:$I$65536,9,0)</f>
        <v>8100</v>
      </c>
      <c r="F13" s="15">
        <f>VLOOKUP(A:A,'[3]2023.02新'!$A$1:$L$65536,12,0)</f>
        <v>8475</v>
      </c>
      <c r="G13" s="15">
        <f>VLOOKUP(A:A,'[2]2.26-2.28数据情况表'!$B:$E,4,0)</f>
        <v>8475</v>
      </c>
      <c r="H13" s="16">
        <f>VLOOKUP(A:A,'[2]2.26-2.28数据情况表'!$B:$G,6,0)</f>
        <v>2814.5475</v>
      </c>
      <c r="I13" s="18">
        <f t="shared" si="0"/>
        <v>0.3321</v>
      </c>
      <c r="J13" s="16">
        <f t="shared" si="1"/>
        <v>9156.52173913043</v>
      </c>
      <c r="K13" s="16">
        <f t="shared" si="3"/>
        <v>27469.5652173913</v>
      </c>
      <c r="L13" s="16">
        <f t="shared" si="2"/>
        <v>2914.52086956522</v>
      </c>
      <c r="M13" s="16">
        <f t="shared" si="4"/>
        <v>8743.56260869565</v>
      </c>
      <c r="N13" s="19" t="s">
        <v>47</v>
      </c>
      <c r="O13" s="4">
        <f>VLOOKUP(A:A,[4]查询时间段分门店销售汇总!$D:$L,9,0)</f>
        <v>14558.29</v>
      </c>
      <c r="P13" s="4">
        <f>VLOOKUP(A:A,[4]查询时间段分门店销售汇总!$D:$M,10,0)</f>
        <v>3841.04</v>
      </c>
      <c r="Q13" s="4" t="str">
        <f>VLOOKUP(A:A,[4]查询时间段分门店销售汇总!$D:$N,11,0)</f>
        <v>26.38%</v>
      </c>
      <c r="R13" s="5">
        <f t="shared" si="5"/>
        <v>0.529978901551124</v>
      </c>
      <c r="S13" s="5">
        <f t="shared" si="6"/>
        <v>0.439299193235033</v>
      </c>
    </row>
    <row r="14" spans="1:19">
      <c r="A14" s="14">
        <v>727</v>
      </c>
      <c r="B14" s="14" t="s">
        <v>48</v>
      </c>
      <c r="C14" s="14" t="s">
        <v>33</v>
      </c>
      <c r="D14" s="15" t="s">
        <v>22</v>
      </c>
      <c r="E14" s="15">
        <f>VLOOKUP(A:A,'[3]2023.02新'!$A$1:$I$65536,9,0)</f>
        <v>4620</v>
      </c>
      <c r="F14" s="15">
        <f>VLOOKUP(A:A,'[3]2023.02新'!$A$1:$L$65536,12,0)</f>
        <v>4956</v>
      </c>
      <c r="G14" s="15">
        <f>VLOOKUP(A:A,'[1]1.22-1.25年货节考核目标'!$B$1:$F$65536,5,0)</f>
        <v>5800</v>
      </c>
      <c r="H14" s="16">
        <f>VLOOKUP(A:A,'[2]2.26-2.28数据情况表'!$B:$G,6,0)</f>
        <v>1404.8372</v>
      </c>
      <c r="I14" s="18">
        <f t="shared" si="0"/>
        <v>0.242213310344828</v>
      </c>
      <c r="J14" s="16">
        <f t="shared" si="1"/>
        <v>5222.60869565217</v>
      </c>
      <c r="K14" s="16">
        <f t="shared" si="3"/>
        <v>15667.8260869565</v>
      </c>
      <c r="L14" s="16">
        <f t="shared" si="2"/>
        <v>1651.91113043478</v>
      </c>
      <c r="M14" s="16">
        <f t="shared" si="4"/>
        <v>4955.73339130435</v>
      </c>
      <c r="N14" s="19" t="s">
        <v>49</v>
      </c>
      <c r="O14" s="4">
        <f>VLOOKUP(A:A,[4]查询时间段分门店销售汇总!$D:$L,9,0)</f>
        <v>6460.73</v>
      </c>
      <c r="P14" s="4">
        <f>VLOOKUP(A:A,[4]查询时间段分门店销售汇总!$D:$M,10,0)</f>
        <v>1849.78</v>
      </c>
      <c r="Q14" s="4" t="str">
        <f>VLOOKUP(A:A,[4]查询时间段分门店销售汇总!$D:$N,11,0)</f>
        <v>28.63%</v>
      </c>
      <c r="R14" s="5">
        <f t="shared" si="5"/>
        <v>0.412356504606505</v>
      </c>
      <c r="S14" s="5">
        <f t="shared" si="6"/>
        <v>0.373260596150258</v>
      </c>
    </row>
    <row r="15" spans="1:19">
      <c r="A15" s="14">
        <v>379</v>
      </c>
      <c r="B15" s="14" t="s">
        <v>50</v>
      </c>
      <c r="C15" s="14" t="s">
        <v>33</v>
      </c>
      <c r="D15" s="15" t="s">
        <v>28</v>
      </c>
      <c r="E15" s="15">
        <f>VLOOKUP(A:A,'[3]2023.02新'!$A$1:$I$65536,9,0)</f>
        <v>8640</v>
      </c>
      <c r="F15" s="15">
        <f>VLOOKUP(A:A,'[3]2023.02新'!$A$1:$L$65536,12,0)</f>
        <v>9040</v>
      </c>
      <c r="G15" s="15">
        <f>VLOOKUP(A:A,'[2]2.26-2.28数据情况表'!$B:$E,4,0)</f>
        <v>9040</v>
      </c>
      <c r="H15" s="16">
        <f>VLOOKUP(A:A,'[2]2.26-2.28数据情况表'!$B:$G,6,0)</f>
        <v>2503.176</v>
      </c>
      <c r="I15" s="18">
        <f t="shared" si="0"/>
        <v>0.2769</v>
      </c>
      <c r="J15" s="16">
        <f t="shared" si="1"/>
        <v>9766.95652173913</v>
      </c>
      <c r="K15" s="16">
        <f t="shared" si="3"/>
        <v>29300.8695652174</v>
      </c>
      <c r="L15" s="16">
        <f t="shared" si="2"/>
        <v>3086.35826086957</v>
      </c>
      <c r="M15" s="16">
        <f t="shared" si="4"/>
        <v>9259.0747826087</v>
      </c>
      <c r="N15" s="19" t="s">
        <v>51</v>
      </c>
      <c r="O15" s="4">
        <f>VLOOKUP(A:A,[4]查询时间段分门店销售汇总!$D:$L,9,0)</f>
        <v>18616.66</v>
      </c>
      <c r="P15" s="4">
        <f>VLOOKUP(A:A,[4]查询时间段分门店销售汇总!$D:$M,10,0)</f>
        <v>5777.31</v>
      </c>
      <c r="Q15" s="4" t="str">
        <f>VLOOKUP(A:A,[4]查询时间段分门店销售汇总!$D:$N,11,0)</f>
        <v>31.03%</v>
      </c>
      <c r="R15" s="5">
        <f t="shared" si="5"/>
        <v>0.635362031101614</v>
      </c>
      <c r="S15" s="5">
        <f t="shared" si="6"/>
        <v>0.623961911491579</v>
      </c>
    </row>
    <row r="16" spans="1:19">
      <c r="A16" s="14">
        <v>105910</v>
      </c>
      <c r="B16" s="14" t="s">
        <v>52</v>
      </c>
      <c r="C16" s="14" t="s">
        <v>33</v>
      </c>
      <c r="D16" s="15" t="s">
        <v>25</v>
      </c>
      <c r="E16" s="15">
        <f>VLOOKUP(A:A,'[3]2023.02新'!$A$1:$I$65536,9,0)</f>
        <v>7040</v>
      </c>
      <c r="F16" s="15">
        <f>VLOOKUP(A:A,'[3]2023.02新'!$A$1:$L$65536,12,0)</f>
        <v>8000</v>
      </c>
      <c r="G16" s="15">
        <f>VLOOKUP(A:A,'[2]2.26-2.28数据情况表'!$B:$E,4,0)</f>
        <v>6625</v>
      </c>
      <c r="H16" s="16">
        <f>VLOOKUP(A:A,'[2]2.26-2.28数据情况表'!$B:$G,6,0)</f>
        <v>2183.6</v>
      </c>
      <c r="I16" s="18">
        <f t="shared" si="0"/>
        <v>0.3296</v>
      </c>
      <c r="J16" s="16">
        <f t="shared" si="1"/>
        <v>7958.26086956522</v>
      </c>
      <c r="K16" s="16">
        <f t="shared" si="3"/>
        <v>23874.7826086957</v>
      </c>
      <c r="L16" s="16">
        <f t="shared" si="2"/>
        <v>2481.38573913044</v>
      </c>
      <c r="M16" s="16">
        <f t="shared" si="4"/>
        <v>7444.1572173913</v>
      </c>
      <c r="N16" s="19" t="s">
        <v>53</v>
      </c>
      <c r="O16" s="4">
        <f>VLOOKUP(A:A,[4]查询时间段分门店销售汇总!$D:$L,9,0)</f>
        <v>12774.51</v>
      </c>
      <c r="P16" s="4">
        <f>VLOOKUP(A:A,[4]查询时间段分门店销售汇总!$D:$M,10,0)</f>
        <v>3708.57</v>
      </c>
      <c r="Q16" s="4" t="str">
        <f>VLOOKUP(A:A,[4]查询时间段分门店销售汇总!$D:$N,11,0)</f>
        <v>29.03%</v>
      </c>
      <c r="R16" s="5">
        <f t="shared" si="5"/>
        <v>0.53506288243007</v>
      </c>
      <c r="S16" s="5">
        <f t="shared" si="6"/>
        <v>0.498185340757703</v>
      </c>
    </row>
    <row r="17" spans="1:19">
      <c r="A17" s="14">
        <v>115971</v>
      </c>
      <c r="B17" s="14" t="s">
        <v>54</v>
      </c>
      <c r="C17" s="14" t="s">
        <v>33</v>
      </c>
      <c r="D17" s="15" t="s">
        <v>19</v>
      </c>
      <c r="E17" s="15">
        <f>VLOOKUP(A:A,'[3]2023.02新'!$A$1:$I$65536,9,0)</f>
        <v>4600</v>
      </c>
      <c r="F17" s="15">
        <f>VLOOKUP(A:A,'[3]2023.02新'!$A$1:$L$65536,12,0)</f>
        <v>5000</v>
      </c>
      <c r="G17" s="15">
        <f>VLOOKUP(A:A,'[1]1.22-1.25年货节考核目标'!$B$1:$F$65536,5,0)</f>
        <v>5800</v>
      </c>
      <c r="H17" s="16">
        <f>VLOOKUP(A:A,'[2]2.26-2.28数据情况表'!$B:$G,6,0)</f>
        <v>1225</v>
      </c>
      <c r="I17" s="18">
        <f t="shared" si="0"/>
        <v>0.211206896551724</v>
      </c>
      <c r="J17" s="16">
        <f t="shared" si="1"/>
        <v>5200</v>
      </c>
      <c r="K17" s="16">
        <f t="shared" si="3"/>
        <v>15600</v>
      </c>
      <c r="L17" s="16">
        <f t="shared" si="2"/>
        <v>1618.76</v>
      </c>
      <c r="M17" s="16">
        <f t="shared" si="4"/>
        <v>4856.28</v>
      </c>
      <c r="N17" s="19" t="s">
        <v>55</v>
      </c>
      <c r="O17" s="4">
        <f>VLOOKUP(A:A,[4]查询时间段分门店销售汇总!$D:$L,9,0)</f>
        <v>6767.9</v>
      </c>
      <c r="P17" s="4">
        <f>VLOOKUP(A:A,[4]查询时间段分门店销售汇总!$D:$M,10,0)</f>
        <v>2036.79</v>
      </c>
      <c r="Q17" s="4" t="str">
        <f>VLOOKUP(A:A,[4]查询时间段分门店销售汇总!$D:$N,11,0)</f>
        <v>30.09%</v>
      </c>
      <c r="R17" s="5">
        <f t="shared" si="5"/>
        <v>0.433839743589744</v>
      </c>
      <c r="S17" s="5">
        <f t="shared" si="6"/>
        <v>0.419413625244014</v>
      </c>
    </row>
    <row r="18" spans="1:19">
      <c r="A18" s="14">
        <v>359</v>
      </c>
      <c r="B18" s="14" t="s">
        <v>56</v>
      </c>
      <c r="C18" s="14" t="s">
        <v>33</v>
      </c>
      <c r="D18" s="15" t="s">
        <v>28</v>
      </c>
      <c r="E18" s="15">
        <f>VLOOKUP(A:A,'[3]2023.02新'!$A$1:$I$65536,9,0)</f>
        <v>8360</v>
      </c>
      <c r="F18" s="15">
        <f>VLOOKUP(A:A,'[3]2023.02新'!$A$1:$L$65536,12,0)</f>
        <v>8816</v>
      </c>
      <c r="G18" s="15">
        <f>VLOOKUP(A:A,'[2]2.26-2.28数据情况表'!$B:$E,4,0)</f>
        <v>8120</v>
      </c>
      <c r="H18" s="16">
        <f>VLOOKUP(A:A,'[2]2.26-2.28数据情况表'!$B:$G,6,0)</f>
        <v>1924.44</v>
      </c>
      <c r="I18" s="18">
        <f t="shared" si="0"/>
        <v>0.237</v>
      </c>
      <c r="J18" s="16">
        <f t="shared" si="1"/>
        <v>9450.43478260869</v>
      </c>
      <c r="K18" s="16">
        <f t="shared" si="3"/>
        <v>28351.3043478261</v>
      </c>
      <c r="L18" s="16">
        <f t="shared" si="2"/>
        <v>2851.19617391304</v>
      </c>
      <c r="M18" s="16">
        <f t="shared" si="4"/>
        <v>8553.58852173913</v>
      </c>
      <c r="N18" s="19" t="s">
        <v>57</v>
      </c>
      <c r="O18" s="4">
        <f>VLOOKUP(A:A,[4]查询时间段分门店销售汇总!$D:$L,9,0)</f>
        <v>16884.35</v>
      </c>
      <c r="P18" s="4">
        <f>VLOOKUP(A:A,[4]查询时间段分门店销售汇总!$D:$M,10,0)</f>
        <v>4860.27</v>
      </c>
      <c r="Q18" s="4" t="str">
        <f>VLOOKUP(A:A,[4]查询时间段分门店销售汇总!$D:$N,11,0)</f>
        <v>28.78%</v>
      </c>
      <c r="R18" s="5">
        <f t="shared" si="5"/>
        <v>0.595540501165501</v>
      </c>
      <c r="S18" s="5">
        <f t="shared" si="6"/>
        <v>0.568214146337238</v>
      </c>
    </row>
    <row r="19" spans="1:19">
      <c r="A19" s="14">
        <v>339</v>
      </c>
      <c r="B19" s="14" t="s">
        <v>58</v>
      </c>
      <c r="C19" s="14" t="s">
        <v>33</v>
      </c>
      <c r="D19" s="15" t="s">
        <v>22</v>
      </c>
      <c r="E19" s="15">
        <f>VLOOKUP(A:A,'[3]2023.02新'!$A$1:$I$65536,9,0)</f>
        <v>4400</v>
      </c>
      <c r="F19" s="15">
        <f>VLOOKUP(A:A,'[3]2023.02新'!$A$1:$L$65536,12,0)</f>
        <v>4720</v>
      </c>
      <c r="G19" s="15">
        <f>VLOOKUP(A:A,'[1]1.22-1.25年货节考核目标'!$B$1:$F$65536,5,0)</f>
        <v>5300</v>
      </c>
      <c r="H19" s="16">
        <f>VLOOKUP(A:A,'[2]2.26-2.28数据情况表'!$B:$G,6,0)</f>
        <v>1123.419</v>
      </c>
      <c r="I19" s="18">
        <f t="shared" si="0"/>
        <v>0.211965849056604</v>
      </c>
      <c r="J19" s="16">
        <f t="shared" si="1"/>
        <v>4973.91304347826</v>
      </c>
      <c r="K19" s="16">
        <f t="shared" si="3"/>
        <v>14921.7391304348</v>
      </c>
      <c r="L19" s="16">
        <f t="shared" si="2"/>
        <v>1457.35652173913</v>
      </c>
      <c r="M19" s="16">
        <f t="shared" si="4"/>
        <v>4372.06956521739</v>
      </c>
      <c r="N19" s="19" t="s">
        <v>59</v>
      </c>
      <c r="O19" s="4">
        <f>VLOOKUP(A:A,[4]查询时间段分门店销售汇总!$D:$L,9,0)</f>
        <v>10604.97</v>
      </c>
      <c r="P19" s="4">
        <f>VLOOKUP(A:A,[4]查询时间段分门店销售汇总!$D:$M,10,0)</f>
        <v>2753.09</v>
      </c>
      <c r="Q19" s="4" t="str">
        <f>VLOOKUP(A:A,[4]查询时间段分门店销售汇总!$D:$N,11,0)</f>
        <v>25.96%</v>
      </c>
      <c r="R19" s="5">
        <f t="shared" si="5"/>
        <v>0.710706031468532</v>
      </c>
      <c r="S19" s="5">
        <f t="shared" si="6"/>
        <v>0.629699495612465</v>
      </c>
    </row>
    <row r="20" spans="1:19">
      <c r="A20" s="14">
        <v>745</v>
      </c>
      <c r="B20" s="14" t="s">
        <v>60</v>
      </c>
      <c r="C20" s="14" t="s">
        <v>33</v>
      </c>
      <c r="D20" s="15" t="s">
        <v>25</v>
      </c>
      <c r="E20" s="15">
        <f>VLOOKUP(A:A,'[3]2023.02新'!$A$1:$I$65536,9,0)</f>
        <v>6380</v>
      </c>
      <c r="F20" s="15">
        <f>VLOOKUP(A:A,'[3]2023.02新'!$A$1:$L$65536,12,0)</f>
        <v>6844</v>
      </c>
      <c r="G20" s="15">
        <f>VLOOKUP(A:A,'[2]2.26-2.28数据情况表'!$B:$E,4,0)</f>
        <v>5664</v>
      </c>
      <c r="H20" s="16">
        <f>VLOOKUP(A:A,'[2]2.26-2.28数据情况表'!$B:$G,6,0)</f>
        <v>1454.5152</v>
      </c>
      <c r="I20" s="18">
        <f t="shared" si="0"/>
        <v>0.2568</v>
      </c>
      <c r="J20" s="16">
        <f t="shared" si="1"/>
        <v>7212.17391304348</v>
      </c>
      <c r="K20" s="16">
        <f t="shared" si="3"/>
        <v>21636.5217391304</v>
      </c>
      <c r="L20" s="16">
        <f t="shared" si="2"/>
        <v>2108.11843478261</v>
      </c>
      <c r="M20" s="16">
        <f t="shared" si="4"/>
        <v>6324.35530434783</v>
      </c>
      <c r="N20" s="19" t="s">
        <v>61</v>
      </c>
      <c r="O20" s="4">
        <f>VLOOKUP(A:A,[4]查询时间段分门店销售汇总!$D:$L,9,0)</f>
        <v>15202.47</v>
      </c>
      <c r="P20" s="4">
        <f>VLOOKUP(A:A,[4]查询时间段分门店销售汇总!$D:$M,10,0)</f>
        <v>3729.32</v>
      </c>
      <c r="Q20" s="4" t="str">
        <f>VLOOKUP(A:A,[4]查询时间段分门店销售汇总!$D:$N,11,0)</f>
        <v>24.53%</v>
      </c>
      <c r="R20" s="5">
        <f t="shared" si="5"/>
        <v>0.702630033759344</v>
      </c>
      <c r="S20" s="5">
        <f t="shared" si="6"/>
        <v>0.589675914861423</v>
      </c>
    </row>
    <row r="21" spans="1:19">
      <c r="A21" s="14">
        <v>106569</v>
      </c>
      <c r="B21" s="14" t="s">
        <v>62</v>
      </c>
      <c r="C21" s="14" t="s">
        <v>33</v>
      </c>
      <c r="D21" s="15" t="s">
        <v>28</v>
      </c>
      <c r="E21" s="15">
        <f>VLOOKUP(A:A,'[3]2023.02新'!$A$1:$I$65536,9,0)</f>
        <v>7280</v>
      </c>
      <c r="F21" s="15">
        <f>VLOOKUP(A:A,'[3]2023.02新'!$A$1:$L$65536,12,0)</f>
        <v>8125</v>
      </c>
      <c r="G21" s="15">
        <f>VLOOKUP(A:A,'[2]2.26-2.28数据情况表'!$B:$E,4,0)</f>
        <v>6875</v>
      </c>
      <c r="H21" s="16">
        <f>VLOOKUP(A:A,'[2]2.26-2.28数据情况表'!$B:$G,6,0)</f>
        <v>2236.4375</v>
      </c>
      <c r="I21" s="18">
        <f t="shared" si="0"/>
        <v>0.3253</v>
      </c>
      <c r="J21" s="16">
        <f t="shared" si="1"/>
        <v>8229.5652173913</v>
      </c>
      <c r="K21" s="16">
        <f t="shared" si="3"/>
        <v>24688.6956521739</v>
      </c>
      <c r="L21" s="16">
        <f t="shared" si="2"/>
        <v>2340.48834782609</v>
      </c>
      <c r="M21" s="16">
        <f t="shared" si="4"/>
        <v>7021.46504347826</v>
      </c>
      <c r="N21" s="19" t="s">
        <v>63</v>
      </c>
      <c r="O21" s="4">
        <f>VLOOKUP(A:A,[4]查询时间段分门店销售汇总!$D:$L,9,0)</f>
        <v>16715.79</v>
      </c>
      <c r="P21" s="4">
        <f>VLOOKUP(A:A,[4]查询时间段分门店销售汇总!$D:$M,10,0)</f>
        <v>4554.75</v>
      </c>
      <c r="Q21" s="4" t="str">
        <f>VLOOKUP(A:A,[4]查询时间段分门店销售汇总!$D:$N,11,0)</f>
        <v>27.24%</v>
      </c>
      <c r="R21" s="5">
        <f t="shared" si="5"/>
        <v>0.6770625</v>
      </c>
      <c r="S21" s="5">
        <f t="shared" si="6"/>
        <v>0.648689407665795</v>
      </c>
    </row>
    <row r="22" spans="1:19">
      <c r="A22" s="14">
        <v>103198</v>
      </c>
      <c r="B22" s="14" t="s">
        <v>64</v>
      </c>
      <c r="C22" s="14" t="s">
        <v>33</v>
      </c>
      <c r="D22" s="15" t="s">
        <v>25</v>
      </c>
      <c r="E22" s="15">
        <f>VLOOKUP(A:A,'[3]2023.02新'!$A$1:$I$65536,9,0)</f>
        <v>8140</v>
      </c>
      <c r="F22" s="15">
        <f>VLOOKUP(A:A,'[3]2023.02新'!$A$1:$L$65536,12,0)</f>
        <v>8584</v>
      </c>
      <c r="G22" s="15">
        <f>VLOOKUP(A:A,'[2]2.26-2.28数据情况表'!$B:$E,4,0)</f>
        <v>7308</v>
      </c>
      <c r="H22" s="16">
        <f>VLOOKUP(A:A,'[2]2.26-2.28数据情况表'!$B:$G,6,0)</f>
        <v>2141.9748</v>
      </c>
      <c r="I22" s="18">
        <f t="shared" si="0"/>
        <v>0.2931</v>
      </c>
      <c r="J22" s="16">
        <f t="shared" si="1"/>
        <v>9201.73913043478</v>
      </c>
      <c r="K22" s="16">
        <f t="shared" si="3"/>
        <v>27605.2173913043</v>
      </c>
      <c r="L22" s="16">
        <f t="shared" si="2"/>
        <v>2601.33165217391</v>
      </c>
      <c r="M22" s="16">
        <f t="shared" si="4"/>
        <v>7803.99495652174</v>
      </c>
      <c r="N22" s="19" t="s">
        <v>65</v>
      </c>
      <c r="O22" s="4">
        <f>VLOOKUP(A:A,[4]查询时间段分门店销售汇总!$D:$L,9,0)</f>
        <v>14461.08</v>
      </c>
      <c r="P22" s="4">
        <f>VLOOKUP(A:A,[4]查询时间段分门店销售汇总!$D:$M,10,0)</f>
        <v>4064.15</v>
      </c>
      <c r="Q22" s="4" t="str">
        <f>VLOOKUP(A:A,[4]查询时间段分门店销售汇总!$D:$N,11,0)</f>
        <v>28.1%</v>
      </c>
      <c r="R22" s="5">
        <f t="shared" si="5"/>
        <v>0.523853146853147</v>
      </c>
      <c r="S22" s="5">
        <f t="shared" si="6"/>
        <v>0.520778142815638</v>
      </c>
    </row>
    <row r="23" spans="1:19">
      <c r="A23" s="14">
        <v>108277</v>
      </c>
      <c r="B23" s="14" t="s">
        <v>66</v>
      </c>
      <c r="C23" s="14" t="s">
        <v>33</v>
      </c>
      <c r="D23" s="15" t="s">
        <v>25</v>
      </c>
      <c r="E23" s="15">
        <f>VLOOKUP(A:A,'[3]2023.02新'!$A$1:$I$65536,9,0)</f>
        <v>6600</v>
      </c>
      <c r="F23" s="15">
        <f>VLOOKUP(A:A,'[3]2023.02新'!$A$1:$L$65536,12,0)</f>
        <v>7500</v>
      </c>
      <c r="G23" s="15">
        <f>VLOOKUP(A:A,'[2]2.26-2.28数据情况表'!$B:$E,4,0)</f>
        <v>6000</v>
      </c>
      <c r="H23" s="16">
        <f>VLOOKUP(A:A,'[2]2.26-2.28数据情况表'!$B:$G,6,0)</f>
        <v>1536.6</v>
      </c>
      <c r="I23" s="18">
        <f t="shared" si="0"/>
        <v>0.2561</v>
      </c>
      <c r="J23" s="16">
        <f t="shared" si="1"/>
        <v>7460.86956521739</v>
      </c>
      <c r="K23" s="16">
        <f t="shared" si="3"/>
        <v>22382.6086956522</v>
      </c>
      <c r="L23" s="16">
        <f t="shared" si="2"/>
        <v>2080.83652173913</v>
      </c>
      <c r="M23" s="16">
        <f t="shared" si="4"/>
        <v>6242.50956521739</v>
      </c>
      <c r="N23" s="19" t="s">
        <v>67</v>
      </c>
      <c r="O23" s="4">
        <f>VLOOKUP(A:A,[4]查询时间段分门店销售汇总!$D:$L,9,0)</f>
        <v>15384.35</v>
      </c>
      <c r="P23" s="4">
        <f>VLOOKUP(A:A,[4]查询时间段分门店销售汇总!$D:$M,10,0)</f>
        <v>3934</v>
      </c>
      <c r="Q23" s="4" t="str">
        <f>VLOOKUP(A:A,[4]查询时间段分门店销售汇总!$D:$N,11,0)</f>
        <v>25.57%</v>
      </c>
      <c r="R23" s="5">
        <f t="shared" si="5"/>
        <v>0.687334984459985</v>
      </c>
      <c r="S23" s="5">
        <f t="shared" si="6"/>
        <v>0.630195269851061</v>
      </c>
    </row>
    <row r="24" spans="1:19">
      <c r="A24" s="14">
        <v>112415</v>
      </c>
      <c r="B24" s="14" t="s">
        <v>68</v>
      </c>
      <c r="C24" s="14" t="s">
        <v>33</v>
      </c>
      <c r="D24" s="15" t="s">
        <v>36</v>
      </c>
      <c r="E24" s="15">
        <f>VLOOKUP(A:A,'[3]2023.02新'!$A$1:$I$65536,9,0)</f>
        <v>4950</v>
      </c>
      <c r="F24" s="15">
        <f>VLOOKUP(A:A,'[3]2023.02新'!$A$1:$L$65536,12,0)</f>
        <v>5625</v>
      </c>
      <c r="G24" s="15">
        <f>VLOOKUP(A:A,'[1]1.22-1.25年货节考核目标'!$B$1:$F$65536,5,0)</f>
        <v>5300</v>
      </c>
      <c r="H24" s="16">
        <f>VLOOKUP(A:A,'[2]2.26-2.28数据情况表'!$B:$G,6,0)</f>
        <v>1083.6875</v>
      </c>
      <c r="I24" s="18">
        <f t="shared" si="0"/>
        <v>0.204469339622642</v>
      </c>
      <c r="J24" s="16">
        <f t="shared" si="1"/>
        <v>5595.65217391304</v>
      </c>
      <c r="K24" s="16">
        <f t="shared" si="3"/>
        <v>16786.9565217391</v>
      </c>
      <c r="L24" s="16">
        <f t="shared" si="2"/>
        <v>1541.04260869565</v>
      </c>
      <c r="M24" s="16">
        <f t="shared" si="4"/>
        <v>4623.12782608696</v>
      </c>
      <c r="N24" s="19" t="s">
        <v>69</v>
      </c>
      <c r="O24" s="4">
        <f>VLOOKUP(A:A,[4]查询时间段分门店销售汇总!$D:$L,9,0)</f>
        <v>13580.22</v>
      </c>
      <c r="P24" s="4">
        <f>VLOOKUP(A:A,[4]查询时间段分门店销售汇总!$D:$M,10,0)</f>
        <v>4956.33</v>
      </c>
      <c r="Q24" s="4" t="str">
        <f>VLOOKUP(A:A,[4]查询时间段分门店销售汇总!$D:$N,11,0)</f>
        <v>36.49%</v>
      </c>
      <c r="R24" s="5">
        <f t="shared" si="5"/>
        <v>0.808974514374514</v>
      </c>
      <c r="S24" s="5">
        <f t="shared" si="6"/>
        <v>1.07207288797703</v>
      </c>
    </row>
    <row r="25" spans="1:19">
      <c r="A25" s="14">
        <v>726</v>
      </c>
      <c r="B25" s="14" t="s">
        <v>70</v>
      </c>
      <c r="C25" s="14" t="s">
        <v>33</v>
      </c>
      <c r="D25" s="15" t="s">
        <v>28</v>
      </c>
      <c r="E25" s="15">
        <f>VLOOKUP(A:A,'[3]2023.02新'!$A$1:$I$65536,9,0)</f>
        <v>7776</v>
      </c>
      <c r="F25" s="15">
        <f>VLOOKUP(A:A,'[3]2023.02新'!$A$1:$L$65536,12,0)</f>
        <v>8136</v>
      </c>
      <c r="G25" s="15">
        <f>VLOOKUP(A:A,'[2]2.26-2.28数据情况表'!$B:$E,4,0)</f>
        <v>7006</v>
      </c>
      <c r="H25" s="16">
        <f>VLOOKUP(A:A,'[2]2.26-2.28数据情况表'!$B:$G,6,0)</f>
        <v>2002.3148</v>
      </c>
      <c r="I25" s="18">
        <f t="shared" si="0"/>
        <v>0.2858</v>
      </c>
      <c r="J25" s="16">
        <f t="shared" si="1"/>
        <v>8790.26086956522</v>
      </c>
      <c r="K25" s="16">
        <f t="shared" si="3"/>
        <v>26370.7826086956</v>
      </c>
      <c r="L25" s="16">
        <f t="shared" si="2"/>
        <v>2418.20076521739</v>
      </c>
      <c r="M25" s="16">
        <f t="shared" si="4"/>
        <v>7254.60229565217</v>
      </c>
      <c r="N25" s="19" t="s">
        <v>71</v>
      </c>
      <c r="O25" s="4">
        <f>VLOOKUP(A:A,[4]查询时间段分门店销售汇总!$D:$L,9,0)</f>
        <v>16772.07</v>
      </c>
      <c r="P25" s="4">
        <f>VLOOKUP(A:A,[4]查询时间段分门店销售汇总!$D:$M,10,0)</f>
        <v>4361.83</v>
      </c>
      <c r="Q25" s="4" t="str">
        <f>VLOOKUP(A:A,[4]查询时间段分门店销售汇总!$D:$N,11,0)</f>
        <v>26%</v>
      </c>
      <c r="R25" s="5">
        <f t="shared" si="5"/>
        <v>0.63600956592276</v>
      </c>
      <c r="S25" s="5">
        <f t="shared" si="6"/>
        <v>0.601250050966147</v>
      </c>
    </row>
    <row r="26" spans="1:19">
      <c r="A26" s="14">
        <v>311</v>
      </c>
      <c r="B26" s="14" t="s">
        <v>72</v>
      </c>
      <c r="C26" s="14" t="s">
        <v>33</v>
      </c>
      <c r="D26" s="15" t="s">
        <v>28</v>
      </c>
      <c r="E26" s="15">
        <f>VLOOKUP(A:A,'[3]2023.02新'!$A$1:$I$65536,9,0)</f>
        <v>6174</v>
      </c>
      <c r="F26" s="15">
        <f>VLOOKUP(A:A,'[3]2023.02新'!$A$1:$L$65536,12,0)</f>
        <v>6820.8</v>
      </c>
      <c r="G26" s="15">
        <f>VLOOKUP(A:A,'[1]1.22-1.25年货节考核目标'!$B$1:$F$65536,5,0)</f>
        <v>7800</v>
      </c>
      <c r="H26" s="16">
        <f>VLOOKUP(A:A,'[2]2.26-2.28数据情况表'!$B:$G,6,0)</f>
        <v>1280.64</v>
      </c>
      <c r="I26" s="18">
        <f t="shared" si="0"/>
        <v>0.164184615384615</v>
      </c>
      <c r="J26" s="16">
        <f t="shared" si="1"/>
        <v>6979.30434782609</v>
      </c>
      <c r="K26" s="16">
        <f t="shared" si="3"/>
        <v>20937.9130434783</v>
      </c>
      <c r="L26" s="16">
        <f t="shared" si="2"/>
        <v>1738.54471304348</v>
      </c>
      <c r="M26" s="16">
        <f t="shared" si="4"/>
        <v>5215.63413913043</v>
      </c>
      <c r="N26" s="19" t="s">
        <v>73</v>
      </c>
      <c r="O26" s="4">
        <f>VLOOKUP(A:A,[4]查询时间段分门店销售汇总!$D:$L,9,0)</f>
        <v>10622.42</v>
      </c>
      <c r="P26" s="4">
        <f>VLOOKUP(A:A,[4]查询时间段分门店销售汇总!$D:$M,10,0)</f>
        <v>2230.26</v>
      </c>
      <c r="Q26" s="4" t="str">
        <f>VLOOKUP(A:A,[4]查询时间段分门店销售汇总!$D:$N,11,0)</f>
        <v>20.99%</v>
      </c>
      <c r="R26" s="5">
        <f t="shared" si="5"/>
        <v>0.507329454370271</v>
      </c>
      <c r="S26" s="5">
        <f t="shared" si="6"/>
        <v>0.427610514945329</v>
      </c>
    </row>
    <row r="27" spans="1:19">
      <c r="A27" s="14">
        <v>343</v>
      </c>
      <c r="B27" s="14" t="s">
        <v>74</v>
      </c>
      <c r="C27" s="14" t="s">
        <v>33</v>
      </c>
      <c r="D27" s="15" t="s">
        <v>75</v>
      </c>
      <c r="E27" s="15">
        <f>VLOOKUP(A:A,'[3]2023.02新'!$A$1:$I$65536,9,0)</f>
        <v>18360</v>
      </c>
      <c r="F27" s="15">
        <f>VLOOKUP(A:A,'[3]2023.02新'!$A$1:$L$65536,12,0)</f>
        <v>18700</v>
      </c>
      <c r="G27" s="15">
        <f>VLOOKUP(A:A,'[2]2.26-2.28数据情况表'!$B:$E,4,0)</f>
        <v>17600</v>
      </c>
      <c r="H27" s="16">
        <f>VLOOKUP(A:A,'[2]2.26-2.28数据情况表'!$B:$G,6,0)</f>
        <v>5419.04</v>
      </c>
      <c r="I27" s="18">
        <f t="shared" si="0"/>
        <v>0.3079</v>
      </c>
      <c r="J27" s="16">
        <f t="shared" si="1"/>
        <v>20754.7826086957</v>
      </c>
      <c r="K27" s="16">
        <f t="shared" si="3"/>
        <v>62264.347826087</v>
      </c>
      <c r="L27" s="16">
        <f t="shared" si="2"/>
        <v>6226.4347826087</v>
      </c>
      <c r="M27" s="16">
        <f t="shared" si="4"/>
        <v>18679.3043478261</v>
      </c>
      <c r="N27" s="19">
        <v>0.3</v>
      </c>
      <c r="O27" s="4">
        <f>VLOOKUP(A:A,[4]查询时间段分门店销售汇总!$D:$L,9,0)</f>
        <v>55843.38</v>
      </c>
      <c r="P27" s="4">
        <f>VLOOKUP(A:A,[4]查询时间段分门店销售汇总!$D:$M,10,0)</f>
        <v>14922.18</v>
      </c>
      <c r="Q27" s="4" t="str">
        <f>VLOOKUP(A:A,[4]查询时间段分门店销售汇总!$D:$N,11,0)</f>
        <v>26.72%</v>
      </c>
      <c r="R27" s="5">
        <f t="shared" si="5"/>
        <v>0.896875691302162</v>
      </c>
      <c r="S27" s="5">
        <f t="shared" si="6"/>
        <v>0.798861655773421</v>
      </c>
    </row>
    <row r="28" spans="1:19">
      <c r="A28" s="14">
        <v>365</v>
      </c>
      <c r="B28" s="14" t="s">
        <v>76</v>
      </c>
      <c r="C28" s="14" t="s">
        <v>33</v>
      </c>
      <c r="D28" s="15" t="s">
        <v>28</v>
      </c>
      <c r="E28" s="15">
        <f>VLOOKUP(A:A,'[3]2023.02新'!$A$1:$I$65536,9,0)</f>
        <v>11880</v>
      </c>
      <c r="F28" s="15">
        <f>VLOOKUP(A:A,'[3]2023.02新'!$A$1:$L$65536,12,0)</f>
        <v>12430</v>
      </c>
      <c r="G28" s="15">
        <f>VLOOKUP(A:A,'[2]2.26-2.28数据情况表'!$B:$E,4,0)</f>
        <v>11074</v>
      </c>
      <c r="H28" s="16">
        <f>VLOOKUP(A:A,'[2]2.26-2.28数据情况表'!$B:$G,6,0)</f>
        <v>3188.2046</v>
      </c>
      <c r="I28" s="18">
        <f t="shared" si="0"/>
        <v>0.2879</v>
      </c>
      <c r="J28" s="16">
        <f t="shared" si="1"/>
        <v>13429.5652173913</v>
      </c>
      <c r="K28" s="16">
        <f t="shared" si="3"/>
        <v>40288.6956521739</v>
      </c>
      <c r="L28" s="16">
        <f t="shared" si="2"/>
        <v>4028.86956521739</v>
      </c>
      <c r="M28" s="16">
        <f t="shared" si="4"/>
        <v>12086.6086956522</v>
      </c>
      <c r="N28" s="19">
        <v>0.3</v>
      </c>
      <c r="O28" s="4">
        <f>VLOOKUP(A:A,[4]查询时间段分门店销售汇总!$D:$L,9,0)</f>
        <v>30845.46</v>
      </c>
      <c r="P28" s="4">
        <f>VLOOKUP(A:A,[4]查询时间段分门店销售汇总!$D:$M,10,0)</f>
        <v>8445.41</v>
      </c>
      <c r="Q28" s="4" t="str">
        <f>VLOOKUP(A:A,[4]查询时间段分门店销售汇总!$D:$N,11,0)</f>
        <v>27.37%</v>
      </c>
      <c r="R28" s="5">
        <f t="shared" si="5"/>
        <v>0.765610787360787</v>
      </c>
      <c r="S28" s="5">
        <f t="shared" si="6"/>
        <v>0.698741078879968</v>
      </c>
    </row>
    <row r="29" spans="1:19">
      <c r="A29" s="14">
        <v>118151</v>
      </c>
      <c r="B29" s="14" t="s">
        <v>77</v>
      </c>
      <c r="C29" s="14" t="s">
        <v>33</v>
      </c>
      <c r="D29" s="15" t="s">
        <v>36</v>
      </c>
      <c r="E29" s="15">
        <f>VLOOKUP(A:A,'[3]2023.02新'!$A$1:$I$65536,9,0)</f>
        <v>5175</v>
      </c>
      <c r="F29" s="15">
        <f>VLOOKUP(A:A,'[3]2023.02新'!$A$1:$L$65536,12,0)</f>
        <v>5625</v>
      </c>
      <c r="G29" s="15">
        <f>VLOOKUP(A:A,'[1]1.22-1.25年货节考核目标'!$B$1:$F$65536,5,0)</f>
        <v>4800</v>
      </c>
      <c r="H29" s="16">
        <f>VLOOKUP(A:A,'[2]2.26-2.28数据情况表'!$B:$G,6,0)</f>
        <v>833.75</v>
      </c>
      <c r="I29" s="18">
        <f t="shared" si="0"/>
        <v>0.173697916666667</v>
      </c>
      <c r="J29" s="16">
        <f t="shared" si="1"/>
        <v>5850</v>
      </c>
      <c r="K29" s="16">
        <f t="shared" si="3"/>
        <v>17550</v>
      </c>
      <c r="L29" s="16">
        <f t="shared" si="2"/>
        <v>1696.5</v>
      </c>
      <c r="M29" s="16">
        <f t="shared" si="4"/>
        <v>5089.5</v>
      </c>
      <c r="N29" s="19">
        <v>0.29</v>
      </c>
      <c r="O29" s="4">
        <f>VLOOKUP(A:A,[4]查询时间段分门店销售汇总!$D:$L,9,0)</f>
        <v>10047.19</v>
      </c>
      <c r="P29" s="4">
        <f>VLOOKUP(A:A,[4]查询时间段分门店销售汇总!$D:$M,10,0)</f>
        <v>2856.7</v>
      </c>
      <c r="Q29" s="4" t="str">
        <f>VLOOKUP(A:A,[4]查询时间段分门店销售汇总!$D:$N,11,0)</f>
        <v>28.43%</v>
      </c>
      <c r="R29" s="5">
        <f t="shared" si="5"/>
        <v>0.572489458689459</v>
      </c>
      <c r="S29" s="5">
        <f t="shared" si="6"/>
        <v>0.561292857844582</v>
      </c>
    </row>
    <row r="30" spans="1:19">
      <c r="A30" s="14">
        <v>117310</v>
      </c>
      <c r="B30" s="14" t="s">
        <v>78</v>
      </c>
      <c r="C30" s="14" t="s">
        <v>33</v>
      </c>
      <c r="D30" s="15" t="s">
        <v>25</v>
      </c>
      <c r="E30" s="15">
        <f>VLOOKUP(A:A,'[3]2023.02新'!$A$1:$I$65536,9,0)</f>
        <v>4370</v>
      </c>
      <c r="F30" s="15">
        <f>VLOOKUP(A:A,'[3]2023.02新'!$A$1:$L$65536,12,0)</f>
        <v>4750</v>
      </c>
      <c r="G30" s="15">
        <f>VLOOKUP(A:A,'[2]2.26-2.28数据情况表'!$B:$E,4,0)</f>
        <v>4000</v>
      </c>
      <c r="H30" s="16">
        <f>VLOOKUP(A:A,'[2]2.26-2.28数据情况表'!$B:$G,6,0)</f>
        <v>1213.2</v>
      </c>
      <c r="I30" s="18">
        <f t="shared" si="0"/>
        <v>0.3033</v>
      </c>
      <c r="J30" s="16">
        <f t="shared" si="1"/>
        <v>4940</v>
      </c>
      <c r="K30" s="16">
        <f t="shared" si="3"/>
        <v>14820</v>
      </c>
      <c r="L30" s="16">
        <f t="shared" si="2"/>
        <v>1333.8</v>
      </c>
      <c r="M30" s="16">
        <f t="shared" si="4"/>
        <v>4001.4</v>
      </c>
      <c r="N30" s="19">
        <v>0.27</v>
      </c>
      <c r="O30" s="4">
        <f>VLOOKUP(A:A,[4]查询时间段分门店销售汇总!$D:$L,9,0)</f>
        <v>6770.42</v>
      </c>
      <c r="P30" s="4">
        <f>VLOOKUP(A:A,[4]查询时间段分门店销售汇总!$D:$M,10,0)</f>
        <v>1927.08</v>
      </c>
      <c r="Q30" s="4" t="str">
        <f>VLOOKUP(A:A,[4]查询时间段分门店销售汇总!$D:$N,11,0)</f>
        <v>28.46%</v>
      </c>
      <c r="R30" s="5">
        <f t="shared" si="5"/>
        <v>0.456843454790823</v>
      </c>
      <c r="S30" s="5">
        <f t="shared" si="6"/>
        <v>0.481601439496176</v>
      </c>
    </row>
    <row r="31" spans="1:19">
      <c r="A31" s="14">
        <v>117491</v>
      </c>
      <c r="B31" s="14" t="s">
        <v>79</v>
      </c>
      <c r="C31" s="14" t="s">
        <v>33</v>
      </c>
      <c r="D31" s="15" t="s">
        <v>28</v>
      </c>
      <c r="E31" s="15">
        <f>VLOOKUP(A:A,'[3]2023.02新'!$A$1:$I$65536,9,0)</f>
        <v>10350</v>
      </c>
      <c r="F31" s="15">
        <f>VLOOKUP(A:A,'[3]2023.02新'!$A$1:$L$65536,12,0)</f>
        <v>11250</v>
      </c>
      <c r="G31" s="15">
        <f>VLOOKUP(A:A,'[2]2.26-2.28数据情况表'!$B:$E,4,0)</f>
        <v>10000</v>
      </c>
      <c r="H31" s="16">
        <f>VLOOKUP(A:A,'[2]2.26-2.28数据情况表'!$B:$G,6,0)</f>
        <v>2300</v>
      </c>
      <c r="I31" s="18">
        <f t="shared" si="0"/>
        <v>0.23</v>
      </c>
      <c r="J31" s="16">
        <f t="shared" si="1"/>
        <v>11700</v>
      </c>
      <c r="K31" s="16">
        <f t="shared" si="3"/>
        <v>35100</v>
      </c>
      <c r="L31" s="16">
        <f t="shared" si="2"/>
        <v>2925</v>
      </c>
      <c r="M31" s="16">
        <f t="shared" si="4"/>
        <v>8775</v>
      </c>
      <c r="N31" s="19">
        <v>0.25</v>
      </c>
      <c r="O31" s="4">
        <f>VLOOKUP(A:A,[4]查询时间段分门店销售汇总!$D:$L,9,0)</f>
        <v>25835.23</v>
      </c>
      <c r="P31" s="4">
        <f>VLOOKUP(A:A,[4]查询时间段分门店销售汇总!$D:$M,10,0)</f>
        <v>3905.57</v>
      </c>
      <c r="Q31" s="4" t="str">
        <f>VLOOKUP(A:A,[4]查询时间段分门店销售汇总!$D:$N,11,0)</f>
        <v>15.11%</v>
      </c>
      <c r="R31" s="5">
        <f t="shared" si="5"/>
        <v>0.736046438746439</v>
      </c>
      <c r="S31" s="5">
        <f t="shared" si="6"/>
        <v>0.445079202279202</v>
      </c>
    </row>
    <row r="32" spans="1:19">
      <c r="A32" s="14">
        <v>582</v>
      </c>
      <c r="B32" s="14" t="s">
        <v>80</v>
      </c>
      <c r="C32" s="14" t="s">
        <v>33</v>
      </c>
      <c r="D32" s="15" t="s">
        <v>75</v>
      </c>
      <c r="E32" s="15">
        <f>VLOOKUP(A:A,'[3]2023.02新'!$A$1:$I$65536,9,0)</f>
        <v>33600</v>
      </c>
      <c r="F32" s="15">
        <f>VLOOKUP(A:A,'[3]2023.02新'!$A$1:$L$65536,12,0)</f>
        <v>34560</v>
      </c>
      <c r="G32" s="15">
        <f>VLOOKUP(A:A,'[2]2.26-2.28数据情况表'!$B:$E,4,0)</f>
        <v>41040</v>
      </c>
      <c r="H32" s="16">
        <f>VLOOKUP(A:A,'[2]2.26-2.28数据情况表'!$B:$G,6,0)</f>
        <v>5852.304</v>
      </c>
      <c r="I32" s="18">
        <f t="shared" si="0"/>
        <v>0.1426</v>
      </c>
      <c r="J32" s="16">
        <f t="shared" si="1"/>
        <v>37982.6086956522</v>
      </c>
      <c r="K32" s="16">
        <f t="shared" si="3"/>
        <v>113947.826086957</v>
      </c>
      <c r="L32" s="16">
        <f t="shared" si="2"/>
        <v>8356.17391304348</v>
      </c>
      <c r="M32" s="16">
        <f t="shared" si="4"/>
        <v>25068.5217391304</v>
      </c>
      <c r="N32" s="19">
        <v>0.22</v>
      </c>
      <c r="O32" s="4">
        <f>VLOOKUP(A:A,[4]查询时间段分门店销售汇总!$D:$L,9,0)</f>
        <v>86357.42</v>
      </c>
      <c r="P32" s="4">
        <f>VLOOKUP(A:A,[4]查询时间段分门店销售汇总!$D:$M,10,0)</f>
        <v>16916.25</v>
      </c>
      <c r="Q32" s="4" t="str">
        <f>VLOOKUP(A:A,[4]查询时间段分门店销售汇总!$D:$N,11,0)</f>
        <v>19.58%</v>
      </c>
      <c r="R32" s="5">
        <f t="shared" si="5"/>
        <v>0.757868078449328</v>
      </c>
      <c r="S32" s="5">
        <f t="shared" si="6"/>
        <v>0.67480045995671</v>
      </c>
    </row>
    <row r="33" spans="1:19">
      <c r="A33" s="14">
        <v>118951</v>
      </c>
      <c r="B33" s="14" t="s">
        <v>81</v>
      </c>
      <c r="C33" s="14" t="s">
        <v>82</v>
      </c>
      <c r="D33" s="15" t="s">
        <v>36</v>
      </c>
      <c r="E33" s="15">
        <f>VLOOKUP(A:A,'[3]2023.02新'!$A$1:$I$65536,9,0)</f>
        <v>5175</v>
      </c>
      <c r="F33" s="15">
        <f>VLOOKUP(A:A,'[3]2023.02新'!$A$1:$L$65536,12,0)</f>
        <v>5625</v>
      </c>
      <c r="G33" s="15">
        <f>VLOOKUP(A:A,'[1]1.22-1.25年货节考核目标'!$B$1:$F$65536,5,0)</f>
        <v>4800</v>
      </c>
      <c r="H33" s="16">
        <f>VLOOKUP(A:A,'[2]2.26-2.28数据情况表'!$B:$G,6,0)</f>
        <v>1159.875</v>
      </c>
      <c r="I33" s="18">
        <f t="shared" si="0"/>
        <v>0.241640625</v>
      </c>
      <c r="J33" s="16">
        <f t="shared" si="1"/>
        <v>5850</v>
      </c>
      <c r="K33" s="16">
        <f t="shared" si="3"/>
        <v>17550</v>
      </c>
      <c r="L33" s="16">
        <f t="shared" si="2"/>
        <v>2024.685</v>
      </c>
      <c r="M33" s="16">
        <f t="shared" si="4"/>
        <v>6074.055</v>
      </c>
      <c r="N33" s="19" t="s">
        <v>83</v>
      </c>
      <c r="O33" s="4">
        <f>VLOOKUP(A:A,[4]查询时间段分门店销售汇总!$D:$L,9,0)</f>
        <v>10199.74</v>
      </c>
      <c r="P33" s="4">
        <f>VLOOKUP(A:A,[4]查询时间段分门店销售汇总!$D:$M,10,0)</f>
        <v>3713.41</v>
      </c>
      <c r="Q33" s="4" t="str">
        <f>VLOOKUP(A:A,[4]查询时间段分门店销售汇总!$D:$N,11,0)</f>
        <v>36.4%</v>
      </c>
      <c r="R33" s="5">
        <f t="shared" si="5"/>
        <v>0.581181766381766</v>
      </c>
      <c r="S33" s="5">
        <f t="shared" si="6"/>
        <v>0.611356005172821</v>
      </c>
    </row>
    <row r="34" spans="1:19">
      <c r="A34" s="14">
        <v>113833</v>
      </c>
      <c r="B34" s="14" t="s">
        <v>84</v>
      </c>
      <c r="C34" s="14" t="s">
        <v>82</v>
      </c>
      <c r="D34" s="15" t="s">
        <v>25</v>
      </c>
      <c r="E34" s="15">
        <f>VLOOKUP(A:A,'[3]2023.02新'!$A$1:$I$65536,9,0)</f>
        <v>4600</v>
      </c>
      <c r="F34" s="15">
        <f>VLOOKUP(A:A,'[3]2023.02新'!$A$1:$L$65536,12,0)</f>
        <v>5000</v>
      </c>
      <c r="G34" s="15">
        <f>VLOOKUP(A:A,'[2]2.26-2.28数据情况表'!$B:$E,4,0)</f>
        <v>3500</v>
      </c>
      <c r="H34" s="16">
        <f>VLOOKUP(A:A,'[2]2.26-2.28数据情况表'!$B:$G,6,0)</f>
        <v>1120</v>
      </c>
      <c r="I34" s="18">
        <f t="shared" si="0"/>
        <v>0.32</v>
      </c>
      <c r="J34" s="16">
        <f t="shared" si="1"/>
        <v>5200</v>
      </c>
      <c r="K34" s="16">
        <f t="shared" si="3"/>
        <v>15600</v>
      </c>
      <c r="L34" s="16">
        <f t="shared" si="2"/>
        <v>1508</v>
      </c>
      <c r="M34" s="16">
        <f t="shared" si="4"/>
        <v>4524</v>
      </c>
      <c r="N34" s="19">
        <v>0.29</v>
      </c>
      <c r="O34" s="4">
        <f>VLOOKUP(A:A,[4]查询时间段分门店销售汇总!$D:$L,9,0)</f>
        <v>10867.88</v>
      </c>
      <c r="P34" s="4">
        <f>VLOOKUP(A:A,[4]查询时间段分门店销售汇总!$D:$M,10,0)</f>
        <v>3647.49</v>
      </c>
      <c r="Q34" s="4" t="str">
        <f>VLOOKUP(A:A,[4]查询时间段分门店销售汇总!$D:$N,11,0)</f>
        <v>33.56%</v>
      </c>
      <c r="R34" s="5">
        <f t="shared" si="5"/>
        <v>0.696658974358974</v>
      </c>
      <c r="S34" s="5">
        <f t="shared" si="6"/>
        <v>0.806253315649867</v>
      </c>
    </row>
    <row r="35" spans="1:19">
      <c r="A35" s="14">
        <v>122906</v>
      </c>
      <c r="B35" s="14" t="s">
        <v>85</v>
      </c>
      <c r="C35" s="14" t="s">
        <v>82</v>
      </c>
      <c r="D35" s="15" t="s">
        <v>22</v>
      </c>
      <c r="E35" s="15">
        <f>VLOOKUP(A:A,'[3]2023.02新'!$A$1:$I$65536,9,0)</f>
        <v>4400</v>
      </c>
      <c r="F35" s="15">
        <f>VLOOKUP(A:A,'[3]2023.02新'!$A$1:$L$65536,12,0)</f>
        <v>4720</v>
      </c>
      <c r="G35" s="15">
        <f>VLOOKUP(A:A,'[1]1.22-1.25年货节考核目标'!$B$1:$F$65536,5,0)</f>
        <v>3000</v>
      </c>
      <c r="H35" s="16">
        <f>VLOOKUP(A:A,'[2]2.26-2.28数据情况表'!$B:$G,6,0)</f>
        <v>460.2</v>
      </c>
      <c r="I35" s="18">
        <f t="shared" si="0"/>
        <v>0.1534</v>
      </c>
      <c r="J35" s="16">
        <f t="shared" si="1"/>
        <v>4973.91304347826</v>
      </c>
      <c r="K35" s="16">
        <f t="shared" ref="K35:K66" si="7">J35*3</f>
        <v>14921.7391304348</v>
      </c>
      <c r="L35" s="16">
        <f t="shared" si="2"/>
        <v>1635.42260869565</v>
      </c>
      <c r="M35" s="16">
        <f t="shared" ref="M35:M66" si="8">L35*3</f>
        <v>4906.26782608696</v>
      </c>
      <c r="N35" s="19" t="s">
        <v>86</v>
      </c>
      <c r="O35" s="4">
        <f>VLOOKUP(A:A,[4]查询时间段分门店销售汇总!$D:$L,9,0)</f>
        <v>8791.06</v>
      </c>
      <c r="P35" s="4">
        <f>VLOOKUP(A:A,[4]查询时间段分门店销售汇总!$D:$M,10,0)</f>
        <v>2656.78</v>
      </c>
      <c r="Q35" s="4" t="str">
        <f>VLOOKUP(A:A,[4]查询时间段分门店销售汇总!$D:$N,11,0)</f>
        <v>30.22%</v>
      </c>
      <c r="R35" s="5">
        <f t="shared" ref="R35:R66" si="9">O35/K35</f>
        <v>0.589144463869464</v>
      </c>
      <c r="S35" s="5">
        <f t="shared" ref="S35:S66" si="10">P35/M35</f>
        <v>0.54150733188142</v>
      </c>
    </row>
    <row r="36" spans="1:19">
      <c r="A36" s="14">
        <v>107658</v>
      </c>
      <c r="B36" s="14" t="s">
        <v>87</v>
      </c>
      <c r="C36" s="14" t="s">
        <v>82</v>
      </c>
      <c r="D36" s="15" t="s">
        <v>28</v>
      </c>
      <c r="E36" s="15">
        <f>VLOOKUP(A:A,'[3]2023.02新'!$A$1:$I$65536,9,0)</f>
        <v>9350</v>
      </c>
      <c r="F36" s="15">
        <f>VLOOKUP(A:A,'[3]2023.02新'!$A$1:$L$65536,12,0)</f>
        <v>10625</v>
      </c>
      <c r="G36" s="15">
        <f>VLOOKUP(A:A,'[2]2.26-2.28数据情况表'!$B:$E,4,0)</f>
        <v>9000</v>
      </c>
      <c r="H36" s="16">
        <f>VLOOKUP(A:A,'[2]2.26-2.28数据情况表'!$B:$G,6,0)</f>
        <v>2449.8</v>
      </c>
      <c r="I36" s="18">
        <f t="shared" si="0"/>
        <v>0.2722</v>
      </c>
      <c r="J36" s="16">
        <f t="shared" si="1"/>
        <v>10569.5652173913</v>
      </c>
      <c r="K36" s="16">
        <f t="shared" si="7"/>
        <v>31708.6956521739</v>
      </c>
      <c r="L36" s="16">
        <f t="shared" si="2"/>
        <v>3376.97608695652</v>
      </c>
      <c r="M36" s="16">
        <f t="shared" si="8"/>
        <v>10130.9282608696</v>
      </c>
      <c r="N36" s="19" t="s">
        <v>88</v>
      </c>
      <c r="O36" s="4">
        <f>VLOOKUP(A:A,[4]查询时间段分门店销售汇总!$D:$L,9,0)</f>
        <v>26264.02</v>
      </c>
      <c r="P36" s="4">
        <f>VLOOKUP(A:A,[4]查询时间段分门店销售汇总!$D:$M,10,0)</f>
        <v>7551.21</v>
      </c>
      <c r="Q36" s="4" t="str">
        <f>VLOOKUP(A:A,[4]查询时间段分门店销售汇总!$D:$N,11,0)</f>
        <v>28.75%</v>
      </c>
      <c r="R36" s="5">
        <f t="shared" si="9"/>
        <v>0.828290771973125</v>
      </c>
      <c r="S36" s="5">
        <f t="shared" si="10"/>
        <v>0.745362103605683</v>
      </c>
    </row>
    <row r="37" spans="1:19">
      <c r="A37" s="14">
        <v>570</v>
      </c>
      <c r="B37" s="14" t="s">
        <v>89</v>
      </c>
      <c r="C37" s="14" t="s">
        <v>82</v>
      </c>
      <c r="D37" s="15" t="s">
        <v>36</v>
      </c>
      <c r="E37" s="15">
        <f>VLOOKUP(A:A,'[3]2023.02新'!$A$1:$I$65536,9,0)</f>
        <v>4950</v>
      </c>
      <c r="F37" s="15">
        <f>VLOOKUP(A:A,'[3]2023.02新'!$A$1:$L$65536,12,0)</f>
        <v>5310</v>
      </c>
      <c r="G37" s="15">
        <f>VLOOKUP(A:A,'[1]1.22-1.25年货节考核目标'!$B$1:$F$65536,5,0)</f>
        <v>5300</v>
      </c>
      <c r="H37" s="16">
        <f>VLOOKUP(A:A,'[2]2.26-2.28数据情况表'!$B:$G,6,0)</f>
        <v>1313.2928</v>
      </c>
      <c r="I37" s="18">
        <f t="shared" si="0"/>
        <v>0.247791094339623</v>
      </c>
      <c r="J37" s="16">
        <f t="shared" si="1"/>
        <v>5595.65217391304</v>
      </c>
      <c r="K37" s="16">
        <f t="shared" si="7"/>
        <v>16786.9565217391</v>
      </c>
      <c r="L37" s="16">
        <f t="shared" si="2"/>
        <v>1783.89391304348</v>
      </c>
      <c r="M37" s="16">
        <f t="shared" si="8"/>
        <v>5351.68173913043</v>
      </c>
      <c r="N37" s="19" t="s">
        <v>90</v>
      </c>
      <c r="O37" s="4">
        <f>VLOOKUP(A:A,[4]查询时间段分门店销售汇总!$D:$L,9,0)</f>
        <v>8103.83</v>
      </c>
      <c r="P37" s="4">
        <f>VLOOKUP(A:A,[4]查询时间段分门店销售汇总!$D:$M,10,0)</f>
        <v>2471.44</v>
      </c>
      <c r="Q37" s="4" t="str">
        <f>VLOOKUP(A:A,[4]查询时间段分门店销售汇总!$D:$N,11,0)</f>
        <v>30.49%</v>
      </c>
      <c r="R37" s="5">
        <f t="shared" si="9"/>
        <v>0.482745635845636</v>
      </c>
      <c r="S37" s="5">
        <f t="shared" si="10"/>
        <v>0.46180623595931</v>
      </c>
    </row>
    <row r="38" spans="1:19">
      <c r="A38" s="14">
        <v>112888</v>
      </c>
      <c r="B38" s="14" t="s">
        <v>91</v>
      </c>
      <c r="C38" s="14" t="s">
        <v>82</v>
      </c>
      <c r="D38" s="15" t="s">
        <v>36</v>
      </c>
      <c r="E38" s="15">
        <f>VLOOKUP(A:A,'[3]2023.02新'!$A$1:$I$65536,9,0)</f>
        <v>4950</v>
      </c>
      <c r="F38" s="15">
        <f>VLOOKUP(A:A,'[3]2023.02新'!$A$1:$L$65536,12,0)</f>
        <v>5625</v>
      </c>
      <c r="G38" s="15">
        <f>VLOOKUP(A:A,'[1]1.22-1.25年货节考核目标'!$B$1:$F$65536,5,0)</f>
        <v>5800</v>
      </c>
      <c r="H38" s="16">
        <f>VLOOKUP(A:A,'[2]2.26-2.28数据情况表'!$B:$G,6,0)</f>
        <v>1485</v>
      </c>
      <c r="I38" s="18">
        <f t="shared" si="0"/>
        <v>0.256034482758621</v>
      </c>
      <c r="J38" s="16">
        <f t="shared" si="1"/>
        <v>5595.65217391304</v>
      </c>
      <c r="K38" s="16">
        <f t="shared" si="7"/>
        <v>16786.9565217391</v>
      </c>
      <c r="L38" s="16">
        <f t="shared" si="2"/>
        <v>1755.35608695652</v>
      </c>
      <c r="M38" s="16">
        <f t="shared" si="8"/>
        <v>5266.06826086957</v>
      </c>
      <c r="N38" s="19" t="s">
        <v>92</v>
      </c>
      <c r="O38" s="4">
        <f>VLOOKUP(A:A,[4]查询时间段分门店销售汇总!$D:$L,9,0)</f>
        <v>11081.94</v>
      </c>
      <c r="P38" s="4">
        <f>VLOOKUP(A:A,[4]查询时间段分门店销售汇总!$D:$M,10,0)</f>
        <v>3593.63</v>
      </c>
      <c r="Q38" s="4" t="str">
        <f>VLOOKUP(A:A,[4]查询时间段分门店销售汇总!$D:$N,11,0)</f>
        <v>32.42%</v>
      </c>
      <c r="R38" s="5">
        <f t="shared" si="9"/>
        <v>0.660151825951826</v>
      </c>
      <c r="S38" s="5">
        <f t="shared" si="10"/>
        <v>0.682412346741323</v>
      </c>
    </row>
    <row r="39" spans="1:19">
      <c r="A39" s="14">
        <v>113025</v>
      </c>
      <c r="B39" s="14" t="s">
        <v>93</v>
      </c>
      <c r="C39" s="14" t="s">
        <v>82</v>
      </c>
      <c r="D39" s="15" t="s">
        <v>22</v>
      </c>
      <c r="E39" s="15">
        <f>VLOOKUP(A:A,'[3]2023.02新'!$A$1:$I$65536,9,0)</f>
        <v>4370</v>
      </c>
      <c r="F39" s="15">
        <f>VLOOKUP(A:A,'[3]2023.02新'!$A$1:$L$65536,12,0)</f>
        <v>4750</v>
      </c>
      <c r="G39" s="15">
        <f>VLOOKUP(A:A,'[1]1.22-1.25年货节考核目标'!$B$1:$F$65536,5,0)</f>
        <v>4800</v>
      </c>
      <c r="H39" s="16">
        <f>VLOOKUP(A:A,'[2]2.26-2.28数据情况表'!$B:$G,6,0)</f>
        <v>1117.4625</v>
      </c>
      <c r="I39" s="18">
        <f t="shared" si="0"/>
        <v>0.2328046875</v>
      </c>
      <c r="J39" s="16">
        <f t="shared" si="1"/>
        <v>4940</v>
      </c>
      <c r="K39" s="16">
        <f t="shared" si="7"/>
        <v>14820</v>
      </c>
      <c r="L39" s="16">
        <f t="shared" si="2"/>
        <v>1548.69</v>
      </c>
      <c r="M39" s="16">
        <f t="shared" si="8"/>
        <v>4646.07</v>
      </c>
      <c r="N39" s="19" t="s">
        <v>94</v>
      </c>
      <c r="O39" s="4">
        <f>VLOOKUP(A:A,[4]查询时间段分门店销售汇总!$D:$L,9,0)</f>
        <v>7523.2</v>
      </c>
      <c r="P39" s="4">
        <f>VLOOKUP(A:A,[4]查询时间段分门店销售汇总!$D:$M,10,0)</f>
        <v>2024.03</v>
      </c>
      <c r="Q39" s="4" t="str">
        <f>VLOOKUP(A:A,[4]查询时间段分门店销售汇总!$D:$N,11,0)</f>
        <v>26.9%</v>
      </c>
      <c r="R39" s="5">
        <f t="shared" si="9"/>
        <v>0.507638326585695</v>
      </c>
      <c r="S39" s="5">
        <f t="shared" si="10"/>
        <v>0.435643457804123</v>
      </c>
    </row>
    <row r="40" spans="1:19">
      <c r="A40" s="14">
        <v>116773</v>
      </c>
      <c r="B40" s="14" t="s">
        <v>95</v>
      </c>
      <c r="C40" s="14" t="s">
        <v>82</v>
      </c>
      <c r="D40" s="15" t="s">
        <v>22</v>
      </c>
      <c r="E40" s="15">
        <f>VLOOKUP(A:A,'[3]2023.02新'!$A$1:$I$65536,9,0)</f>
        <v>4830</v>
      </c>
      <c r="F40" s="15">
        <f>VLOOKUP(A:A,'[3]2023.02新'!$A$1:$L$65536,12,0)</f>
        <v>5250</v>
      </c>
      <c r="G40" s="15">
        <f>VLOOKUP(A:A,'[1]1.22-1.25年货节考核目标'!$B$1:$F$65536,5,0)</f>
        <v>4800</v>
      </c>
      <c r="H40" s="16">
        <f>VLOOKUP(A:A,'[2]2.26-2.28数据情况表'!$B:$G,6,0)</f>
        <v>1160</v>
      </c>
      <c r="I40" s="18">
        <f t="shared" si="0"/>
        <v>0.241666666666667</v>
      </c>
      <c r="J40" s="16">
        <f t="shared" si="1"/>
        <v>5460</v>
      </c>
      <c r="K40" s="16">
        <f t="shared" si="7"/>
        <v>16380</v>
      </c>
      <c r="L40" s="16">
        <f t="shared" si="2"/>
        <v>1692.6</v>
      </c>
      <c r="M40" s="16">
        <f t="shared" si="8"/>
        <v>5077.8</v>
      </c>
      <c r="N40" s="19" t="s">
        <v>96</v>
      </c>
      <c r="O40" s="4">
        <f>VLOOKUP(A:A,[4]查询时间段分门店销售汇总!$D:$L,9,0)</f>
        <v>11030.08</v>
      </c>
      <c r="P40" s="4">
        <f>VLOOKUP(A:A,[4]查询时间段分门店销售汇总!$D:$M,10,0)</f>
        <v>4019.72</v>
      </c>
      <c r="Q40" s="4" t="str">
        <f>VLOOKUP(A:A,[4]查询时间段分门店销售汇总!$D:$N,11,0)</f>
        <v>36.44%</v>
      </c>
      <c r="R40" s="5">
        <f t="shared" si="9"/>
        <v>0.673387057387057</v>
      </c>
      <c r="S40" s="5">
        <f t="shared" si="10"/>
        <v>0.791626294852101</v>
      </c>
    </row>
    <row r="41" spans="1:19">
      <c r="A41" s="14">
        <v>752</v>
      </c>
      <c r="B41" s="14" t="s">
        <v>97</v>
      </c>
      <c r="C41" s="14" t="s">
        <v>82</v>
      </c>
      <c r="D41" s="15" t="s">
        <v>22</v>
      </c>
      <c r="E41" s="15">
        <f>VLOOKUP(A:A,'[3]2023.02新'!$A$1:$I$65536,9,0)</f>
        <v>5060</v>
      </c>
      <c r="F41" s="15">
        <f>VLOOKUP(A:A,'[3]2023.02新'!$A$1:$L$65536,12,0)</f>
        <v>5500</v>
      </c>
      <c r="G41" s="15">
        <f>VLOOKUP(A:A,'[1]1.22-1.25年货节考核目标'!$B$1:$F$65536,5,0)</f>
        <v>6000</v>
      </c>
      <c r="H41" s="16">
        <f>VLOOKUP(A:A,'[2]2.26-2.28数据情况表'!$B:$G,6,0)</f>
        <v>1400.85</v>
      </c>
      <c r="I41" s="18">
        <f t="shared" si="0"/>
        <v>0.233475</v>
      </c>
      <c r="J41" s="16">
        <f t="shared" si="1"/>
        <v>5720</v>
      </c>
      <c r="K41" s="16">
        <f t="shared" si="7"/>
        <v>17160</v>
      </c>
      <c r="L41" s="16">
        <f t="shared" si="2"/>
        <v>1765.764</v>
      </c>
      <c r="M41" s="16">
        <f t="shared" si="8"/>
        <v>5297.292</v>
      </c>
      <c r="N41" s="19" t="s">
        <v>98</v>
      </c>
      <c r="O41" s="4">
        <f>VLOOKUP(A:A,[4]查询时间段分门店销售汇总!$D:$L,9,0)</f>
        <v>9102.03</v>
      </c>
      <c r="P41" s="4">
        <f>VLOOKUP(A:A,[4]查询时间段分门店销售汇总!$D:$M,10,0)</f>
        <v>2590.61</v>
      </c>
      <c r="Q41" s="4" t="str">
        <f>VLOOKUP(A:A,[4]查询时间段分门店销售汇总!$D:$N,11,0)</f>
        <v>28.46%</v>
      </c>
      <c r="R41" s="5">
        <f t="shared" si="9"/>
        <v>0.530421328671329</v>
      </c>
      <c r="S41" s="5">
        <f t="shared" si="10"/>
        <v>0.489044213534009</v>
      </c>
    </row>
    <row r="42" spans="1:19">
      <c r="A42" s="14">
        <v>106399</v>
      </c>
      <c r="B42" s="14" t="s">
        <v>99</v>
      </c>
      <c r="C42" s="14" t="s">
        <v>82</v>
      </c>
      <c r="D42" s="15" t="s">
        <v>28</v>
      </c>
      <c r="E42" s="15">
        <f>VLOOKUP(A:A,'[3]2023.02新'!$A$1:$I$65536,9,0)</f>
        <v>8625</v>
      </c>
      <c r="F42" s="15">
        <f>VLOOKUP(A:A,'[3]2023.02新'!$A$1:$L$65536,12,0)</f>
        <v>9375</v>
      </c>
      <c r="G42" s="15">
        <f>VLOOKUP(A:A,'[2]2.26-2.28数据情况表'!$B:$E,4,0)</f>
        <v>7500</v>
      </c>
      <c r="H42" s="16">
        <f>VLOOKUP(A:A,'[2]2.26-2.28数据情况表'!$B:$G,6,0)</f>
        <v>2438.25</v>
      </c>
      <c r="I42" s="18">
        <f t="shared" si="0"/>
        <v>0.3251</v>
      </c>
      <c r="J42" s="16">
        <f t="shared" si="1"/>
        <v>9750</v>
      </c>
      <c r="K42" s="16">
        <f t="shared" si="7"/>
        <v>29250</v>
      </c>
      <c r="L42" s="16">
        <f t="shared" si="2"/>
        <v>2996.175</v>
      </c>
      <c r="M42" s="16">
        <f t="shared" si="8"/>
        <v>8988.525</v>
      </c>
      <c r="N42" s="19" t="s">
        <v>100</v>
      </c>
      <c r="O42" s="4">
        <f>VLOOKUP(A:A,[4]查询时间段分门店销售汇总!$D:$L,9,0)</f>
        <v>19652.78</v>
      </c>
      <c r="P42" s="4">
        <f>VLOOKUP(A:A,[4]查询时间段分门店销售汇总!$D:$M,10,0)</f>
        <v>5512.4</v>
      </c>
      <c r="Q42" s="4" t="str">
        <f>VLOOKUP(A:A,[4]查询时间段分门店销售汇总!$D:$N,11,0)</f>
        <v>28.04%</v>
      </c>
      <c r="R42" s="5">
        <f t="shared" si="9"/>
        <v>0.671889914529915</v>
      </c>
      <c r="S42" s="5">
        <f t="shared" si="10"/>
        <v>0.613270809170581</v>
      </c>
    </row>
    <row r="43" spans="1:19">
      <c r="A43" s="14">
        <v>114286</v>
      </c>
      <c r="B43" s="14" t="s">
        <v>101</v>
      </c>
      <c r="C43" s="14" t="s">
        <v>82</v>
      </c>
      <c r="D43" s="15" t="s">
        <v>28</v>
      </c>
      <c r="E43" s="15">
        <f>VLOOKUP(A:A,'[3]2023.02新'!$A$1:$I$65536,9,0)</f>
        <v>6380</v>
      </c>
      <c r="F43" s="15">
        <f>VLOOKUP(A:A,'[3]2023.02新'!$A$1:$L$65536,12,0)</f>
        <v>7250</v>
      </c>
      <c r="G43" s="15">
        <f>VLOOKUP(A:A,'[2]2.26-2.28数据情况表'!$B:$E,4,0)</f>
        <v>5250</v>
      </c>
      <c r="H43" s="16">
        <f>VLOOKUP(A:A,'[2]2.26-2.28数据情况表'!$B:$G,6,0)</f>
        <v>1434.825</v>
      </c>
      <c r="I43" s="18">
        <f t="shared" si="0"/>
        <v>0.2733</v>
      </c>
      <c r="J43" s="16">
        <f t="shared" si="1"/>
        <v>7212.17391304348</v>
      </c>
      <c r="K43" s="16">
        <f t="shared" si="7"/>
        <v>21636.5217391304</v>
      </c>
      <c r="L43" s="16">
        <f t="shared" si="2"/>
        <v>2174.47043478261</v>
      </c>
      <c r="M43" s="16">
        <f t="shared" si="8"/>
        <v>6523.41130434783</v>
      </c>
      <c r="N43" s="19" t="s">
        <v>102</v>
      </c>
      <c r="O43" s="4">
        <f>VLOOKUP(A:A,[4]查询时间段分门店销售汇总!$D:$L,9,0)</f>
        <v>15815.22</v>
      </c>
      <c r="P43" s="4">
        <f>VLOOKUP(A:A,[4]查询时间段分门店销售汇总!$D:$M,10,0)</f>
        <v>4185.3</v>
      </c>
      <c r="Q43" s="4" t="str">
        <f>VLOOKUP(A:A,[4]查询时间段分门店销售汇总!$D:$N,11,0)</f>
        <v>26.46%</v>
      </c>
      <c r="R43" s="5">
        <f t="shared" si="9"/>
        <v>0.730950204967446</v>
      </c>
      <c r="S43" s="5">
        <f t="shared" si="10"/>
        <v>0.641581498503784</v>
      </c>
    </row>
    <row r="44" spans="1:19">
      <c r="A44" s="14">
        <v>730</v>
      </c>
      <c r="B44" s="14" t="s">
        <v>103</v>
      </c>
      <c r="C44" s="14" t="s">
        <v>82</v>
      </c>
      <c r="D44" s="15" t="s">
        <v>28</v>
      </c>
      <c r="E44" s="15">
        <f>VLOOKUP(A:A,'[3]2023.02新'!$A$1:$I$65536,9,0)</f>
        <v>10260</v>
      </c>
      <c r="F44" s="15">
        <f>VLOOKUP(A:A,'[3]2023.02新'!$A$1:$L$65536,12,0)</f>
        <v>10925</v>
      </c>
      <c r="G44" s="15">
        <f>VLOOKUP(A:A,'[2]2.26-2.28数据情况表'!$B:$E,4,0)</f>
        <v>10080</v>
      </c>
      <c r="H44" s="16">
        <f>VLOOKUP(A:A,'[2]2.26-2.28数据情况表'!$B:$G,6,0)</f>
        <v>2923.2</v>
      </c>
      <c r="I44" s="18">
        <f t="shared" si="0"/>
        <v>0.29</v>
      </c>
      <c r="J44" s="16">
        <f t="shared" si="1"/>
        <v>11598.2608695652</v>
      </c>
      <c r="K44" s="16">
        <f t="shared" si="7"/>
        <v>34794.7826086956</v>
      </c>
      <c r="L44" s="16">
        <f t="shared" si="2"/>
        <v>3389.01182608696</v>
      </c>
      <c r="M44" s="16">
        <f t="shared" si="8"/>
        <v>10167.0354782609</v>
      </c>
      <c r="N44" s="19" t="s">
        <v>104</v>
      </c>
      <c r="O44" s="4">
        <f>VLOOKUP(A:A,[4]查询时间段分门店销售汇总!$D:$L,9,0)</f>
        <v>28821.56</v>
      </c>
      <c r="P44" s="4">
        <f>VLOOKUP(A:A,[4]查询时间段分门店销售汇总!$D:$M,10,0)</f>
        <v>8939.48</v>
      </c>
      <c r="Q44" s="4" t="str">
        <f>VLOOKUP(A:A,[4]查询时间段分门店销售汇总!$D:$N,11,0)</f>
        <v>31.01%</v>
      </c>
      <c r="R44" s="5">
        <f t="shared" si="9"/>
        <v>0.828329934522917</v>
      </c>
      <c r="S44" s="5">
        <f t="shared" si="10"/>
        <v>0.879261218190334</v>
      </c>
    </row>
    <row r="45" spans="1:19">
      <c r="A45" s="14">
        <v>709</v>
      </c>
      <c r="B45" s="14" t="s">
        <v>105</v>
      </c>
      <c r="C45" s="14" t="s">
        <v>82</v>
      </c>
      <c r="D45" s="15" t="s">
        <v>28</v>
      </c>
      <c r="E45" s="15">
        <f>VLOOKUP(A:A,'[3]2023.02新'!$A$1:$I$65536,9,0)</f>
        <v>8424</v>
      </c>
      <c r="F45" s="15">
        <f>VLOOKUP(A:A,'[3]2023.02新'!$A$1:$L$65536,12,0)</f>
        <v>8814</v>
      </c>
      <c r="G45" s="15">
        <f>VLOOKUP(A:A,'[2]2.26-2.28数据情况表'!$B:$E,4,0)</f>
        <v>8588</v>
      </c>
      <c r="H45" s="16">
        <f>VLOOKUP(A:A,'[2]2.26-2.28数据情况表'!$B:$G,6,0)</f>
        <v>2662.28</v>
      </c>
      <c r="I45" s="18">
        <f t="shared" si="0"/>
        <v>0.31</v>
      </c>
      <c r="J45" s="16">
        <f t="shared" si="1"/>
        <v>9522.78260869565</v>
      </c>
      <c r="K45" s="16">
        <f t="shared" si="7"/>
        <v>28568.347826087</v>
      </c>
      <c r="L45" s="16">
        <f t="shared" si="2"/>
        <v>2733.99088695652</v>
      </c>
      <c r="M45" s="16">
        <f t="shared" si="8"/>
        <v>8201.97266086957</v>
      </c>
      <c r="N45" s="19" t="s">
        <v>106</v>
      </c>
      <c r="O45" s="4">
        <f>VLOOKUP(A:A,[4]查询时间段分门店销售汇总!$D:$L,9,0)</f>
        <v>19070.26</v>
      </c>
      <c r="P45" s="4">
        <f>VLOOKUP(A:A,[4]查询时间段分门店销售汇总!$D:$M,10,0)</f>
        <v>4736.57</v>
      </c>
      <c r="Q45" s="4" t="str">
        <f>VLOOKUP(A:A,[4]查询时间段分门店销售汇总!$D:$N,11,0)</f>
        <v>24.83%</v>
      </c>
      <c r="R45" s="5">
        <f t="shared" si="9"/>
        <v>0.667531077263983</v>
      </c>
      <c r="S45" s="5">
        <f t="shared" si="10"/>
        <v>0.577491561584629</v>
      </c>
    </row>
    <row r="46" spans="1:19">
      <c r="A46" s="14">
        <v>104429</v>
      </c>
      <c r="B46" s="14" t="s">
        <v>107</v>
      </c>
      <c r="C46" s="14" t="s">
        <v>82</v>
      </c>
      <c r="D46" s="15" t="s">
        <v>36</v>
      </c>
      <c r="E46" s="15">
        <f>VLOOKUP(A:A,'[3]2023.02新'!$A$1:$I$65536,9,0)</f>
        <v>5060</v>
      </c>
      <c r="F46" s="15">
        <f>VLOOKUP(A:A,'[3]2023.02新'!$A$1:$L$65536,12,0)</f>
        <v>5500</v>
      </c>
      <c r="G46" s="15">
        <f>VLOOKUP(A:A,'[1]1.22-1.25年货节考核目标'!$B$1:$F$65536,5,0)</f>
        <v>4800</v>
      </c>
      <c r="H46" s="16">
        <f>VLOOKUP(A:A,'[2]2.26-2.28数据情况表'!$B:$G,6,0)</f>
        <v>854.625</v>
      </c>
      <c r="I46" s="18">
        <f t="shared" si="0"/>
        <v>0.178046875</v>
      </c>
      <c r="J46" s="16">
        <f t="shared" si="1"/>
        <v>5720</v>
      </c>
      <c r="K46" s="16">
        <f t="shared" si="7"/>
        <v>17160</v>
      </c>
      <c r="L46" s="16">
        <f t="shared" si="2"/>
        <v>1606.748</v>
      </c>
      <c r="M46" s="16">
        <f t="shared" si="8"/>
        <v>4820.244</v>
      </c>
      <c r="N46" s="19" t="s">
        <v>108</v>
      </c>
      <c r="O46" s="4">
        <f>VLOOKUP(A:A,[4]查询时间段分门店销售汇总!$D:$L,9,0)</f>
        <v>11192.66</v>
      </c>
      <c r="P46" s="4">
        <f>VLOOKUP(A:A,[4]查询时间段分门店销售汇总!$D:$M,10,0)</f>
        <v>2461.95</v>
      </c>
      <c r="Q46" s="4" t="str">
        <f>VLOOKUP(A:A,[4]查询时间段分门店销售汇总!$D:$N,11,0)</f>
        <v>21.99%</v>
      </c>
      <c r="R46" s="5">
        <f t="shared" si="9"/>
        <v>0.652252913752914</v>
      </c>
      <c r="S46" s="5">
        <f t="shared" si="10"/>
        <v>0.510752152795585</v>
      </c>
    </row>
    <row r="47" spans="1:19">
      <c r="A47" s="14">
        <v>113298</v>
      </c>
      <c r="B47" s="14" t="s">
        <v>109</v>
      </c>
      <c r="C47" s="14" t="s">
        <v>82</v>
      </c>
      <c r="D47" s="15" t="s">
        <v>22</v>
      </c>
      <c r="E47" s="15">
        <f>VLOOKUP(A:A,'[3]2023.02新'!$A$1:$I$65536,9,0)</f>
        <v>4114</v>
      </c>
      <c r="F47" s="15">
        <f>VLOOKUP(A:A,'[3]2023.02新'!$A$1:$L$65536,12,0)</f>
        <v>4675</v>
      </c>
      <c r="G47" s="15">
        <f>VLOOKUP(A:A,'[1]1.22-1.25年货节考核目标'!$B$1:$F$65536,5,0)</f>
        <v>4800</v>
      </c>
      <c r="H47" s="16">
        <f>VLOOKUP(A:A,'[2]2.26-2.28数据情况表'!$B:$G,6,0)</f>
        <v>1225.875</v>
      </c>
      <c r="I47" s="18">
        <f t="shared" si="0"/>
        <v>0.255390625</v>
      </c>
      <c r="J47" s="16">
        <f t="shared" si="1"/>
        <v>4650.60869565217</v>
      </c>
      <c r="K47" s="16">
        <f t="shared" si="7"/>
        <v>13951.8260869565</v>
      </c>
      <c r="L47" s="16">
        <f t="shared" si="2"/>
        <v>1279.38245217391</v>
      </c>
      <c r="M47" s="16">
        <f t="shared" si="8"/>
        <v>3838.14735652174</v>
      </c>
      <c r="N47" s="19" t="s">
        <v>71</v>
      </c>
      <c r="O47" s="4">
        <f>VLOOKUP(A:A,[4]查询时间段分门店销售汇总!$D:$L,9,0)</f>
        <v>10505.5</v>
      </c>
      <c r="P47" s="4">
        <f>VLOOKUP(A:A,[4]查询时间段分门店销售汇总!$D:$M,10,0)</f>
        <v>1553.76</v>
      </c>
      <c r="Q47" s="4" t="str">
        <f>VLOOKUP(A:A,[4]查询时间段分门店销售汇总!$D:$N,11,0)</f>
        <v>14.78%</v>
      </c>
      <c r="R47" s="5">
        <f t="shared" si="9"/>
        <v>0.75298386996248</v>
      </c>
      <c r="S47" s="5">
        <f t="shared" si="10"/>
        <v>0.404820309298409</v>
      </c>
    </row>
    <row r="48" spans="1:19">
      <c r="A48" s="14">
        <v>120844</v>
      </c>
      <c r="B48" s="14" t="s">
        <v>110</v>
      </c>
      <c r="C48" s="14" t="s">
        <v>82</v>
      </c>
      <c r="D48" s="15" t="s">
        <v>25</v>
      </c>
      <c r="E48" s="15">
        <f>VLOOKUP(A:A,'[3]2023.02新'!$A$1:$I$65536,9,0)</f>
        <v>6900</v>
      </c>
      <c r="F48" s="15">
        <f>VLOOKUP(A:A,'[3]2023.02新'!$A$1:$L$65536,12,0)</f>
        <v>7500</v>
      </c>
      <c r="G48" s="15">
        <f>VLOOKUP(A:A,'[2]2.26-2.28数据情况表'!$B:$E,4,0)</f>
        <v>5750</v>
      </c>
      <c r="H48" s="16">
        <f>VLOOKUP(A:A,'[2]2.26-2.28数据情况表'!$B:$G,6,0)</f>
        <v>1265</v>
      </c>
      <c r="I48" s="18">
        <f t="shared" si="0"/>
        <v>0.22</v>
      </c>
      <c r="J48" s="16">
        <f t="shared" si="1"/>
        <v>7800</v>
      </c>
      <c r="K48" s="16">
        <f t="shared" si="7"/>
        <v>23400</v>
      </c>
      <c r="L48" s="16">
        <f t="shared" si="2"/>
        <v>2340</v>
      </c>
      <c r="M48" s="16">
        <f t="shared" si="8"/>
        <v>7020</v>
      </c>
      <c r="N48" s="19">
        <v>0.3</v>
      </c>
      <c r="O48" s="4">
        <f>VLOOKUP(A:A,[4]查询时间段分门店销售汇总!$D:$L,9,0)</f>
        <v>7489.49</v>
      </c>
      <c r="P48" s="4">
        <f>VLOOKUP(A:A,[4]查询时间段分门店销售汇总!$D:$M,10,0)</f>
        <v>2322.7</v>
      </c>
      <c r="Q48" s="4" t="str">
        <f>VLOOKUP(A:A,[4]查询时间段分门店销售汇总!$D:$N,11,0)</f>
        <v>31.01%</v>
      </c>
      <c r="R48" s="5">
        <f t="shared" si="9"/>
        <v>0.320063675213675</v>
      </c>
      <c r="S48" s="5">
        <f t="shared" si="10"/>
        <v>0.330868945868946</v>
      </c>
    </row>
    <row r="49" spans="1:19">
      <c r="A49" s="14">
        <v>101453</v>
      </c>
      <c r="B49" s="14" t="s">
        <v>111</v>
      </c>
      <c r="C49" s="14" t="s">
        <v>82</v>
      </c>
      <c r="D49" s="15" t="s">
        <v>25</v>
      </c>
      <c r="E49" s="15">
        <f>VLOOKUP(A:A,'[3]2023.02新'!$A$1:$I$65536,9,0)</f>
        <v>7560</v>
      </c>
      <c r="F49" s="15">
        <f>VLOOKUP(A:A,'[3]2023.02新'!$A$1:$L$65536,12,0)</f>
        <v>7980</v>
      </c>
      <c r="G49" s="15">
        <f>VLOOKUP(A:A,'[2]2.26-2.28数据情况表'!$B:$E,4,0)</f>
        <v>7410</v>
      </c>
      <c r="H49" s="16">
        <f>VLOOKUP(A:A,'[2]2.26-2.28数据情况表'!$B:$G,6,0)</f>
        <v>2487.537</v>
      </c>
      <c r="I49" s="18">
        <f t="shared" si="0"/>
        <v>0.3357</v>
      </c>
      <c r="J49" s="16">
        <f t="shared" si="1"/>
        <v>8546.08695652174</v>
      </c>
      <c r="K49" s="16">
        <f t="shared" si="7"/>
        <v>25638.2608695652</v>
      </c>
      <c r="L49" s="16">
        <f t="shared" si="2"/>
        <v>2478.3652173913</v>
      </c>
      <c r="M49" s="16">
        <f t="shared" si="8"/>
        <v>7435.09565217391</v>
      </c>
      <c r="N49" s="19">
        <v>0.29</v>
      </c>
      <c r="O49" s="4">
        <f>VLOOKUP(A:A,[4]查询时间段分门店销售汇总!$D:$L,9,0)</f>
        <v>19358.98</v>
      </c>
      <c r="P49" s="4">
        <f>VLOOKUP(A:A,[4]查询时间段分门店销售汇总!$D:$M,10,0)</f>
        <v>4785.37</v>
      </c>
      <c r="Q49" s="4" t="str">
        <f>VLOOKUP(A:A,[4]查询时间段分门店销售汇总!$D:$N,11,0)</f>
        <v>24.71%</v>
      </c>
      <c r="R49" s="5">
        <f t="shared" si="9"/>
        <v>0.755081637498304</v>
      </c>
      <c r="S49" s="5">
        <f t="shared" si="10"/>
        <v>0.643619157555939</v>
      </c>
    </row>
    <row r="50" spans="1:19">
      <c r="A50" s="14">
        <v>119263</v>
      </c>
      <c r="B50" s="14" t="s">
        <v>112</v>
      </c>
      <c r="C50" s="14" t="s">
        <v>82</v>
      </c>
      <c r="D50" s="15" t="s">
        <v>36</v>
      </c>
      <c r="E50" s="15">
        <f>VLOOKUP(A:A,'[3]2023.02新'!$A$1:$I$65536,9,0)</f>
        <v>5175</v>
      </c>
      <c r="F50" s="15">
        <f>VLOOKUP(A:A,'[3]2023.02新'!$A$1:$L$65536,12,0)</f>
        <v>5625</v>
      </c>
      <c r="G50" s="15">
        <f>VLOOKUP(A:A,'[1]1.22-1.25年货节考核目标'!$B$1:$F$65536,5,0)</f>
        <v>3600</v>
      </c>
      <c r="H50" s="16">
        <f>VLOOKUP(A:A,'[2]2.26-2.28数据情况表'!$B:$G,6,0)</f>
        <v>780</v>
      </c>
      <c r="I50" s="18">
        <f t="shared" si="0"/>
        <v>0.216666666666667</v>
      </c>
      <c r="J50" s="16">
        <f t="shared" si="1"/>
        <v>5850</v>
      </c>
      <c r="K50" s="16">
        <f t="shared" si="7"/>
        <v>17550</v>
      </c>
      <c r="L50" s="16">
        <f t="shared" si="2"/>
        <v>1696.5</v>
      </c>
      <c r="M50" s="16">
        <f t="shared" si="8"/>
        <v>5089.5</v>
      </c>
      <c r="N50" s="19">
        <v>0.29</v>
      </c>
      <c r="O50" s="4">
        <f>VLOOKUP(A:A,[4]查询时间段分门店销售汇总!$D:$L,9,0)</f>
        <v>10119.16</v>
      </c>
      <c r="P50" s="4">
        <f>VLOOKUP(A:A,[4]查询时间段分门店销售汇总!$D:$M,10,0)</f>
        <v>2687.67</v>
      </c>
      <c r="Q50" s="4" t="str">
        <f>VLOOKUP(A:A,[4]查询时间段分门店销售汇总!$D:$N,11,0)</f>
        <v>26.56%</v>
      </c>
      <c r="R50" s="5">
        <f t="shared" si="9"/>
        <v>0.576590313390313</v>
      </c>
      <c r="S50" s="5">
        <f t="shared" si="10"/>
        <v>0.528081343943413</v>
      </c>
    </row>
    <row r="51" spans="1:19">
      <c r="A51" s="14">
        <v>329</v>
      </c>
      <c r="B51" s="14" t="s">
        <v>113</v>
      </c>
      <c r="C51" s="14" t="s">
        <v>82</v>
      </c>
      <c r="D51" s="15" t="s">
        <v>36</v>
      </c>
      <c r="E51" s="15">
        <f>VLOOKUP(A:A,'[3]2023.02新'!$A$1:$I$65536,9,0)</f>
        <v>7260</v>
      </c>
      <c r="F51" s="15">
        <f>VLOOKUP(A:A,'[3]2023.02新'!$A$1:$L$65536,12,0)</f>
        <v>7656</v>
      </c>
      <c r="G51" s="15">
        <f>VLOOKUP(A:A,'[2]2.26-2.28数据情况表'!$B:$E,4,0)</f>
        <v>6960</v>
      </c>
      <c r="H51" s="16">
        <f>VLOOKUP(A:A,'[2]2.26-2.28数据情况表'!$B:$G,6,0)</f>
        <v>1105.944</v>
      </c>
      <c r="I51" s="18">
        <f t="shared" si="0"/>
        <v>0.1589</v>
      </c>
      <c r="J51" s="16">
        <f t="shared" si="1"/>
        <v>8206.95652173913</v>
      </c>
      <c r="K51" s="16">
        <f t="shared" si="7"/>
        <v>24620.8695652174</v>
      </c>
      <c r="L51" s="16">
        <f t="shared" si="2"/>
        <v>2133.80869565217</v>
      </c>
      <c r="M51" s="16">
        <f t="shared" si="8"/>
        <v>6401.42608695652</v>
      </c>
      <c r="N51" s="19">
        <v>0.26</v>
      </c>
      <c r="O51" s="4">
        <f>VLOOKUP(A:A,[4]查询时间段分门店销售汇总!$D:$L,9,0)</f>
        <v>10518.21</v>
      </c>
      <c r="P51" s="4">
        <f>VLOOKUP(A:A,[4]查询时间段分门店销售汇总!$D:$M,10,0)</f>
        <v>2816.4</v>
      </c>
      <c r="Q51" s="4" t="str">
        <f>VLOOKUP(A:A,[4]查询时间段分门店销售汇总!$D:$N,11,0)</f>
        <v>26.77%</v>
      </c>
      <c r="R51" s="5">
        <f t="shared" si="9"/>
        <v>0.427207088366179</v>
      </c>
      <c r="S51" s="5">
        <f t="shared" si="10"/>
        <v>0.439964464439989</v>
      </c>
    </row>
    <row r="52" spans="1:19">
      <c r="A52" s="14">
        <v>102935</v>
      </c>
      <c r="B52" s="14" t="s">
        <v>114</v>
      </c>
      <c r="C52" s="14" t="s">
        <v>115</v>
      </c>
      <c r="D52" s="15" t="s">
        <v>25</v>
      </c>
      <c r="E52" s="15">
        <f>VLOOKUP(A:A,'[3]2023.02新'!$A$1:$I$65536,9,0)</f>
        <v>6050</v>
      </c>
      <c r="F52" s="15">
        <f>VLOOKUP(A:A,'[3]2023.02新'!$A$1:$L$65536,12,0)</f>
        <v>6490</v>
      </c>
      <c r="G52" s="15">
        <f>VLOOKUP(A:A,'[1]1.22-1.25年货节考核目标'!$B$1:$F$65536,5,0)</f>
        <v>7200</v>
      </c>
      <c r="H52" s="16">
        <f>VLOOKUP(A:A,'[2]2.26-2.28数据情况表'!$B:$G,6,0)</f>
        <v>2008.773</v>
      </c>
      <c r="I52" s="18">
        <f t="shared" si="0"/>
        <v>0.27899625</v>
      </c>
      <c r="J52" s="16">
        <f t="shared" si="1"/>
        <v>6839.13043478261</v>
      </c>
      <c r="K52" s="16">
        <f t="shared" si="7"/>
        <v>20517.3913043478</v>
      </c>
      <c r="L52" s="16">
        <f t="shared" si="2"/>
        <v>2188.52173913043</v>
      </c>
      <c r="M52" s="16">
        <f t="shared" si="8"/>
        <v>6565.5652173913</v>
      </c>
      <c r="N52" s="19">
        <v>0.32</v>
      </c>
      <c r="O52" s="4">
        <f>VLOOKUP(A:A,[4]查询时间段分门店销售汇总!$D:$L,9,0)</f>
        <v>16172.12</v>
      </c>
      <c r="P52" s="4">
        <f>VLOOKUP(A:A,[4]查询时间段分门店销售汇总!$D:$M,10,0)</f>
        <v>4558.83</v>
      </c>
      <c r="Q52" s="4" t="str">
        <f>VLOOKUP(A:A,[4]查询时间段分门店销售汇总!$D:$N,11,0)</f>
        <v>28.18%</v>
      </c>
      <c r="R52" s="5">
        <f t="shared" si="9"/>
        <v>0.788215215087942</v>
      </c>
      <c r="S52" s="5">
        <f t="shared" si="10"/>
        <v>0.694354537507947</v>
      </c>
    </row>
    <row r="53" spans="1:19">
      <c r="A53" s="14">
        <v>106865</v>
      </c>
      <c r="B53" s="14" t="s">
        <v>116</v>
      </c>
      <c r="C53" s="14" t="s">
        <v>115</v>
      </c>
      <c r="D53" s="15" t="s">
        <v>28</v>
      </c>
      <c r="E53" s="15">
        <f>VLOOKUP(A:A,'[3]2023.02新'!$A$1:$I$65536,9,0)</f>
        <v>5500</v>
      </c>
      <c r="F53" s="15">
        <f>VLOOKUP(A:A,'[3]2023.02新'!$A$1:$L$65536,12,0)</f>
        <v>6250</v>
      </c>
      <c r="G53" s="15">
        <f>VLOOKUP(A:A,'[2]2.26-2.28数据情况表'!$B:$E,4,0)</f>
        <v>5000</v>
      </c>
      <c r="H53" s="16">
        <f>VLOOKUP(A:A,'[2]2.26-2.28数据情况表'!$B:$G,6,0)</f>
        <v>1440.5</v>
      </c>
      <c r="I53" s="18">
        <f t="shared" si="0"/>
        <v>0.2881</v>
      </c>
      <c r="J53" s="16">
        <f t="shared" si="1"/>
        <v>6217.39130434783</v>
      </c>
      <c r="K53" s="16">
        <f t="shared" si="7"/>
        <v>18652.1739130435</v>
      </c>
      <c r="L53" s="16">
        <f t="shared" si="2"/>
        <v>1989.5652173913</v>
      </c>
      <c r="M53" s="16">
        <f t="shared" si="8"/>
        <v>5968.69565217391</v>
      </c>
      <c r="N53" s="19">
        <v>0.32</v>
      </c>
      <c r="O53" s="4">
        <f>VLOOKUP(A:A,[4]查询时间段分门店销售汇总!$D:$L,9,0)</f>
        <v>8863.32</v>
      </c>
      <c r="P53" s="4">
        <f>VLOOKUP(A:A,[4]查询时间段分门店销售汇总!$D:$M,10,0)</f>
        <v>2778.44</v>
      </c>
      <c r="Q53" s="4" t="str">
        <f>VLOOKUP(A:A,[4]查询时间段分门店销售汇总!$D:$N,11,0)</f>
        <v>31.34%</v>
      </c>
      <c r="R53" s="5">
        <f t="shared" si="9"/>
        <v>0.47518965034965</v>
      </c>
      <c r="S53" s="5">
        <f t="shared" si="10"/>
        <v>0.46550203962704</v>
      </c>
    </row>
    <row r="54" spans="1:19">
      <c r="A54" s="14">
        <v>116919</v>
      </c>
      <c r="B54" s="14" t="s">
        <v>117</v>
      </c>
      <c r="C54" s="14" t="s">
        <v>115</v>
      </c>
      <c r="D54" s="15" t="s">
        <v>25</v>
      </c>
      <c r="E54" s="15">
        <f>VLOOKUP(A:A,'[3]2023.02新'!$A$1:$I$65536,9,0)</f>
        <v>6325</v>
      </c>
      <c r="F54" s="15">
        <f>VLOOKUP(A:A,'[3]2023.02新'!$A$1:$L$65536,12,0)</f>
        <v>6875</v>
      </c>
      <c r="G54" s="15">
        <f>VLOOKUP(A:A,'[2]2.26-2.28数据情况表'!$B:$E,4,0)</f>
        <v>4500</v>
      </c>
      <c r="H54" s="16">
        <f>VLOOKUP(A:A,'[2]2.26-2.28数据情况表'!$B:$G,6,0)</f>
        <v>1485</v>
      </c>
      <c r="I54" s="18">
        <f t="shared" si="0"/>
        <v>0.33</v>
      </c>
      <c r="J54" s="16">
        <f t="shared" si="1"/>
        <v>7150</v>
      </c>
      <c r="K54" s="16">
        <f t="shared" si="7"/>
        <v>21450</v>
      </c>
      <c r="L54" s="16">
        <f t="shared" si="2"/>
        <v>2145</v>
      </c>
      <c r="M54" s="16">
        <f t="shared" si="8"/>
        <v>6435</v>
      </c>
      <c r="N54" s="19">
        <v>0.3</v>
      </c>
      <c r="O54" s="4">
        <f>VLOOKUP(A:A,[4]查询时间段分门店销售汇总!$D:$L,9,0)</f>
        <v>15051.16</v>
      </c>
      <c r="P54" s="4">
        <f>VLOOKUP(A:A,[4]查询时间段分门店销售汇总!$D:$M,10,0)</f>
        <v>4972.01</v>
      </c>
      <c r="Q54" s="4" t="str">
        <f>VLOOKUP(A:A,[4]查询时间段分门店销售汇总!$D:$N,11,0)</f>
        <v>33.03%</v>
      </c>
      <c r="R54" s="5">
        <f t="shared" si="9"/>
        <v>0.701685780885781</v>
      </c>
      <c r="S54" s="5">
        <f t="shared" si="10"/>
        <v>0.772651126651127</v>
      </c>
    </row>
    <row r="55" spans="1:19">
      <c r="A55" s="14">
        <v>106485</v>
      </c>
      <c r="B55" s="14" t="s">
        <v>118</v>
      </c>
      <c r="C55" s="14" t="s">
        <v>115</v>
      </c>
      <c r="D55" s="15" t="s">
        <v>28</v>
      </c>
      <c r="E55" s="15">
        <f>VLOOKUP(A:A,'[3]2023.02新'!$A$1:$I$65536,9,0)</f>
        <v>6325</v>
      </c>
      <c r="F55" s="15">
        <f>VLOOKUP(A:A,'[3]2023.02新'!$A$1:$L$65536,12,0)</f>
        <v>6875</v>
      </c>
      <c r="G55" s="15">
        <f>VLOOKUP(A:A,'[1]1.22-1.25年货节考核目标'!$B$1:$F$65536,5,0)</f>
        <v>5300</v>
      </c>
      <c r="H55" s="16">
        <f>VLOOKUP(A:A,'[2]2.26-2.28数据情况表'!$B:$G,6,0)</f>
        <v>1084.125</v>
      </c>
      <c r="I55" s="18">
        <f t="shared" si="0"/>
        <v>0.204551886792453</v>
      </c>
      <c r="J55" s="16">
        <f t="shared" si="1"/>
        <v>7150</v>
      </c>
      <c r="K55" s="16">
        <f t="shared" si="7"/>
        <v>21450</v>
      </c>
      <c r="L55" s="16">
        <f t="shared" si="2"/>
        <v>2117.115</v>
      </c>
      <c r="M55" s="16">
        <f t="shared" si="8"/>
        <v>6351.345</v>
      </c>
      <c r="N55" s="19" t="s">
        <v>119</v>
      </c>
      <c r="O55" s="4">
        <f>VLOOKUP(A:A,[4]查询时间段分门店销售汇总!$D:$L,9,0)</f>
        <v>11823.03</v>
      </c>
      <c r="P55" s="4">
        <f>VLOOKUP(A:A,[4]查询时间段分门店销售汇总!$D:$M,10,0)</f>
        <v>3474.43</v>
      </c>
      <c r="Q55" s="4" t="str">
        <f>VLOOKUP(A:A,[4]查询时间段分门店销售汇总!$D:$N,11,0)</f>
        <v>29.38%</v>
      </c>
      <c r="R55" s="5">
        <f t="shared" si="9"/>
        <v>0.55119020979021</v>
      </c>
      <c r="S55" s="5">
        <f t="shared" si="10"/>
        <v>0.547038461932079</v>
      </c>
    </row>
    <row r="56" spans="1:19">
      <c r="A56" s="14">
        <v>106066</v>
      </c>
      <c r="B56" s="14" t="s">
        <v>120</v>
      </c>
      <c r="C56" s="14" t="s">
        <v>115</v>
      </c>
      <c r="D56" s="15" t="s">
        <v>28</v>
      </c>
      <c r="E56" s="15">
        <f>VLOOKUP(A:A,'[3]2023.02新'!$A$1:$I$65536,9,0)</f>
        <v>8250</v>
      </c>
      <c r="F56" s="15">
        <f>VLOOKUP(A:A,'[3]2023.02新'!$A$1:$L$65536,12,0)</f>
        <v>8700</v>
      </c>
      <c r="G56" s="15">
        <f>VLOOKUP(A:A,'[2]2.26-2.28数据情况表'!$B:$E,4,0)</f>
        <v>7540</v>
      </c>
      <c r="H56" s="16">
        <f>VLOOKUP(A:A,'[2]2.26-2.28数据情况表'!$B:$G,6,0)</f>
        <v>2712.892</v>
      </c>
      <c r="I56" s="18">
        <f t="shared" si="0"/>
        <v>0.3598</v>
      </c>
      <c r="J56" s="16">
        <f t="shared" si="1"/>
        <v>9326.08695652174</v>
      </c>
      <c r="K56" s="16">
        <f t="shared" si="7"/>
        <v>27978.2608695652</v>
      </c>
      <c r="L56" s="16">
        <f t="shared" si="2"/>
        <v>3264.13043478261</v>
      </c>
      <c r="M56" s="16">
        <f t="shared" si="8"/>
        <v>9792.39130434782</v>
      </c>
      <c r="N56" s="19">
        <v>0.35</v>
      </c>
      <c r="O56" s="4">
        <f>VLOOKUP(A:A,[4]查询时间段分门店销售汇总!$D:$L,9,0)</f>
        <v>20787.84</v>
      </c>
      <c r="P56" s="4">
        <f>VLOOKUP(A:A,[4]查询时间段分门店销售汇总!$D:$M,10,0)</f>
        <v>8020.46</v>
      </c>
      <c r="Q56" s="4" t="str">
        <f>VLOOKUP(A:A,[4]查询时间段分门店销售汇总!$D:$N,11,0)</f>
        <v>38.58%</v>
      </c>
      <c r="R56" s="5">
        <f t="shared" si="9"/>
        <v>0.74299972027972</v>
      </c>
      <c r="S56" s="5">
        <f t="shared" si="10"/>
        <v>0.819050194250194</v>
      </c>
    </row>
    <row r="57" spans="1:19">
      <c r="A57" s="14">
        <v>750</v>
      </c>
      <c r="B57" s="14" t="s">
        <v>121</v>
      </c>
      <c r="C57" s="14" t="s">
        <v>115</v>
      </c>
      <c r="D57" s="15" t="s">
        <v>75</v>
      </c>
      <c r="E57" s="15">
        <f>VLOOKUP(A:A,'[3]2023.02新'!$A$1:$I$65536,9,0)</f>
        <v>29400</v>
      </c>
      <c r="F57" s="15">
        <f>VLOOKUP(A:A,'[3]2023.02新'!$A$1:$L$65536,12,0)</f>
        <v>30800</v>
      </c>
      <c r="G57" s="15">
        <f>VLOOKUP(A:A,'[2]2.26-2.28数据情况表'!$B:$E,4,0)</f>
        <v>29700</v>
      </c>
      <c r="H57" s="16">
        <f>VLOOKUP(A:A,'[2]2.26-2.28数据情况表'!$B:$G,6,0)</f>
        <v>9596.07</v>
      </c>
      <c r="I57" s="18">
        <f t="shared" si="0"/>
        <v>0.3231</v>
      </c>
      <c r="J57" s="16">
        <f t="shared" si="1"/>
        <v>33234.7826086956</v>
      </c>
      <c r="K57" s="16">
        <f t="shared" si="7"/>
        <v>99704.3478260869</v>
      </c>
      <c r="L57" s="16">
        <f t="shared" si="2"/>
        <v>8641.04347826087</v>
      </c>
      <c r="M57" s="16">
        <f t="shared" si="8"/>
        <v>25923.1304347826</v>
      </c>
      <c r="N57" s="19">
        <v>0.26</v>
      </c>
      <c r="O57" s="4">
        <f>VLOOKUP(A:A,[4]查询时间段分门店销售汇总!$D:$L,9,0)</f>
        <v>40839.14</v>
      </c>
      <c r="P57" s="4">
        <f>VLOOKUP(A:A,[4]查询时间段分门店销售汇总!$D:$M,10,0)</f>
        <v>13323.56</v>
      </c>
      <c r="Q57" s="4" t="str">
        <f>VLOOKUP(A:A,[4]查询时间段分门店销售汇总!$D:$N,11,0)</f>
        <v>32.62%</v>
      </c>
      <c r="R57" s="5">
        <f t="shared" si="9"/>
        <v>0.409602398395256</v>
      </c>
      <c r="S57" s="5">
        <f t="shared" si="10"/>
        <v>0.513964161601524</v>
      </c>
    </row>
    <row r="58" spans="1:19">
      <c r="A58" s="14">
        <v>742</v>
      </c>
      <c r="B58" s="14" t="s">
        <v>122</v>
      </c>
      <c r="C58" s="14" t="s">
        <v>115</v>
      </c>
      <c r="D58" s="15" t="s">
        <v>28</v>
      </c>
      <c r="E58" s="15">
        <f>VLOOKUP(A:A,'[3]2023.02新'!$A$1:$I$65536,9,0)</f>
        <v>11340</v>
      </c>
      <c r="F58" s="15">
        <f>VLOOKUP(A:A,'[3]2023.02新'!$A$1:$L$65536,12,0)</f>
        <v>11865</v>
      </c>
      <c r="G58" s="15">
        <f>VLOOKUP(A:A,'[2]2.26-2.28数据情况表'!$B:$E,4,0)</f>
        <v>10170</v>
      </c>
      <c r="H58" s="16">
        <f>VLOOKUP(A:A,'[2]2.26-2.28数据情况表'!$B:$G,6,0)</f>
        <v>2186.55</v>
      </c>
      <c r="I58" s="18">
        <f t="shared" si="0"/>
        <v>0.215</v>
      </c>
      <c r="J58" s="16">
        <f t="shared" si="1"/>
        <v>12819.1304347826</v>
      </c>
      <c r="K58" s="16">
        <f t="shared" si="7"/>
        <v>38457.3913043478</v>
      </c>
      <c r="L58" s="16">
        <f t="shared" si="2"/>
        <v>2692.01739130435</v>
      </c>
      <c r="M58" s="16">
        <f t="shared" si="8"/>
        <v>8076.05217391304</v>
      </c>
      <c r="N58" s="19">
        <v>0.21</v>
      </c>
      <c r="O58" s="4">
        <f>VLOOKUP(A:A,[4]查询时间段分门店销售汇总!$D:$L,9,0)</f>
        <v>23342.69</v>
      </c>
      <c r="P58" s="4">
        <f>VLOOKUP(A:A,[4]查询时间段分门店销售汇总!$D:$M,10,0)</f>
        <v>4973.42</v>
      </c>
      <c r="Q58" s="4" t="str">
        <f>VLOOKUP(A:A,[4]查询时间段分门店销售汇总!$D:$N,11,0)</f>
        <v>21.3%</v>
      </c>
      <c r="R58" s="5">
        <f t="shared" si="9"/>
        <v>0.606975387780943</v>
      </c>
      <c r="S58" s="5">
        <f t="shared" si="10"/>
        <v>0.615823163706762</v>
      </c>
    </row>
    <row r="59" spans="1:19">
      <c r="A59" s="14">
        <v>307</v>
      </c>
      <c r="B59" s="14" t="s">
        <v>123</v>
      </c>
      <c r="C59" s="14" t="s">
        <v>115</v>
      </c>
      <c r="D59" s="15" t="s">
        <v>124</v>
      </c>
      <c r="E59" s="15">
        <f>VLOOKUP(A:A,'[3]2023.02新'!$A$1:$I$65536,9,0)</f>
        <v>110000</v>
      </c>
      <c r="F59" s="15">
        <f>VLOOKUP(A:A,'[3]2023.02新'!$A$1:$L$65536,12,0)</f>
        <v>115000</v>
      </c>
      <c r="G59" s="15">
        <f>VLOOKUP(A:A,'[2]2.26-2.28数据情况表'!$B:$E,4,0)</f>
        <v>68040</v>
      </c>
      <c r="H59" s="16">
        <f>VLOOKUP(A:A,'[2]2.26-2.28数据情况表'!$B:$G,6,0)</f>
        <v>14267.988</v>
      </c>
      <c r="I59" s="18">
        <f t="shared" si="0"/>
        <v>0.2097</v>
      </c>
      <c r="J59" s="16">
        <f t="shared" si="1"/>
        <v>124347.826086957</v>
      </c>
      <c r="K59" s="16">
        <f t="shared" si="7"/>
        <v>373043.47826087</v>
      </c>
      <c r="L59" s="16">
        <f t="shared" si="2"/>
        <v>24869.5652173913</v>
      </c>
      <c r="M59" s="16">
        <f t="shared" si="8"/>
        <v>74608.6956521739</v>
      </c>
      <c r="N59" s="19">
        <v>0.2</v>
      </c>
      <c r="O59" s="4">
        <f>VLOOKUP(A:A,[4]查询时间段分门店销售汇总!$D:$L,9,0)</f>
        <v>255470.94</v>
      </c>
      <c r="P59" s="4">
        <f>VLOOKUP(A:A,[4]查询时间段分门店销售汇总!$D:$M,10,0)</f>
        <v>33550.64</v>
      </c>
      <c r="Q59" s="4" t="str">
        <f>VLOOKUP(A:A,[4]查询时间段分门店销售汇总!$D:$N,11,0)</f>
        <v>13.13%</v>
      </c>
      <c r="R59" s="5">
        <f t="shared" si="9"/>
        <v>0.68482886013986</v>
      </c>
      <c r="S59" s="5">
        <f t="shared" si="10"/>
        <v>0.449688065268065</v>
      </c>
    </row>
    <row r="60" spans="1:19">
      <c r="A60" s="14">
        <v>710</v>
      </c>
      <c r="B60" s="14" t="s">
        <v>125</v>
      </c>
      <c r="C60" s="14" t="s">
        <v>126</v>
      </c>
      <c r="D60" s="15" t="s">
        <v>36</v>
      </c>
      <c r="E60" s="15">
        <f>VLOOKUP(A:A,'[3]2023.02新'!$A$1:$I$65536,9,0)</f>
        <v>4945</v>
      </c>
      <c r="F60" s="15">
        <f>VLOOKUP(A:A,'[3]2023.02新'!$A$1:$L$65536,12,0)</f>
        <v>5375</v>
      </c>
      <c r="G60" s="15">
        <f>VLOOKUP(A:A,'[1]1.22-1.25年货节考核目标'!$B$1:$F$65536,5,0)</f>
        <v>6000</v>
      </c>
      <c r="H60" s="16">
        <f>VLOOKUP(A:A,'[2]2.26-2.28数据情况表'!$B:$G,6,0)</f>
        <v>1551.8125</v>
      </c>
      <c r="I60" s="18">
        <f t="shared" si="0"/>
        <v>0.258635416666667</v>
      </c>
      <c r="J60" s="16">
        <f t="shared" si="1"/>
        <v>5590</v>
      </c>
      <c r="K60" s="16">
        <f t="shared" si="7"/>
        <v>16770</v>
      </c>
      <c r="L60" s="16">
        <f t="shared" si="2"/>
        <v>1948.115</v>
      </c>
      <c r="M60" s="16">
        <f t="shared" si="8"/>
        <v>5844.345</v>
      </c>
      <c r="N60" s="19" t="s">
        <v>127</v>
      </c>
      <c r="O60" s="4">
        <f>VLOOKUP(A:A,[4]查询时间段分门店销售汇总!$D:$L,9,0)</f>
        <v>9281.57</v>
      </c>
      <c r="P60" s="4">
        <f>VLOOKUP(A:A,[4]查询时间段分门店销售汇总!$D:$M,10,0)</f>
        <v>2797.7</v>
      </c>
      <c r="Q60" s="4" t="str">
        <f>VLOOKUP(A:A,[4]查询时间段分门店销售汇总!$D:$N,11,0)</f>
        <v>30.14%</v>
      </c>
      <c r="R60" s="5">
        <f t="shared" si="9"/>
        <v>0.553462731067382</v>
      </c>
      <c r="S60" s="5">
        <f t="shared" si="10"/>
        <v>0.478702061565496</v>
      </c>
    </row>
    <row r="61" spans="1:19">
      <c r="A61" s="14">
        <v>706</v>
      </c>
      <c r="B61" s="14" t="s">
        <v>128</v>
      </c>
      <c r="C61" s="14" t="s">
        <v>126</v>
      </c>
      <c r="D61" s="15" t="s">
        <v>36</v>
      </c>
      <c r="E61" s="15">
        <f>VLOOKUP(A:A,'[3]2023.02新'!$A$1:$I$65536,9,0)</f>
        <v>4761</v>
      </c>
      <c r="F61" s="15">
        <f>VLOOKUP(A:A,'[3]2023.02新'!$A$1:$L$65536,12,0)</f>
        <v>5175</v>
      </c>
      <c r="G61" s="15">
        <f>VLOOKUP(A:A,'[1]1.22-1.25年货节考核目标'!$B$1:$F$65536,5,0)</f>
        <v>5300</v>
      </c>
      <c r="H61" s="16">
        <f>VLOOKUP(A:A,'[2]2.26-2.28数据情况表'!$B:$G,6,0)</f>
        <v>1438.9375</v>
      </c>
      <c r="I61" s="18">
        <f t="shared" si="0"/>
        <v>0.271497641509434</v>
      </c>
      <c r="J61" s="16">
        <f t="shared" si="1"/>
        <v>5382</v>
      </c>
      <c r="K61" s="16">
        <f t="shared" si="7"/>
        <v>16146</v>
      </c>
      <c r="L61" s="16">
        <f t="shared" si="2"/>
        <v>1804.0464</v>
      </c>
      <c r="M61" s="16">
        <f t="shared" si="8"/>
        <v>5412.1392</v>
      </c>
      <c r="N61" s="19" t="s">
        <v>129</v>
      </c>
      <c r="O61" s="4">
        <f>VLOOKUP(A:A,[4]查询时间段分门店销售汇总!$D:$L,9,0)</f>
        <v>17973.83</v>
      </c>
      <c r="P61" s="4">
        <f>VLOOKUP(A:A,[4]查询时间段分门店销售汇总!$D:$M,10,0)</f>
        <v>5455.19</v>
      </c>
      <c r="Q61" s="4" t="str">
        <f>VLOOKUP(A:A,[4]查询时间段分门店销售汇总!$D:$N,11,0)</f>
        <v>30.35%</v>
      </c>
      <c r="R61" s="5">
        <f t="shared" si="9"/>
        <v>1.11320636690202</v>
      </c>
      <c r="S61" s="5">
        <f t="shared" si="10"/>
        <v>1.00795448867982</v>
      </c>
    </row>
    <row r="62" spans="1:19">
      <c r="A62" s="14">
        <v>704</v>
      </c>
      <c r="B62" s="14" t="s">
        <v>130</v>
      </c>
      <c r="C62" s="14" t="s">
        <v>126</v>
      </c>
      <c r="D62" s="15" t="s">
        <v>36</v>
      </c>
      <c r="E62" s="15">
        <f>VLOOKUP(A:A,'[3]2023.02新'!$A$1:$I$65536,9,0)</f>
        <v>5060</v>
      </c>
      <c r="F62" s="15">
        <f>VLOOKUP(A:A,'[3]2023.02新'!$A$1:$L$65536,12,0)</f>
        <v>5290</v>
      </c>
      <c r="G62" s="15">
        <f>VLOOKUP(A:A,'[2]2.26-2.28数据情况表'!$B:$E,4,0)</f>
        <v>4370</v>
      </c>
      <c r="H62" s="16">
        <f>VLOOKUP(A:A,'[2]2.26-2.28数据情况表'!$B:$G,6,0)</f>
        <v>1306.193</v>
      </c>
      <c r="I62" s="18">
        <f t="shared" si="0"/>
        <v>0.2989</v>
      </c>
      <c r="J62" s="16">
        <f t="shared" si="1"/>
        <v>5720</v>
      </c>
      <c r="K62" s="16">
        <f t="shared" si="7"/>
        <v>17160</v>
      </c>
      <c r="L62" s="16">
        <f t="shared" si="2"/>
        <v>1716</v>
      </c>
      <c r="M62" s="16">
        <f t="shared" si="8"/>
        <v>5148</v>
      </c>
      <c r="N62" s="19">
        <v>0.3</v>
      </c>
      <c r="O62" s="4">
        <f>VLOOKUP(A:A,[4]查询时间段分门店销售汇总!$D:$L,9,0)</f>
        <v>15194.06</v>
      </c>
      <c r="P62" s="4">
        <f>VLOOKUP(A:A,[4]查询时间段分门店销售汇总!$D:$M,10,0)</f>
        <v>4651.54</v>
      </c>
      <c r="Q62" s="4" t="str">
        <f>VLOOKUP(A:A,[4]查询时间段分门店销售汇总!$D:$N,11,0)</f>
        <v>30.61%</v>
      </c>
      <c r="R62" s="5">
        <f t="shared" si="9"/>
        <v>0.885434731934732</v>
      </c>
      <c r="S62" s="5">
        <f t="shared" si="10"/>
        <v>0.903562548562549</v>
      </c>
    </row>
    <row r="63" spans="1:19">
      <c r="A63" s="14">
        <v>738</v>
      </c>
      <c r="B63" s="14" t="s">
        <v>131</v>
      </c>
      <c r="C63" s="14" t="s">
        <v>126</v>
      </c>
      <c r="D63" s="15" t="s">
        <v>36</v>
      </c>
      <c r="E63" s="15">
        <f>VLOOKUP(A:A,'[3]2023.02新'!$A$1:$I$65536,9,0)</f>
        <v>4598</v>
      </c>
      <c r="F63" s="15">
        <f>VLOOKUP(A:A,'[3]2023.02新'!$A$1:$L$65536,12,0)</f>
        <v>5225</v>
      </c>
      <c r="G63" s="15">
        <f>VLOOKUP(A:A,'[1]1.22-1.25年货节考核目标'!$B$1:$F$65536,5,0)</f>
        <v>5300</v>
      </c>
      <c r="H63" s="16">
        <f>VLOOKUP(A:A,'[2]2.26-2.28数据情况表'!$B:$G,6,0)</f>
        <v>1381.05</v>
      </c>
      <c r="I63" s="18">
        <f t="shared" si="0"/>
        <v>0.260575471698113</v>
      </c>
      <c r="J63" s="16">
        <f t="shared" si="1"/>
        <v>5197.73913043478</v>
      </c>
      <c r="K63" s="16">
        <f t="shared" si="7"/>
        <v>15593.2173913043</v>
      </c>
      <c r="L63" s="16">
        <f t="shared" si="2"/>
        <v>1666.39516521739</v>
      </c>
      <c r="M63" s="16">
        <f t="shared" si="8"/>
        <v>4999.18549565217</v>
      </c>
      <c r="N63" s="19" t="s">
        <v>132</v>
      </c>
      <c r="O63" s="4">
        <f>VLOOKUP(A:A,[4]查询时间段分门店销售汇总!$D:$L,9,0)</f>
        <v>15333.92</v>
      </c>
      <c r="P63" s="4">
        <f>VLOOKUP(A:A,[4]查询时间段分门店销售汇总!$D:$M,10,0)</f>
        <v>4293.33</v>
      </c>
      <c r="Q63" s="4" t="str">
        <f>VLOOKUP(A:A,[4]查询时间段分门店销售汇总!$D:$N,11,0)</f>
        <v>27.99%</v>
      </c>
      <c r="R63" s="5">
        <f t="shared" si="9"/>
        <v>0.983371142414205</v>
      </c>
      <c r="S63" s="5">
        <f t="shared" si="10"/>
        <v>0.858805900227935</v>
      </c>
    </row>
    <row r="64" spans="1:19">
      <c r="A64" s="14">
        <v>713</v>
      </c>
      <c r="B64" s="14" t="s">
        <v>133</v>
      </c>
      <c r="C64" s="14" t="s">
        <v>126</v>
      </c>
      <c r="D64" s="15" t="s">
        <v>36</v>
      </c>
      <c r="E64" s="15">
        <f>VLOOKUP(A:A,'[3]2023.02新'!$A$1:$I$65536,9,0)</f>
        <v>4600</v>
      </c>
      <c r="F64" s="15">
        <f>VLOOKUP(A:A,'[3]2023.02新'!$A$1:$L$65536,12,0)</f>
        <v>5000</v>
      </c>
      <c r="G64" s="15">
        <f>VLOOKUP(A:A,'[1]1.22-1.25年货节考核目标'!$B$1:$F$65536,5,0)</f>
        <v>5300</v>
      </c>
      <c r="H64" s="16">
        <f>VLOOKUP(A:A,'[2]2.26-2.28数据情况表'!$B:$G,6,0)</f>
        <v>1026</v>
      </c>
      <c r="I64" s="18">
        <f t="shared" si="0"/>
        <v>0.193584905660377</v>
      </c>
      <c r="J64" s="16">
        <f t="shared" si="1"/>
        <v>5200</v>
      </c>
      <c r="K64" s="16">
        <f t="shared" si="7"/>
        <v>15600</v>
      </c>
      <c r="L64" s="16">
        <f t="shared" si="2"/>
        <v>1652.56</v>
      </c>
      <c r="M64" s="16">
        <f t="shared" si="8"/>
        <v>4957.68</v>
      </c>
      <c r="N64" s="19" t="s">
        <v>134</v>
      </c>
      <c r="O64" s="4">
        <f>VLOOKUP(A:A,[4]查询时间段分门店销售汇总!$D:$L,9,0)</f>
        <v>18194.99</v>
      </c>
      <c r="P64" s="4">
        <f>VLOOKUP(A:A,[4]查询时间段分门店销售汇总!$D:$M,10,0)</f>
        <v>5093.29</v>
      </c>
      <c r="Q64" s="4" t="str">
        <f>VLOOKUP(A:A,[4]查询时间段分门店销售汇总!$D:$N,11,0)</f>
        <v>27.99%</v>
      </c>
      <c r="R64" s="5">
        <f t="shared" si="9"/>
        <v>1.16634551282051</v>
      </c>
      <c r="S64" s="5">
        <f t="shared" si="10"/>
        <v>1.02735352019493</v>
      </c>
    </row>
    <row r="65" spans="1:19">
      <c r="A65" s="14">
        <v>351</v>
      </c>
      <c r="B65" s="14" t="s">
        <v>135</v>
      </c>
      <c r="C65" s="14" t="s">
        <v>126</v>
      </c>
      <c r="D65" s="15" t="s">
        <v>36</v>
      </c>
      <c r="E65" s="15">
        <f>VLOOKUP(A:A,'[3]2023.02新'!$A$1:$I$65536,9,0)</f>
        <v>4400</v>
      </c>
      <c r="F65" s="15">
        <f>VLOOKUP(A:A,'[3]2023.02新'!$A$1:$L$65536,12,0)</f>
        <v>4640</v>
      </c>
      <c r="G65" s="15">
        <f>VLOOKUP(A:A,'[1]1.22-1.25年货节考核目标'!$B$1:$F$65536,5,0)</f>
        <v>5300</v>
      </c>
      <c r="H65" s="16">
        <f>VLOOKUP(A:A,'[2]2.26-2.28数据情况表'!$B:$G,6,0)</f>
        <v>1269.9216</v>
      </c>
      <c r="I65" s="18">
        <f t="shared" si="0"/>
        <v>0.239607849056604</v>
      </c>
      <c r="J65" s="16">
        <f t="shared" si="1"/>
        <v>4973.91304347826</v>
      </c>
      <c r="K65" s="16">
        <f t="shared" si="7"/>
        <v>14921.7391304348</v>
      </c>
      <c r="L65" s="16">
        <f t="shared" si="2"/>
        <v>1507.09565217391</v>
      </c>
      <c r="M65" s="16">
        <f t="shared" si="8"/>
        <v>4521.28695652174</v>
      </c>
      <c r="N65" s="19" t="s">
        <v>136</v>
      </c>
      <c r="O65" s="4">
        <f>VLOOKUP(A:A,[4]查询时间段分门店销售汇总!$D:$L,9,0)</f>
        <v>16249.47</v>
      </c>
      <c r="P65" s="4">
        <f>VLOOKUP(A:A,[4]查询时间段分门店销售汇总!$D:$M,10,0)</f>
        <v>4604.89</v>
      </c>
      <c r="Q65" s="4" t="str">
        <f>VLOOKUP(A:A,[4]查询时间段分门店销售汇总!$D:$N,11,0)</f>
        <v>28.33%</v>
      </c>
      <c r="R65" s="5">
        <f t="shared" si="9"/>
        <v>1.08897963286713</v>
      </c>
      <c r="S65" s="5">
        <f t="shared" si="10"/>
        <v>1.01849098371376</v>
      </c>
    </row>
    <row r="66" spans="1:19">
      <c r="A66" s="14">
        <v>587</v>
      </c>
      <c r="B66" s="14" t="s">
        <v>137</v>
      </c>
      <c r="C66" s="14" t="s">
        <v>126</v>
      </c>
      <c r="D66" s="15" t="s">
        <v>36</v>
      </c>
      <c r="E66" s="15">
        <f>VLOOKUP(A:A,'[3]2023.02新'!$A$1:$I$65536,9,0)</f>
        <v>6050</v>
      </c>
      <c r="F66" s="15">
        <f>VLOOKUP(A:A,'[3]2023.02新'!$A$1:$L$65536,12,0)</f>
        <v>6490</v>
      </c>
      <c r="G66" s="15">
        <f>VLOOKUP(A:A,'[2]2.26-2.28数据情况表'!$B:$E,4,0)</f>
        <v>5428</v>
      </c>
      <c r="H66" s="16">
        <f>VLOOKUP(A:A,'[2]2.26-2.28数据情况表'!$B:$G,6,0)</f>
        <v>1572.4916</v>
      </c>
      <c r="I66" s="18">
        <f t="shared" ref="I66:I129" si="11">H66/G66</f>
        <v>0.2897</v>
      </c>
      <c r="J66" s="16">
        <f t="shared" ref="J66:J129" si="12">(130/115)*E66</f>
        <v>6839.13043478261</v>
      </c>
      <c r="K66" s="16">
        <f t="shared" si="7"/>
        <v>20517.3913043478</v>
      </c>
      <c r="L66" s="16">
        <f t="shared" ref="L66:L129" si="13">N66*J66</f>
        <v>2028.48608695652</v>
      </c>
      <c r="M66" s="16">
        <f t="shared" si="8"/>
        <v>6085.45826086956</v>
      </c>
      <c r="N66" s="19" t="s">
        <v>138</v>
      </c>
      <c r="O66" s="4">
        <f>VLOOKUP(A:A,[4]查询时间段分门店销售汇总!$D:$L,9,0)</f>
        <v>22085.64</v>
      </c>
      <c r="P66" s="4">
        <f>VLOOKUP(A:A,[4]查询时间段分门店销售汇总!$D:$M,10,0)</f>
        <v>4713.44</v>
      </c>
      <c r="Q66" s="4" t="str">
        <f>VLOOKUP(A:A,[4]查询时间段分门店销售汇总!$D:$N,11,0)</f>
        <v>21.34%</v>
      </c>
      <c r="R66" s="5">
        <f t="shared" si="9"/>
        <v>1.07643509218055</v>
      </c>
      <c r="S66" s="5">
        <f t="shared" si="10"/>
        <v>0.774541505001874</v>
      </c>
    </row>
    <row r="67" spans="1:19">
      <c r="A67" s="14">
        <v>110378</v>
      </c>
      <c r="B67" s="14" t="s">
        <v>139</v>
      </c>
      <c r="C67" s="14" t="s">
        <v>126</v>
      </c>
      <c r="D67" s="15" t="s">
        <v>22</v>
      </c>
      <c r="E67" s="15">
        <f>VLOOKUP(A:A,'[3]2023.02新'!$A$1:$I$65536,9,0)</f>
        <v>4025</v>
      </c>
      <c r="F67" s="15">
        <f>VLOOKUP(A:A,'[3]2023.02新'!$A$1:$L$65536,12,0)</f>
        <v>4375</v>
      </c>
      <c r="G67" s="15">
        <f>VLOOKUP(A:A,'[1]1.22-1.25年货节考核目标'!$B$1:$F$65536,5,0)</f>
        <v>4800</v>
      </c>
      <c r="H67" s="16">
        <f>VLOOKUP(A:A,'[2]2.26-2.28数据情况表'!$B:$G,6,0)</f>
        <v>854.375</v>
      </c>
      <c r="I67" s="18">
        <f t="shared" si="11"/>
        <v>0.177994791666667</v>
      </c>
      <c r="J67" s="16">
        <f t="shared" si="12"/>
        <v>4550</v>
      </c>
      <c r="K67" s="16">
        <f t="shared" ref="K67:K98" si="14">J67*3</f>
        <v>13650</v>
      </c>
      <c r="L67" s="16">
        <f t="shared" si="13"/>
        <v>1303.575</v>
      </c>
      <c r="M67" s="16">
        <f t="shared" ref="M67:M98" si="15">L67*3</f>
        <v>3910.725</v>
      </c>
      <c r="N67" s="19" t="s">
        <v>140</v>
      </c>
      <c r="O67" s="4">
        <f>VLOOKUP(A:A,[4]查询时间段分门店销售汇总!$D:$L,9,0)</f>
        <v>13741.31</v>
      </c>
      <c r="P67" s="4">
        <f>VLOOKUP(A:A,[4]查询时间段分门店销售汇总!$D:$M,10,0)</f>
        <v>3179.06</v>
      </c>
      <c r="Q67" s="4" t="str">
        <f>VLOOKUP(A:A,[4]查询时间段分门店销售汇总!$D:$N,11,0)</f>
        <v>23.13%</v>
      </c>
      <c r="R67" s="5">
        <f t="shared" ref="R67:R98" si="16">O67/K67</f>
        <v>1.00668937728938</v>
      </c>
      <c r="S67" s="5">
        <f t="shared" ref="S67:S98" si="17">P67/M67</f>
        <v>0.812908092489244</v>
      </c>
    </row>
    <row r="68" spans="1:19">
      <c r="A68" s="14">
        <v>733</v>
      </c>
      <c r="B68" s="14" t="s">
        <v>141</v>
      </c>
      <c r="C68" s="14" t="s">
        <v>142</v>
      </c>
      <c r="D68" s="15" t="s">
        <v>36</v>
      </c>
      <c r="E68" s="15">
        <f>VLOOKUP(A:A,'[3]2023.02新'!$A$1:$I$65536,9,0)</f>
        <v>5060</v>
      </c>
      <c r="F68" s="15">
        <f>VLOOKUP(A:A,'[3]2023.02新'!$A$1:$L$65536,12,0)</f>
        <v>5500</v>
      </c>
      <c r="G68" s="15">
        <f>VLOOKUP(A:A,'[1]1.22-1.25年货节考核目标'!$B$1:$F$65536,5,0)</f>
        <v>5500</v>
      </c>
      <c r="H68" s="16">
        <f>VLOOKUP(A:A,'[2]2.26-2.28数据情况表'!$B:$G,6,0)</f>
        <v>1564.2</v>
      </c>
      <c r="I68" s="18">
        <f t="shared" si="11"/>
        <v>0.2844</v>
      </c>
      <c r="J68" s="16">
        <f t="shared" si="12"/>
        <v>5720</v>
      </c>
      <c r="K68" s="16">
        <f t="shared" si="14"/>
        <v>17160</v>
      </c>
      <c r="L68" s="16">
        <f t="shared" si="13"/>
        <v>1887.6</v>
      </c>
      <c r="M68" s="16">
        <f t="shared" si="15"/>
        <v>5662.8</v>
      </c>
      <c r="N68" s="19">
        <v>0.33</v>
      </c>
      <c r="O68" s="4">
        <f>VLOOKUP(A:A,[4]查询时间段分门店销售汇总!$D:$L,9,0)</f>
        <v>15423.67</v>
      </c>
      <c r="P68" s="4">
        <f>VLOOKUP(A:A,[4]查询时间段分门店销售汇总!$D:$M,10,0)</f>
        <v>4645.27</v>
      </c>
      <c r="Q68" s="4" t="str">
        <f>VLOOKUP(A:A,[4]查询时间段分门店销售汇总!$D:$N,11,0)</f>
        <v>30.11%</v>
      </c>
      <c r="R68" s="5">
        <f t="shared" si="16"/>
        <v>0.898815268065268</v>
      </c>
      <c r="S68" s="5">
        <f t="shared" si="17"/>
        <v>0.820313272586</v>
      </c>
    </row>
    <row r="69" spans="1:19">
      <c r="A69" s="14">
        <v>114069</v>
      </c>
      <c r="B69" s="14" t="s">
        <v>143</v>
      </c>
      <c r="C69" s="14" t="s">
        <v>142</v>
      </c>
      <c r="D69" s="15" t="s">
        <v>22</v>
      </c>
      <c r="E69" s="15">
        <f>VLOOKUP(A:A,'[3]2023.02新'!$A$1:$I$65536,9,0)</f>
        <v>4600</v>
      </c>
      <c r="F69" s="15">
        <f>VLOOKUP(A:A,'[3]2023.02新'!$A$1:$L$65536,12,0)</f>
        <v>5000</v>
      </c>
      <c r="G69" s="15">
        <f>VLOOKUP(A:A,'[1]1.22-1.25年货节考核目标'!$B$1:$F$65536,5,0)</f>
        <v>4000</v>
      </c>
      <c r="H69" s="16">
        <f>VLOOKUP(A:A,'[2]2.26-2.28数据情况表'!$B:$G,6,0)</f>
        <v>1021.2</v>
      </c>
      <c r="I69" s="18">
        <f t="shared" si="11"/>
        <v>0.2553</v>
      </c>
      <c r="J69" s="16">
        <f t="shared" si="12"/>
        <v>5200</v>
      </c>
      <c r="K69" s="16">
        <f t="shared" si="14"/>
        <v>15600</v>
      </c>
      <c r="L69" s="16">
        <f t="shared" si="13"/>
        <v>1785.68</v>
      </c>
      <c r="M69" s="16">
        <f t="shared" si="15"/>
        <v>5357.04</v>
      </c>
      <c r="N69" s="19" t="s">
        <v>144</v>
      </c>
      <c r="O69" s="4">
        <f>VLOOKUP(A:A,[4]查询时间段分门店销售汇总!$D:$L,9,0)</f>
        <v>6988.92</v>
      </c>
      <c r="P69" s="4">
        <f>VLOOKUP(A:A,[4]查询时间段分门店销售汇总!$D:$M,10,0)</f>
        <v>2015.7</v>
      </c>
      <c r="Q69" s="4" t="str">
        <f>VLOOKUP(A:A,[4]查询时间段分门店销售汇总!$D:$N,11,0)</f>
        <v>28.84%</v>
      </c>
      <c r="R69" s="5">
        <f t="shared" si="16"/>
        <v>0.448007692307692</v>
      </c>
      <c r="S69" s="5">
        <f t="shared" si="17"/>
        <v>0.376271224407509</v>
      </c>
    </row>
    <row r="70" spans="1:19">
      <c r="A70" s="14">
        <v>740</v>
      </c>
      <c r="B70" s="14" t="s">
        <v>145</v>
      </c>
      <c r="C70" s="14" t="s">
        <v>142</v>
      </c>
      <c r="D70" s="15" t="s">
        <v>22</v>
      </c>
      <c r="E70" s="15">
        <f>VLOOKUP(A:A,'[3]2023.02新'!$A$1:$I$65536,9,0)</f>
        <v>5290</v>
      </c>
      <c r="F70" s="15">
        <f>VLOOKUP(A:A,'[3]2023.02新'!$A$1:$L$65536,12,0)</f>
        <v>5750</v>
      </c>
      <c r="G70" s="15">
        <f>VLOOKUP(A:A,'[1]1.22-1.25年货节考核目标'!$B$1:$F$65536,5,0)</f>
        <v>5300</v>
      </c>
      <c r="H70" s="16">
        <f>VLOOKUP(A:A,'[2]2.26-2.28数据情况表'!$B:$G,6,0)</f>
        <v>1476.875</v>
      </c>
      <c r="I70" s="18">
        <f t="shared" si="11"/>
        <v>0.278655660377359</v>
      </c>
      <c r="J70" s="16">
        <f t="shared" si="12"/>
        <v>5980</v>
      </c>
      <c r="K70" s="16">
        <f t="shared" si="14"/>
        <v>17940</v>
      </c>
      <c r="L70" s="16">
        <f t="shared" si="13"/>
        <v>2010.476</v>
      </c>
      <c r="M70" s="16">
        <f t="shared" si="15"/>
        <v>6031.428</v>
      </c>
      <c r="N70" s="19" t="s">
        <v>146</v>
      </c>
      <c r="O70" s="4">
        <f>VLOOKUP(A:A,[4]查询时间段分门店销售汇总!$D:$L,9,0)</f>
        <v>11771.81</v>
      </c>
      <c r="P70" s="4">
        <f>VLOOKUP(A:A,[4]查询时间段分门店销售汇总!$D:$M,10,0)</f>
        <v>3275.45</v>
      </c>
      <c r="Q70" s="4" t="str">
        <f>VLOOKUP(A:A,[4]查询时间段分门店销售汇总!$D:$N,11,0)</f>
        <v>27.82%</v>
      </c>
      <c r="R70" s="5">
        <f t="shared" si="16"/>
        <v>0.656176700111483</v>
      </c>
      <c r="S70" s="5">
        <f t="shared" si="17"/>
        <v>0.543063765330532</v>
      </c>
    </row>
    <row r="71" spans="1:19">
      <c r="A71" s="14">
        <v>106568</v>
      </c>
      <c r="B71" s="14" t="s">
        <v>147</v>
      </c>
      <c r="C71" s="14" t="s">
        <v>142</v>
      </c>
      <c r="D71" s="15" t="s">
        <v>22</v>
      </c>
      <c r="E71" s="15">
        <f>VLOOKUP(A:A,'[3]2023.02新'!$A$1:$I$65536,9,0)</f>
        <v>4370</v>
      </c>
      <c r="F71" s="15">
        <f>VLOOKUP(A:A,'[3]2023.02新'!$A$1:$L$65536,12,0)</f>
        <v>4750</v>
      </c>
      <c r="G71" s="15">
        <f>VLOOKUP(A:A,'[1]1.22-1.25年货节考核目标'!$B$1:$F$65536,5,0)</f>
        <v>3600</v>
      </c>
      <c r="H71" s="16">
        <f>VLOOKUP(A:A,'[2]2.26-2.28数据情况表'!$B:$G,6,0)</f>
        <v>886.6</v>
      </c>
      <c r="I71" s="18">
        <f t="shared" si="11"/>
        <v>0.246277777777778</v>
      </c>
      <c r="J71" s="16">
        <f t="shared" si="12"/>
        <v>4940</v>
      </c>
      <c r="K71" s="16">
        <f t="shared" si="14"/>
        <v>14820</v>
      </c>
      <c r="L71" s="16">
        <f t="shared" si="13"/>
        <v>1642.55</v>
      </c>
      <c r="M71" s="16">
        <f t="shared" si="15"/>
        <v>4927.65</v>
      </c>
      <c r="N71" s="19" t="s">
        <v>148</v>
      </c>
      <c r="O71" s="4">
        <f>VLOOKUP(A:A,[4]查询时间段分门店销售汇总!$D:$L,9,0)</f>
        <v>10307.86</v>
      </c>
      <c r="P71" s="4">
        <f>VLOOKUP(A:A,[4]查询时间段分门店销售汇总!$D:$M,10,0)</f>
        <v>3038.71</v>
      </c>
      <c r="Q71" s="4" t="str">
        <f>VLOOKUP(A:A,[4]查询时间段分门店销售汇总!$D:$N,11,0)</f>
        <v>29.47%</v>
      </c>
      <c r="R71" s="5">
        <f t="shared" si="16"/>
        <v>0.695537112010796</v>
      </c>
      <c r="S71" s="5">
        <f t="shared" si="17"/>
        <v>0.616665144642984</v>
      </c>
    </row>
    <row r="72" spans="1:19">
      <c r="A72" s="14">
        <v>573</v>
      </c>
      <c r="B72" s="14" t="s">
        <v>149</v>
      </c>
      <c r="C72" s="14" t="s">
        <v>142</v>
      </c>
      <c r="D72" s="15" t="s">
        <v>22</v>
      </c>
      <c r="E72" s="15">
        <f>VLOOKUP(A:A,'[3]2023.02新'!$A$1:$I$65536,9,0)</f>
        <v>5500</v>
      </c>
      <c r="F72" s="15">
        <f>VLOOKUP(A:A,'[3]2023.02新'!$A$1:$L$65536,12,0)</f>
        <v>5900</v>
      </c>
      <c r="G72" s="15">
        <f>VLOOKUP(A:A,'[1]1.22-1.25年货节考核目标'!$B$1:$F$65536,5,0)</f>
        <v>5800</v>
      </c>
      <c r="H72" s="16">
        <f>VLOOKUP(A:A,'[2]2.26-2.28数据情况表'!$B:$G,6,0)</f>
        <v>1247.0004</v>
      </c>
      <c r="I72" s="18">
        <f t="shared" si="11"/>
        <v>0.215000068965517</v>
      </c>
      <c r="J72" s="16">
        <f t="shared" si="12"/>
        <v>6217.39130434783</v>
      </c>
      <c r="K72" s="16">
        <f t="shared" si="14"/>
        <v>18652.1739130435</v>
      </c>
      <c r="L72" s="16">
        <f t="shared" si="13"/>
        <v>1927.39130434783</v>
      </c>
      <c r="M72" s="16">
        <f t="shared" si="15"/>
        <v>5782.17391304348</v>
      </c>
      <c r="N72" s="19">
        <v>0.31</v>
      </c>
      <c r="O72" s="4">
        <f>VLOOKUP(A:A,[4]查询时间段分门店销售汇总!$D:$L,9,0)</f>
        <v>7372.41</v>
      </c>
      <c r="P72" s="4">
        <f>VLOOKUP(A:A,[4]查询时间段分门店销售汇总!$D:$M,10,0)</f>
        <v>3021.41</v>
      </c>
      <c r="Q72" s="4" t="str">
        <f>VLOOKUP(A:A,[4]查询时间段分门店销售汇总!$D:$N,11,0)</f>
        <v>40.98%</v>
      </c>
      <c r="R72" s="5">
        <f t="shared" si="16"/>
        <v>0.395257412587413</v>
      </c>
      <c r="S72" s="5">
        <f t="shared" si="17"/>
        <v>0.522538762312956</v>
      </c>
    </row>
    <row r="73" spans="1:19">
      <c r="A73" s="14">
        <v>387</v>
      </c>
      <c r="B73" s="14" t="s">
        <v>150</v>
      </c>
      <c r="C73" s="14" t="s">
        <v>142</v>
      </c>
      <c r="D73" s="15" t="s">
        <v>25</v>
      </c>
      <c r="E73" s="15">
        <f>VLOOKUP(A:A,'[3]2023.02新'!$A$1:$I$65536,9,0)</f>
        <v>7875</v>
      </c>
      <c r="F73" s="15">
        <f>VLOOKUP(A:A,'[3]2023.02新'!$A$1:$L$65536,12,0)</f>
        <v>8475</v>
      </c>
      <c r="G73" s="15">
        <f>VLOOKUP(A:A,'[2]2.26-2.28数据情况表'!$B:$E,4,0)</f>
        <v>8814</v>
      </c>
      <c r="H73" s="16">
        <f>VLOOKUP(A:A,'[2]2.26-2.28数据情况表'!$B:$G,6,0)</f>
        <v>2385.0684</v>
      </c>
      <c r="I73" s="18">
        <f t="shared" si="11"/>
        <v>0.2706</v>
      </c>
      <c r="J73" s="16">
        <f t="shared" si="12"/>
        <v>8902.17391304348</v>
      </c>
      <c r="K73" s="16">
        <f t="shared" si="14"/>
        <v>26706.5217391304</v>
      </c>
      <c r="L73" s="16">
        <f t="shared" si="13"/>
        <v>2939.49782608696</v>
      </c>
      <c r="M73" s="16">
        <f t="shared" si="15"/>
        <v>8818.49347826087</v>
      </c>
      <c r="N73" s="19" t="s">
        <v>151</v>
      </c>
      <c r="O73" s="4">
        <f>VLOOKUP(A:A,[4]查询时间段分门店销售汇总!$D:$L,9,0)</f>
        <v>16738.43</v>
      </c>
      <c r="P73" s="4">
        <f>VLOOKUP(A:A,[4]查询时间段分门店销售汇总!$D:$M,10,0)</f>
        <v>4619.1</v>
      </c>
      <c r="Q73" s="4" t="str">
        <f>VLOOKUP(A:A,[4]查询时间段分门店销售汇总!$D:$N,11,0)</f>
        <v>27.59%</v>
      </c>
      <c r="R73" s="5">
        <f t="shared" si="16"/>
        <v>0.6267543996744</v>
      </c>
      <c r="S73" s="5">
        <f t="shared" si="17"/>
        <v>0.523796951416576</v>
      </c>
    </row>
    <row r="74" spans="1:19">
      <c r="A74" s="14">
        <v>118074</v>
      </c>
      <c r="B74" s="14" t="s">
        <v>152</v>
      </c>
      <c r="C74" s="14" t="s">
        <v>142</v>
      </c>
      <c r="D74" s="15" t="s">
        <v>28</v>
      </c>
      <c r="E74" s="15">
        <f>VLOOKUP(A:A,'[3]2023.02新'!$A$1:$I$65536,9,0)</f>
        <v>8064</v>
      </c>
      <c r="F74" s="15">
        <f>VLOOKUP(A:A,'[3]2023.02新'!$A$1:$L$65536,12,0)</f>
        <v>8640</v>
      </c>
      <c r="G74" s="15">
        <f>VLOOKUP(A:A,'[2]2.26-2.28数据情况表'!$B:$E,4,0)</f>
        <v>5375</v>
      </c>
      <c r="H74" s="16">
        <f>VLOOKUP(A:A,'[2]2.26-2.28数据情况表'!$B:$G,6,0)</f>
        <v>1593.15</v>
      </c>
      <c r="I74" s="18">
        <f t="shared" si="11"/>
        <v>0.2964</v>
      </c>
      <c r="J74" s="16">
        <f t="shared" si="12"/>
        <v>9115.82608695652</v>
      </c>
      <c r="K74" s="16">
        <f t="shared" si="14"/>
        <v>27347.4782608696</v>
      </c>
      <c r="L74" s="16">
        <f t="shared" si="13"/>
        <v>2977.2288</v>
      </c>
      <c r="M74" s="16">
        <f t="shared" si="15"/>
        <v>8931.6864</v>
      </c>
      <c r="N74" s="19" t="s">
        <v>153</v>
      </c>
      <c r="O74" s="4">
        <f>VLOOKUP(A:A,[4]查询时间段分门店销售汇总!$D:$L,9,0)</f>
        <v>20290.29</v>
      </c>
      <c r="P74" s="4">
        <f>VLOOKUP(A:A,[4]查询时间段分门店销售汇总!$D:$M,10,0)</f>
        <v>7001.7</v>
      </c>
      <c r="Q74" s="4" t="str">
        <f>VLOOKUP(A:A,[4]查询时间段分门店销售汇总!$D:$N,11,0)</f>
        <v>34.5%</v>
      </c>
      <c r="R74" s="5">
        <f t="shared" si="16"/>
        <v>0.741943729014042</v>
      </c>
      <c r="S74" s="5">
        <f t="shared" si="17"/>
        <v>0.783916909577121</v>
      </c>
    </row>
    <row r="75" spans="1:19">
      <c r="A75" s="14">
        <v>103639</v>
      </c>
      <c r="B75" s="14" t="s">
        <v>154</v>
      </c>
      <c r="C75" s="14" t="s">
        <v>142</v>
      </c>
      <c r="D75" s="15" t="s">
        <v>25</v>
      </c>
      <c r="E75" s="15">
        <f>VLOOKUP(A:A,'[3]2023.02新'!$A$1:$I$65536,9,0)</f>
        <v>6264</v>
      </c>
      <c r="F75" s="15">
        <f>VLOOKUP(A:A,'[3]2023.02新'!$A$1:$L$65536,12,0)</f>
        <v>6728</v>
      </c>
      <c r="G75" s="15">
        <f>VLOOKUP(A:A,'[2]2.26-2.28数据情况表'!$B:$E,4,0)</f>
        <v>6032</v>
      </c>
      <c r="H75" s="16">
        <f>VLOOKUP(A:A,'[2]2.26-2.28数据情况表'!$B:$G,6,0)</f>
        <v>1930.8432</v>
      </c>
      <c r="I75" s="18">
        <f t="shared" si="11"/>
        <v>0.3201</v>
      </c>
      <c r="J75" s="16">
        <f t="shared" si="12"/>
        <v>7081.04347826087</v>
      </c>
      <c r="K75" s="16">
        <f t="shared" si="14"/>
        <v>21243.1304347826</v>
      </c>
      <c r="L75" s="16">
        <f t="shared" si="13"/>
        <v>2292.13377391304</v>
      </c>
      <c r="M75" s="16">
        <f t="shared" si="15"/>
        <v>6876.40132173913</v>
      </c>
      <c r="N75" s="19" t="s">
        <v>155</v>
      </c>
      <c r="O75" s="4">
        <f>VLOOKUP(A:A,[4]查询时间段分门店销售汇总!$D:$L,9,0)</f>
        <v>16195.67</v>
      </c>
      <c r="P75" s="4">
        <f>VLOOKUP(A:A,[4]查询时间段分门店销售汇总!$D:$M,10,0)</f>
        <v>4438.87</v>
      </c>
      <c r="Q75" s="4" t="str">
        <f>VLOOKUP(A:A,[4]查询时间段分门店销售汇总!$D:$N,11,0)</f>
        <v>27.4%</v>
      </c>
      <c r="R75" s="5">
        <f t="shared" si="16"/>
        <v>0.762395638897076</v>
      </c>
      <c r="S75" s="5">
        <f t="shared" si="17"/>
        <v>0.64552224227619</v>
      </c>
    </row>
    <row r="76" spans="1:19">
      <c r="A76" s="14">
        <v>377</v>
      </c>
      <c r="B76" s="14" t="s">
        <v>156</v>
      </c>
      <c r="C76" s="14" t="s">
        <v>142</v>
      </c>
      <c r="D76" s="15" t="s">
        <v>28</v>
      </c>
      <c r="E76" s="15">
        <f>VLOOKUP(A:A,'[3]2023.02新'!$A$1:$I$65536,9,0)</f>
        <v>7560</v>
      </c>
      <c r="F76" s="15">
        <f>VLOOKUP(A:A,'[3]2023.02新'!$A$1:$L$65536,12,0)</f>
        <v>7910</v>
      </c>
      <c r="G76" s="15">
        <f>VLOOKUP(A:A,'[2]2.26-2.28数据情况表'!$B:$E,4,0)</f>
        <v>6780</v>
      </c>
      <c r="H76" s="16">
        <f>VLOOKUP(A:A,'[2]2.26-2.28数据情况表'!$B:$G,6,0)</f>
        <v>2288.928</v>
      </c>
      <c r="I76" s="18">
        <f t="shared" si="11"/>
        <v>0.3376</v>
      </c>
      <c r="J76" s="16">
        <f t="shared" si="12"/>
        <v>8546.08695652174</v>
      </c>
      <c r="K76" s="16">
        <f t="shared" si="14"/>
        <v>25638.2608695652</v>
      </c>
      <c r="L76" s="16">
        <f t="shared" si="13"/>
        <v>2763.80452173913</v>
      </c>
      <c r="M76" s="16">
        <f t="shared" si="15"/>
        <v>8291.41356521739</v>
      </c>
      <c r="N76" s="19" t="s">
        <v>157</v>
      </c>
      <c r="O76" s="4">
        <f>VLOOKUP(A:A,[4]查询时间段分门店销售汇总!$D:$L,9,0)</f>
        <v>18312.63</v>
      </c>
      <c r="P76" s="4">
        <f>VLOOKUP(A:A,[4]查询时间段分门店销售汇总!$D:$M,10,0)</f>
        <v>5386.53</v>
      </c>
      <c r="Q76" s="4" t="str">
        <f>VLOOKUP(A:A,[4]查询时间段分门店销售汇总!$D:$N,11,0)</f>
        <v>29.41%</v>
      </c>
      <c r="R76" s="5">
        <f t="shared" si="16"/>
        <v>0.714269586894587</v>
      </c>
      <c r="S76" s="5">
        <f t="shared" si="17"/>
        <v>0.64965158927744</v>
      </c>
    </row>
    <row r="77" spans="1:19">
      <c r="A77" s="14">
        <v>743</v>
      </c>
      <c r="B77" s="14" t="s">
        <v>158</v>
      </c>
      <c r="C77" s="14" t="s">
        <v>142</v>
      </c>
      <c r="D77" s="15" t="s">
        <v>36</v>
      </c>
      <c r="E77" s="15">
        <f>VLOOKUP(A:A,'[3]2023.02新'!$A$1:$I$65536,9,0)</f>
        <v>5500</v>
      </c>
      <c r="F77" s="15">
        <f>VLOOKUP(A:A,'[3]2023.02新'!$A$1:$L$65536,12,0)</f>
        <v>5900</v>
      </c>
      <c r="G77" s="15">
        <f>VLOOKUP(A:A,'[2]2.26-2.28数据情况表'!$B:$E,4,0)</f>
        <v>5428</v>
      </c>
      <c r="H77" s="16">
        <f>VLOOKUP(A:A,'[2]2.26-2.28数据情况表'!$B:$G,6,0)</f>
        <v>1736.96</v>
      </c>
      <c r="I77" s="18">
        <f t="shared" si="11"/>
        <v>0.32</v>
      </c>
      <c r="J77" s="16">
        <f t="shared" si="12"/>
        <v>6217.39130434783</v>
      </c>
      <c r="K77" s="16">
        <f t="shared" si="14"/>
        <v>18652.1739130435</v>
      </c>
      <c r="L77" s="16">
        <f t="shared" si="13"/>
        <v>1989.5652173913</v>
      </c>
      <c r="M77" s="16">
        <f t="shared" si="15"/>
        <v>5968.69565217391</v>
      </c>
      <c r="N77" s="19" t="s">
        <v>159</v>
      </c>
      <c r="O77" s="4">
        <f>VLOOKUP(A:A,[4]查询时间段分门店销售汇总!$D:$L,9,0)</f>
        <v>12227.22</v>
      </c>
      <c r="P77" s="4">
        <f>VLOOKUP(A:A,[4]查询时间段分门店销售汇总!$D:$M,10,0)</f>
        <v>4012.23</v>
      </c>
      <c r="Q77" s="4" t="str">
        <f>VLOOKUP(A:A,[4]查询时间段分门店销售汇总!$D:$N,11,0)</f>
        <v>32.81%</v>
      </c>
      <c r="R77" s="5">
        <f t="shared" si="16"/>
        <v>0.655538601398601</v>
      </c>
      <c r="S77" s="5">
        <f t="shared" si="17"/>
        <v>0.672212194055944</v>
      </c>
    </row>
    <row r="78" spans="1:19">
      <c r="A78" s="14">
        <v>737</v>
      </c>
      <c r="B78" s="14" t="s">
        <v>160</v>
      </c>
      <c r="C78" s="14" t="s">
        <v>142</v>
      </c>
      <c r="D78" s="15" t="s">
        <v>25</v>
      </c>
      <c r="E78" s="15">
        <f>VLOOKUP(A:A,'[3]2023.02新'!$A$1:$I$65536,9,0)</f>
        <v>8250</v>
      </c>
      <c r="F78" s="15">
        <f>VLOOKUP(A:A,'[3]2023.02新'!$A$1:$L$65536,12,0)</f>
        <v>8550</v>
      </c>
      <c r="G78" s="15">
        <f>VLOOKUP(A:A,'[2]2.26-2.28数据情况表'!$B:$E,4,0)</f>
        <v>7980</v>
      </c>
      <c r="H78" s="16">
        <f>VLOOKUP(A:A,'[2]2.26-2.28数据情况表'!$B:$G,6,0)</f>
        <v>2274.3</v>
      </c>
      <c r="I78" s="18">
        <f t="shared" si="11"/>
        <v>0.285</v>
      </c>
      <c r="J78" s="16">
        <f t="shared" si="12"/>
        <v>9326.08695652174</v>
      </c>
      <c r="K78" s="16">
        <f t="shared" si="14"/>
        <v>27978.2608695652</v>
      </c>
      <c r="L78" s="16">
        <f t="shared" si="13"/>
        <v>2953.57173913043</v>
      </c>
      <c r="M78" s="16">
        <f t="shared" si="15"/>
        <v>8860.7152173913</v>
      </c>
      <c r="N78" s="19" t="s">
        <v>161</v>
      </c>
      <c r="O78" s="4">
        <f>VLOOKUP(A:A,[4]查询时间段分门店销售汇总!$D:$L,9,0)</f>
        <v>17942.56</v>
      </c>
      <c r="P78" s="4">
        <f>VLOOKUP(A:A,[4]查询时间段分门店销售汇总!$D:$M,10,0)</f>
        <v>5277.04</v>
      </c>
      <c r="Q78" s="4" t="str">
        <f>VLOOKUP(A:A,[4]查询时间段分门店销售汇总!$D:$N,11,0)</f>
        <v>29.41%</v>
      </c>
      <c r="R78" s="5">
        <f t="shared" si="16"/>
        <v>0.641303620823621</v>
      </c>
      <c r="S78" s="5">
        <f t="shared" si="17"/>
        <v>0.595554633066474</v>
      </c>
    </row>
    <row r="79" spans="1:19">
      <c r="A79" s="14">
        <v>105751</v>
      </c>
      <c r="B79" s="14" t="s">
        <v>162</v>
      </c>
      <c r="C79" s="14" t="s">
        <v>142</v>
      </c>
      <c r="D79" s="15" t="s">
        <v>25</v>
      </c>
      <c r="E79" s="15">
        <f>VLOOKUP(A:A,'[3]2023.02新'!$A$1:$I$65536,9,0)</f>
        <v>7480</v>
      </c>
      <c r="F79" s="15">
        <f>VLOOKUP(A:A,'[3]2023.02新'!$A$1:$L$65536,12,0)</f>
        <v>8024</v>
      </c>
      <c r="G79" s="15">
        <f>VLOOKUP(A:A,'[2]2.26-2.28数据情况表'!$B:$E,4,0)</f>
        <v>7316</v>
      </c>
      <c r="H79" s="16">
        <f>VLOOKUP(A:A,'[2]2.26-2.28数据情况表'!$B:$G,6,0)</f>
        <v>2414.28</v>
      </c>
      <c r="I79" s="18">
        <f t="shared" si="11"/>
        <v>0.33</v>
      </c>
      <c r="J79" s="16">
        <f t="shared" si="12"/>
        <v>8455.65217391304</v>
      </c>
      <c r="K79" s="16">
        <f t="shared" si="14"/>
        <v>25366.9565217391</v>
      </c>
      <c r="L79" s="16">
        <f t="shared" si="13"/>
        <v>2600.11304347826</v>
      </c>
      <c r="M79" s="16">
        <f t="shared" si="15"/>
        <v>7800.33913043478</v>
      </c>
      <c r="N79" s="19" t="s">
        <v>163</v>
      </c>
      <c r="O79" s="4">
        <f>VLOOKUP(A:A,[4]查询时间段分门店销售汇总!$D:$L,9,0)</f>
        <v>14200.82</v>
      </c>
      <c r="P79" s="4">
        <f>VLOOKUP(A:A,[4]查询时间段分门店销售汇总!$D:$M,10,0)</f>
        <v>3800.36</v>
      </c>
      <c r="Q79" s="4" t="str">
        <f>VLOOKUP(A:A,[4]查询时间段分门店销售汇总!$D:$N,11,0)</f>
        <v>26.76%</v>
      </c>
      <c r="R79" s="5">
        <f t="shared" si="16"/>
        <v>0.559815679418621</v>
      </c>
      <c r="S79" s="5">
        <f t="shared" si="17"/>
        <v>0.48720445822311</v>
      </c>
    </row>
    <row r="80" spans="1:19">
      <c r="A80" s="14">
        <v>114848</v>
      </c>
      <c r="B80" s="14" t="s">
        <v>164</v>
      </c>
      <c r="C80" s="14" t="s">
        <v>142</v>
      </c>
      <c r="D80" s="15" t="s">
        <v>22</v>
      </c>
      <c r="E80" s="15">
        <f>VLOOKUP(A:A,'[3]2023.02新'!$A$1:$I$65536,9,0)</f>
        <v>4950</v>
      </c>
      <c r="F80" s="15">
        <f>VLOOKUP(A:A,'[3]2023.02新'!$A$1:$L$65536,12,0)</f>
        <v>5310</v>
      </c>
      <c r="G80" s="15"/>
      <c r="H80" s="16"/>
      <c r="I80" s="18" t="e">
        <f t="shared" si="11"/>
        <v>#DIV/0!</v>
      </c>
      <c r="J80" s="16">
        <f t="shared" si="12"/>
        <v>5595.65217391304</v>
      </c>
      <c r="K80" s="16">
        <f t="shared" si="14"/>
        <v>16786.9565217391</v>
      </c>
      <c r="L80" s="16">
        <f t="shared" si="13"/>
        <v>1688.20826086957</v>
      </c>
      <c r="M80" s="16">
        <f t="shared" si="15"/>
        <v>5064.6247826087</v>
      </c>
      <c r="N80" s="19" t="s">
        <v>57</v>
      </c>
      <c r="O80" s="4">
        <f>VLOOKUP(A:A,[4]查询时间段分门店销售汇总!$D:$L,9,0)</f>
        <v>13816.52</v>
      </c>
      <c r="P80" s="4">
        <f>VLOOKUP(A:A,[4]查询时间段分门店销售汇总!$D:$M,10,0)</f>
        <v>3519.69</v>
      </c>
      <c r="Q80" s="4" t="str">
        <f>VLOOKUP(A:A,[4]查询时间段分门店销售汇总!$D:$N,11,0)</f>
        <v>25.47%</v>
      </c>
      <c r="R80" s="5">
        <f t="shared" si="16"/>
        <v>0.82305091945092</v>
      </c>
      <c r="S80" s="5">
        <f t="shared" si="17"/>
        <v>0.694955727438326</v>
      </c>
    </row>
    <row r="81" spans="1:19">
      <c r="A81" s="14">
        <v>355</v>
      </c>
      <c r="B81" s="14" t="s">
        <v>165</v>
      </c>
      <c r="C81" s="14" t="s">
        <v>142</v>
      </c>
      <c r="D81" s="15" t="s">
        <v>36</v>
      </c>
      <c r="E81" s="15">
        <f>VLOOKUP(A:A,'[3]2023.02新'!$A$1:$I$65536,9,0)</f>
        <v>5616</v>
      </c>
      <c r="F81" s="15">
        <f>VLOOKUP(A:A,'[3]2023.02新'!$A$1:$L$65536,12,0)</f>
        <v>5876</v>
      </c>
      <c r="G81" s="15">
        <f>VLOOKUP(A:A,'[1]1.22-1.25年货节考核目标'!$B$1:$F$65536,5,0)</f>
        <v>7800</v>
      </c>
      <c r="H81" s="16">
        <f>VLOOKUP(A:A,'[2]2.26-2.28数据情况表'!$B:$G,6,0)</f>
        <v>1854.33</v>
      </c>
      <c r="I81" s="18">
        <f t="shared" si="11"/>
        <v>0.237734615384615</v>
      </c>
      <c r="J81" s="16">
        <f t="shared" si="12"/>
        <v>6348.52173913043</v>
      </c>
      <c r="K81" s="16">
        <f t="shared" si="14"/>
        <v>19045.5652173913</v>
      </c>
      <c r="L81" s="16">
        <f t="shared" si="13"/>
        <v>1878.5275826087</v>
      </c>
      <c r="M81" s="16">
        <f t="shared" si="15"/>
        <v>5635.58274782609</v>
      </c>
      <c r="N81" s="19" t="s">
        <v>166</v>
      </c>
      <c r="O81" s="4">
        <f>VLOOKUP(A:A,[4]查询时间段分门店销售汇总!$D:$L,9,0)</f>
        <v>10628.46</v>
      </c>
      <c r="P81" s="4">
        <f>VLOOKUP(A:A,[4]查询时间段分门店销售汇总!$D:$M,10,0)</f>
        <v>2858.21</v>
      </c>
      <c r="Q81" s="4" t="str">
        <f>VLOOKUP(A:A,[4]查询时间段分门店销售汇总!$D:$N,11,0)</f>
        <v>26.89%</v>
      </c>
      <c r="R81" s="5">
        <f t="shared" si="16"/>
        <v>0.558054322813938</v>
      </c>
      <c r="S81" s="5">
        <f t="shared" si="17"/>
        <v>0.507172040212265</v>
      </c>
    </row>
    <row r="82" spans="1:19">
      <c r="A82" s="14">
        <v>122198</v>
      </c>
      <c r="B82" s="14" t="s">
        <v>167</v>
      </c>
      <c r="C82" s="14" t="s">
        <v>142</v>
      </c>
      <c r="D82" s="15" t="s">
        <v>36</v>
      </c>
      <c r="E82" s="15">
        <f>VLOOKUP(A:A,'[3]2023.02新'!$A$1:$I$65536,9,0)</f>
        <v>5280</v>
      </c>
      <c r="F82" s="15">
        <f>VLOOKUP(A:A,'[3]2023.02新'!$A$1:$L$65536,12,0)</f>
        <v>5664</v>
      </c>
      <c r="G82" s="15">
        <f>VLOOKUP(A:A,'[1]1.22-1.25年货节考核目标'!$B$1:$F$65536,5,0)</f>
        <v>4000</v>
      </c>
      <c r="H82" s="16">
        <f>VLOOKUP(A:A,'[2]2.26-2.28数据情况表'!$B:$G,6,0)</f>
        <v>705.64</v>
      </c>
      <c r="I82" s="18">
        <f t="shared" si="11"/>
        <v>0.17641</v>
      </c>
      <c r="J82" s="16">
        <f t="shared" si="12"/>
        <v>5968.69565217391</v>
      </c>
      <c r="K82" s="16">
        <f t="shared" si="14"/>
        <v>17906.0869565217</v>
      </c>
      <c r="L82" s="16">
        <f t="shared" si="13"/>
        <v>1704.06260869565</v>
      </c>
      <c r="M82" s="16">
        <f t="shared" si="15"/>
        <v>5112.18782608696</v>
      </c>
      <c r="N82" s="19" t="s">
        <v>168</v>
      </c>
      <c r="O82" s="4">
        <f>VLOOKUP(A:A,[4]查询时间段分门店销售汇总!$D:$L,9,0)</f>
        <v>12507.92</v>
      </c>
      <c r="P82" s="4">
        <f>VLOOKUP(A:A,[4]查询时间段分门店销售汇总!$D:$M,10,0)</f>
        <v>3030.69</v>
      </c>
      <c r="Q82" s="4" t="str">
        <f>VLOOKUP(A:A,[4]查询时间段分门店销售汇总!$D:$N,11,0)</f>
        <v>24.23%</v>
      </c>
      <c r="R82" s="5">
        <f t="shared" si="16"/>
        <v>0.698528943278943</v>
      </c>
      <c r="S82" s="5">
        <f t="shared" si="17"/>
        <v>0.592836199119036</v>
      </c>
    </row>
    <row r="83" spans="1:19">
      <c r="A83" s="14">
        <v>515</v>
      </c>
      <c r="B83" s="14" t="s">
        <v>169</v>
      </c>
      <c r="C83" s="14" t="s">
        <v>142</v>
      </c>
      <c r="D83" s="15" t="s">
        <v>25</v>
      </c>
      <c r="E83" s="15">
        <f>VLOOKUP(A:A,'[3]2023.02新'!$A$1:$I$65536,9,0)</f>
        <v>6380</v>
      </c>
      <c r="F83" s="15">
        <f>VLOOKUP(A:A,'[3]2023.02新'!$A$1:$L$65536,12,0)</f>
        <v>6612</v>
      </c>
      <c r="G83" s="15">
        <f>VLOOKUP(A:A,'[2]2.26-2.28数据情况表'!$B:$E,4,0)</f>
        <v>6498</v>
      </c>
      <c r="H83" s="16">
        <f>VLOOKUP(A:A,'[2]2.26-2.28数据情况表'!$B:$G,6,0)</f>
        <v>2087.1576</v>
      </c>
      <c r="I83" s="18">
        <f t="shared" si="11"/>
        <v>0.3212</v>
      </c>
      <c r="J83" s="16">
        <f t="shared" si="12"/>
        <v>7212.17391304348</v>
      </c>
      <c r="K83" s="16">
        <f t="shared" si="14"/>
        <v>21636.5217391304</v>
      </c>
      <c r="L83" s="16">
        <f t="shared" si="13"/>
        <v>2058.35443478261</v>
      </c>
      <c r="M83" s="16">
        <f t="shared" si="15"/>
        <v>6175.06330434783</v>
      </c>
      <c r="N83" s="19" t="s">
        <v>170</v>
      </c>
      <c r="O83" s="4">
        <f>VLOOKUP(A:A,[4]查询时间段分门店销售汇总!$D:$L,9,0)</f>
        <v>14196.05</v>
      </c>
      <c r="P83" s="4">
        <f>VLOOKUP(A:A,[4]查询时间段分门店销售汇总!$D:$M,10,0)</f>
        <v>3304.92</v>
      </c>
      <c r="Q83" s="4" t="str">
        <f>VLOOKUP(A:A,[4]查询时间段分门店销售汇总!$D:$N,11,0)</f>
        <v>23.28%</v>
      </c>
      <c r="R83" s="5">
        <f t="shared" si="16"/>
        <v>0.65611516357206</v>
      </c>
      <c r="S83" s="5">
        <f t="shared" si="17"/>
        <v>0.535204229837292</v>
      </c>
    </row>
    <row r="84" spans="1:19">
      <c r="A84" s="14">
        <v>104430</v>
      </c>
      <c r="B84" s="14" t="s">
        <v>171</v>
      </c>
      <c r="C84" s="14" t="s">
        <v>142</v>
      </c>
      <c r="D84" s="15" t="s">
        <v>22</v>
      </c>
      <c r="E84" s="15">
        <f>VLOOKUP(A:A,'[3]2023.02新'!$A$1:$I$65536,9,0)</f>
        <v>4025</v>
      </c>
      <c r="F84" s="15">
        <f>VLOOKUP(A:A,'[3]2023.02新'!$A$1:$L$65536,12,0)</f>
        <v>4375</v>
      </c>
      <c r="G84" s="15">
        <f>VLOOKUP(A:A,'[1]1.22-1.25年货节考核目标'!$B$1:$F$65536,5,0)</f>
        <v>5300</v>
      </c>
      <c r="H84" s="16">
        <f>VLOOKUP(A:A,'[2]2.26-2.28数据情况表'!$B:$G,6,0)</f>
        <v>1110.9</v>
      </c>
      <c r="I84" s="18">
        <f t="shared" si="11"/>
        <v>0.209603773584906</v>
      </c>
      <c r="J84" s="16">
        <f t="shared" si="12"/>
        <v>4550</v>
      </c>
      <c r="K84" s="16">
        <f t="shared" si="14"/>
        <v>13650</v>
      </c>
      <c r="L84" s="16">
        <f t="shared" si="13"/>
        <v>1270.815</v>
      </c>
      <c r="M84" s="16">
        <f t="shared" si="15"/>
        <v>3812.445</v>
      </c>
      <c r="N84" s="19" t="s">
        <v>172</v>
      </c>
      <c r="O84" s="4">
        <f>VLOOKUP(A:A,[4]查询时间段分门店销售汇总!$D:$L,9,0)</f>
        <v>7793.71</v>
      </c>
      <c r="P84" s="4">
        <f>VLOOKUP(A:A,[4]查询时间段分门店销售汇总!$D:$M,10,0)</f>
        <v>1986.91</v>
      </c>
      <c r="Q84" s="4" t="str">
        <f>VLOOKUP(A:A,[4]查询时间段分门店销售汇总!$D:$N,11,0)</f>
        <v>25.49%</v>
      </c>
      <c r="R84" s="5">
        <f t="shared" si="16"/>
        <v>0.570967765567766</v>
      </c>
      <c r="S84" s="5">
        <f t="shared" si="17"/>
        <v>0.521164239746409</v>
      </c>
    </row>
    <row r="85" spans="1:19">
      <c r="A85" s="14">
        <v>118758</v>
      </c>
      <c r="B85" s="14" t="s">
        <v>173</v>
      </c>
      <c r="C85" s="14" t="s">
        <v>142</v>
      </c>
      <c r="D85" s="15" t="s">
        <v>36</v>
      </c>
      <c r="E85" s="15">
        <f>VLOOKUP(A:A,'[3]2023.02新'!$A$1:$I$65536,9,0)</f>
        <v>4025</v>
      </c>
      <c r="F85" s="15">
        <f>VLOOKUP(A:A,'[3]2023.02新'!$A$1:$L$65536,12,0)</f>
        <v>4375</v>
      </c>
      <c r="G85" s="15">
        <f>VLOOKUP(A:A,'[1]1.22-1.25年货节考核目标'!$B$1:$F$65536,5,0)</f>
        <v>4200</v>
      </c>
      <c r="H85" s="16">
        <f>VLOOKUP(A:A,'[2]2.26-2.28数据情况表'!$B:$G,6,0)</f>
        <v>785.4</v>
      </c>
      <c r="I85" s="18">
        <f t="shared" si="11"/>
        <v>0.187</v>
      </c>
      <c r="J85" s="16">
        <f t="shared" si="12"/>
        <v>4550</v>
      </c>
      <c r="K85" s="16">
        <f t="shared" si="14"/>
        <v>13650</v>
      </c>
      <c r="L85" s="16">
        <f t="shared" si="13"/>
        <v>1249.885</v>
      </c>
      <c r="M85" s="16">
        <f t="shared" si="15"/>
        <v>3749.655</v>
      </c>
      <c r="N85" s="19" t="s">
        <v>174</v>
      </c>
      <c r="O85" s="4">
        <f>VLOOKUP(A:A,[4]查询时间段分门店销售汇总!$D:$L,9,0)</f>
        <v>4661.01</v>
      </c>
      <c r="P85" s="4">
        <f>VLOOKUP(A:A,[4]查询时间段分门店销售汇总!$D:$M,10,0)</f>
        <v>1514.76</v>
      </c>
      <c r="Q85" s="4" t="str">
        <f>VLOOKUP(A:A,[4]查询时间段分门店销售汇总!$D:$N,11,0)</f>
        <v>32.49%</v>
      </c>
      <c r="R85" s="5">
        <f t="shared" si="16"/>
        <v>0.341465934065934</v>
      </c>
      <c r="S85" s="5">
        <f t="shared" si="17"/>
        <v>0.403973165531229</v>
      </c>
    </row>
    <row r="86" spans="1:19">
      <c r="A86" s="14">
        <v>712</v>
      </c>
      <c r="B86" s="14" t="s">
        <v>175</v>
      </c>
      <c r="C86" s="14" t="s">
        <v>142</v>
      </c>
      <c r="D86" s="15" t="s">
        <v>28</v>
      </c>
      <c r="E86" s="15">
        <f>VLOOKUP(A:A,'[3]2023.02新'!$A$1:$I$65536,9,0)</f>
        <v>11025</v>
      </c>
      <c r="F86" s="15">
        <f>VLOOKUP(A:A,'[3]2023.02新'!$A$1:$L$65536,12,0)</f>
        <v>11550</v>
      </c>
      <c r="G86" s="15">
        <f>VLOOKUP(A:A,'[2]2.26-2.28数据情况表'!$B:$E,4,0)</f>
        <v>9900</v>
      </c>
      <c r="H86" s="16">
        <f>VLOOKUP(A:A,'[2]2.26-2.28数据情况表'!$B:$G,6,0)</f>
        <v>3316.5</v>
      </c>
      <c r="I86" s="18">
        <f t="shared" si="11"/>
        <v>0.335</v>
      </c>
      <c r="J86" s="16">
        <f t="shared" si="12"/>
        <v>12463.0434782609</v>
      </c>
      <c r="K86" s="16">
        <f t="shared" si="14"/>
        <v>37389.1304347826</v>
      </c>
      <c r="L86" s="16">
        <f t="shared" si="13"/>
        <v>3988.17391304348</v>
      </c>
      <c r="M86" s="16">
        <f t="shared" si="15"/>
        <v>11964.5217391304</v>
      </c>
      <c r="N86" s="19">
        <v>0.32</v>
      </c>
      <c r="O86" s="4">
        <f>VLOOKUP(A:A,[4]查询时间段分门店销售汇总!$D:$L,9,0)</f>
        <v>20825.98</v>
      </c>
      <c r="P86" s="4">
        <f>VLOOKUP(A:A,[4]查询时间段分门店销售汇总!$D:$M,10,0)</f>
        <v>7069.05</v>
      </c>
      <c r="Q86" s="4" t="str">
        <f>VLOOKUP(A:A,[4]查询时间段分门店销售汇总!$D:$N,11,0)</f>
        <v>33.94%</v>
      </c>
      <c r="R86" s="5">
        <f t="shared" si="16"/>
        <v>0.557006267806268</v>
      </c>
      <c r="S86" s="5">
        <f t="shared" si="17"/>
        <v>0.590834314495029</v>
      </c>
    </row>
    <row r="87" spans="1:19">
      <c r="A87" s="14">
        <v>707</v>
      </c>
      <c r="B87" s="14" t="s">
        <v>176</v>
      </c>
      <c r="C87" s="14" t="s">
        <v>142</v>
      </c>
      <c r="D87" s="15" t="s">
        <v>28</v>
      </c>
      <c r="E87" s="15">
        <f>VLOOKUP(A:A,'[3]2023.02新'!$A$1:$I$65536,9,0)</f>
        <v>10800</v>
      </c>
      <c r="F87" s="15">
        <f>VLOOKUP(A:A,'[3]2023.02新'!$A$1:$L$65536,12,0)</f>
        <v>11000</v>
      </c>
      <c r="G87" s="15">
        <f>VLOOKUP(A:A,'[2]2.26-2.28数据情况表'!$B:$E,4,0)</f>
        <v>10560</v>
      </c>
      <c r="H87" s="16">
        <f>VLOOKUP(A:A,'[2]2.26-2.28数据情况表'!$B:$G,6,0)</f>
        <v>3379.2</v>
      </c>
      <c r="I87" s="18">
        <f t="shared" si="11"/>
        <v>0.32</v>
      </c>
      <c r="J87" s="16">
        <f t="shared" si="12"/>
        <v>12208.6956521739</v>
      </c>
      <c r="K87" s="16">
        <f t="shared" si="14"/>
        <v>36626.0869565217</v>
      </c>
      <c r="L87" s="16">
        <f t="shared" si="13"/>
        <v>3662.60869565217</v>
      </c>
      <c r="M87" s="16">
        <f t="shared" si="15"/>
        <v>10987.8260869565</v>
      </c>
      <c r="N87" s="19">
        <v>0.3</v>
      </c>
      <c r="O87" s="4">
        <f>VLOOKUP(A:A,[4]查询时间段分门店销售汇总!$D:$L,9,0)</f>
        <v>21973.95</v>
      </c>
      <c r="P87" s="4">
        <f>VLOOKUP(A:A,[4]查询时间段分门店销售汇总!$D:$M,10,0)</f>
        <v>7103.3</v>
      </c>
      <c r="Q87" s="4" t="str">
        <f>VLOOKUP(A:A,[4]查询时间段分门店销售汇总!$D:$N,11,0)</f>
        <v>32.32%</v>
      </c>
      <c r="R87" s="5">
        <f t="shared" si="16"/>
        <v>0.599953525641026</v>
      </c>
      <c r="S87" s="5">
        <f t="shared" si="17"/>
        <v>0.646470006331118</v>
      </c>
    </row>
    <row r="88" spans="1:19">
      <c r="A88" s="14">
        <v>511</v>
      </c>
      <c r="B88" s="14" t="s">
        <v>177</v>
      </c>
      <c r="C88" s="14" t="s">
        <v>142</v>
      </c>
      <c r="D88" s="15" t="s">
        <v>28</v>
      </c>
      <c r="E88" s="15">
        <f>VLOOKUP(A:A,'[3]2023.02新'!$A$1:$I$65536,9,0)</f>
        <v>8910</v>
      </c>
      <c r="F88" s="15">
        <f>VLOOKUP(A:A,'[3]2023.02新'!$A$1:$L$65536,12,0)</f>
        <v>9396</v>
      </c>
      <c r="G88" s="15">
        <f>VLOOKUP(A:A,'[2]2.26-2.28数据情况表'!$B:$E,4,0)</f>
        <v>8816</v>
      </c>
      <c r="H88" s="16">
        <f>VLOOKUP(A:A,'[2]2.26-2.28数据情况表'!$B:$G,6,0)</f>
        <v>2785.856</v>
      </c>
      <c r="I88" s="18">
        <f t="shared" si="11"/>
        <v>0.316</v>
      </c>
      <c r="J88" s="16">
        <f t="shared" si="12"/>
        <v>10072.1739130435</v>
      </c>
      <c r="K88" s="16">
        <f t="shared" si="14"/>
        <v>30216.5217391304</v>
      </c>
      <c r="L88" s="16">
        <f t="shared" si="13"/>
        <v>3021.65217391304</v>
      </c>
      <c r="M88" s="16">
        <f t="shared" si="15"/>
        <v>9064.95652173913</v>
      </c>
      <c r="N88" s="19">
        <v>0.3</v>
      </c>
      <c r="O88" s="4">
        <f>VLOOKUP(A:A,[4]查询时间段分门店销售汇总!$D:$L,9,0)</f>
        <v>24507.93</v>
      </c>
      <c r="P88" s="4">
        <f>VLOOKUP(A:A,[4]查询时间段分门店销售汇总!$D:$M,10,0)</f>
        <v>7292.05</v>
      </c>
      <c r="Q88" s="4" t="str">
        <f>VLOOKUP(A:A,[4]查询时间段分门店销售汇总!$D:$N,11,0)</f>
        <v>29.75%</v>
      </c>
      <c r="R88" s="5">
        <f t="shared" si="16"/>
        <v>0.811077138910472</v>
      </c>
      <c r="S88" s="5">
        <f t="shared" si="17"/>
        <v>0.80442194979232</v>
      </c>
    </row>
    <row r="89" spans="1:19">
      <c r="A89" s="14">
        <v>571</v>
      </c>
      <c r="B89" s="14" t="s">
        <v>178</v>
      </c>
      <c r="C89" s="14" t="s">
        <v>142</v>
      </c>
      <c r="D89" s="15" t="s">
        <v>28</v>
      </c>
      <c r="E89" s="15">
        <f>VLOOKUP(A:A,'[3]2023.02新'!$A$1:$I$65536,9,0)</f>
        <v>15120</v>
      </c>
      <c r="F89" s="15">
        <f>VLOOKUP(A:A,'[3]2023.02新'!$A$1:$L$65536,12,0)</f>
        <v>15400</v>
      </c>
      <c r="G89" s="15">
        <f>VLOOKUP(A:A,'[2]2.26-2.28数据情况表'!$B:$E,4,0)</f>
        <v>14300</v>
      </c>
      <c r="H89" s="16">
        <f>VLOOKUP(A:A,'[2]2.26-2.28数据情况表'!$B:$G,6,0)</f>
        <v>4004</v>
      </c>
      <c r="I89" s="18">
        <f t="shared" si="11"/>
        <v>0.28</v>
      </c>
      <c r="J89" s="16">
        <f t="shared" si="12"/>
        <v>17092.1739130435</v>
      </c>
      <c r="K89" s="16">
        <f t="shared" si="14"/>
        <v>51276.5217391304</v>
      </c>
      <c r="L89" s="16">
        <f t="shared" si="13"/>
        <v>4956.73043478261</v>
      </c>
      <c r="M89" s="16">
        <f t="shared" si="15"/>
        <v>14870.1913043478</v>
      </c>
      <c r="N89" s="19">
        <v>0.29</v>
      </c>
      <c r="O89" s="4">
        <f>VLOOKUP(A:A,[4]查询时间段分门店销售汇总!$D:$L,9,0)</f>
        <v>32661.7</v>
      </c>
      <c r="P89" s="4">
        <f>VLOOKUP(A:A,[4]查询时间段分门店销售汇总!$D:$M,10,0)</f>
        <v>10005.94</v>
      </c>
      <c r="Q89" s="4" t="str">
        <f>VLOOKUP(A:A,[4]查询时间段分门店销售汇总!$D:$N,11,0)</f>
        <v>30.63%</v>
      </c>
      <c r="R89" s="5">
        <f t="shared" si="16"/>
        <v>0.636971832180166</v>
      </c>
      <c r="S89" s="5">
        <f t="shared" si="17"/>
        <v>0.672885761535187</v>
      </c>
    </row>
    <row r="90" spans="1:19">
      <c r="A90" s="14">
        <v>52</v>
      </c>
      <c r="B90" s="14" t="s">
        <v>179</v>
      </c>
      <c r="C90" s="14" t="s">
        <v>180</v>
      </c>
      <c r="D90" s="15" t="s">
        <v>19</v>
      </c>
      <c r="E90" s="15">
        <f>VLOOKUP(A:A,'[3]2023.02新'!$A$1:$I$65536,9,0)</f>
        <v>4400</v>
      </c>
      <c r="F90" s="15">
        <f>VLOOKUP(A:A,'[3]2023.02新'!$A$1:$L$65536,12,0)</f>
        <v>4640</v>
      </c>
      <c r="G90" s="15">
        <f>VLOOKUP(A:A,'[1]1.22-1.25年货节考核目标'!$B$1:$F$65536,5,0)</f>
        <v>5000</v>
      </c>
      <c r="H90" s="16">
        <f>VLOOKUP(A:A,'[2]2.26-2.28数据情况表'!$B:$G,6,0)</f>
        <v>1182.852</v>
      </c>
      <c r="I90" s="18">
        <f t="shared" si="11"/>
        <v>0.2365704</v>
      </c>
      <c r="J90" s="16">
        <f t="shared" si="12"/>
        <v>4973.91304347826</v>
      </c>
      <c r="K90" s="16">
        <f t="shared" si="14"/>
        <v>14921.7391304348</v>
      </c>
      <c r="L90" s="16">
        <f t="shared" si="13"/>
        <v>1740.86956521739</v>
      </c>
      <c r="M90" s="16">
        <f t="shared" si="15"/>
        <v>5222.60869565217</v>
      </c>
      <c r="N90" s="19">
        <v>0.35</v>
      </c>
      <c r="O90" s="4">
        <f>VLOOKUP(A:A,[4]查询时间段分门店销售汇总!$D:$L,9,0)</f>
        <v>5059.47</v>
      </c>
      <c r="P90" s="4">
        <f>VLOOKUP(A:A,[4]查询时间段分门店销售汇总!$D:$M,10,0)</f>
        <v>1529.7</v>
      </c>
      <c r="Q90" s="4" t="str">
        <f>VLOOKUP(A:A,[4]查询时间段分门店销售汇总!$D:$N,11,0)</f>
        <v>30.23%</v>
      </c>
      <c r="R90" s="5">
        <f t="shared" si="16"/>
        <v>0.339067045454546</v>
      </c>
      <c r="S90" s="5">
        <f t="shared" si="17"/>
        <v>0.2928996003996</v>
      </c>
    </row>
    <row r="91" spans="1:19">
      <c r="A91" s="20">
        <v>56</v>
      </c>
      <c r="B91" s="20" t="s">
        <v>181</v>
      </c>
      <c r="C91" s="14" t="s">
        <v>180</v>
      </c>
      <c r="D91" s="15" t="s">
        <v>22</v>
      </c>
      <c r="E91" s="15">
        <f>VLOOKUP(A:A,'[3]2023.02新'!$A$1:$I$65536,9,0)</f>
        <v>4400</v>
      </c>
      <c r="F91" s="15">
        <f>VLOOKUP(A:A,'[3]2023.02新'!$A$1:$L$65536,12,0)</f>
        <v>4720</v>
      </c>
      <c r="G91" s="15">
        <f>VLOOKUP(A:A,'[1]1.22-1.25年货节考核目标'!$B$1:$F$65536,5,0)</f>
        <v>5000</v>
      </c>
      <c r="H91" s="16">
        <f>VLOOKUP(A:A,'[2]2.26-2.28数据情况表'!$B:$G,6,0)</f>
        <v>998.25</v>
      </c>
      <c r="I91" s="18">
        <f t="shared" si="11"/>
        <v>0.19965</v>
      </c>
      <c r="J91" s="16">
        <f t="shared" si="12"/>
        <v>4973.91304347826</v>
      </c>
      <c r="K91" s="16">
        <f t="shared" si="14"/>
        <v>14921.7391304348</v>
      </c>
      <c r="L91" s="16">
        <f t="shared" si="13"/>
        <v>1641.39130434783</v>
      </c>
      <c r="M91" s="16">
        <f t="shared" si="15"/>
        <v>4924.17391304348</v>
      </c>
      <c r="N91" s="19">
        <v>0.33</v>
      </c>
      <c r="O91" s="4">
        <f>VLOOKUP(A:A,[4]查询时间段分门店销售汇总!$D:$L,9,0)</f>
        <v>10462.28</v>
      </c>
      <c r="P91" s="4">
        <f>VLOOKUP(A:A,[4]查询时间段分门店销售汇总!$D:$M,10,0)</f>
        <v>3771.53</v>
      </c>
      <c r="Q91" s="4" t="str">
        <f>VLOOKUP(A:A,[4]查询时间段分门店销售汇总!$D:$N,11,0)</f>
        <v>36.04%</v>
      </c>
      <c r="R91" s="5">
        <f t="shared" si="16"/>
        <v>0.701143473193473</v>
      </c>
      <c r="S91" s="5">
        <f t="shared" si="17"/>
        <v>0.765921363989546</v>
      </c>
    </row>
    <row r="92" spans="1:19">
      <c r="A92" s="14">
        <v>54</v>
      </c>
      <c r="B92" s="14" t="s">
        <v>182</v>
      </c>
      <c r="C92" s="14" t="s">
        <v>180</v>
      </c>
      <c r="D92" s="15" t="s">
        <v>25</v>
      </c>
      <c r="E92" s="15">
        <f>VLOOKUP(A:A,'[3]2023.02新'!$A$1:$I$65536,9,0)</f>
        <v>8424</v>
      </c>
      <c r="F92" s="15">
        <f>VLOOKUP(A:A,'[3]2023.02新'!$A$1:$L$65536,12,0)</f>
        <v>8892</v>
      </c>
      <c r="G92" s="15">
        <f>VLOOKUP(A:A,'[2]2.26-2.28数据情况表'!$B:$E,4,0)</f>
        <v>7980</v>
      </c>
      <c r="H92" s="16">
        <f>VLOOKUP(A:A,'[2]2.26-2.28数据情况表'!$B:$G,6,0)</f>
        <v>2494.548</v>
      </c>
      <c r="I92" s="18">
        <f t="shared" si="11"/>
        <v>0.3126</v>
      </c>
      <c r="J92" s="16">
        <f t="shared" si="12"/>
        <v>9522.78260869565</v>
      </c>
      <c r="K92" s="16">
        <f t="shared" si="14"/>
        <v>28568.347826087</v>
      </c>
      <c r="L92" s="16">
        <f t="shared" si="13"/>
        <v>3102.52257391304</v>
      </c>
      <c r="M92" s="16">
        <f t="shared" si="15"/>
        <v>9307.56772173913</v>
      </c>
      <c r="N92" s="19" t="s">
        <v>183</v>
      </c>
      <c r="O92" s="4">
        <f>VLOOKUP(A:A,[4]查询时间段分门店销售汇总!$D:$L,9,0)</f>
        <v>24131.73</v>
      </c>
      <c r="P92" s="4">
        <f>VLOOKUP(A:A,[4]查询时间段分门店销售汇总!$D:$M,10,0)</f>
        <v>6205.95</v>
      </c>
      <c r="Q92" s="4" t="str">
        <f>VLOOKUP(A:A,[4]查询时间段分门店销售汇总!$D:$N,11,0)</f>
        <v>25.71%</v>
      </c>
      <c r="R92" s="5">
        <f t="shared" si="16"/>
        <v>0.844701630871503</v>
      </c>
      <c r="S92" s="5">
        <f t="shared" si="17"/>
        <v>0.666763883490757</v>
      </c>
    </row>
    <row r="93" spans="1:19">
      <c r="A93" s="14">
        <v>367</v>
      </c>
      <c r="B93" s="14" t="s">
        <v>184</v>
      </c>
      <c r="C93" s="14" t="s">
        <v>180</v>
      </c>
      <c r="D93" s="15" t="s">
        <v>36</v>
      </c>
      <c r="E93" s="15">
        <f>VLOOKUP(A:A,'[3]2023.02新'!$A$1:$I$65536,9,0)</f>
        <v>5280</v>
      </c>
      <c r="F93" s="15">
        <f>VLOOKUP(A:A,'[3]2023.02新'!$A$1:$L$65536,12,0)</f>
        <v>5568</v>
      </c>
      <c r="G93" s="15">
        <f>VLOOKUP(A:A,'[1]1.22-1.25年货节考核目标'!$B$1:$F$65536,5,0)</f>
        <v>7200</v>
      </c>
      <c r="H93" s="16">
        <f>VLOOKUP(A:A,'[2]2.26-2.28数据情况表'!$B:$G,6,0)</f>
        <v>1396.4544</v>
      </c>
      <c r="I93" s="18">
        <f t="shared" si="11"/>
        <v>0.193952</v>
      </c>
      <c r="J93" s="16">
        <f t="shared" si="12"/>
        <v>5968.69565217391</v>
      </c>
      <c r="K93" s="16">
        <f t="shared" si="14"/>
        <v>17906.0869565217</v>
      </c>
      <c r="L93" s="16">
        <f t="shared" si="13"/>
        <v>1944.60104347826</v>
      </c>
      <c r="M93" s="16">
        <f t="shared" si="15"/>
        <v>5833.80313043478</v>
      </c>
      <c r="N93" s="19" t="s">
        <v>183</v>
      </c>
      <c r="O93" s="4">
        <f>VLOOKUP(A:A,[4]查询时间段分门店销售汇总!$D:$L,9,0)</f>
        <v>11447.44</v>
      </c>
      <c r="P93" s="4">
        <f>VLOOKUP(A:A,[4]查询时间段分门店销售汇总!$D:$M,10,0)</f>
        <v>3144.01</v>
      </c>
      <c r="Q93" s="4" t="str">
        <f>VLOOKUP(A:A,[4]查询时间段分门店销售汇总!$D:$N,11,0)</f>
        <v>27.46%</v>
      </c>
      <c r="R93" s="5">
        <f t="shared" si="16"/>
        <v>0.63930439005439</v>
      </c>
      <c r="S93" s="5">
        <f t="shared" si="17"/>
        <v>0.538929739263533</v>
      </c>
    </row>
    <row r="94" spans="1:19">
      <c r="A94" s="14">
        <v>104838</v>
      </c>
      <c r="B94" s="14" t="s">
        <v>185</v>
      </c>
      <c r="C94" s="14" t="s">
        <v>180</v>
      </c>
      <c r="D94" s="15" t="s">
        <v>22</v>
      </c>
      <c r="E94" s="15">
        <f>VLOOKUP(A:A,'[3]2023.02新'!$A$1:$I$65536,9,0)</f>
        <v>5025.5</v>
      </c>
      <c r="F94" s="15">
        <f>VLOOKUP(A:A,'[3]2023.02新'!$A$1:$L$65536,12,0)</f>
        <v>5462.5</v>
      </c>
      <c r="G94" s="15">
        <f>VLOOKUP(A:A,'[1]1.22-1.25年货节考核目标'!$B$1:$F$65536,5,0)</f>
        <v>5800</v>
      </c>
      <c r="H94" s="16">
        <f>VLOOKUP(A:A,'[2]2.26-2.28数据情况表'!$B:$G,6,0)</f>
        <v>1317.5</v>
      </c>
      <c r="I94" s="18">
        <f t="shared" si="11"/>
        <v>0.227155172413793</v>
      </c>
      <c r="J94" s="16">
        <f t="shared" si="12"/>
        <v>5681</v>
      </c>
      <c r="K94" s="16">
        <f t="shared" si="14"/>
        <v>17043</v>
      </c>
      <c r="L94" s="16">
        <f t="shared" si="13"/>
        <v>1773.6082</v>
      </c>
      <c r="M94" s="16">
        <f t="shared" si="15"/>
        <v>5320.8246</v>
      </c>
      <c r="N94" s="19" t="s">
        <v>186</v>
      </c>
      <c r="O94" s="4">
        <f>VLOOKUP(A:A,[4]查询时间段分门店销售汇总!$D:$L,9,0)</f>
        <v>9008.75</v>
      </c>
      <c r="P94" s="4">
        <f>VLOOKUP(A:A,[4]查询时间段分门店销售汇总!$D:$M,10,0)</f>
        <v>2594.34</v>
      </c>
      <c r="Q94" s="4" t="str">
        <f>VLOOKUP(A:A,[4]查询时间段分门店销售汇总!$D:$N,11,0)</f>
        <v>28.79%</v>
      </c>
      <c r="R94" s="5">
        <f t="shared" si="16"/>
        <v>0.528589450214164</v>
      </c>
      <c r="S94" s="5">
        <f t="shared" si="17"/>
        <v>0.487582319477323</v>
      </c>
    </row>
    <row r="95" spans="1:19">
      <c r="A95" s="14">
        <v>754</v>
      </c>
      <c r="B95" s="14" t="s">
        <v>187</v>
      </c>
      <c r="C95" s="14" t="s">
        <v>180</v>
      </c>
      <c r="D95" s="15" t="s">
        <v>22</v>
      </c>
      <c r="E95" s="15">
        <f>VLOOKUP(A:A,'[3]2023.02新'!$A$1:$I$65536,9,0)</f>
        <v>4752</v>
      </c>
      <c r="F95" s="15">
        <f>VLOOKUP(A:A,'[3]2023.02新'!$A$1:$L$65536,12,0)</f>
        <v>4972</v>
      </c>
      <c r="G95" s="15">
        <f>VLOOKUP(A:A,'[1]1.22-1.25年货节考核目标'!$B$1:$F$65536,5,0)</f>
        <v>5800</v>
      </c>
      <c r="H95" s="16">
        <f>VLOOKUP(A:A,'[2]2.26-2.28数据情况表'!$B:$G,6,0)</f>
        <v>1278.03</v>
      </c>
      <c r="I95" s="18">
        <f t="shared" si="11"/>
        <v>0.22035</v>
      </c>
      <c r="J95" s="16">
        <f t="shared" si="12"/>
        <v>5371.82608695652</v>
      </c>
      <c r="K95" s="16">
        <f t="shared" si="14"/>
        <v>16115.4782608696</v>
      </c>
      <c r="L95" s="16">
        <f t="shared" si="13"/>
        <v>1668.4891826087</v>
      </c>
      <c r="M95" s="16">
        <f t="shared" si="15"/>
        <v>5005.46754782609</v>
      </c>
      <c r="N95" s="19" t="s">
        <v>188</v>
      </c>
      <c r="O95" s="4">
        <f>VLOOKUP(A:A,[4]查询时间段分门店销售汇总!$D:$L,9,0)</f>
        <v>8197.27</v>
      </c>
      <c r="P95" s="4">
        <f>VLOOKUP(A:A,[4]查询时间段分门店销售汇总!$D:$M,10,0)</f>
        <v>2348.45</v>
      </c>
      <c r="Q95" s="4" t="str">
        <f>VLOOKUP(A:A,[4]查询时间段分门店销售汇总!$D:$N,11,0)</f>
        <v>28.64%</v>
      </c>
      <c r="R95" s="5">
        <f t="shared" si="16"/>
        <v>0.508658189804023</v>
      </c>
      <c r="S95" s="5">
        <f t="shared" si="17"/>
        <v>0.46917695051683</v>
      </c>
    </row>
    <row r="96" spans="1:19">
      <c r="A96" s="14">
        <v>122176</v>
      </c>
      <c r="B96" s="14" t="s">
        <v>189</v>
      </c>
      <c r="C96" s="14" t="s">
        <v>180</v>
      </c>
      <c r="D96" s="15" t="s">
        <v>190</v>
      </c>
      <c r="E96" s="15">
        <f>VLOOKUP(A:A,'[3]2023.02新'!$A$1:$I$65536,9,0)</f>
        <v>2090</v>
      </c>
      <c r="F96" s="15">
        <f>VLOOKUP(A:A,'[3]2023.02新'!$A$1:$L$65536,12,0)</f>
        <v>2242</v>
      </c>
      <c r="G96" s="15">
        <f>VLOOKUP(A:A,'[1]1.22-1.25年货节考核目标'!$B$1:$F$65536,5,0)</f>
        <v>3000</v>
      </c>
      <c r="H96" s="16">
        <f>VLOOKUP(A:A,'[2]2.26-2.28数据情况表'!$B:$G,6,0)</f>
        <v>398.84</v>
      </c>
      <c r="I96" s="18">
        <f t="shared" si="11"/>
        <v>0.132946666666667</v>
      </c>
      <c r="J96" s="16">
        <f t="shared" si="12"/>
        <v>2362.60869565217</v>
      </c>
      <c r="K96" s="16">
        <f t="shared" si="14"/>
        <v>7087.82608695652</v>
      </c>
      <c r="L96" s="16">
        <f t="shared" si="13"/>
        <v>826.913043478261</v>
      </c>
      <c r="M96" s="16">
        <f t="shared" si="15"/>
        <v>2480.73913043478</v>
      </c>
      <c r="N96" s="19">
        <v>0.35</v>
      </c>
      <c r="O96" s="4">
        <f>VLOOKUP(A:A,[4]查询时间段分门店销售汇总!$D:$L,9,0)</f>
        <v>2011.98</v>
      </c>
      <c r="P96" s="4">
        <f>VLOOKUP(A:A,[4]查询时间段分门店销售汇总!$D:$M,10,0)</f>
        <v>621.27</v>
      </c>
      <c r="Q96" s="4" t="str">
        <f>VLOOKUP(A:A,[4]查询时间段分门店销售汇总!$D:$N,11,0)</f>
        <v>30.87%</v>
      </c>
      <c r="R96" s="5">
        <f t="shared" si="16"/>
        <v>0.283864188443136</v>
      </c>
      <c r="S96" s="5">
        <f t="shared" si="17"/>
        <v>0.250437457279563</v>
      </c>
    </row>
    <row r="97" spans="1:19">
      <c r="A97" s="14">
        <v>104428</v>
      </c>
      <c r="B97" s="14" t="s">
        <v>191</v>
      </c>
      <c r="C97" s="14" t="s">
        <v>180</v>
      </c>
      <c r="D97" s="15" t="s">
        <v>28</v>
      </c>
      <c r="E97" s="15">
        <f>VLOOKUP(A:A,'[3]2023.02新'!$A$1:$I$65536,9,0)</f>
        <v>5720</v>
      </c>
      <c r="F97" s="15">
        <f>VLOOKUP(A:A,'[3]2023.02新'!$A$1:$L$65536,12,0)</f>
        <v>6136</v>
      </c>
      <c r="G97" s="15">
        <f>VLOOKUP(A:A,'[2]2.26-2.28数据情况表'!$B:$E,4,0)</f>
        <v>5428</v>
      </c>
      <c r="H97" s="16">
        <f>VLOOKUP(A:A,'[2]2.26-2.28数据情况表'!$B:$G,6,0)</f>
        <v>1789.0688</v>
      </c>
      <c r="I97" s="18">
        <f t="shared" si="11"/>
        <v>0.3296</v>
      </c>
      <c r="J97" s="16">
        <f t="shared" si="12"/>
        <v>6466.08695652174</v>
      </c>
      <c r="K97" s="16">
        <f t="shared" si="14"/>
        <v>19398.2608695652</v>
      </c>
      <c r="L97" s="16">
        <f t="shared" si="13"/>
        <v>1875.1652173913</v>
      </c>
      <c r="M97" s="16">
        <f t="shared" si="15"/>
        <v>5625.49565217391</v>
      </c>
      <c r="N97" s="19">
        <v>0.29</v>
      </c>
      <c r="O97" s="4">
        <f>VLOOKUP(A:A,[4]查询时间段分门店销售汇总!$D:$L,9,0)</f>
        <v>19123.23</v>
      </c>
      <c r="P97" s="4">
        <f>VLOOKUP(A:A,[4]查询时间段分门店销售汇总!$D:$M,10,0)</f>
        <v>5213.05</v>
      </c>
      <c r="Q97" s="4" t="str">
        <f>VLOOKUP(A:A,[4]查询时间段分门店销售汇总!$D:$N,11,0)</f>
        <v>27.26%</v>
      </c>
      <c r="R97" s="5">
        <f t="shared" si="16"/>
        <v>0.985821880043034</v>
      </c>
      <c r="S97" s="5">
        <f t="shared" si="17"/>
        <v>0.926682788917537</v>
      </c>
    </row>
    <row r="98" spans="1:19">
      <c r="A98" s="14">
        <v>391</v>
      </c>
      <c r="B98" s="14" t="s">
        <v>192</v>
      </c>
      <c r="C98" s="14" t="s">
        <v>193</v>
      </c>
      <c r="D98" s="15" t="s">
        <v>25</v>
      </c>
      <c r="E98" s="15">
        <f>VLOOKUP(A:A,'[3]2023.02新'!$A$1:$I$65536,9,0)</f>
        <v>6264</v>
      </c>
      <c r="F98" s="15">
        <f>VLOOKUP(A:A,'[3]2023.02新'!$A$1:$L$65536,12,0)</f>
        <v>6554</v>
      </c>
      <c r="G98" s="15">
        <f>VLOOKUP(A:A,'[1]1.22-1.25年货节考核目标'!$B$1:$F$65536,5,0)</f>
        <v>7200</v>
      </c>
      <c r="H98" s="16">
        <f>VLOOKUP(A:A,'[2]2.26-2.28数据情况表'!$B:$G,6,0)</f>
        <v>1821.447</v>
      </c>
      <c r="I98" s="18">
        <f t="shared" si="11"/>
        <v>0.25297875</v>
      </c>
      <c r="J98" s="16">
        <f t="shared" si="12"/>
        <v>7081.04347826087</v>
      </c>
      <c r="K98" s="16">
        <f t="shared" si="14"/>
        <v>21243.1304347826</v>
      </c>
      <c r="L98" s="16">
        <f t="shared" si="13"/>
        <v>2478.3652173913</v>
      </c>
      <c r="M98" s="16">
        <f t="shared" si="15"/>
        <v>7435.09565217391</v>
      </c>
      <c r="N98" s="19">
        <v>0.35</v>
      </c>
      <c r="O98" s="4">
        <f>VLOOKUP(A:A,[4]查询时间段分门店销售汇总!$D:$L,9,0)</f>
        <v>9673.1</v>
      </c>
      <c r="P98" s="4">
        <f>VLOOKUP(A:A,[4]查询时间段分门店销售汇总!$D:$M,10,0)</f>
        <v>3289.37</v>
      </c>
      <c r="Q98" s="4" t="str">
        <f>VLOOKUP(A:A,[4]查询时间段分门店销售汇总!$D:$N,11,0)</f>
        <v>34%</v>
      </c>
      <c r="R98" s="5">
        <f t="shared" si="16"/>
        <v>0.45535190915938</v>
      </c>
      <c r="S98" s="5">
        <f t="shared" si="17"/>
        <v>0.442411255198612</v>
      </c>
    </row>
    <row r="99" spans="1:19">
      <c r="A99" s="14">
        <v>598</v>
      </c>
      <c r="B99" s="14" t="s">
        <v>194</v>
      </c>
      <c r="C99" s="14" t="s">
        <v>193</v>
      </c>
      <c r="D99" s="15" t="s">
        <v>25</v>
      </c>
      <c r="E99" s="15">
        <f>VLOOKUP(A:A,'[3]2023.02新'!$A$1:$I$65536,9,0)</f>
        <v>7344</v>
      </c>
      <c r="F99" s="15">
        <f>VLOOKUP(A:A,'[3]2023.02新'!$A$1:$L$65536,12,0)</f>
        <v>7684</v>
      </c>
      <c r="G99" s="15">
        <f>VLOOKUP(A:A,'[2]2.26-2.28数据情况表'!$B:$E,4,0)</f>
        <v>6780</v>
      </c>
      <c r="H99" s="16">
        <f>VLOOKUP(A:A,'[2]2.26-2.28数据情况表'!$B:$G,6,0)</f>
        <v>2255.028</v>
      </c>
      <c r="I99" s="18">
        <f t="shared" si="11"/>
        <v>0.3326</v>
      </c>
      <c r="J99" s="16">
        <f t="shared" si="12"/>
        <v>8301.91304347826</v>
      </c>
      <c r="K99" s="16">
        <f t="shared" ref="K99:K145" si="18">J99*3</f>
        <v>24905.7391304348</v>
      </c>
      <c r="L99" s="16">
        <f t="shared" si="13"/>
        <v>2656.61217391304</v>
      </c>
      <c r="M99" s="16">
        <f t="shared" ref="M99:M145" si="19">L99*3</f>
        <v>7969.83652173913</v>
      </c>
      <c r="N99" s="19">
        <v>0.32</v>
      </c>
      <c r="O99" s="4">
        <f>VLOOKUP(A:A,[4]查询时间段分门店销售汇总!$D:$L,9,0)</f>
        <v>15484.09</v>
      </c>
      <c r="P99" s="4">
        <f>VLOOKUP(A:A,[4]查询时间段分门店销售汇总!$D:$M,10,0)</f>
        <v>5207.88</v>
      </c>
      <c r="Q99" s="4" t="str">
        <f>VLOOKUP(A:A,[4]查询时间段分门店销售汇总!$D:$N,11,0)</f>
        <v>33.63%</v>
      </c>
      <c r="R99" s="5">
        <f t="shared" ref="R99:R145" si="20">O99/K99</f>
        <v>0.621707708368248</v>
      </c>
      <c r="S99" s="5">
        <f t="shared" ref="S99:S145" si="21">P99/M99</f>
        <v>0.653448786031507</v>
      </c>
    </row>
    <row r="100" spans="1:19">
      <c r="A100" s="14">
        <v>119262</v>
      </c>
      <c r="B100" s="14" t="s">
        <v>195</v>
      </c>
      <c r="C100" s="14" t="s">
        <v>193</v>
      </c>
      <c r="D100" s="15" t="s">
        <v>19</v>
      </c>
      <c r="E100" s="15">
        <f>VLOOKUP(A:A,'[3]2023.02新'!$A$1:$I$65536,9,0)</f>
        <v>4290</v>
      </c>
      <c r="F100" s="15">
        <f>VLOOKUP(A:A,'[3]2023.02新'!$A$1:$L$65536,12,0)</f>
        <v>4602</v>
      </c>
      <c r="G100" s="15">
        <f>VLOOKUP(A:A,'[1]1.22-1.25年货节考核目标'!$B$1:$F$65536,5,0)</f>
        <v>3000</v>
      </c>
      <c r="H100" s="16"/>
      <c r="I100" s="18">
        <f t="shared" si="11"/>
        <v>0</v>
      </c>
      <c r="J100" s="16">
        <f t="shared" si="12"/>
        <v>4849.5652173913</v>
      </c>
      <c r="K100" s="16">
        <f t="shared" si="18"/>
        <v>14548.6956521739</v>
      </c>
      <c r="L100" s="16">
        <f t="shared" si="13"/>
        <v>1551.86086956522</v>
      </c>
      <c r="M100" s="16">
        <f t="shared" si="19"/>
        <v>4655.58260869565</v>
      </c>
      <c r="N100" s="19">
        <v>0.32</v>
      </c>
      <c r="O100" s="4">
        <f>VLOOKUP(A:A,[4]查询时间段分门店销售汇总!$D:$L,9,0)</f>
        <v>7648.39</v>
      </c>
      <c r="P100" s="4">
        <f>VLOOKUP(A:A,[4]查询时间段分门店销售汇总!$D:$M,10,0)</f>
        <v>2287.84</v>
      </c>
      <c r="Q100" s="4" t="str">
        <f>VLOOKUP(A:A,[4]查询时间段分门店销售汇总!$D:$N,11,0)</f>
        <v>29.91%</v>
      </c>
      <c r="R100" s="5">
        <f t="shared" si="20"/>
        <v>0.525709670671209</v>
      </c>
      <c r="S100" s="5">
        <f t="shared" si="21"/>
        <v>0.491418624110932</v>
      </c>
    </row>
    <row r="101" spans="1:19">
      <c r="A101" s="14">
        <v>117184</v>
      </c>
      <c r="B101" s="14" t="s">
        <v>196</v>
      </c>
      <c r="C101" s="14" t="s">
        <v>193</v>
      </c>
      <c r="D101" s="15" t="s">
        <v>25</v>
      </c>
      <c r="E101" s="15">
        <f>VLOOKUP(A:A,'[3]2023.02新'!$A$1:$I$65536,9,0)</f>
        <v>7820</v>
      </c>
      <c r="F101" s="15">
        <f>VLOOKUP(A:A,'[3]2023.02新'!$A$1:$L$65536,12,0)</f>
        <v>8500</v>
      </c>
      <c r="G101" s="15">
        <f>VLOOKUP(A:A,'[2]2.26-2.28数据情况表'!$B:$E,4,0)</f>
        <v>6875</v>
      </c>
      <c r="H101" s="16">
        <f>VLOOKUP(A:A,'[2]2.26-2.28数据情况表'!$B:$G,6,0)</f>
        <v>2268.75</v>
      </c>
      <c r="I101" s="18">
        <f t="shared" si="11"/>
        <v>0.33</v>
      </c>
      <c r="J101" s="16">
        <f t="shared" si="12"/>
        <v>8840</v>
      </c>
      <c r="K101" s="16">
        <f t="shared" si="18"/>
        <v>26520</v>
      </c>
      <c r="L101" s="16">
        <f t="shared" si="13"/>
        <v>3098.42</v>
      </c>
      <c r="M101" s="16">
        <f t="shared" si="19"/>
        <v>9295.26</v>
      </c>
      <c r="N101" s="19" t="s">
        <v>197</v>
      </c>
      <c r="O101" s="4">
        <f>VLOOKUP(A:A,[4]查询时间段分门店销售汇总!$D:$L,9,0)</f>
        <v>13015.47</v>
      </c>
      <c r="P101" s="4">
        <f>VLOOKUP(A:A,[4]查询时间段分门店销售汇总!$D:$M,10,0)</f>
        <v>4083.33</v>
      </c>
      <c r="Q101" s="4" t="str">
        <f>VLOOKUP(A:A,[4]查询时间段分门店销售汇总!$D:$N,11,0)</f>
        <v>31.37%</v>
      </c>
      <c r="R101" s="5">
        <f t="shared" si="20"/>
        <v>0.490779411764706</v>
      </c>
      <c r="S101" s="5">
        <f t="shared" si="21"/>
        <v>0.439291638964375</v>
      </c>
    </row>
    <row r="102" spans="1:19">
      <c r="A102" s="14">
        <v>114622</v>
      </c>
      <c r="B102" s="14" t="s">
        <v>198</v>
      </c>
      <c r="C102" s="14" t="s">
        <v>193</v>
      </c>
      <c r="D102" s="15" t="s">
        <v>25</v>
      </c>
      <c r="E102" s="15">
        <f>VLOOKUP(A:A,'[3]2023.02新'!$A$1:$I$65536,9,0)</f>
        <v>7700</v>
      </c>
      <c r="F102" s="15">
        <f>VLOOKUP(A:A,'[3]2023.02新'!$A$1:$L$65536,12,0)</f>
        <v>8750</v>
      </c>
      <c r="G102" s="15">
        <f>VLOOKUP(A:A,'[1]1.22-1.25年货节考核目标'!$B$1:$F$65536,5,0)</f>
        <v>9500</v>
      </c>
      <c r="H102" s="16">
        <f>VLOOKUP(A:A,'[2]2.26-2.28数据情况表'!$B:$G,6,0)</f>
        <v>2710.95</v>
      </c>
      <c r="I102" s="18">
        <f t="shared" si="11"/>
        <v>0.285363157894737</v>
      </c>
      <c r="J102" s="16">
        <f t="shared" si="12"/>
        <v>8704.34782608696</v>
      </c>
      <c r="K102" s="16">
        <f t="shared" si="18"/>
        <v>26113.0434782609</v>
      </c>
      <c r="L102" s="16">
        <f t="shared" si="13"/>
        <v>2785.39130434783</v>
      </c>
      <c r="M102" s="16">
        <f t="shared" si="19"/>
        <v>8356.17391304348</v>
      </c>
      <c r="N102" s="19">
        <v>0.32</v>
      </c>
      <c r="O102" s="4">
        <f>VLOOKUP(A:A,[4]查询时间段分门店销售汇总!$D:$L,9,0)</f>
        <v>14795.41</v>
      </c>
      <c r="P102" s="4">
        <f>VLOOKUP(A:A,[4]查询时间段分门店销售汇总!$D:$M,10,0)</f>
        <v>4327.12</v>
      </c>
      <c r="Q102" s="4" t="str">
        <f>VLOOKUP(A:A,[4]查询时间段分门店销售汇总!$D:$N,11,0)</f>
        <v>29.24%</v>
      </c>
      <c r="R102" s="5">
        <f t="shared" si="20"/>
        <v>0.566590792540793</v>
      </c>
      <c r="S102" s="5">
        <f t="shared" si="21"/>
        <v>0.517835081585082</v>
      </c>
    </row>
    <row r="103" spans="1:19">
      <c r="A103" s="14">
        <v>578</v>
      </c>
      <c r="B103" s="14" t="s">
        <v>199</v>
      </c>
      <c r="C103" s="14" t="s">
        <v>193</v>
      </c>
      <c r="D103" s="15" t="s">
        <v>28</v>
      </c>
      <c r="E103" s="15">
        <f>VLOOKUP(A:A,'[3]2023.02新'!$A$1:$I$65536,9,0)</f>
        <v>8856</v>
      </c>
      <c r="F103" s="15">
        <f>VLOOKUP(A:A,'[3]2023.02新'!$A$1:$L$65536,12,0)</f>
        <v>9266</v>
      </c>
      <c r="G103" s="15">
        <f>VLOOKUP(A:A,'[2]2.26-2.28数据情况表'!$B:$E,4,0)</f>
        <v>8136</v>
      </c>
      <c r="H103" s="16">
        <f>VLOOKUP(A:A,'[2]2.26-2.28数据情况表'!$B:$G,6,0)</f>
        <v>2522.16</v>
      </c>
      <c r="I103" s="18">
        <f t="shared" si="11"/>
        <v>0.31</v>
      </c>
      <c r="J103" s="16">
        <f t="shared" si="12"/>
        <v>10011.1304347826</v>
      </c>
      <c r="K103" s="16">
        <f t="shared" si="18"/>
        <v>30033.3913043478</v>
      </c>
      <c r="L103" s="16">
        <f t="shared" si="13"/>
        <v>3385.76431304348</v>
      </c>
      <c r="M103" s="16">
        <f t="shared" si="19"/>
        <v>10157.2929391304</v>
      </c>
      <c r="N103" s="19" t="s">
        <v>200</v>
      </c>
      <c r="O103" s="4">
        <f>VLOOKUP(A:A,[4]查询时间段分门店销售汇总!$D:$L,9,0)</f>
        <v>13999.23</v>
      </c>
      <c r="P103" s="4">
        <f>VLOOKUP(A:A,[4]查询时间段分门店销售汇总!$D:$M,10,0)</f>
        <v>4576.4</v>
      </c>
      <c r="Q103" s="4" t="str">
        <f>VLOOKUP(A:A,[4]查询时间段分门店销售汇总!$D:$N,11,0)</f>
        <v>32.69%</v>
      </c>
      <c r="R103" s="5">
        <f t="shared" si="20"/>
        <v>0.466122185741088</v>
      </c>
      <c r="S103" s="5">
        <f t="shared" si="21"/>
        <v>0.450553117589989</v>
      </c>
    </row>
    <row r="104" spans="1:19">
      <c r="A104" s="14">
        <v>546</v>
      </c>
      <c r="B104" s="14" t="s">
        <v>201</v>
      </c>
      <c r="C104" s="14" t="s">
        <v>193</v>
      </c>
      <c r="D104" s="15" t="s">
        <v>28</v>
      </c>
      <c r="E104" s="15">
        <f>VLOOKUP(A:A,'[3]2023.02新'!$A$1:$I$65536,9,0)</f>
        <v>10260</v>
      </c>
      <c r="F104" s="15">
        <f>VLOOKUP(A:A,'[3]2023.02新'!$A$1:$L$65536,12,0)</f>
        <v>10735</v>
      </c>
      <c r="G104" s="15">
        <f>VLOOKUP(A:A,'[2]2.26-2.28数据情况表'!$B:$E,4,0)</f>
        <v>10057</v>
      </c>
      <c r="H104" s="16">
        <f>VLOOKUP(A:A,'[2]2.26-2.28数据情况表'!$B:$G,6,0)</f>
        <v>3409.323</v>
      </c>
      <c r="I104" s="18">
        <f t="shared" si="11"/>
        <v>0.339</v>
      </c>
      <c r="J104" s="16">
        <f t="shared" si="12"/>
        <v>11598.2608695652</v>
      </c>
      <c r="K104" s="16">
        <f t="shared" si="18"/>
        <v>34794.7826086956</v>
      </c>
      <c r="L104" s="16">
        <f t="shared" si="13"/>
        <v>3920.21217391304</v>
      </c>
      <c r="M104" s="16">
        <f t="shared" si="19"/>
        <v>11760.6365217391</v>
      </c>
      <c r="N104" s="19" t="s">
        <v>202</v>
      </c>
      <c r="O104" s="4">
        <f>VLOOKUP(A:A,[4]查询时间段分门店销售汇总!$D:$L,9,0)</f>
        <v>23042.51</v>
      </c>
      <c r="P104" s="4">
        <f>VLOOKUP(A:A,[4]查询时间段分门店销售汇总!$D:$M,10,0)</f>
        <v>6836.27</v>
      </c>
      <c r="Q104" s="4" t="str">
        <f>VLOOKUP(A:A,[4]查询时间段分门店销售汇总!$D:$N,11,0)</f>
        <v>29.66%</v>
      </c>
      <c r="R104" s="5">
        <f t="shared" si="20"/>
        <v>0.662240378367571</v>
      </c>
      <c r="S104" s="5">
        <f t="shared" si="21"/>
        <v>0.581284013612987</v>
      </c>
    </row>
    <row r="105" spans="1:19">
      <c r="A105" s="14">
        <v>103199</v>
      </c>
      <c r="B105" s="14" t="s">
        <v>203</v>
      </c>
      <c r="C105" s="14" t="s">
        <v>193</v>
      </c>
      <c r="D105" s="15" t="s">
        <v>36</v>
      </c>
      <c r="E105" s="15">
        <f>VLOOKUP(A:A,'[3]2023.02新'!$A$1:$I$65536,9,0)</f>
        <v>6050</v>
      </c>
      <c r="F105" s="15">
        <f>VLOOKUP(A:A,'[3]2023.02新'!$A$1:$L$65536,12,0)</f>
        <v>6490</v>
      </c>
      <c r="G105" s="15">
        <f>VLOOKUP(A:A,'[2]2.26-2.28数据情况表'!$B:$E,4,0)</f>
        <v>5428</v>
      </c>
      <c r="H105" s="16">
        <f>VLOOKUP(A:A,'[2]2.26-2.28数据情况表'!$B:$G,6,0)</f>
        <v>1813.4948</v>
      </c>
      <c r="I105" s="18">
        <f t="shared" si="11"/>
        <v>0.3341</v>
      </c>
      <c r="J105" s="16">
        <f t="shared" si="12"/>
        <v>6839.13043478261</v>
      </c>
      <c r="K105" s="16">
        <f t="shared" si="18"/>
        <v>20517.3913043478</v>
      </c>
      <c r="L105" s="16">
        <f t="shared" si="13"/>
        <v>2274.01086956522</v>
      </c>
      <c r="M105" s="16">
        <f t="shared" si="19"/>
        <v>6822.03260869565</v>
      </c>
      <c r="N105" s="19" t="s">
        <v>148</v>
      </c>
      <c r="O105" s="4">
        <f>VLOOKUP(A:A,[4]查询时间段分门店销售汇总!$D:$L,9,0)</f>
        <v>13769.41</v>
      </c>
      <c r="P105" s="4">
        <f>VLOOKUP(A:A,[4]查询时间段分门店销售汇总!$D:$M,10,0)</f>
        <v>4070.1</v>
      </c>
      <c r="Q105" s="4" t="str">
        <f>VLOOKUP(A:A,[4]查询时间段分门店销售汇总!$D:$N,11,0)</f>
        <v>29.55%</v>
      </c>
      <c r="R105" s="5">
        <f t="shared" si="20"/>
        <v>0.671109196863742</v>
      </c>
      <c r="S105" s="5">
        <f t="shared" si="21"/>
        <v>0.596611044457934</v>
      </c>
    </row>
    <row r="106" spans="1:19">
      <c r="A106" s="14">
        <v>116482</v>
      </c>
      <c r="B106" s="14" t="s">
        <v>204</v>
      </c>
      <c r="C106" s="14" t="s">
        <v>193</v>
      </c>
      <c r="D106" s="15" t="s">
        <v>36</v>
      </c>
      <c r="E106" s="15">
        <f>VLOOKUP(A:A,'[3]2023.02新'!$A$1:$I$65536,9,0)</f>
        <v>5290</v>
      </c>
      <c r="F106" s="15">
        <f>VLOOKUP(A:A,'[3]2023.02新'!$A$1:$L$65536,12,0)</f>
        <v>5750</v>
      </c>
      <c r="G106" s="15">
        <f>VLOOKUP(A:A,'[1]1.22-1.25年货节考核目标'!$B$1:$F$65536,5,0)</f>
        <v>6000</v>
      </c>
      <c r="H106" s="16">
        <f>VLOOKUP(A:A,'[2]2.26-2.28数据情况表'!$B:$G,6,0)</f>
        <v>1455.875</v>
      </c>
      <c r="I106" s="18">
        <f t="shared" si="11"/>
        <v>0.242645833333333</v>
      </c>
      <c r="J106" s="16">
        <f t="shared" si="12"/>
        <v>5980</v>
      </c>
      <c r="K106" s="16">
        <f t="shared" si="18"/>
        <v>17940</v>
      </c>
      <c r="L106" s="16">
        <f t="shared" si="13"/>
        <v>1977.586</v>
      </c>
      <c r="M106" s="16">
        <f t="shared" si="19"/>
        <v>5932.758</v>
      </c>
      <c r="N106" s="19" t="s">
        <v>205</v>
      </c>
      <c r="O106" s="4">
        <f>VLOOKUP(A:A,[4]查询时间段分门店销售汇总!$D:$L,9,0)</f>
        <v>12892.62</v>
      </c>
      <c r="P106" s="4">
        <f>VLOOKUP(A:A,[4]查询时间段分门店销售汇总!$D:$M,10,0)</f>
        <v>4568.2</v>
      </c>
      <c r="Q106" s="4" t="str">
        <f>VLOOKUP(A:A,[4]查询时间段分门店销售汇总!$D:$N,11,0)</f>
        <v>35.43%</v>
      </c>
      <c r="R106" s="5">
        <f t="shared" si="20"/>
        <v>0.718652173913044</v>
      </c>
      <c r="S106" s="5">
        <f t="shared" si="21"/>
        <v>0.769996011972847</v>
      </c>
    </row>
    <row r="107" spans="1:19">
      <c r="A107" s="14">
        <v>373</v>
      </c>
      <c r="B107" s="14" t="s">
        <v>206</v>
      </c>
      <c r="C107" s="14" t="s">
        <v>193</v>
      </c>
      <c r="D107" s="15" t="s">
        <v>28</v>
      </c>
      <c r="E107" s="15">
        <f>VLOOKUP(A:A,'[3]2023.02新'!$A$1:$I$65536,9,0)</f>
        <v>9936</v>
      </c>
      <c r="F107" s="15">
        <f>VLOOKUP(A:A,'[3]2023.02新'!$A$1:$L$65536,12,0)</f>
        <v>10396</v>
      </c>
      <c r="G107" s="15">
        <f>VLOOKUP(A:A,'[2]2.26-2.28数据情况表'!$B:$E,4,0)</f>
        <v>9831</v>
      </c>
      <c r="H107" s="16">
        <f>VLOOKUP(A:A,'[2]2.26-2.28数据情况表'!$B:$G,6,0)</f>
        <v>3121.3425</v>
      </c>
      <c r="I107" s="18">
        <f t="shared" si="11"/>
        <v>0.3175</v>
      </c>
      <c r="J107" s="16">
        <f t="shared" si="12"/>
        <v>11232</v>
      </c>
      <c r="K107" s="16">
        <f t="shared" si="18"/>
        <v>33696</v>
      </c>
      <c r="L107" s="16">
        <f t="shared" si="13"/>
        <v>3638.0448</v>
      </c>
      <c r="M107" s="16">
        <f t="shared" si="19"/>
        <v>10914.1344</v>
      </c>
      <c r="N107" s="19" t="s">
        <v>207</v>
      </c>
      <c r="O107" s="4">
        <f>VLOOKUP(A:A,[4]查询时间段分门店销售汇总!$D:$L,9,0)</f>
        <v>24116.85</v>
      </c>
      <c r="P107" s="4">
        <f>VLOOKUP(A:A,[4]查询时间段分门店销售汇总!$D:$M,10,0)</f>
        <v>6936.53</v>
      </c>
      <c r="Q107" s="4" t="str">
        <f>VLOOKUP(A:A,[4]查询时间段分门店销售汇总!$D:$N,11,0)</f>
        <v>28.76%</v>
      </c>
      <c r="R107" s="5">
        <f t="shared" si="20"/>
        <v>0.715718482905983</v>
      </c>
      <c r="S107" s="5">
        <f t="shared" si="21"/>
        <v>0.635554753659621</v>
      </c>
    </row>
    <row r="108" spans="1:19">
      <c r="A108" s="14">
        <v>723</v>
      </c>
      <c r="B108" s="14" t="s">
        <v>208</v>
      </c>
      <c r="C108" s="14" t="s">
        <v>193</v>
      </c>
      <c r="D108" s="15" t="s">
        <v>36</v>
      </c>
      <c r="E108" s="15">
        <f>VLOOKUP(A:A,'[3]2023.02新'!$A$1:$I$65536,9,0)</f>
        <v>5060</v>
      </c>
      <c r="F108" s="15">
        <f>VLOOKUP(A:A,'[3]2023.02新'!$A$1:$L$65536,12,0)</f>
        <v>5500</v>
      </c>
      <c r="G108" s="15">
        <f>VLOOKUP(A:A,'[1]1.22-1.25年货节考核目标'!$B$1:$F$65536,5,0)</f>
        <v>6000</v>
      </c>
      <c r="H108" s="16">
        <f>VLOOKUP(A:A,'[2]2.26-2.28数据情况表'!$B:$G,6,0)</f>
        <v>1293.6875</v>
      </c>
      <c r="I108" s="18">
        <f t="shared" si="11"/>
        <v>0.215614583333333</v>
      </c>
      <c r="J108" s="16">
        <f t="shared" si="12"/>
        <v>5720</v>
      </c>
      <c r="K108" s="16">
        <f t="shared" si="18"/>
        <v>17160</v>
      </c>
      <c r="L108" s="16">
        <f t="shared" si="13"/>
        <v>1822.392</v>
      </c>
      <c r="M108" s="16">
        <f t="shared" si="19"/>
        <v>5467.176</v>
      </c>
      <c r="N108" s="19" t="s">
        <v>209</v>
      </c>
      <c r="O108" s="4">
        <f>VLOOKUP(A:A,[4]查询时间段分门店销售汇总!$D:$L,9,0)</f>
        <v>22991.39</v>
      </c>
      <c r="P108" s="4">
        <f>VLOOKUP(A:A,[4]查询时间段分门店销售汇总!$D:$M,10,0)</f>
        <v>-1117.41</v>
      </c>
      <c r="Q108" s="4" t="str">
        <f>VLOOKUP(A:A,[4]查询时间段分门店销售汇总!$D:$N,11,0)</f>
        <v>-4.86%</v>
      </c>
      <c r="R108" s="5">
        <f t="shared" si="20"/>
        <v>1.33982459207459</v>
      </c>
      <c r="S108" s="5">
        <f t="shared" si="21"/>
        <v>-0.204385225571666</v>
      </c>
    </row>
    <row r="109" spans="1:19">
      <c r="A109" s="14">
        <v>113299</v>
      </c>
      <c r="B109" s="14" t="s">
        <v>210</v>
      </c>
      <c r="C109" s="14" t="s">
        <v>193</v>
      </c>
      <c r="D109" s="15" t="s">
        <v>36</v>
      </c>
      <c r="E109" s="15">
        <f>VLOOKUP(A:A,'[3]2023.02新'!$A$1:$I$65536,9,0)</f>
        <v>4598</v>
      </c>
      <c r="F109" s="15">
        <f>VLOOKUP(A:A,'[3]2023.02新'!$A$1:$L$65536,12,0)</f>
        <v>5225</v>
      </c>
      <c r="G109" s="15">
        <f>VLOOKUP(A:A,'[1]1.22-1.25年货节考核目标'!$B$1:$F$65536,5,0)</f>
        <v>5300</v>
      </c>
      <c r="H109" s="16">
        <f>VLOOKUP(A:A,'[2]2.26-2.28数据情况表'!$B:$G,6,0)</f>
        <v>1167.375</v>
      </c>
      <c r="I109" s="18">
        <f t="shared" si="11"/>
        <v>0.220259433962264</v>
      </c>
      <c r="J109" s="16">
        <f t="shared" si="12"/>
        <v>5197.73913043478</v>
      </c>
      <c r="K109" s="16">
        <f t="shared" si="18"/>
        <v>15593.2173913043</v>
      </c>
      <c r="L109" s="16">
        <f t="shared" si="13"/>
        <v>1648.20307826087</v>
      </c>
      <c r="M109" s="16">
        <f t="shared" si="19"/>
        <v>4944.60923478261</v>
      </c>
      <c r="N109" s="19" t="s">
        <v>211</v>
      </c>
      <c r="O109" s="4">
        <f>VLOOKUP(A:A,[4]查询时间段分门店销售汇总!$D:$L,9,0)</f>
        <v>9368.34</v>
      </c>
      <c r="P109" s="4">
        <f>VLOOKUP(A:A,[4]查询时间段分门店销售汇总!$D:$M,10,0)</f>
        <v>2830.48</v>
      </c>
      <c r="Q109" s="4" t="str">
        <f>VLOOKUP(A:A,[4]查询时间段分门店销售汇总!$D:$N,11,0)</f>
        <v>30.21%</v>
      </c>
      <c r="R109" s="5">
        <f t="shared" si="20"/>
        <v>0.600795830963295</v>
      </c>
      <c r="S109" s="5">
        <f t="shared" si="21"/>
        <v>0.572437550795547</v>
      </c>
    </row>
    <row r="110" spans="1:19">
      <c r="A110" s="14">
        <v>744</v>
      </c>
      <c r="B110" s="14" t="s">
        <v>212</v>
      </c>
      <c r="C110" s="14" t="s">
        <v>193</v>
      </c>
      <c r="D110" s="15" t="s">
        <v>28</v>
      </c>
      <c r="E110" s="15">
        <f>VLOOKUP(A:A,'[3]2023.02新'!$A$1:$I$65536,9,0)</f>
        <v>8640</v>
      </c>
      <c r="F110" s="15">
        <f>VLOOKUP(A:A,'[3]2023.02新'!$A$1:$L$65536,12,0)</f>
        <v>9040</v>
      </c>
      <c r="G110" s="15">
        <f>VLOOKUP(A:A,'[2]2.26-2.28数据情况表'!$B:$E,4,0)</f>
        <v>7797</v>
      </c>
      <c r="H110" s="16">
        <f>VLOOKUP(A:A,'[2]2.26-2.28数据情况表'!$B:$G,6,0)</f>
        <v>2144.175</v>
      </c>
      <c r="I110" s="18">
        <f t="shared" si="11"/>
        <v>0.275</v>
      </c>
      <c r="J110" s="16">
        <f t="shared" si="12"/>
        <v>9766.95652173913</v>
      </c>
      <c r="K110" s="16">
        <f t="shared" si="18"/>
        <v>29300.8695652174</v>
      </c>
      <c r="L110" s="16">
        <f t="shared" si="13"/>
        <v>3096.1252173913</v>
      </c>
      <c r="M110" s="16">
        <f t="shared" si="19"/>
        <v>9288.37565217391</v>
      </c>
      <c r="N110" s="19" t="s">
        <v>213</v>
      </c>
      <c r="O110" s="4">
        <f>VLOOKUP(A:A,[4]查询时间段分门店销售汇总!$D:$L,9,0)</f>
        <v>22687.92</v>
      </c>
      <c r="P110" s="4">
        <f>VLOOKUP(A:A,[4]查询时间段分门店销售汇总!$D:$M,10,0)</f>
        <v>6576.87</v>
      </c>
      <c r="Q110" s="4" t="str">
        <f>VLOOKUP(A:A,[4]查询时间段分门店销售汇总!$D:$N,11,0)</f>
        <v>28.98%</v>
      </c>
      <c r="R110" s="5">
        <f t="shared" si="20"/>
        <v>0.774308760683761</v>
      </c>
      <c r="S110" s="5">
        <f t="shared" si="21"/>
        <v>0.70807536713491</v>
      </c>
    </row>
    <row r="111" spans="1:19">
      <c r="A111" s="14">
        <v>585</v>
      </c>
      <c r="B111" s="14" t="s">
        <v>214</v>
      </c>
      <c r="C111" s="14" t="s">
        <v>193</v>
      </c>
      <c r="D111" s="15" t="s">
        <v>28</v>
      </c>
      <c r="E111" s="15">
        <f>VLOOKUP(A:A,'[3]2023.02新'!$A$1:$I$65536,9,0)</f>
        <v>9660</v>
      </c>
      <c r="F111" s="15">
        <f>VLOOKUP(A:A,'[3]2023.02新'!$A$1:$L$65536,12,0)</f>
        <v>10304</v>
      </c>
      <c r="G111" s="15">
        <f>VLOOKUP(A:A,'[2]2.26-2.28数据情况表'!$B:$E,4,0)</f>
        <v>9856</v>
      </c>
      <c r="H111" s="16">
        <f>VLOOKUP(A:A,'[2]2.26-2.28数据情况表'!$B:$G,6,0)</f>
        <v>3153.92</v>
      </c>
      <c r="I111" s="18">
        <f t="shared" si="11"/>
        <v>0.32</v>
      </c>
      <c r="J111" s="16">
        <f t="shared" si="12"/>
        <v>10920</v>
      </c>
      <c r="K111" s="16">
        <f t="shared" si="18"/>
        <v>32760</v>
      </c>
      <c r="L111" s="16">
        <f t="shared" si="13"/>
        <v>3395.028</v>
      </c>
      <c r="M111" s="16">
        <f t="shared" si="19"/>
        <v>10185.084</v>
      </c>
      <c r="N111" s="19" t="s">
        <v>215</v>
      </c>
      <c r="O111" s="4">
        <f>VLOOKUP(A:A,[4]查询时间段分门店销售汇总!$D:$L,9,0)</f>
        <v>28100.06</v>
      </c>
      <c r="P111" s="4">
        <f>VLOOKUP(A:A,[4]查询时间段分门店销售汇总!$D:$M,10,0)</f>
        <v>8450.79</v>
      </c>
      <c r="Q111" s="4" t="str">
        <f>VLOOKUP(A:A,[4]查询时间段分门店销售汇总!$D:$N,11,0)</f>
        <v>30.07%</v>
      </c>
      <c r="R111" s="5">
        <f t="shared" si="20"/>
        <v>0.857755189255189</v>
      </c>
      <c r="S111" s="5">
        <f t="shared" si="21"/>
        <v>0.829722170185342</v>
      </c>
    </row>
    <row r="112" spans="1:19">
      <c r="A112" s="14">
        <v>102479</v>
      </c>
      <c r="B112" s="14" t="s">
        <v>216</v>
      </c>
      <c r="C112" s="14" t="s">
        <v>193</v>
      </c>
      <c r="D112" s="15" t="s">
        <v>36</v>
      </c>
      <c r="E112" s="15">
        <f>VLOOKUP(A:A,'[3]2023.02新'!$A$1:$I$65536,9,0)</f>
        <v>5060</v>
      </c>
      <c r="F112" s="15">
        <f>VLOOKUP(A:A,'[3]2023.02新'!$A$1:$L$65536,12,0)</f>
        <v>5428</v>
      </c>
      <c r="G112" s="15">
        <f>VLOOKUP(A:A,'[1]1.22-1.25年货节考核目标'!$B$1:$F$65536,5,0)</f>
        <v>6000</v>
      </c>
      <c r="H112" s="16">
        <f>VLOOKUP(A:A,'[2]2.26-2.28数据情况表'!$B:$G,6,0)</f>
        <v>1761.3624</v>
      </c>
      <c r="I112" s="18">
        <f t="shared" si="11"/>
        <v>0.2935604</v>
      </c>
      <c r="J112" s="16">
        <f t="shared" si="12"/>
        <v>5720</v>
      </c>
      <c r="K112" s="16">
        <f t="shared" si="18"/>
        <v>17160</v>
      </c>
      <c r="L112" s="16">
        <f t="shared" si="13"/>
        <v>1758.328</v>
      </c>
      <c r="M112" s="16">
        <f t="shared" si="19"/>
        <v>5274.984</v>
      </c>
      <c r="N112" s="19" t="s">
        <v>217</v>
      </c>
      <c r="O112" s="4">
        <f>VLOOKUP(A:A,[4]查询时间段分门店销售汇总!$D:$L,9,0)</f>
        <v>9664.14</v>
      </c>
      <c r="P112" s="4">
        <f>VLOOKUP(A:A,[4]查询时间段分门店销售汇总!$D:$M,10,0)</f>
        <v>2304.9</v>
      </c>
      <c r="Q112" s="4" t="str">
        <f>VLOOKUP(A:A,[4]查询时间段分门店销售汇总!$D:$N,11,0)</f>
        <v>23.85%</v>
      </c>
      <c r="R112" s="5">
        <f t="shared" si="20"/>
        <v>0.563178321678322</v>
      </c>
      <c r="S112" s="5">
        <f t="shared" si="21"/>
        <v>0.436949192642101</v>
      </c>
    </row>
    <row r="113" spans="1:19">
      <c r="A113" s="14">
        <v>572</v>
      </c>
      <c r="B113" s="14" t="s">
        <v>218</v>
      </c>
      <c r="C113" s="14" t="s">
        <v>193</v>
      </c>
      <c r="D113" s="15" t="s">
        <v>36</v>
      </c>
      <c r="E113" s="15">
        <f>VLOOKUP(A:A,'[3]2023.02新'!$A$1:$I$65536,9,0)</f>
        <v>6600</v>
      </c>
      <c r="F113" s="15">
        <f>VLOOKUP(A:A,'[3]2023.02新'!$A$1:$L$65536,12,0)</f>
        <v>6960</v>
      </c>
      <c r="G113" s="15">
        <f>VLOOKUP(A:A,'[2]2.26-2.28数据情况表'!$B:$E,4,0)</f>
        <v>6380</v>
      </c>
      <c r="H113" s="16">
        <f>VLOOKUP(A:A,'[2]2.26-2.28数据情况表'!$B:$G,6,0)</f>
        <v>1818.3</v>
      </c>
      <c r="I113" s="18">
        <f t="shared" si="11"/>
        <v>0.285</v>
      </c>
      <c r="J113" s="16">
        <f t="shared" si="12"/>
        <v>7460.86956521739</v>
      </c>
      <c r="K113" s="16">
        <f t="shared" si="18"/>
        <v>22382.6086956522</v>
      </c>
      <c r="L113" s="16">
        <f t="shared" si="13"/>
        <v>2271.8347826087</v>
      </c>
      <c r="M113" s="16">
        <f t="shared" si="19"/>
        <v>6815.50434782609</v>
      </c>
      <c r="N113" s="19" t="s">
        <v>219</v>
      </c>
      <c r="O113" s="4">
        <f>VLOOKUP(A:A,[4]查询时间段分门店销售汇总!$D:$L,9,0)</f>
        <v>14943.65</v>
      </c>
      <c r="P113" s="4">
        <f>VLOOKUP(A:A,[4]查询时间段分门店销售汇总!$D:$M,10,0)</f>
        <v>4269.27</v>
      </c>
      <c r="Q113" s="4" t="str">
        <f>VLOOKUP(A:A,[4]查询时间段分门店销售汇总!$D:$N,11,0)</f>
        <v>28.56%</v>
      </c>
      <c r="R113" s="5">
        <f t="shared" si="20"/>
        <v>0.667645590520591</v>
      </c>
      <c r="S113" s="5">
        <f t="shared" si="21"/>
        <v>0.626405586750414</v>
      </c>
    </row>
    <row r="114" spans="1:19">
      <c r="A114" s="14">
        <v>747</v>
      </c>
      <c r="B114" s="14" t="s">
        <v>220</v>
      </c>
      <c r="C114" s="14" t="s">
        <v>193</v>
      </c>
      <c r="D114" s="15" t="s">
        <v>25</v>
      </c>
      <c r="E114" s="15">
        <f>VLOOKUP(A:A,'[3]2023.02新'!$A$1:$I$65536,9,0)</f>
        <v>7776</v>
      </c>
      <c r="F114" s="15">
        <f>VLOOKUP(A:A,'[3]2023.02新'!$A$1:$L$65536,12,0)</f>
        <v>8136</v>
      </c>
      <c r="G114" s="15">
        <f>VLOOKUP(A:A,'[2]2.26-2.28数据情况表'!$B:$E,4,0)</f>
        <v>7232</v>
      </c>
      <c r="H114" s="16">
        <f>VLOOKUP(A:A,'[2]2.26-2.28数据情况表'!$B:$G,6,0)</f>
        <v>1771.84</v>
      </c>
      <c r="I114" s="18">
        <f t="shared" si="11"/>
        <v>0.245</v>
      </c>
      <c r="J114" s="16">
        <f t="shared" si="12"/>
        <v>8790.26086956522</v>
      </c>
      <c r="K114" s="16">
        <f t="shared" si="18"/>
        <v>26370.7826086956</v>
      </c>
      <c r="L114" s="16">
        <f t="shared" si="13"/>
        <v>2413.80563478261</v>
      </c>
      <c r="M114" s="16">
        <f t="shared" si="19"/>
        <v>7241.41690434783</v>
      </c>
      <c r="N114" s="19" t="s">
        <v>221</v>
      </c>
      <c r="O114" s="4">
        <f>VLOOKUP(A:A,[4]查询时间段分门店销售汇总!$D:$L,9,0)</f>
        <v>26940.18</v>
      </c>
      <c r="P114" s="4">
        <f>VLOOKUP(A:A,[4]查询时间段分门店销售汇总!$D:$M,10,0)</f>
        <v>7433.34</v>
      </c>
      <c r="Q114" s="4" t="str">
        <f>VLOOKUP(A:A,[4]查询时间段分门店销售汇总!$D:$N,11,0)</f>
        <v>27.59%</v>
      </c>
      <c r="R114" s="5">
        <f t="shared" si="20"/>
        <v>1.02159197926559</v>
      </c>
      <c r="S114" s="5">
        <f t="shared" si="21"/>
        <v>1.0265035279956</v>
      </c>
    </row>
    <row r="115" spans="1:19">
      <c r="A115" s="14">
        <v>308</v>
      </c>
      <c r="B115" s="14" t="s">
        <v>222</v>
      </c>
      <c r="C115" s="14" t="s">
        <v>193</v>
      </c>
      <c r="D115" s="15" t="s">
        <v>36</v>
      </c>
      <c r="E115" s="15">
        <f>VLOOKUP(A:A,'[3]2023.02新'!$A$1:$I$65536,9,0)</f>
        <v>6048</v>
      </c>
      <c r="F115" s="15">
        <f>VLOOKUP(A:A,'[3]2023.02新'!$A$1:$L$65536,12,0)</f>
        <v>6328</v>
      </c>
      <c r="G115" s="15">
        <f>VLOOKUP(A:A,'[1]1.22-1.25年货节考核目标'!$B$1:$F$65536,5,0)</f>
        <v>6800</v>
      </c>
      <c r="H115" s="16">
        <f>VLOOKUP(A:A,'[2]2.26-2.28数据情况表'!$B:$G,6,0)</f>
        <v>1860.6015</v>
      </c>
      <c r="I115" s="18">
        <f t="shared" si="11"/>
        <v>0.273617867647059</v>
      </c>
      <c r="J115" s="16">
        <f t="shared" si="12"/>
        <v>6836.86956521739</v>
      </c>
      <c r="K115" s="16">
        <f t="shared" si="18"/>
        <v>20510.6086956522</v>
      </c>
      <c r="L115" s="16">
        <f t="shared" si="13"/>
        <v>2187.79826086957</v>
      </c>
      <c r="M115" s="16">
        <f t="shared" si="19"/>
        <v>6563.3947826087</v>
      </c>
      <c r="N115" s="19">
        <v>0.32</v>
      </c>
      <c r="O115" s="4">
        <f>VLOOKUP(A:A,[4]查询时间段分门店销售汇总!$D:$L,9,0)</f>
        <v>7944.51</v>
      </c>
      <c r="P115" s="4">
        <f>VLOOKUP(A:A,[4]查询时间段分门店销售汇总!$D:$M,10,0)</f>
        <v>3151.33</v>
      </c>
      <c r="Q115" s="4" t="str">
        <f>VLOOKUP(A:A,[4]查询时间段分门店销售汇总!$D:$N,11,0)</f>
        <v>39.66%</v>
      </c>
      <c r="R115" s="5">
        <f t="shared" si="20"/>
        <v>0.387336627492878</v>
      </c>
      <c r="S115" s="5">
        <f t="shared" si="21"/>
        <v>0.480137201003086</v>
      </c>
    </row>
    <row r="116" spans="1:19">
      <c r="A116" s="14">
        <v>724</v>
      </c>
      <c r="B116" s="14" t="s">
        <v>223</v>
      </c>
      <c r="C116" s="14" t="s">
        <v>193</v>
      </c>
      <c r="D116" s="15" t="s">
        <v>28</v>
      </c>
      <c r="E116" s="15">
        <f>VLOOKUP(A:A,'[3]2023.02新'!$A$1:$I$65536,9,0)</f>
        <v>8100</v>
      </c>
      <c r="F116" s="15">
        <f>VLOOKUP(A:A,'[3]2023.02新'!$A$1:$L$65536,12,0)</f>
        <v>8475</v>
      </c>
      <c r="G116" s="15">
        <f>VLOOKUP(A:A,'[2]2.26-2.28数据情况表'!$B:$E,4,0)</f>
        <v>7910</v>
      </c>
      <c r="H116" s="16">
        <f>VLOOKUP(A:A,'[2]2.26-2.28数据情况表'!$B:$G,6,0)</f>
        <v>2460.01</v>
      </c>
      <c r="I116" s="18">
        <f t="shared" si="11"/>
        <v>0.311</v>
      </c>
      <c r="J116" s="16">
        <f t="shared" si="12"/>
        <v>9156.52173913043</v>
      </c>
      <c r="K116" s="16">
        <f t="shared" si="18"/>
        <v>27469.5652173913</v>
      </c>
      <c r="L116" s="16">
        <f t="shared" si="13"/>
        <v>2746.95652173913</v>
      </c>
      <c r="M116" s="16">
        <f t="shared" si="19"/>
        <v>8240.86956521739</v>
      </c>
      <c r="N116" s="19">
        <v>0.3</v>
      </c>
      <c r="O116" s="4">
        <f>VLOOKUP(A:A,[4]查询时间段分门店销售汇总!$D:$L,9,0)</f>
        <v>18488.95</v>
      </c>
      <c r="P116" s="4">
        <f>VLOOKUP(A:A,[4]查询时间段分门店销售汇总!$D:$M,10,0)</f>
        <v>5567.2</v>
      </c>
      <c r="Q116" s="4" t="str">
        <f>VLOOKUP(A:A,[4]查询时间段分门店销售汇总!$D:$N,11,0)</f>
        <v>30.11%</v>
      </c>
      <c r="R116" s="5">
        <f t="shared" si="20"/>
        <v>0.673070354542577</v>
      </c>
      <c r="S116" s="5">
        <f t="shared" si="21"/>
        <v>0.675559776300517</v>
      </c>
    </row>
    <row r="117" spans="1:19">
      <c r="A117" s="14">
        <v>581</v>
      </c>
      <c r="B117" s="14" t="s">
        <v>224</v>
      </c>
      <c r="C117" s="14" t="s">
        <v>193</v>
      </c>
      <c r="D117" s="15" t="s">
        <v>28</v>
      </c>
      <c r="E117" s="15">
        <f>VLOOKUP(A:A,'[3]2023.02新'!$A$1:$I$65536,9,0)</f>
        <v>9180</v>
      </c>
      <c r="F117" s="15">
        <f>VLOOKUP(A:A,'[3]2023.02新'!$A$1:$L$65536,12,0)</f>
        <v>9520</v>
      </c>
      <c r="G117" s="15">
        <f>VLOOKUP(A:A,'[2]2.26-2.28数据情况表'!$B:$E,4,0)</f>
        <v>9632</v>
      </c>
      <c r="H117" s="16">
        <f>VLOOKUP(A:A,'[2]2.26-2.28数据情况表'!$B:$G,6,0)</f>
        <v>2666.1376</v>
      </c>
      <c r="I117" s="18">
        <f t="shared" si="11"/>
        <v>0.2768</v>
      </c>
      <c r="J117" s="16">
        <f t="shared" si="12"/>
        <v>10377.3913043478</v>
      </c>
      <c r="K117" s="16">
        <f t="shared" si="18"/>
        <v>31132.1739130435</v>
      </c>
      <c r="L117" s="16">
        <f t="shared" si="13"/>
        <v>3093.50034782609</v>
      </c>
      <c r="M117" s="16">
        <f t="shared" si="19"/>
        <v>9280.50104347826</v>
      </c>
      <c r="N117" s="19">
        <v>0.2981</v>
      </c>
      <c r="O117" s="4">
        <f>VLOOKUP(A:A,[4]查询时间段分门店销售汇总!$D:$L,9,0)</f>
        <v>15639.94</v>
      </c>
      <c r="P117" s="4">
        <f>VLOOKUP(A:A,[4]查询时间段分门店销售汇总!$D:$M,10,0)</f>
        <v>4184.16</v>
      </c>
      <c r="Q117" s="4" t="str">
        <f>VLOOKUP(A:A,[4]查询时间段分门店销售汇总!$D:$N,11,0)</f>
        <v>26.75%</v>
      </c>
      <c r="R117" s="5">
        <f t="shared" si="20"/>
        <v>0.502372241774203</v>
      </c>
      <c r="S117" s="5">
        <f t="shared" si="21"/>
        <v>0.450854967894256</v>
      </c>
    </row>
    <row r="118" spans="1:19">
      <c r="A118" s="14">
        <v>337</v>
      </c>
      <c r="B118" s="14" t="s">
        <v>225</v>
      </c>
      <c r="C118" s="14" t="s">
        <v>193</v>
      </c>
      <c r="D118" s="15" t="s">
        <v>75</v>
      </c>
      <c r="E118" s="15">
        <f>VLOOKUP(A:A,'[3]2023.02新'!$A$1:$I$65536,9,0)</f>
        <v>25200</v>
      </c>
      <c r="F118" s="15">
        <f>VLOOKUP(A:A,'[3]2023.02新'!$A$1:$L$65536,12,0)</f>
        <v>26400</v>
      </c>
      <c r="G118" s="15">
        <f>VLOOKUP(A:A,'[2]2.26-2.28数据情况表'!$B:$E,4,0)</f>
        <v>25300</v>
      </c>
      <c r="H118" s="16">
        <f>VLOOKUP(A:A,'[2]2.26-2.28数据情况表'!$B:$G,6,0)</f>
        <v>6416.08</v>
      </c>
      <c r="I118" s="18">
        <f t="shared" si="11"/>
        <v>0.2536</v>
      </c>
      <c r="J118" s="16">
        <f t="shared" si="12"/>
        <v>28486.9565217391</v>
      </c>
      <c r="K118" s="16">
        <f t="shared" si="18"/>
        <v>85460.8695652174</v>
      </c>
      <c r="L118" s="16">
        <f t="shared" si="13"/>
        <v>7976.34782608696</v>
      </c>
      <c r="M118" s="16">
        <f t="shared" si="19"/>
        <v>23929.0434782609</v>
      </c>
      <c r="N118" s="19">
        <v>0.28</v>
      </c>
      <c r="O118" s="4">
        <f>VLOOKUP(A:A,[4]查询时间段分门店销售汇总!$D:$L,9,0)</f>
        <v>54381.79</v>
      </c>
      <c r="P118" s="4">
        <f>VLOOKUP(A:A,[4]查询时间段分门店销售汇总!$D:$M,10,0)</f>
        <v>16024.53</v>
      </c>
      <c r="Q118" s="4" t="str">
        <f>VLOOKUP(A:A,[4]查询时间段分门店销售汇总!$D:$N,11,0)</f>
        <v>29.46%</v>
      </c>
      <c r="R118" s="5">
        <f t="shared" si="20"/>
        <v>0.636335556573057</v>
      </c>
      <c r="S118" s="5">
        <f t="shared" si="21"/>
        <v>0.669668639891854</v>
      </c>
    </row>
    <row r="119" spans="1:19">
      <c r="A119" s="14">
        <v>128640</v>
      </c>
      <c r="B119" s="14" t="s">
        <v>226</v>
      </c>
      <c r="C119" s="14" t="s">
        <v>193</v>
      </c>
      <c r="D119" s="15" t="s">
        <v>190</v>
      </c>
      <c r="E119" s="15">
        <f>VLOOKUP(A:A,'[3]2023.02新'!$A$1:$I$65536,9,0)</f>
        <v>2640</v>
      </c>
      <c r="F119" s="15">
        <f>VLOOKUP(A:A,'[3]2023.02新'!$A$1:$L$65536,12,0)</f>
        <v>2832</v>
      </c>
      <c r="G119" s="15"/>
      <c r="H119" s="16"/>
      <c r="I119" s="18" t="e">
        <f t="shared" si="11"/>
        <v>#DIV/0!</v>
      </c>
      <c r="J119" s="16">
        <f t="shared" si="12"/>
        <v>2984.34782608696</v>
      </c>
      <c r="K119" s="16">
        <f t="shared" si="18"/>
        <v>8953.04347826087</v>
      </c>
      <c r="L119" s="16">
        <f t="shared" si="13"/>
        <v>835.617391304348</v>
      </c>
      <c r="M119" s="16">
        <f t="shared" si="19"/>
        <v>2506.85217391304</v>
      </c>
      <c r="N119" s="19">
        <v>0.28</v>
      </c>
      <c r="O119" s="4">
        <f>VLOOKUP(A:A,[4]查询时间段分门店销售汇总!$D:$L,9,0)</f>
        <v>3566.53</v>
      </c>
      <c r="P119" s="4">
        <f>VLOOKUP(A:A,[4]查询时间段分门店销售汇总!$D:$M,10,0)</f>
        <v>938.25</v>
      </c>
      <c r="Q119" s="4" t="str">
        <f>VLOOKUP(A:A,[4]查询时间段分门店销售汇总!$D:$N,11,0)</f>
        <v>26.3%</v>
      </c>
      <c r="R119" s="5">
        <f t="shared" si="20"/>
        <v>0.398359508547009</v>
      </c>
      <c r="S119" s="5">
        <f t="shared" si="21"/>
        <v>0.374274163336663</v>
      </c>
    </row>
    <row r="120" spans="1:19">
      <c r="A120" s="14">
        <v>114685</v>
      </c>
      <c r="B120" s="14" t="s">
        <v>227</v>
      </c>
      <c r="C120" s="14" t="s">
        <v>193</v>
      </c>
      <c r="D120" s="15" t="s">
        <v>75</v>
      </c>
      <c r="E120" s="15">
        <f>VLOOKUP(A:A,'[3]2023.02新'!$A$1:$I$65536,9,0)</f>
        <v>31900</v>
      </c>
      <c r="F120" s="15">
        <f>VLOOKUP(A:A,'[3]2023.02新'!$A$1:$L$65536,12,0)</f>
        <v>36250</v>
      </c>
      <c r="G120" s="15">
        <f>VLOOKUP(A:A,'[2]2.26-2.28数据情况表'!$B:$E,4,0)</f>
        <v>28750</v>
      </c>
      <c r="H120" s="16">
        <f>VLOOKUP(A:A,'[2]2.26-2.28数据情况表'!$B:$G,6,0)</f>
        <v>5175</v>
      </c>
      <c r="I120" s="18">
        <f t="shared" si="11"/>
        <v>0.18</v>
      </c>
      <c r="J120" s="16">
        <f t="shared" si="12"/>
        <v>36060.8695652174</v>
      </c>
      <c r="K120" s="16">
        <f t="shared" si="18"/>
        <v>108182.608695652</v>
      </c>
      <c r="L120" s="16">
        <f t="shared" si="13"/>
        <v>7933.39130434783</v>
      </c>
      <c r="M120" s="16">
        <f t="shared" si="19"/>
        <v>23800.1739130435</v>
      </c>
      <c r="N120" s="19">
        <v>0.22</v>
      </c>
      <c r="O120" s="4">
        <f>VLOOKUP(A:A,[4]查询时间段分门店销售汇总!$D:$L,9,0)</f>
        <v>61122.12</v>
      </c>
      <c r="P120" s="4">
        <f>VLOOKUP(A:A,[4]查询时间段分门店销售汇总!$D:$M,10,0)</f>
        <v>10935.36</v>
      </c>
      <c r="Q120" s="4" t="str">
        <f>VLOOKUP(A:A,[4]查询时间段分门店销售汇总!$D:$N,11,0)</f>
        <v>17.89%</v>
      </c>
      <c r="R120" s="5">
        <f t="shared" si="20"/>
        <v>0.564990258017844</v>
      </c>
      <c r="S120" s="5">
        <f t="shared" si="21"/>
        <v>0.459465550123857</v>
      </c>
    </row>
    <row r="121" spans="1:19">
      <c r="A121" s="14">
        <v>114844</v>
      </c>
      <c r="B121" s="14" t="s">
        <v>228</v>
      </c>
      <c r="C121" s="14" t="s">
        <v>193</v>
      </c>
      <c r="D121" s="15" t="s">
        <v>28</v>
      </c>
      <c r="E121" s="15">
        <f>VLOOKUP(A:A,'[3]2023.02新'!$A$1:$I$65536,9,0)</f>
        <v>9460</v>
      </c>
      <c r="F121" s="15">
        <f>VLOOKUP(A:A,'[3]2023.02新'!$A$1:$L$65536,12,0)</f>
        <v>10320</v>
      </c>
      <c r="G121" s="15">
        <f>VLOOKUP(A:A,'[2]2.26-2.28数据情况表'!$B:$E,4,0)</f>
        <v>8520</v>
      </c>
      <c r="H121" s="16">
        <f>VLOOKUP(A:A,'[2]2.26-2.28数据情况表'!$B:$G,6,0)</f>
        <v>1704</v>
      </c>
      <c r="I121" s="18">
        <f t="shared" si="11"/>
        <v>0.2</v>
      </c>
      <c r="J121" s="16">
        <f t="shared" si="12"/>
        <v>10693.9130434783</v>
      </c>
      <c r="K121" s="16">
        <f t="shared" si="18"/>
        <v>32081.7391304348</v>
      </c>
      <c r="L121" s="16">
        <f t="shared" si="13"/>
        <v>2352.66086956522</v>
      </c>
      <c r="M121" s="16">
        <f t="shared" si="19"/>
        <v>7057.98260869565</v>
      </c>
      <c r="N121" s="19">
        <v>0.22</v>
      </c>
      <c r="O121" s="4">
        <f>VLOOKUP(A:A,[4]查询时间段分门店销售汇总!$D:$L,9,0)</f>
        <v>17208.3</v>
      </c>
      <c r="P121" s="4">
        <f>VLOOKUP(A:A,[4]查询时间段分门店销售汇总!$D:$M,10,0)</f>
        <v>2098</v>
      </c>
      <c r="Q121" s="4" t="str">
        <f>VLOOKUP(A:A,[4]查询时间段分门店销售汇总!$D:$N,11,0)</f>
        <v>12.19%</v>
      </c>
      <c r="R121" s="5">
        <f t="shared" si="20"/>
        <v>0.536389250284599</v>
      </c>
      <c r="S121" s="5">
        <f t="shared" si="21"/>
        <v>0.297252078436011</v>
      </c>
    </row>
    <row r="122" spans="1:19">
      <c r="A122" s="14">
        <v>113008</v>
      </c>
      <c r="B122" s="14" t="s">
        <v>229</v>
      </c>
      <c r="C122" s="14" t="s">
        <v>193</v>
      </c>
      <c r="D122" s="15" t="s">
        <v>36</v>
      </c>
      <c r="E122" s="15">
        <f>VLOOKUP(A:A,'[3]2023.02新'!$A$1:$I$65536,9,0)</f>
        <v>6380</v>
      </c>
      <c r="F122" s="15">
        <f>VLOOKUP(A:A,'[3]2023.02新'!$A$1:$L$65536,12,0)</f>
        <v>6844</v>
      </c>
      <c r="G122" s="15"/>
      <c r="H122" s="16"/>
      <c r="I122" s="18" t="e">
        <f t="shared" si="11"/>
        <v>#DIV/0!</v>
      </c>
      <c r="J122" s="16">
        <f t="shared" si="12"/>
        <v>7212.17391304348</v>
      </c>
      <c r="K122" s="16">
        <f t="shared" si="18"/>
        <v>21636.5217391304</v>
      </c>
      <c r="L122" s="16">
        <f t="shared" si="13"/>
        <v>1586.67826086957</v>
      </c>
      <c r="M122" s="16">
        <f t="shared" si="19"/>
        <v>4760.0347826087</v>
      </c>
      <c r="N122" s="19">
        <v>0.22</v>
      </c>
      <c r="O122" s="4">
        <f>VLOOKUP(A:A,[4]查询时间段分门店销售汇总!$D:$L,9,0)</f>
        <v>16682.45</v>
      </c>
      <c r="P122" s="4">
        <f>VLOOKUP(A:A,[4]查询时间段分门店销售汇总!$D:$M,10,0)</f>
        <v>2762.22</v>
      </c>
      <c r="Q122" s="4" t="str">
        <f>VLOOKUP(A:A,[4]查询时间段分门店销售汇总!$D:$N,11,0)</f>
        <v>16.55%</v>
      </c>
      <c r="R122" s="5">
        <f t="shared" si="20"/>
        <v>0.771031970902661</v>
      </c>
      <c r="S122" s="5">
        <f t="shared" si="21"/>
        <v>0.580294078961791</v>
      </c>
    </row>
    <row r="123" spans="1:19">
      <c r="A123" s="14">
        <v>517</v>
      </c>
      <c r="B123" s="14" t="s">
        <v>230</v>
      </c>
      <c r="C123" s="14" t="s">
        <v>193</v>
      </c>
      <c r="D123" s="15" t="s">
        <v>75</v>
      </c>
      <c r="E123" s="15">
        <f>VLOOKUP(A:A,'[3]2023.02新'!$A$1:$I$65536,9,0)</f>
        <v>26250</v>
      </c>
      <c r="F123" s="15">
        <f>VLOOKUP(A:A,'[3]2023.02新'!$A$1:$L$65536,12,0)</f>
        <v>27500</v>
      </c>
      <c r="G123" s="15">
        <f>VLOOKUP(A:A,'[2]2.26-2.28数据情况表'!$B:$E,4,0)</f>
        <v>28600</v>
      </c>
      <c r="H123" s="16">
        <f>VLOOKUP(A:A,'[2]2.26-2.28数据情况表'!$B:$G,6,0)</f>
        <v>6303.44</v>
      </c>
      <c r="I123" s="18">
        <f t="shared" si="11"/>
        <v>0.2204</v>
      </c>
      <c r="J123" s="16">
        <f t="shared" si="12"/>
        <v>29673.9130434783</v>
      </c>
      <c r="K123" s="16">
        <f t="shared" si="18"/>
        <v>89021.7391304348</v>
      </c>
      <c r="L123" s="16">
        <f t="shared" si="13"/>
        <v>6231.52173913043</v>
      </c>
      <c r="M123" s="16">
        <f t="shared" si="19"/>
        <v>18694.5652173913</v>
      </c>
      <c r="N123" s="19">
        <v>0.21</v>
      </c>
      <c r="O123" s="4">
        <f>VLOOKUP(A:A,[4]查询时间段分门店销售汇总!$D:$L,9,0)</f>
        <v>103028.61</v>
      </c>
      <c r="P123" s="4">
        <f>VLOOKUP(A:A,[4]查询时间段分门店销售汇总!$D:$M,10,0)</f>
        <v>22846.71</v>
      </c>
      <c r="Q123" s="4" t="str">
        <f>VLOOKUP(A:A,[4]查询时间段分门店销售汇总!$D:$N,11,0)</f>
        <v>22.17%</v>
      </c>
      <c r="R123" s="5">
        <f t="shared" si="20"/>
        <v>1.15734213919414</v>
      </c>
      <c r="S123" s="5">
        <f t="shared" si="21"/>
        <v>1.22210437816152</v>
      </c>
    </row>
    <row r="124" spans="1:19">
      <c r="A124" s="14">
        <v>117923</v>
      </c>
      <c r="B124" s="14" t="s">
        <v>231</v>
      </c>
      <c r="C124" s="14" t="s">
        <v>232</v>
      </c>
      <c r="D124" s="15" t="s">
        <v>19</v>
      </c>
      <c r="E124" s="15">
        <f>VLOOKUP(A:A,'[3]2023.02新'!$A$1:$I$65536,9,0)</f>
        <v>3680</v>
      </c>
      <c r="F124" s="15">
        <f>VLOOKUP(A:A,'[3]2023.02新'!$A$1:$L$65536,12,0)</f>
        <v>4000</v>
      </c>
      <c r="G124" s="15">
        <f>VLOOKUP(A:A,'[1]1.22-1.25年货节考核目标'!$B$1:$F$65536,5,0)</f>
        <v>4800</v>
      </c>
      <c r="H124" s="16">
        <f>VLOOKUP(A:A,'[2]2.26-2.28数据情况表'!$B:$G,6,0)</f>
        <v>1006.2</v>
      </c>
      <c r="I124" s="18">
        <f t="shared" si="11"/>
        <v>0.209625</v>
      </c>
      <c r="J124" s="16">
        <f t="shared" si="12"/>
        <v>4160</v>
      </c>
      <c r="K124" s="16">
        <f t="shared" si="18"/>
        <v>12480</v>
      </c>
      <c r="L124" s="16">
        <f t="shared" si="13"/>
        <v>1331.2</v>
      </c>
      <c r="M124" s="16">
        <f t="shared" si="19"/>
        <v>3993.6</v>
      </c>
      <c r="N124" s="19">
        <v>0.32</v>
      </c>
      <c r="O124" s="4">
        <f>VLOOKUP(A:A,[4]查询时间段分门店销售汇总!$D:$L,9,0)</f>
        <v>9238.21</v>
      </c>
      <c r="P124" s="4">
        <f>VLOOKUP(A:A,[4]查询时间段分门店销售汇总!$D:$M,10,0)</f>
        <v>2392.64</v>
      </c>
      <c r="Q124" s="4" t="str">
        <f>VLOOKUP(A:A,[4]查询时间段分门店销售汇总!$D:$N,11,0)</f>
        <v>25.89%</v>
      </c>
      <c r="R124" s="5">
        <f t="shared" si="20"/>
        <v>0.740241185897436</v>
      </c>
      <c r="S124" s="5">
        <f t="shared" si="21"/>
        <v>0.59911858974359</v>
      </c>
    </row>
    <row r="125" spans="1:19">
      <c r="A125" s="14">
        <v>122686</v>
      </c>
      <c r="B125" s="14" t="s">
        <v>233</v>
      </c>
      <c r="C125" s="14" t="s">
        <v>232</v>
      </c>
      <c r="D125" s="15" t="s">
        <v>190</v>
      </c>
      <c r="E125" s="15">
        <f>VLOOKUP(A:A,'[3]2023.02新'!$A$1:$I$65536,9,0)</f>
        <v>2200</v>
      </c>
      <c r="F125" s="15">
        <f>VLOOKUP(A:A,'[3]2023.02新'!$A$1:$L$65536,12,0)</f>
        <v>2360</v>
      </c>
      <c r="G125" s="15">
        <f>VLOOKUP(A:A,'[1]1.22-1.25年货节考核目标'!$B$1:$F$65536,5,0)</f>
        <v>3000</v>
      </c>
      <c r="H125" s="16">
        <f>VLOOKUP(A:A,'[2]2.26-2.28数据情况表'!$B:$G,6,0)</f>
        <v>444.86</v>
      </c>
      <c r="I125" s="18">
        <f t="shared" si="11"/>
        <v>0.148286666666667</v>
      </c>
      <c r="J125" s="16">
        <f t="shared" si="12"/>
        <v>2486.95652173913</v>
      </c>
      <c r="K125" s="16">
        <f t="shared" si="18"/>
        <v>7460.86956521739</v>
      </c>
      <c r="L125" s="16">
        <f t="shared" si="13"/>
        <v>862.47652173913</v>
      </c>
      <c r="M125" s="16">
        <f t="shared" si="19"/>
        <v>2587.42956521739</v>
      </c>
      <c r="N125" s="19" t="s">
        <v>234</v>
      </c>
      <c r="O125" s="4">
        <f>VLOOKUP(A:A,[4]查询时间段分门店销售汇总!$D:$L,9,0)</f>
        <v>3579.57</v>
      </c>
      <c r="P125" s="4">
        <f>VLOOKUP(A:A,[4]查询时间段分门店销售汇总!$D:$M,10,0)</f>
        <v>1059.79</v>
      </c>
      <c r="Q125" s="4" t="str">
        <f>VLOOKUP(A:A,[4]查询时间段分门店销售汇总!$D:$N,11,0)</f>
        <v>29.6%</v>
      </c>
      <c r="R125" s="5">
        <f t="shared" si="20"/>
        <v>0.479779195804196</v>
      </c>
      <c r="S125" s="5">
        <f t="shared" si="21"/>
        <v>0.409591825898054</v>
      </c>
    </row>
    <row r="126" spans="1:19">
      <c r="A126" s="14">
        <v>591</v>
      </c>
      <c r="B126" s="14" t="s">
        <v>235</v>
      </c>
      <c r="C126" s="14" t="s">
        <v>232</v>
      </c>
      <c r="D126" s="15" t="s">
        <v>19</v>
      </c>
      <c r="E126" s="15">
        <f>VLOOKUP(A:A,'[3]2023.02新'!$A$1:$I$65536,9,0)</f>
        <v>2420</v>
      </c>
      <c r="F126" s="15">
        <f>VLOOKUP(A:A,'[3]2023.02新'!$A$1:$L$65536,12,0)</f>
        <v>2596</v>
      </c>
      <c r="G126" s="15">
        <f>VLOOKUP(A:A,'[1]1.22-1.25年货节考核目标'!$B$1:$F$65536,5,0)</f>
        <v>3000</v>
      </c>
      <c r="H126" s="16">
        <f>VLOOKUP(A:A,'[2]2.26-2.28数据情况表'!$B:$G,6,0)</f>
        <v>434.889</v>
      </c>
      <c r="I126" s="18">
        <f t="shared" si="11"/>
        <v>0.144963</v>
      </c>
      <c r="J126" s="16">
        <f t="shared" si="12"/>
        <v>2735.65217391304</v>
      </c>
      <c r="K126" s="16">
        <f t="shared" si="18"/>
        <v>8206.95652173913</v>
      </c>
      <c r="L126" s="16">
        <f t="shared" si="13"/>
        <v>905.500869565217</v>
      </c>
      <c r="M126" s="16">
        <f t="shared" si="19"/>
        <v>2716.50260869565</v>
      </c>
      <c r="N126" s="19" t="s">
        <v>236</v>
      </c>
      <c r="O126" s="4">
        <f>VLOOKUP(A:A,[4]查询时间段分门店销售汇总!$D:$L,9,0)</f>
        <v>4721.47</v>
      </c>
      <c r="P126" s="4">
        <f>VLOOKUP(A:A,[4]查询时间段分门店销售汇总!$D:$M,10,0)</f>
        <v>1236.42</v>
      </c>
      <c r="Q126" s="4" t="str">
        <f>VLOOKUP(A:A,[4]查询时间段分门店销售汇总!$D:$N,11,0)</f>
        <v>26.18%</v>
      </c>
      <c r="R126" s="5">
        <f t="shared" si="20"/>
        <v>0.575300964187328</v>
      </c>
      <c r="S126" s="5">
        <f t="shared" si="21"/>
        <v>0.455151412718015</v>
      </c>
    </row>
    <row r="127" spans="1:19">
      <c r="A127" s="14">
        <v>341</v>
      </c>
      <c r="B127" s="14" t="s">
        <v>237</v>
      </c>
      <c r="C127" s="14" t="s">
        <v>232</v>
      </c>
      <c r="D127" s="15" t="s">
        <v>28</v>
      </c>
      <c r="E127" s="15">
        <f>VLOOKUP(A:A,'[3]2023.02新'!$A$1:$I$65536,9,0)</f>
        <v>14040</v>
      </c>
      <c r="F127" s="15">
        <f>VLOOKUP(A:A,'[3]2023.02新'!$A$1:$L$65536,12,0)</f>
        <v>14950</v>
      </c>
      <c r="G127" s="15">
        <f>VLOOKUP(A:A,'[2]2.26-2.28数据情况表'!$B:$E,4,0)</f>
        <v>13800</v>
      </c>
      <c r="H127" s="16">
        <f>VLOOKUP(A:A,'[2]2.26-2.28数据情况表'!$B:$G,6,0)</f>
        <v>4326.3</v>
      </c>
      <c r="I127" s="18">
        <f t="shared" si="11"/>
        <v>0.3135</v>
      </c>
      <c r="J127" s="16">
        <f t="shared" si="12"/>
        <v>15871.3043478261</v>
      </c>
      <c r="K127" s="16">
        <f t="shared" si="18"/>
        <v>47613.9130434783</v>
      </c>
      <c r="L127" s="16">
        <f t="shared" si="13"/>
        <v>5240.70469565217</v>
      </c>
      <c r="M127" s="16">
        <f t="shared" si="19"/>
        <v>15722.1140869565</v>
      </c>
      <c r="N127" s="19" t="s">
        <v>151</v>
      </c>
      <c r="O127" s="4">
        <f>VLOOKUP(A:A,[4]查询时间段分门店销售汇总!$D:$L,9,0)</f>
        <v>36480.73</v>
      </c>
      <c r="P127" s="4">
        <f>VLOOKUP(A:A,[4]查询时间段分门店销售汇总!$D:$M,10,0)</f>
        <v>10897.85</v>
      </c>
      <c r="Q127" s="4" t="str">
        <f>VLOOKUP(A:A,[4]查询时间段分门店销售汇总!$D:$N,11,0)</f>
        <v>29.87%</v>
      </c>
      <c r="R127" s="5">
        <f t="shared" si="20"/>
        <v>0.766177943969611</v>
      </c>
      <c r="S127" s="5">
        <f t="shared" si="21"/>
        <v>0.693154237383453</v>
      </c>
    </row>
    <row r="128" spans="1:19">
      <c r="A128" s="14">
        <v>594</v>
      </c>
      <c r="B128" s="14" t="s">
        <v>238</v>
      </c>
      <c r="C128" s="14" t="s">
        <v>232</v>
      </c>
      <c r="D128" s="15" t="s">
        <v>36</v>
      </c>
      <c r="E128" s="15">
        <f>VLOOKUP(A:A,'[3]2023.02新'!$A$1:$I$65536,9,0)</f>
        <v>5750</v>
      </c>
      <c r="F128" s="15">
        <f>VLOOKUP(A:A,'[3]2023.02新'!$A$1:$L$65536,12,0)</f>
        <v>6250</v>
      </c>
      <c r="G128" s="15">
        <f>VLOOKUP(A:A,'[1]1.22-1.25年货节考核目标'!$B$1:$F$65536,5,0)</f>
        <v>6000</v>
      </c>
      <c r="H128" s="16">
        <f>VLOOKUP(A:A,'[2]2.26-2.28数据情况表'!$B:$G,6,0)</f>
        <v>1638.4625</v>
      </c>
      <c r="I128" s="18">
        <f t="shared" si="11"/>
        <v>0.273077083333333</v>
      </c>
      <c r="J128" s="16">
        <f t="shared" si="12"/>
        <v>6500</v>
      </c>
      <c r="K128" s="16">
        <f t="shared" si="18"/>
        <v>19500</v>
      </c>
      <c r="L128" s="16">
        <f t="shared" si="13"/>
        <v>2134.6</v>
      </c>
      <c r="M128" s="16">
        <f t="shared" si="19"/>
        <v>6403.8</v>
      </c>
      <c r="N128" s="19" t="s">
        <v>239</v>
      </c>
      <c r="O128" s="4">
        <f>VLOOKUP(A:A,[4]查询时间段分门店销售汇总!$D:$L,9,0)</f>
        <v>10180.15</v>
      </c>
      <c r="P128" s="4">
        <f>VLOOKUP(A:A,[4]查询时间段分门店销售汇总!$D:$M,10,0)</f>
        <v>3249.9</v>
      </c>
      <c r="Q128" s="4" t="str">
        <f>VLOOKUP(A:A,[4]查询时间段分门店销售汇总!$D:$N,11,0)</f>
        <v>31.92%</v>
      </c>
      <c r="R128" s="5">
        <f t="shared" si="20"/>
        <v>0.522058974358974</v>
      </c>
      <c r="S128" s="5">
        <f t="shared" si="21"/>
        <v>0.507495549517474</v>
      </c>
    </row>
    <row r="129" spans="1:19">
      <c r="A129" s="14">
        <v>123007</v>
      </c>
      <c r="B129" s="14" t="s">
        <v>240</v>
      </c>
      <c r="C129" s="14" t="s">
        <v>232</v>
      </c>
      <c r="D129" s="15" t="s">
        <v>19</v>
      </c>
      <c r="E129" s="15">
        <f>VLOOKUP(A:A,'[3]2023.02新'!$A$1:$I$65536,9,0)</f>
        <v>3300</v>
      </c>
      <c r="F129" s="15">
        <f>VLOOKUP(A:A,'[3]2023.02新'!$A$1:$L$65536,12,0)</f>
        <v>3540</v>
      </c>
      <c r="G129" s="15">
        <f>VLOOKUP(A:A,'[1]1.22-1.25年货节考核目标'!$B$1:$F$65536,5,0)</f>
        <v>3000</v>
      </c>
      <c r="H129" s="16">
        <f>VLOOKUP(A:A,'[2]2.26-2.28数据情况表'!$B:$G,6,0)</f>
        <v>495.6</v>
      </c>
      <c r="I129" s="18">
        <f t="shared" si="11"/>
        <v>0.1652</v>
      </c>
      <c r="J129" s="16">
        <f t="shared" si="12"/>
        <v>3730.4347826087</v>
      </c>
      <c r="K129" s="16">
        <f t="shared" si="18"/>
        <v>11191.3043478261</v>
      </c>
      <c r="L129" s="16">
        <f t="shared" si="13"/>
        <v>1217.24086956522</v>
      </c>
      <c r="M129" s="16">
        <f t="shared" si="19"/>
        <v>3651.72260869565</v>
      </c>
      <c r="N129" s="19" t="s">
        <v>241</v>
      </c>
      <c r="O129" s="4">
        <f>VLOOKUP(A:A,[4]查询时间段分门店销售汇总!$D:$L,9,0)</f>
        <v>7343.2</v>
      </c>
      <c r="P129" s="4">
        <f>VLOOKUP(A:A,[4]查询时间段分门店销售汇总!$D:$M,10,0)</f>
        <v>2513.52</v>
      </c>
      <c r="Q129" s="4" t="str">
        <f>VLOOKUP(A:A,[4]查询时间段分门店销售汇总!$D:$N,11,0)</f>
        <v>34.22%</v>
      </c>
      <c r="R129" s="5">
        <f t="shared" si="20"/>
        <v>0.656152292152292</v>
      </c>
      <c r="S129" s="5">
        <f t="shared" si="21"/>
        <v>0.688310769830843</v>
      </c>
    </row>
    <row r="130" spans="1:19">
      <c r="A130" s="14">
        <v>716</v>
      </c>
      <c r="B130" s="14" t="s">
        <v>242</v>
      </c>
      <c r="C130" s="14" t="s">
        <v>232</v>
      </c>
      <c r="D130" s="15" t="s">
        <v>36</v>
      </c>
      <c r="E130" s="15">
        <f>VLOOKUP(A:A,'[3]2023.02新'!$A$1:$I$65536,9,0)</f>
        <v>6380</v>
      </c>
      <c r="F130" s="15">
        <f>VLOOKUP(A:A,'[3]2023.02新'!$A$1:$L$65536,12,0)</f>
        <v>6844</v>
      </c>
      <c r="G130" s="15">
        <f>VLOOKUP(A:A,'[2]2.26-2.28数据情况表'!$B:$E,4,0)</f>
        <v>6018</v>
      </c>
      <c r="H130" s="16">
        <f>VLOOKUP(A:A,'[2]2.26-2.28数据情况表'!$B:$G,6,0)</f>
        <v>2024.4552</v>
      </c>
      <c r="I130" s="18">
        <f t="shared" ref="I130:I144" si="22">H130/G130</f>
        <v>0.3364</v>
      </c>
      <c r="J130" s="16">
        <f t="shared" ref="J130:J144" si="23">(130/115)*E130</f>
        <v>7212.17391304348</v>
      </c>
      <c r="K130" s="16">
        <f t="shared" si="18"/>
        <v>21636.5217391304</v>
      </c>
      <c r="L130" s="16">
        <f t="shared" ref="L130:L144" si="24">N130*J130</f>
        <v>2308.61686956522</v>
      </c>
      <c r="M130" s="16">
        <f t="shared" si="19"/>
        <v>6925.85060869565</v>
      </c>
      <c r="N130" s="19" t="s">
        <v>243</v>
      </c>
      <c r="O130" s="4">
        <f>VLOOKUP(A:A,[4]查询时间段分门店销售汇总!$D:$L,9,0)</f>
        <v>18278.22</v>
      </c>
      <c r="P130" s="4">
        <f>VLOOKUP(A:A,[4]查询时间段分门店销售汇总!$D:$M,10,0)</f>
        <v>5352.34</v>
      </c>
      <c r="Q130" s="4" t="str">
        <f>VLOOKUP(A:A,[4]查询时间段分门店销售汇总!$D:$N,11,0)</f>
        <v>29.28%</v>
      </c>
      <c r="R130" s="5">
        <f t="shared" si="20"/>
        <v>0.844785507595853</v>
      </c>
      <c r="S130" s="5">
        <f t="shared" si="21"/>
        <v>0.772806158030603</v>
      </c>
    </row>
    <row r="131" spans="1:19">
      <c r="A131" s="14">
        <v>721</v>
      </c>
      <c r="B131" s="14" t="s">
        <v>244</v>
      </c>
      <c r="C131" s="14" t="s">
        <v>232</v>
      </c>
      <c r="D131" s="15" t="s">
        <v>25</v>
      </c>
      <c r="E131" s="15">
        <f>VLOOKUP(A:A,'[3]2023.02新'!$A$1:$I$65536,9,0)</f>
        <v>6160</v>
      </c>
      <c r="F131" s="15">
        <f>VLOOKUP(A:A,'[3]2023.02新'!$A$1:$L$65536,12,0)</f>
        <v>6608</v>
      </c>
      <c r="G131" s="15">
        <f>VLOOKUP(A:A,'[2]2.26-2.28数据情况表'!$B:$E,4,0)</f>
        <v>6018</v>
      </c>
      <c r="H131" s="16">
        <f>VLOOKUP(A:A,'[2]2.26-2.28数据情况表'!$B:$G,6,0)</f>
        <v>1957.0536</v>
      </c>
      <c r="I131" s="18">
        <f t="shared" si="22"/>
        <v>0.3252</v>
      </c>
      <c r="J131" s="16">
        <f t="shared" si="23"/>
        <v>6963.47826086957</v>
      </c>
      <c r="K131" s="16">
        <f t="shared" si="18"/>
        <v>20890.4347826087</v>
      </c>
      <c r="L131" s="16">
        <f t="shared" si="24"/>
        <v>2225.52765217391</v>
      </c>
      <c r="M131" s="16">
        <f t="shared" si="19"/>
        <v>6676.58295652174</v>
      </c>
      <c r="N131" s="19" t="s">
        <v>245</v>
      </c>
      <c r="O131" s="4">
        <f>VLOOKUP(A:A,[4]查询时间段分门店销售汇总!$D:$L,9,0)</f>
        <v>21423.32</v>
      </c>
      <c r="P131" s="4">
        <f>VLOOKUP(A:A,[4]查询时间段分门店销售汇总!$D:$M,10,0)</f>
        <v>6705.41</v>
      </c>
      <c r="Q131" s="4" t="str">
        <f>VLOOKUP(A:A,[4]查询时间段分门店销售汇总!$D:$N,11,0)</f>
        <v>31.29%</v>
      </c>
      <c r="R131" s="5">
        <f t="shared" si="20"/>
        <v>1.02550857475857</v>
      </c>
      <c r="S131" s="5">
        <f t="shared" si="21"/>
        <v>1.00431763428478</v>
      </c>
    </row>
    <row r="132" spans="1:19">
      <c r="A132" s="14">
        <v>117637</v>
      </c>
      <c r="B132" s="14" t="s">
        <v>246</v>
      </c>
      <c r="C132" s="14" t="s">
        <v>232</v>
      </c>
      <c r="D132" s="15" t="s">
        <v>19</v>
      </c>
      <c r="E132" s="15">
        <f>VLOOKUP(A:A,'[3]2023.02新'!$A$1:$I$65536,9,0)</f>
        <v>3680</v>
      </c>
      <c r="F132" s="15">
        <f>VLOOKUP(A:A,'[3]2023.02新'!$A$1:$L$65536,12,0)</f>
        <v>4000</v>
      </c>
      <c r="G132" s="15">
        <f>VLOOKUP(A:A,'[1]1.22-1.25年货节考核目标'!$B$1:$F$65536,5,0)</f>
        <v>4800</v>
      </c>
      <c r="H132" s="16">
        <f>VLOOKUP(A:A,'[2]2.26-2.28数据情况表'!$B:$G,6,0)</f>
        <v>1045.1</v>
      </c>
      <c r="I132" s="18">
        <f t="shared" si="22"/>
        <v>0.217729166666667</v>
      </c>
      <c r="J132" s="16">
        <f t="shared" si="23"/>
        <v>4160</v>
      </c>
      <c r="K132" s="16">
        <f t="shared" si="18"/>
        <v>12480</v>
      </c>
      <c r="L132" s="16">
        <f t="shared" si="24"/>
        <v>1329.536</v>
      </c>
      <c r="M132" s="16">
        <f t="shared" si="19"/>
        <v>3988.608</v>
      </c>
      <c r="N132" s="19" t="s">
        <v>245</v>
      </c>
      <c r="O132" s="4">
        <f>VLOOKUP(A:A,[4]查询时间段分门店销售汇总!$D:$L,9,0)</f>
        <v>6849.4</v>
      </c>
      <c r="P132" s="4">
        <f>VLOOKUP(A:A,[4]查询时间段分门店销售汇总!$D:$M,10,0)</f>
        <v>2376.47</v>
      </c>
      <c r="Q132" s="4" t="str">
        <f>VLOOKUP(A:A,[4]查询时间段分门店销售汇总!$D:$N,11,0)</f>
        <v>34.69%</v>
      </c>
      <c r="R132" s="5">
        <f t="shared" si="20"/>
        <v>0.548830128205128</v>
      </c>
      <c r="S132" s="5">
        <f t="shared" si="21"/>
        <v>0.595814379352396</v>
      </c>
    </row>
    <row r="133" spans="1:19">
      <c r="A133" s="14">
        <v>746</v>
      </c>
      <c r="B133" s="14" t="s">
        <v>247</v>
      </c>
      <c r="C133" s="14" t="s">
        <v>232</v>
      </c>
      <c r="D133" s="15" t="s">
        <v>28</v>
      </c>
      <c r="E133" s="15">
        <f>VLOOKUP(A:A,'[3]2023.02新'!$A$1:$I$65536,9,0)</f>
        <v>8100</v>
      </c>
      <c r="F133" s="15">
        <f>VLOOKUP(A:A,'[3]2023.02新'!$A$1:$L$65536,12,0)</f>
        <v>8475</v>
      </c>
      <c r="G133" s="15">
        <f>VLOOKUP(A:A,'[2]2.26-2.28数据情况表'!$B:$E,4,0)</f>
        <v>7571</v>
      </c>
      <c r="H133" s="16">
        <f>VLOOKUP(A:A,'[2]2.26-2.28数据情况表'!$B:$G,6,0)</f>
        <v>2386.3792</v>
      </c>
      <c r="I133" s="18">
        <f t="shared" si="22"/>
        <v>0.3152</v>
      </c>
      <c r="J133" s="16">
        <f t="shared" si="23"/>
        <v>9156.52173913043</v>
      </c>
      <c r="K133" s="16">
        <f t="shared" si="18"/>
        <v>27469.5652173913</v>
      </c>
      <c r="L133" s="16">
        <f t="shared" si="24"/>
        <v>2906.28</v>
      </c>
      <c r="M133" s="16">
        <f t="shared" si="19"/>
        <v>8718.84</v>
      </c>
      <c r="N133" s="19" t="s">
        <v>248</v>
      </c>
      <c r="O133" s="4">
        <f>VLOOKUP(A:A,[4]查询时间段分门店销售汇总!$D:$L,9,0)</f>
        <v>20537.63</v>
      </c>
      <c r="P133" s="4">
        <f>VLOOKUP(A:A,[4]查询时间段分门店销售汇总!$D:$M,10,0)</f>
        <v>4959.29</v>
      </c>
      <c r="Q133" s="4" t="str">
        <f>VLOOKUP(A:A,[4]查询时间段分门店销售汇总!$D:$N,11,0)</f>
        <v>24.14%</v>
      </c>
      <c r="R133" s="5">
        <f t="shared" si="20"/>
        <v>0.747650348211459</v>
      </c>
      <c r="S133" s="5">
        <f t="shared" si="21"/>
        <v>0.568801583696914</v>
      </c>
    </row>
    <row r="134" spans="1:19">
      <c r="A134" s="14">
        <v>732</v>
      </c>
      <c r="B134" s="14" t="s">
        <v>249</v>
      </c>
      <c r="C134" s="14" t="s">
        <v>232</v>
      </c>
      <c r="D134" s="15" t="s">
        <v>19</v>
      </c>
      <c r="E134" s="15">
        <f>VLOOKUP(A:A,'[3]2023.02新'!$A$1:$I$65536,9,0)</f>
        <v>4830</v>
      </c>
      <c r="F134" s="15">
        <f>VLOOKUP(A:A,'[3]2023.02新'!$A$1:$L$65536,12,0)</f>
        <v>5250</v>
      </c>
      <c r="G134" s="15">
        <f>VLOOKUP(A:A,'[1]1.22-1.25年货节考核目标'!$B$1:$F$65536,5,0)</f>
        <v>5300</v>
      </c>
      <c r="H134" s="16">
        <f>VLOOKUP(A:A,'[2]2.26-2.28数据情况表'!$B:$G,6,0)</f>
        <v>1374.3</v>
      </c>
      <c r="I134" s="18">
        <f t="shared" si="22"/>
        <v>0.259301886792453</v>
      </c>
      <c r="J134" s="16">
        <f t="shared" si="23"/>
        <v>5460</v>
      </c>
      <c r="K134" s="16">
        <f t="shared" si="18"/>
        <v>16380</v>
      </c>
      <c r="L134" s="16">
        <f t="shared" si="24"/>
        <v>1724.814</v>
      </c>
      <c r="M134" s="16">
        <f t="shared" si="19"/>
        <v>5174.442</v>
      </c>
      <c r="N134" s="19" t="s">
        <v>250</v>
      </c>
      <c r="O134" s="4">
        <f>VLOOKUP(A:A,[4]查询时间段分门店销售汇总!$D:$L,9,0)</f>
        <v>11536.78</v>
      </c>
      <c r="P134" s="4">
        <f>VLOOKUP(A:A,[4]查询时间段分门店销售汇总!$D:$M,10,0)</f>
        <v>2899.09</v>
      </c>
      <c r="Q134" s="4" t="str">
        <f>VLOOKUP(A:A,[4]查询时间段分门店销售汇总!$D:$N,11,0)</f>
        <v>25.12%</v>
      </c>
      <c r="R134" s="5">
        <f t="shared" si="20"/>
        <v>0.704321123321123</v>
      </c>
      <c r="S134" s="5">
        <f t="shared" si="21"/>
        <v>0.560271039853186</v>
      </c>
    </row>
    <row r="135" spans="1:19">
      <c r="A135" s="14">
        <v>717</v>
      </c>
      <c r="B135" s="14" t="s">
        <v>251</v>
      </c>
      <c r="C135" s="14" t="s">
        <v>232</v>
      </c>
      <c r="D135" s="15" t="s">
        <v>25</v>
      </c>
      <c r="E135" s="15">
        <f>VLOOKUP(A:A,'[3]2023.02新'!$A$1:$I$65536,9,0)</f>
        <v>6160</v>
      </c>
      <c r="F135" s="15">
        <f>VLOOKUP(A:A,'[3]2023.02新'!$A$1:$L$65536,12,0)</f>
        <v>6608</v>
      </c>
      <c r="G135" s="15">
        <f>VLOOKUP(A:A,'[2]2.26-2.28数据情况表'!$B:$E,4,0)</f>
        <v>5546</v>
      </c>
      <c r="H135" s="16">
        <f>VLOOKUP(A:A,'[2]2.26-2.28数据情况表'!$B:$G,6,0)</f>
        <v>1836.8352</v>
      </c>
      <c r="I135" s="18">
        <f t="shared" si="22"/>
        <v>0.3312</v>
      </c>
      <c r="J135" s="16">
        <f t="shared" si="23"/>
        <v>6963.47826086957</v>
      </c>
      <c r="K135" s="16">
        <f t="shared" si="18"/>
        <v>20890.4347826087</v>
      </c>
      <c r="L135" s="16">
        <f t="shared" si="24"/>
        <v>2193.49565217391</v>
      </c>
      <c r="M135" s="16">
        <f t="shared" si="19"/>
        <v>6580.48695652174</v>
      </c>
      <c r="N135" s="19" t="s">
        <v>252</v>
      </c>
      <c r="O135" s="4">
        <f>VLOOKUP(A:A,[4]查询时间段分门店销售汇总!$D:$L,9,0)</f>
        <v>22093.5</v>
      </c>
      <c r="P135" s="4">
        <f>VLOOKUP(A:A,[4]查询时间段分门店销售汇总!$D:$M,10,0)</f>
        <v>5701.88</v>
      </c>
      <c r="Q135" s="4" t="str">
        <f>VLOOKUP(A:A,[4]查询时间段分门店销售汇总!$D:$N,11,0)</f>
        <v>25.8%</v>
      </c>
      <c r="R135" s="5">
        <f t="shared" si="20"/>
        <v>1.05758928571429</v>
      </c>
      <c r="S135" s="5">
        <f t="shared" si="21"/>
        <v>0.866482987911559</v>
      </c>
    </row>
    <row r="136" spans="1:19">
      <c r="A136" s="14">
        <v>549</v>
      </c>
      <c r="B136" s="14" t="s">
        <v>253</v>
      </c>
      <c r="C136" s="14" t="s">
        <v>232</v>
      </c>
      <c r="D136" s="15" t="s">
        <v>22</v>
      </c>
      <c r="E136" s="15">
        <f>VLOOKUP(A:A,'[3]2023.02新'!$A$1:$I$65536,9,0)</f>
        <v>4180</v>
      </c>
      <c r="F136" s="15">
        <f>VLOOKUP(A:A,'[3]2023.02新'!$A$1:$L$65536,12,0)</f>
        <v>4484</v>
      </c>
      <c r="G136" s="15">
        <f>VLOOKUP(A:A,'[1]1.22-1.25年货节考核目标'!$B$1:$F$65536,5,0)</f>
        <v>5300</v>
      </c>
      <c r="H136" s="16">
        <f>VLOOKUP(A:A,'[2]2.26-2.28数据情况表'!$B:$G,6,0)</f>
        <v>1247.2128</v>
      </c>
      <c r="I136" s="18">
        <f t="shared" si="22"/>
        <v>0.235323169811321</v>
      </c>
      <c r="J136" s="16">
        <f t="shared" si="23"/>
        <v>4725.21739130435</v>
      </c>
      <c r="K136" s="16">
        <f t="shared" si="18"/>
        <v>14175.652173913</v>
      </c>
      <c r="L136" s="16">
        <f t="shared" si="24"/>
        <v>1473.3227826087</v>
      </c>
      <c r="M136" s="16">
        <f t="shared" si="19"/>
        <v>4419.96834782609</v>
      </c>
      <c r="N136" s="19" t="s">
        <v>53</v>
      </c>
      <c r="O136" s="4">
        <f>VLOOKUP(A:A,[4]查询时间段分门店销售汇总!$D:$L,9,0)</f>
        <v>11975.88</v>
      </c>
      <c r="P136" s="4">
        <f>VLOOKUP(A:A,[4]查询时间段分门店销售汇总!$D:$M,10,0)</f>
        <v>4017.42</v>
      </c>
      <c r="Q136" s="4" t="str">
        <f>VLOOKUP(A:A,[4]查询时间段分门店销售汇总!$D:$N,11,0)</f>
        <v>33.54%</v>
      </c>
      <c r="R136" s="5">
        <f t="shared" si="20"/>
        <v>0.84482039013618</v>
      </c>
      <c r="S136" s="5">
        <f t="shared" si="21"/>
        <v>0.908925060962467</v>
      </c>
    </row>
    <row r="137" spans="1:19">
      <c r="A137" s="14">
        <v>102564</v>
      </c>
      <c r="B137" s="14" t="s">
        <v>254</v>
      </c>
      <c r="C137" s="14" t="s">
        <v>232</v>
      </c>
      <c r="D137" s="15" t="s">
        <v>22</v>
      </c>
      <c r="E137" s="15">
        <f>VLOOKUP(A:A,'[3]2023.02新'!$A$1:$I$65536,9,0)</f>
        <v>4887.5</v>
      </c>
      <c r="F137" s="15">
        <f>VLOOKUP(A:A,'[3]2023.02新'!$A$1:$L$65536,12,0)</f>
        <v>5312.5</v>
      </c>
      <c r="G137" s="15">
        <f>VLOOKUP(A:A,'[1]1.22-1.25年货节考核目标'!$B$1:$F$65536,5,0)</f>
        <v>6000</v>
      </c>
      <c r="H137" s="16">
        <f>VLOOKUP(A:A,'[2]2.26-2.28数据情况表'!$B:$G,6,0)</f>
        <v>1501</v>
      </c>
      <c r="I137" s="18">
        <f t="shared" si="22"/>
        <v>0.250166666666667</v>
      </c>
      <c r="J137" s="16">
        <f t="shared" si="23"/>
        <v>5525</v>
      </c>
      <c r="K137" s="16">
        <f t="shared" si="18"/>
        <v>16575</v>
      </c>
      <c r="L137" s="16">
        <f t="shared" si="24"/>
        <v>1711.645</v>
      </c>
      <c r="M137" s="16">
        <f t="shared" si="19"/>
        <v>5134.935</v>
      </c>
      <c r="N137" s="19" t="s">
        <v>255</v>
      </c>
      <c r="O137" s="4">
        <f>VLOOKUP(A:A,[4]查询时间段分门店销售汇总!$D:$L,9,0)</f>
        <v>10820.9</v>
      </c>
      <c r="P137" s="4">
        <f>VLOOKUP(A:A,[4]查询时间段分门店销售汇总!$D:$M,10,0)</f>
        <v>3230.62</v>
      </c>
      <c r="Q137" s="4" t="str">
        <f>VLOOKUP(A:A,[4]查询时间段分门店销售汇总!$D:$N,11,0)</f>
        <v>29.85%</v>
      </c>
      <c r="R137" s="5">
        <f t="shared" si="20"/>
        <v>0.652844645550528</v>
      </c>
      <c r="S137" s="5">
        <f t="shared" si="21"/>
        <v>0.629145256950672</v>
      </c>
    </row>
    <row r="138" spans="1:19">
      <c r="A138" s="14">
        <v>104533</v>
      </c>
      <c r="B138" s="14" t="s">
        <v>256</v>
      </c>
      <c r="C138" s="14" t="s">
        <v>232</v>
      </c>
      <c r="D138" s="15" t="s">
        <v>19</v>
      </c>
      <c r="E138" s="15">
        <f>VLOOKUP(A:A,'[3]2023.02新'!$A$1:$I$65536,9,0)</f>
        <v>4600</v>
      </c>
      <c r="F138" s="15">
        <f>VLOOKUP(A:A,'[3]2023.02新'!$A$1:$L$65536,12,0)</f>
        <v>5000</v>
      </c>
      <c r="G138" s="15">
        <f>VLOOKUP(A:A,'[1]1.22-1.25年货节考核目标'!$B$1:$F$65536,5,0)</f>
        <v>6000</v>
      </c>
      <c r="H138" s="16">
        <f>VLOOKUP(A:A,'[2]2.26-2.28数据情况表'!$B:$G,6,0)</f>
        <v>1515.15</v>
      </c>
      <c r="I138" s="18">
        <f t="shared" si="22"/>
        <v>0.252525</v>
      </c>
      <c r="J138" s="16">
        <f t="shared" si="23"/>
        <v>5200</v>
      </c>
      <c r="K138" s="16">
        <f t="shared" si="18"/>
        <v>15600</v>
      </c>
      <c r="L138" s="16">
        <f t="shared" si="24"/>
        <v>1607.32</v>
      </c>
      <c r="M138" s="16">
        <f t="shared" si="19"/>
        <v>4821.96</v>
      </c>
      <c r="N138" s="19" t="s">
        <v>257</v>
      </c>
      <c r="O138" s="4">
        <f>VLOOKUP(A:A,[4]查询时间段分门店销售汇总!$D:$L,9,0)</f>
        <v>8769.56</v>
      </c>
      <c r="P138" s="4">
        <f>VLOOKUP(A:A,[4]查询时间段分门店销售汇总!$D:$M,10,0)</f>
        <v>2099.08</v>
      </c>
      <c r="Q138" s="4" t="str">
        <f>VLOOKUP(A:A,[4]查询时间段分门店销售汇总!$D:$N,11,0)</f>
        <v>23.93%</v>
      </c>
      <c r="R138" s="5">
        <f t="shared" si="20"/>
        <v>0.562151282051282</v>
      </c>
      <c r="S138" s="5">
        <f t="shared" si="21"/>
        <v>0.435316759160176</v>
      </c>
    </row>
    <row r="139" spans="1:19">
      <c r="A139" s="14">
        <v>122718</v>
      </c>
      <c r="B139" s="14" t="s">
        <v>258</v>
      </c>
      <c r="C139" s="14" t="s">
        <v>232</v>
      </c>
      <c r="D139" s="15" t="s">
        <v>190</v>
      </c>
      <c r="E139" s="15">
        <f>VLOOKUP(A:A,'[3]2023.02新'!$A$1:$I$65536,9,0)</f>
        <v>2200</v>
      </c>
      <c r="F139" s="15">
        <f>VLOOKUP(A:A,'[3]2023.02新'!$A$1:$L$65536,12,0)</f>
        <v>2360</v>
      </c>
      <c r="G139" s="15">
        <f>VLOOKUP(A:A,'[1]1.22-1.25年货节考核目标'!$B$1:$F$65536,5,0)</f>
        <v>3000</v>
      </c>
      <c r="H139" s="16">
        <f>VLOOKUP(A:A,'[2]2.26-2.28数据情况表'!$B:$G,6,0)</f>
        <v>398.84</v>
      </c>
      <c r="I139" s="18">
        <f t="shared" si="22"/>
        <v>0.132946666666667</v>
      </c>
      <c r="J139" s="16">
        <f t="shared" si="23"/>
        <v>2486.95652173913</v>
      </c>
      <c r="K139" s="16">
        <f t="shared" si="18"/>
        <v>7460.86956521739</v>
      </c>
      <c r="L139" s="16">
        <f t="shared" si="24"/>
        <v>767.474782608695</v>
      </c>
      <c r="M139" s="16">
        <f t="shared" si="19"/>
        <v>2302.42434782609</v>
      </c>
      <c r="N139" s="19" t="s">
        <v>259</v>
      </c>
      <c r="O139" s="4">
        <f>VLOOKUP(A:A,[4]查询时间段分门店销售汇总!$D:$L,9,0)</f>
        <v>5020.89</v>
      </c>
      <c r="P139" s="4">
        <f>VLOOKUP(A:A,[4]查询时间段分门店销售汇总!$D:$M,10,0)</f>
        <v>1380.99</v>
      </c>
      <c r="Q139" s="4" t="str">
        <f>VLOOKUP(A:A,[4]查询时间段分门店销售汇总!$D:$N,11,0)</f>
        <v>27.5%</v>
      </c>
      <c r="R139" s="5">
        <f t="shared" si="20"/>
        <v>0.672963111888112</v>
      </c>
      <c r="S139" s="5">
        <f t="shared" si="21"/>
        <v>0.59979820892005</v>
      </c>
    </row>
    <row r="140" spans="1:19">
      <c r="A140" s="14">
        <v>748</v>
      </c>
      <c r="B140" s="14" t="s">
        <v>260</v>
      </c>
      <c r="C140" s="14" t="s">
        <v>232</v>
      </c>
      <c r="D140" s="15" t="s">
        <v>36</v>
      </c>
      <c r="E140" s="15">
        <f>VLOOKUP(A:A,'[3]2023.02新'!$A$1:$I$65536,9,0)</f>
        <v>5720</v>
      </c>
      <c r="F140" s="15">
        <f>VLOOKUP(A:A,'[3]2023.02新'!$A$1:$L$65536,12,0)</f>
        <v>6136</v>
      </c>
      <c r="G140" s="15">
        <f>VLOOKUP(A:A,'[1]1.22-1.25年货节考核目标'!$B$1:$F$65536,5,0)</f>
        <v>7800</v>
      </c>
      <c r="H140" s="16">
        <f>VLOOKUP(A:A,'[2]2.26-2.28数据情况表'!$B:$G,6,0)</f>
        <v>2034.084</v>
      </c>
      <c r="I140" s="18">
        <f t="shared" si="22"/>
        <v>0.26078</v>
      </c>
      <c r="J140" s="16">
        <f t="shared" si="23"/>
        <v>6466.08695652174</v>
      </c>
      <c r="K140" s="16">
        <f t="shared" si="18"/>
        <v>19398.2608695652</v>
      </c>
      <c r="L140" s="16">
        <f t="shared" si="24"/>
        <v>1979.91582608696</v>
      </c>
      <c r="M140" s="16">
        <f t="shared" si="19"/>
        <v>5939.74747826087</v>
      </c>
      <c r="N140" s="19" t="s">
        <v>261</v>
      </c>
      <c r="O140" s="4">
        <f>VLOOKUP(A:A,[4]查询时间段分门店销售汇总!$D:$L,9,0)</f>
        <v>10264.74</v>
      </c>
      <c r="P140" s="4">
        <f>VLOOKUP(A:A,[4]查询时间段分门店销售汇总!$D:$M,10,0)</f>
        <v>2732.18</v>
      </c>
      <c r="Q140" s="4" t="str">
        <f>VLOOKUP(A:A,[4]查询时间段分门店销售汇总!$D:$N,11,0)</f>
        <v>26.61%</v>
      </c>
      <c r="R140" s="5">
        <f t="shared" si="20"/>
        <v>0.529157746100054</v>
      </c>
      <c r="S140" s="5">
        <f t="shared" si="21"/>
        <v>0.459982517775313</v>
      </c>
    </row>
    <row r="141" spans="1:19">
      <c r="A141" s="14">
        <v>720</v>
      </c>
      <c r="B141" s="14" t="s">
        <v>262</v>
      </c>
      <c r="C141" s="14" t="s">
        <v>232</v>
      </c>
      <c r="D141" s="15" t="s">
        <v>36</v>
      </c>
      <c r="E141" s="15">
        <f>VLOOKUP(A:A,'[3]2023.02新'!$A$1:$I$65536,9,0)</f>
        <v>4840</v>
      </c>
      <c r="F141" s="15">
        <f>VLOOKUP(A:A,'[3]2023.02新'!$A$1:$L$65536,12,0)</f>
        <v>5500</v>
      </c>
      <c r="G141" s="15">
        <f>VLOOKUP(A:A,'[1]1.22-1.25年货节考核目标'!$B$1:$F$65536,5,0)</f>
        <v>5800</v>
      </c>
      <c r="H141" s="16">
        <f>VLOOKUP(A:A,'[2]2.26-2.28数据情况表'!$B:$G,6,0)</f>
        <v>1524.4125</v>
      </c>
      <c r="I141" s="18">
        <f t="shared" si="22"/>
        <v>0.26282974137931</v>
      </c>
      <c r="J141" s="16">
        <f t="shared" si="23"/>
        <v>5471.30434782609</v>
      </c>
      <c r="K141" s="16">
        <f t="shared" si="18"/>
        <v>16413.9130434783</v>
      </c>
      <c r="L141" s="16">
        <f t="shared" si="24"/>
        <v>1669.29495652174</v>
      </c>
      <c r="M141" s="16">
        <f t="shared" si="19"/>
        <v>5007.88486956522</v>
      </c>
      <c r="N141" s="19" t="s">
        <v>263</v>
      </c>
      <c r="O141" s="4">
        <f>VLOOKUP(A:A,[4]查询时间段分门店销售汇总!$D:$L,9,0)</f>
        <v>12589.62</v>
      </c>
      <c r="P141" s="4">
        <f>VLOOKUP(A:A,[4]查询时间段分门店销售汇总!$D:$M,10,0)</f>
        <v>3446.62</v>
      </c>
      <c r="Q141" s="4" t="str">
        <f>VLOOKUP(A:A,[4]查询时间段分门店销售汇总!$D:$N,11,0)</f>
        <v>27.37%</v>
      </c>
      <c r="R141" s="5">
        <f t="shared" si="20"/>
        <v>0.767009059122696</v>
      </c>
      <c r="S141" s="5">
        <f t="shared" si="21"/>
        <v>0.688238665578435</v>
      </c>
    </row>
    <row r="142" spans="1:19">
      <c r="A142" s="14">
        <v>539</v>
      </c>
      <c r="B142" s="14" t="s">
        <v>264</v>
      </c>
      <c r="C142" s="14" t="s">
        <v>232</v>
      </c>
      <c r="D142" s="15" t="s">
        <v>25</v>
      </c>
      <c r="E142" s="15">
        <f>VLOOKUP(A:A,'[3]2023.02新'!$A$1:$I$65536,9,0)</f>
        <v>6050</v>
      </c>
      <c r="F142" s="15">
        <f>VLOOKUP(A:A,'[3]2023.02新'!$A$1:$L$65536,12,0)</f>
        <v>6490</v>
      </c>
      <c r="G142" s="15">
        <f>VLOOKUP(A:A,'[2]2.26-2.28数据情况表'!$B:$E,4,0)</f>
        <v>5428</v>
      </c>
      <c r="H142" s="16">
        <f>VLOOKUP(A:A,'[2]2.26-2.28数据情况表'!$B:$G,6,0)</f>
        <v>1507.3556</v>
      </c>
      <c r="I142" s="18">
        <f t="shared" si="22"/>
        <v>0.2777</v>
      </c>
      <c r="J142" s="16">
        <f t="shared" si="23"/>
        <v>6839.13043478261</v>
      </c>
      <c r="K142" s="16">
        <f t="shared" si="18"/>
        <v>20517.3913043478</v>
      </c>
      <c r="L142" s="16">
        <f t="shared" si="24"/>
        <v>2060.63</v>
      </c>
      <c r="M142" s="16">
        <f t="shared" si="19"/>
        <v>6181.89</v>
      </c>
      <c r="N142" s="19" t="s">
        <v>265</v>
      </c>
      <c r="O142" s="4">
        <f>VLOOKUP(A:A,[4]查询时间段分门店销售汇总!$D:$L,9,0)</f>
        <v>18276.67</v>
      </c>
      <c r="P142" s="4">
        <f>VLOOKUP(A:A,[4]查询时间段分门店销售汇总!$D:$M,10,0)</f>
        <v>4026.1</v>
      </c>
      <c r="Q142" s="4" t="str">
        <f>VLOOKUP(A:A,[4]查询时间段分门店销售汇总!$D:$N,11,0)</f>
        <v>22.02%</v>
      </c>
      <c r="R142" s="5">
        <f t="shared" si="20"/>
        <v>0.890789171434626</v>
      </c>
      <c r="S142" s="5">
        <f t="shared" si="21"/>
        <v>0.651273316089416</v>
      </c>
    </row>
    <row r="143" spans="1:19">
      <c r="A143" s="14">
        <v>107728</v>
      </c>
      <c r="B143" s="14" t="s">
        <v>266</v>
      </c>
      <c r="C143" s="14" t="s">
        <v>232</v>
      </c>
      <c r="D143" s="15" t="s">
        <v>36</v>
      </c>
      <c r="E143" s="15">
        <f>VLOOKUP(A:A,'[3]2023.02新'!$A$1:$I$65536,9,0)</f>
        <v>5600</v>
      </c>
      <c r="F143" s="15">
        <f>VLOOKUP(A:A,'[3]2023.02新'!$A$1:$L$65536,12,0)</f>
        <v>6250</v>
      </c>
      <c r="G143" s="15">
        <f>VLOOKUP(A:A,'[2]2.26-2.28数据情况表'!$B:$E,4,0)</f>
        <v>5000</v>
      </c>
      <c r="H143" s="16">
        <f>VLOOKUP(A:A,'[2]2.26-2.28数据情况表'!$B:$G,6,0)</f>
        <v>1401</v>
      </c>
      <c r="I143" s="18">
        <f t="shared" si="22"/>
        <v>0.2802</v>
      </c>
      <c r="J143" s="16">
        <f t="shared" si="23"/>
        <v>6330.4347826087</v>
      </c>
      <c r="K143" s="16">
        <f t="shared" si="18"/>
        <v>18991.3043478261</v>
      </c>
      <c r="L143" s="16">
        <f t="shared" si="24"/>
        <v>1876.97391304348</v>
      </c>
      <c r="M143" s="16">
        <f t="shared" si="19"/>
        <v>5630.92173913043</v>
      </c>
      <c r="N143" s="19" t="s">
        <v>267</v>
      </c>
      <c r="O143" s="4">
        <f>VLOOKUP(A:A,[4]查询时间段分门店销售汇总!$D:$L,9,0)</f>
        <v>14796.72</v>
      </c>
      <c r="P143" s="4">
        <f>VLOOKUP(A:A,[4]查询时间段分门店销售汇总!$D:$M,10,0)</f>
        <v>3516.9</v>
      </c>
      <c r="Q143" s="4" t="str">
        <f>VLOOKUP(A:A,[4]查询时间段分门店销售汇总!$D:$N,11,0)</f>
        <v>23.76%</v>
      </c>
      <c r="R143" s="5">
        <f t="shared" si="20"/>
        <v>0.779131318681319</v>
      </c>
      <c r="S143" s="5">
        <f t="shared" si="21"/>
        <v>0.624569149231881</v>
      </c>
    </row>
    <row r="144" spans="1:19">
      <c r="A144" s="14">
        <v>111400</v>
      </c>
      <c r="B144" s="14" t="s">
        <v>268</v>
      </c>
      <c r="C144" s="14" t="s">
        <v>232</v>
      </c>
      <c r="D144" s="15" t="s">
        <v>28</v>
      </c>
      <c r="E144" s="15">
        <f>VLOOKUP(A:A,'[3]2023.02新'!$A$1:$I$65536,9,0)</f>
        <v>10350</v>
      </c>
      <c r="F144" s="15">
        <f>VLOOKUP(A:A,'[3]2023.02新'!$A$1:$L$65536,12,0)</f>
        <v>11250</v>
      </c>
      <c r="G144" s="15">
        <f>VLOOKUP(A:A,'[2]2.26-2.28数据情况表'!$B:$E,4,0)</f>
        <v>11250</v>
      </c>
      <c r="H144" s="16">
        <f>VLOOKUP(A:A,'[2]2.26-2.28数据情况表'!$B:$G,6,0)</f>
        <v>2380.5</v>
      </c>
      <c r="I144" s="18">
        <f t="shared" si="22"/>
        <v>0.2116</v>
      </c>
      <c r="J144" s="16">
        <f t="shared" si="23"/>
        <v>11700</v>
      </c>
      <c r="K144" s="16">
        <f t="shared" si="18"/>
        <v>35100</v>
      </c>
      <c r="L144" s="16">
        <f t="shared" si="24"/>
        <v>2457</v>
      </c>
      <c r="M144" s="16">
        <f t="shared" si="19"/>
        <v>7371</v>
      </c>
      <c r="N144" s="19">
        <v>0.21</v>
      </c>
      <c r="O144" s="4">
        <f>VLOOKUP(A:A,[4]查询时间段分门店销售汇总!$D:$L,9,0)</f>
        <v>27404.65</v>
      </c>
      <c r="P144" s="4">
        <f>VLOOKUP(A:A,[4]查询时间段分门店销售汇总!$D:$M,10,0)</f>
        <v>7934.04</v>
      </c>
      <c r="Q144" s="4" t="str">
        <f>VLOOKUP(A:A,[4]查询时间段分门店销售汇总!$D:$N,11,0)</f>
        <v>28.95%</v>
      </c>
      <c r="R144" s="5">
        <f t="shared" si="20"/>
        <v>0.780759259259259</v>
      </c>
      <c r="S144" s="5">
        <f t="shared" si="21"/>
        <v>1.07638583638584</v>
      </c>
    </row>
    <row r="145" spans="10:19">
      <c r="J145" s="10">
        <f>SUM(J2:J144)</f>
        <v>1307589.90869565</v>
      </c>
      <c r="K145" s="16">
        <f t="shared" si="18"/>
        <v>3922769.72608696</v>
      </c>
      <c r="L145" s="4">
        <f>SUM(L2:L144)</f>
        <v>374486.305208261</v>
      </c>
      <c r="M145" s="16">
        <f t="shared" si="19"/>
        <v>1123458.91562478</v>
      </c>
      <c r="N145" s="19">
        <f>L145/J145</f>
        <v>0.286394306592515</v>
      </c>
      <c r="O145" s="4" t="e">
        <f>VLOOKUP(A:A,[4]查询时间段分门店销售汇总!$D:$L,9,0)</f>
        <v>#N/A</v>
      </c>
      <c r="P145" s="4" t="e">
        <f>VLOOKUP(A:A,[4]查询时间段分门店销售汇总!$D:$M,10,0)</f>
        <v>#N/A</v>
      </c>
      <c r="Q145" s="4" t="e">
        <f>VLOOKUP(A:A,[4]查询时间段分门店销售汇总!$D:$N,11,0)</f>
        <v>#N/A</v>
      </c>
      <c r="R145" s="5" t="e">
        <f t="shared" si="20"/>
        <v>#N/A</v>
      </c>
      <c r="S145" s="5" t="e">
        <f t="shared" si="21"/>
        <v>#N/A</v>
      </c>
    </row>
  </sheetData>
  <autoFilter ref="A1:N145">
    <sortState ref="A1:N145">
      <sortCondition ref="C2" descending="1"/>
    </sortState>
    <extLst/>
  </autoFilter>
  <sortState ref="A2:N146">
    <sortCondition ref="N2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5"/>
  <sheetViews>
    <sheetView tabSelected="1" workbookViewId="0">
      <selection activeCell="F17" sqref="F17"/>
    </sheetView>
  </sheetViews>
  <sheetFormatPr defaultColWidth="9" defaultRowHeight="13.5"/>
  <cols>
    <col min="1" max="1" width="7.375" style="4" customWidth="1"/>
    <col min="2" max="2" width="29.625" style="4" customWidth="1"/>
    <col min="3" max="3" width="10.875" style="4" customWidth="1"/>
    <col min="4" max="4" width="8.875" style="4" customWidth="1"/>
    <col min="5" max="5" width="16.5" style="4" hidden="1" customWidth="1"/>
    <col min="6" max="6" width="12.875" style="4" customWidth="1"/>
    <col min="7" max="7" width="12.625" style="4" hidden="1" customWidth="1"/>
    <col min="8" max="8" width="13.75" style="4" customWidth="1"/>
    <col min="9" max="9" width="12.625" style="5" customWidth="1"/>
    <col min="10" max="10" width="12.875" style="4" customWidth="1"/>
    <col min="11" max="11" width="9.375" style="4" customWidth="1"/>
    <col min="12" max="12" width="9.5" style="4" customWidth="1"/>
    <col min="13" max="13" width="12.625" style="6" customWidth="1"/>
    <col min="14" max="14" width="13.75" style="6" customWidth="1"/>
    <col min="15" max="16384" width="9" style="4"/>
  </cols>
  <sheetData>
    <row r="1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9</v>
      </c>
      <c r="F1" s="4" t="s">
        <v>10</v>
      </c>
      <c r="G1" s="4" t="s">
        <v>11</v>
      </c>
      <c r="H1" s="4" t="s">
        <v>12</v>
      </c>
      <c r="I1" s="5" t="s">
        <v>8</v>
      </c>
      <c r="J1" s="7" t="s">
        <v>13</v>
      </c>
      <c r="K1" s="7" t="s">
        <v>14</v>
      </c>
      <c r="L1" s="7" t="s">
        <v>8</v>
      </c>
      <c r="M1" s="6" t="s">
        <v>15</v>
      </c>
      <c r="N1" s="6" t="s">
        <v>16</v>
      </c>
    </row>
    <row r="2" spans="1:14">
      <c r="A2" s="4">
        <v>371</v>
      </c>
      <c r="B2" s="4" t="s">
        <v>17</v>
      </c>
      <c r="C2" s="4" t="s">
        <v>18</v>
      </c>
      <c r="D2" s="4" t="s">
        <v>19</v>
      </c>
      <c r="E2" s="4">
        <v>4550</v>
      </c>
      <c r="F2" s="4">
        <v>13650</v>
      </c>
      <c r="G2" s="4">
        <v>1554.735</v>
      </c>
      <c r="H2" s="4">
        <v>4664.205</v>
      </c>
      <c r="I2" s="5" t="s">
        <v>20</v>
      </c>
      <c r="J2" s="4">
        <v>9138.62</v>
      </c>
      <c r="K2" s="4">
        <v>3156.87</v>
      </c>
      <c r="L2" s="4" t="s">
        <v>269</v>
      </c>
      <c r="M2" s="6">
        <v>0.669495970695971</v>
      </c>
      <c r="N2" s="6">
        <v>0.676829170244447</v>
      </c>
    </row>
    <row r="3" spans="1:14">
      <c r="A3" s="4">
        <v>102567</v>
      </c>
      <c r="B3" s="4" t="s">
        <v>21</v>
      </c>
      <c r="C3" s="4" t="s">
        <v>18</v>
      </c>
      <c r="D3" s="4" t="s">
        <v>22</v>
      </c>
      <c r="E3" s="4">
        <v>4634.5</v>
      </c>
      <c r="F3" s="4">
        <v>13903.5</v>
      </c>
      <c r="G3" s="4">
        <v>1542.82505</v>
      </c>
      <c r="H3" s="4">
        <v>4628.47515</v>
      </c>
      <c r="I3" s="5" t="s">
        <v>23</v>
      </c>
      <c r="J3" s="4">
        <v>10191.35</v>
      </c>
      <c r="K3" s="4">
        <v>2446.68</v>
      </c>
      <c r="L3" s="4" t="s">
        <v>270</v>
      </c>
      <c r="M3" s="6">
        <v>0.733006077606358</v>
      </c>
      <c r="N3" s="6">
        <v>0.528614699378909</v>
      </c>
    </row>
    <row r="4" spans="1:14">
      <c r="A4" s="4">
        <v>514</v>
      </c>
      <c r="B4" s="4" t="s">
        <v>24</v>
      </c>
      <c r="C4" s="4" t="s">
        <v>18</v>
      </c>
      <c r="D4" s="4" t="s">
        <v>25</v>
      </c>
      <c r="E4" s="4">
        <v>9156.52173913043</v>
      </c>
      <c r="F4" s="4">
        <v>27469.5652173913</v>
      </c>
      <c r="G4" s="4">
        <v>2929.17130434783</v>
      </c>
      <c r="H4" s="4">
        <v>8787.51391304348</v>
      </c>
      <c r="I4" s="5" t="s">
        <v>26</v>
      </c>
      <c r="J4" s="4">
        <v>18167.16</v>
      </c>
      <c r="K4" s="4">
        <v>5248.87</v>
      </c>
      <c r="L4" s="4" t="s">
        <v>271</v>
      </c>
      <c r="M4" s="6">
        <v>0.661355935422602</v>
      </c>
      <c r="N4" s="6">
        <v>0.59731000735134</v>
      </c>
    </row>
    <row r="5" spans="1:14">
      <c r="A5" s="4">
        <v>385</v>
      </c>
      <c r="B5" s="4" t="s">
        <v>27</v>
      </c>
      <c r="C5" s="4" t="s">
        <v>18</v>
      </c>
      <c r="D5" s="4" t="s">
        <v>28</v>
      </c>
      <c r="E5" s="4">
        <v>14503.9304347826</v>
      </c>
      <c r="F5" s="4">
        <v>43511.7913043478</v>
      </c>
      <c r="G5" s="4">
        <v>3852.24392347826</v>
      </c>
      <c r="H5" s="4">
        <v>11556.7317704348</v>
      </c>
      <c r="I5" s="5" t="s">
        <v>29</v>
      </c>
      <c r="J5" s="4">
        <v>32589.77</v>
      </c>
      <c r="K5" s="4">
        <v>8105.35</v>
      </c>
      <c r="L5" s="4" t="s">
        <v>272</v>
      </c>
      <c r="M5" s="6">
        <v>0.748987091155301</v>
      </c>
      <c r="N5" s="6">
        <v>0.701353130020345</v>
      </c>
    </row>
    <row r="6" spans="1:14">
      <c r="A6" s="4">
        <v>108656</v>
      </c>
      <c r="B6" s="4" t="s">
        <v>30</v>
      </c>
      <c r="C6" s="4" t="s">
        <v>18</v>
      </c>
      <c r="D6" s="4" t="s">
        <v>28</v>
      </c>
      <c r="E6" s="4">
        <v>12350</v>
      </c>
      <c r="F6" s="4">
        <v>37050</v>
      </c>
      <c r="G6" s="4">
        <v>3098.615</v>
      </c>
      <c r="H6" s="4">
        <v>9295.845</v>
      </c>
      <c r="I6" s="5" t="s">
        <v>31</v>
      </c>
      <c r="J6" s="4">
        <v>28742.72</v>
      </c>
      <c r="K6" s="4">
        <v>6078.2</v>
      </c>
      <c r="L6" s="4" t="s">
        <v>273</v>
      </c>
      <c r="M6" s="6">
        <v>0.775781916329285</v>
      </c>
      <c r="N6" s="6">
        <v>0.65386202115031</v>
      </c>
    </row>
    <row r="7" spans="1:14">
      <c r="A7" s="4">
        <v>111219</v>
      </c>
      <c r="B7" s="4" t="s">
        <v>32</v>
      </c>
      <c r="C7" s="4" t="s">
        <v>33</v>
      </c>
      <c r="D7" s="4" t="s">
        <v>28</v>
      </c>
      <c r="E7" s="4">
        <v>9278.60869565217</v>
      </c>
      <c r="F7" s="4">
        <v>27835.8260869565</v>
      </c>
      <c r="G7" s="4">
        <v>3180.70706086957</v>
      </c>
      <c r="H7" s="4">
        <v>9542.1211826087</v>
      </c>
      <c r="I7" s="5" t="s">
        <v>34</v>
      </c>
      <c r="J7" s="4">
        <v>25855.93</v>
      </c>
      <c r="K7" s="4">
        <v>7642.93</v>
      </c>
      <c r="L7" s="4" t="s">
        <v>274</v>
      </c>
      <c r="M7" s="6">
        <v>0.928872379042335</v>
      </c>
      <c r="N7" s="6">
        <v>0.800967610213321</v>
      </c>
    </row>
    <row r="8" spans="1:14">
      <c r="A8" s="4">
        <v>102565</v>
      </c>
      <c r="B8" s="4" t="s">
        <v>35</v>
      </c>
      <c r="C8" s="4" t="s">
        <v>33</v>
      </c>
      <c r="D8" s="4" t="s">
        <v>36</v>
      </c>
      <c r="E8" s="4">
        <v>6839.13043478261</v>
      </c>
      <c r="F8" s="4">
        <v>20517.3913043478</v>
      </c>
      <c r="G8" s="4">
        <v>2287.0052173913</v>
      </c>
      <c r="H8" s="4">
        <v>6861.01565217391</v>
      </c>
      <c r="I8" s="5" t="s">
        <v>37</v>
      </c>
      <c r="J8" s="4">
        <v>10353.98</v>
      </c>
      <c r="K8" s="4">
        <v>3185.15</v>
      </c>
      <c r="L8" s="4" t="s">
        <v>275</v>
      </c>
      <c r="M8" s="6">
        <v>0.504644077134986</v>
      </c>
      <c r="N8" s="6">
        <v>0.464238847639239</v>
      </c>
    </row>
    <row r="9" spans="1:14">
      <c r="A9" s="4">
        <v>105267</v>
      </c>
      <c r="B9" s="4" t="s">
        <v>38</v>
      </c>
      <c r="C9" s="4" t="s">
        <v>33</v>
      </c>
      <c r="D9" s="4" t="s">
        <v>28</v>
      </c>
      <c r="E9" s="4">
        <v>8953.04347826087</v>
      </c>
      <c r="F9" s="4">
        <v>26859.1304347826</v>
      </c>
      <c r="G9" s="4">
        <v>2984.94469565217</v>
      </c>
      <c r="H9" s="4">
        <v>8954.83408695652</v>
      </c>
      <c r="I9" s="5" t="s">
        <v>39</v>
      </c>
      <c r="J9" s="4">
        <v>21526.63</v>
      </c>
      <c r="K9" s="4">
        <v>6933.65</v>
      </c>
      <c r="L9" s="4" t="s">
        <v>276</v>
      </c>
      <c r="M9" s="6">
        <v>0.801464144651645</v>
      </c>
      <c r="N9" s="6">
        <v>0.774291285876469</v>
      </c>
    </row>
    <row r="10" spans="1:14">
      <c r="A10" s="4">
        <v>102934</v>
      </c>
      <c r="B10" s="4" t="s">
        <v>40</v>
      </c>
      <c r="C10" s="4" t="s">
        <v>33</v>
      </c>
      <c r="D10" s="4" t="s">
        <v>28</v>
      </c>
      <c r="E10" s="4">
        <v>9766.95652173913</v>
      </c>
      <c r="F10" s="4">
        <v>29300.8695652174</v>
      </c>
      <c r="G10" s="4">
        <v>3185.00452173913</v>
      </c>
      <c r="H10" s="4">
        <v>9555.01356521739</v>
      </c>
      <c r="I10" s="5" t="s">
        <v>41</v>
      </c>
      <c r="J10" s="4">
        <v>15424.48</v>
      </c>
      <c r="K10" s="4">
        <v>4525.59</v>
      </c>
      <c r="L10" s="4" t="s">
        <v>277</v>
      </c>
      <c r="M10" s="6">
        <v>0.526417141500475</v>
      </c>
      <c r="N10" s="6">
        <v>0.473635120359668</v>
      </c>
    </row>
    <row r="11" spans="1:14">
      <c r="A11" s="4">
        <v>357</v>
      </c>
      <c r="B11" s="4" t="s">
        <v>42</v>
      </c>
      <c r="C11" s="4" t="s">
        <v>33</v>
      </c>
      <c r="D11" s="4" t="s">
        <v>28</v>
      </c>
      <c r="E11" s="4">
        <v>10133.2173913043</v>
      </c>
      <c r="F11" s="4">
        <v>30399.652173913</v>
      </c>
      <c r="G11" s="4">
        <v>3297.34893913043</v>
      </c>
      <c r="H11" s="4">
        <v>9892.0468173913</v>
      </c>
      <c r="I11" s="5" t="s">
        <v>43</v>
      </c>
      <c r="J11" s="4">
        <v>27350.3</v>
      </c>
      <c r="K11" s="4">
        <v>8444.91</v>
      </c>
      <c r="L11" s="4" t="s">
        <v>98</v>
      </c>
      <c r="M11" s="6">
        <v>0.89969121500246</v>
      </c>
      <c r="N11" s="6">
        <v>0.853707039189597</v>
      </c>
    </row>
    <row r="12" spans="1:14">
      <c r="A12" s="4">
        <v>399</v>
      </c>
      <c r="B12" s="4" t="s">
        <v>44</v>
      </c>
      <c r="C12" s="4" t="s">
        <v>33</v>
      </c>
      <c r="D12" s="4" t="s">
        <v>28</v>
      </c>
      <c r="E12" s="4">
        <v>8546.08695652174</v>
      </c>
      <c r="F12" s="4">
        <v>25638.2608695652</v>
      </c>
      <c r="G12" s="4">
        <v>2741.58469565217</v>
      </c>
      <c r="H12" s="4">
        <v>8224.75408695652</v>
      </c>
      <c r="I12" s="5" t="s">
        <v>45</v>
      </c>
      <c r="J12" s="4">
        <v>19151.62</v>
      </c>
      <c r="K12" s="4">
        <v>4203.95</v>
      </c>
      <c r="L12" s="4" t="s">
        <v>278</v>
      </c>
      <c r="M12" s="6">
        <v>0.746993725410392</v>
      </c>
      <c r="N12" s="6">
        <v>0.511133823036358</v>
      </c>
    </row>
    <row r="13" spans="1:14">
      <c r="A13" s="4">
        <v>513</v>
      </c>
      <c r="B13" s="4" t="s">
        <v>46</v>
      </c>
      <c r="C13" s="4" t="s">
        <v>33</v>
      </c>
      <c r="D13" s="4" t="s">
        <v>28</v>
      </c>
      <c r="E13" s="4">
        <v>9156.52173913043</v>
      </c>
      <c r="F13" s="4">
        <v>27469.5652173913</v>
      </c>
      <c r="G13" s="4">
        <v>2914.52086956522</v>
      </c>
      <c r="H13" s="4">
        <v>8743.56260869565</v>
      </c>
      <c r="I13" s="5" t="s">
        <v>47</v>
      </c>
      <c r="J13" s="4">
        <v>14558.29</v>
      </c>
      <c r="K13" s="4">
        <v>3841.04</v>
      </c>
      <c r="L13" s="4" t="s">
        <v>279</v>
      </c>
      <c r="M13" s="6">
        <v>0.529978901551124</v>
      </c>
      <c r="N13" s="6">
        <v>0.439299193235033</v>
      </c>
    </row>
    <row r="14" spans="1:14">
      <c r="A14" s="4">
        <v>727</v>
      </c>
      <c r="B14" s="4" t="s">
        <v>48</v>
      </c>
      <c r="C14" s="4" t="s">
        <v>33</v>
      </c>
      <c r="D14" s="4" t="s">
        <v>22</v>
      </c>
      <c r="E14" s="4">
        <v>5222.60869565217</v>
      </c>
      <c r="F14" s="4">
        <v>15667.8260869565</v>
      </c>
      <c r="G14" s="4">
        <v>1651.91113043478</v>
      </c>
      <c r="H14" s="4">
        <v>4955.73339130435</v>
      </c>
      <c r="I14" s="5" t="s">
        <v>49</v>
      </c>
      <c r="J14" s="4">
        <v>6460.73</v>
      </c>
      <c r="K14" s="4">
        <v>1849.78</v>
      </c>
      <c r="L14" s="4" t="s">
        <v>280</v>
      </c>
      <c r="M14" s="6">
        <v>0.412356504606505</v>
      </c>
      <c r="N14" s="6">
        <v>0.373260596150258</v>
      </c>
    </row>
    <row r="15" spans="1:14">
      <c r="A15" s="4">
        <v>379</v>
      </c>
      <c r="B15" s="4" t="s">
        <v>50</v>
      </c>
      <c r="C15" s="4" t="s">
        <v>33</v>
      </c>
      <c r="D15" s="4" t="s">
        <v>28</v>
      </c>
      <c r="E15" s="4">
        <v>9766.95652173913</v>
      </c>
      <c r="F15" s="4">
        <v>29300.8695652174</v>
      </c>
      <c r="G15" s="4">
        <v>3086.35826086957</v>
      </c>
      <c r="H15" s="4">
        <v>9259.0747826087</v>
      </c>
      <c r="I15" s="5" t="s">
        <v>51</v>
      </c>
      <c r="J15" s="4">
        <v>18616.66</v>
      </c>
      <c r="K15" s="4">
        <v>5777.31</v>
      </c>
      <c r="L15" s="4" t="s">
        <v>281</v>
      </c>
      <c r="M15" s="6">
        <v>0.635362031101614</v>
      </c>
      <c r="N15" s="6">
        <v>0.623961911491579</v>
      </c>
    </row>
    <row r="16" spans="1:14">
      <c r="A16" s="4">
        <v>105910</v>
      </c>
      <c r="B16" s="4" t="s">
        <v>52</v>
      </c>
      <c r="C16" s="4" t="s">
        <v>33</v>
      </c>
      <c r="D16" s="4" t="s">
        <v>25</v>
      </c>
      <c r="E16" s="4">
        <v>7958.26086956522</v>
      </c>
      <c r="F16" s="4">
        <v>23874.7826086957</v>
      </c>
      <c r="G16" s="4">
        <v>2481.38573913044</v>
      </c>
      <c r="H16" s="4">
        <v>7444.1572173913</v>
      </c>
      <c r="I16" s="5" t="s">
        <v>53</v>
      </c>
      <c r="J16" s="4">
        <v>12774.51</v>
      </c>
      <c r="K16" s="4">
        <v>3708.57</v>
      </c>
      <c r="L16" s="4" t="s">
        <v>282</v>
      </c>
      <c r="M16" s="6">
        <v>0.53506288243007</v>
      </c>
      <c r="N16" s="6">
        <v>0.498185340757703</v>
      </c>
    </row>
    <row r="17" spans="1:14">
      <c r="A17" s="4">
        <v>115971</v>
      </c>
      <c r="B17" s="4" t="s">
        <v>54</v>
      </c>
      <c r="C17" s="4" t="s">
        <v>33</v>
      </c>
      <c r="D17" s="4" t="s">
        <v>19</v>
      </c>
      <c r="E17" s="4">
        <v>5200</v>
      </c>
      <c r="F17" s="4">
        <v>15600</v>
      </c>
      <c r="G17" s="4">
        <v>1618.76</v>
      </c>
      <c r="H17" s="4">
        <v>4856.28</v>
      </c>
      <c r="I17" s="5" t="s">
        <v>55</v>
      </c>
      <c r="J17" s="4">
        <v>6767.9</v>
      </c>
      <c r="K17" s="4">
        <v>2036.79</v>
      </c>
      <c r="L17" s="4" t="s">
        <v>283</v>
      </c>
      <c r="M17" s="6">
        <v>0.433839743589744</v>
      </c>
      <c r="N17" s="6">
        <v>0.419413625244014</v>
      </c>
    </row>
    <row r="18" spans="1:14">
      <c r="A18" s="4">
        <v>359</v>
      </c>
      <c r="B18" s="4" t="s">
        <v>56</v>
      </c>
      <c r="C18" s="4" t="s">
        <v>33</v>
      </c>
      <c r="D18" s="4" t="s">
        <v>28</v>
      </c>
      <c r="E18" s="4">
        <v>9450.43478260869</v>
      </c>
      <c r="F18" s="4">
        <v>28351.3043478261</v>
      </c>
      <c r="G18" s="4">
        <v>2851.19617391304</v>
      </c>
      <c r="H18" s="4">
        <v>8553.58852173913</v>
      </c>
      <c r="I18" s="5" t="s">
        <v>57</v>
      </c>
      <c r="J18" s="4">
        <v>16884.35</v>
      </c>
      <c r="K18" s="4">
        <v>4860.27</v>
      </c>
      <c r="L18" s="4" t="s">
        <v>284</v>
      </c>
      <c r="M18" s="6">
        <v>0.595540501165501</v>
      </c>
      <c r="N18" s="6">
        <v>0.568214146337238</v>
      </c>
    </row>
    <row r="19" spans="1:14">
      <c r="A19" s="4">
        <v>339</v>
      </c>
      <c r="B19" s="4" t="s">
        <v>58</v>
      </c>
      <c r="C19" s="4" t="s">
        <v>33</v>
      </c>
      <c r="D19" s="4" t="s">
        <v>22</v>
      </c>
      <c r="E19" s="4">
        <v>4973.91304347826</v>
      </c>
      <c r="F19" s="4">
        <v>14921.7391304348</v>
      </c>
      <c r="G19" s="4">
        <v>1457.35652173913</v>
      </c>
      <c r="H19" s="4">
        <v>4372.06956521739</v>
      </c>
      <c r="I19" s="5" t="s">
        <v>59</v>
      </c>
      <c r="J19" s="4">
        <v>10604.97</v>
      </c>
      <c r="K19" s="4">
        <v>2753.09</v>
      </c>
      <c r="L19" s="4" t="s">
        <v>285</v>
      </c>
      <c r="M19" s="6">
        <v>0.710706031468532</v>
      </c>
      <c r="N19" s="6">
        <v>0.629699495612465</v>
      </c>
    </row>
    <row r="20" spans="1:14">
      <c r="A20" s="4">
        <v>745</v>
      </c>
      <c r="B20" s="4" t="s">
        <v>60</v>
      </c>
      <c r="C20" s="4" t="s">
        <v>33</v>
      </c>
      <c r="D20" s="4" t="s">
        <v>25</v>
      </c>
      <c r="E20" s="4">
        <v>7212.17391304348</v>
      </c>
      <c r="F20" s="4">
        <v>21636.5217391304</v>
      </c>
      <c r="G20" s="4">
        <v>2108.11843478261</v>
      </c>
      <c r="H20" s="4">
        <v>6324.35530434783</v>
      </c>
      <c r="I20" s="5" t="s">
        <v>61</v>
      </c>
      <c r="J20" s="4">
        <v>15202.47</v>
      </c>
      <c r="K20" s="4">
        <v>3729.32</v>
      </c>
      <c r="L20" s="4" t="s">
        <v>286</v>
      </c>
      <c r="M20" s="6">
        <v>0.702630033759344</v>
      </c>
      <c r="N20" s="6">
        <v>0.589675914861423</v>
      </c>
    </row>
    <row r="21" spans="1:14">
      <c r="A21" s="4">
        <v>106569</v>
      </c>
      <c r="B21" s="4" t="s">
        <v>62</v>
      </c>
      <c r="C21" s="4" t="s">
        <v>33</v>
      </c>
      <c r="D21" s="4" t="s">
        <v>28</v>
      </c>
      <c r="E21" s="4">
        <v>8229.5652173913</v>
      </c>
      <c r="F21" s="4">
        <v>24688.6956521739</v>
      </c>
      <c r="G21" s="4">
        <v>2340.48834782609</v>
      </c>
      <c r="H21" s="4">
        <v>7021.46504347826</v>
      </c>
      <c r="I21" s="5" t="s">
        <v>63</v>
      </c>
      <c r="J21" s="4">
        <v>16715.79</v>
      </c>
      <c r="K21" s="4">
        <v>4554.75</v>
      </c>
      <c r="L21" s="4" t="s">
        <v>287</v>
      </c>
      <c r="M21" s="6">
        <v>0.6770625</v>
      </c>
      <c r="N21" s="6">
        <v>0.648689407665795</v>
      </c>
    </row>
    <row r="22" spans="1:14">
      <c r="A22" s="4">
        <v>103198</v>
      </c>
      <c r="B22" s="4" t="s">
        <v>64</v>
      </c>
      <c r="C22" s="4" t="s">
        <v>33</v>
      </c>
      <c r="D22" s="4" t="s">
        <v>25</v>
      </c>
      <c r="E22" s="4">
        <v>9201.73913043478</v>
      </c>
      <c r="F22" s="4">
        <v>27605.2173913043</v>
      </c>
      <c r="G22" s="4">
        <v>2601.33165217391</v>
      </c>
      <c r="H22" s="4">
        <v>7803.99495652174</v>
      </c>
      <c r="I22" s="5" t="s">
        <v>65</v>
      </c>
      <c r="J22" s="4">
        <v>14461.08</v>
      </c>
      <c r="K22" s="4">
        <v>4064.15</v>
      </c>
      <c r="L22" s="4" t="s">
        <v>288</v>
      </c>
      <c r="M22" s="6">
        <v>0.523853146853147</v>
      </c>
      <c r="N22" s="6">
        <v>0.520778142815638</v>
      </c>
    </row>
    <row r="23" spans="1:14">
      <c r="A23" s="4">
        <v>108277</v>
      </c>
      <c r="B23" s="4" t="s">
        <v>66</v>
      </c>
      <c r="C23" s="4" t="s">
        <v>33</v>
      </c>
      <c r="D23" s="4" t="s">
        <v>25</v>
      </c>
      <c r="E23" s="4">
        <v>7460.86956521739</v>
      </c>
      <c r="F23" s="4">
        <v>22382.6086956522</v>
      </c>
      <c r="G23" s="4">
        <v>2080.83652173913</v>
      </c>
      <c r="H23" s="4">
        <v>6242.50956521739</v>
      </c>
      <c r="I23" s="5" t="s">
        <v>67</v>
      </c>
      <c r="J23" s="4">
        <v>15384.35</v>
      </c>
      <c r="K23" s="4">
        <v>3934</v>
      </c>
      <c r="L23" s="4" t="s">
        <v>289</v>
      </c>
      <c r="M23" s="6">
        <v>0.687334984459985</v>
      </c>
      <c r="N23" s="6">
        <v>0.630195269851061</v>
      </c>
    </row>
    <row r="24" spans="1:14">
      <c r="A24" s="4">
        <v>112415</v>
      </c>
      <c r="B24" s="4" t="s">
        <v>68</v>
      </c>
      <c r="C24" s="4" t="s">
        <v>33</v>
      </c>
      <c r="D24" s="4" t="s">
        <v>36</v>
      </c>
      <c r="E24" s="4">
        <v>5595.65217391304</v>
      </c>
      <c r="F24" s="4">
        <v>16786.9565217391</v>
      </c>
      <c r="G24" s="4">
        <v>1541.04260869565</v>
      </c>
      <c r="H24" s="4">
        <v>4623.12782608696</v>
      </c>
      <c r="I24" s="5" t="s">
        <v>69</v>
      </c>
      <c r="J24" s="4">
        <v>13580.22</v>
      </c>
      <c r="K24" s="4">
        <v>4956.33</v>
      </c>
      <c r="L24" s="4" t="s">
        <v>290</v>
      </c>
      <c r="M24" s="6">
        <v>0.808974514374514</v>
      </c>
      <c r="N24" s="6">
        <v>1.07207288797703</v>
      </c>
    </row>
    <row r="25" spans="1:14">
      <c r="A25" s="4">
        <v>726</v>
      </c>
      <c r="B25" s="4" t="s">
        <v>70</v>
      </c>
      <c r="C25" s="4" t="s">
        <v>33</v>
      </c>
      <c r="D25" s="4" t="s">
        <v>28</v>
      </c>
      <c r="E25" s="4">
        <v>8790.26086956522</v>
      </c>
      <c r="F25" s="4">
        <v>26370.7826086956</v>
      </c>
      <c r="G25" s="4">
        <v>2418.20076521739</v>
      </c>
      <c r="H25" s="4">
        <v>7254.60229565217</v>
      </c>
      <c r="I25" s="5" t="s">
        <v>71</v>
      </c>
      <c r="J25" s="4">
        <v>16772.07</v>
      </c>
      <c r="K25" s="4">
        <v>4361.83</v>
      </c>
      <c r="L25" s="4" t="s">
        <v>291</v>
      </c>
      <c r="M25" s="6">
        <v>0.63600956592276</v>
      </c>
      <c r="N25" s="6">
        <v>0.601250050966147</v>
      </c>
    </row>
    <row r="26" spans="1:14">
      <c r="A26" s="4">
        <v>311</v>
      </c>
      <c r="B26" s="4" t="s">
        <v>72</v>
      </c>
      <c r="C26" s="4" t="s">
        <v>33</v>
      </c>
      <c r="D26" s="4" t="s">
        <v>28</v>
      </c>
      <c r="E26" s="4">
        <v>6979.30434782609</v>
      </c>
      <c r="F26" s="4">
        <v>20937.9130434783</v>
      </c>
      <c r="G26" s="4">
        <v>1738.54471304348</v>
      </c>
      <c r="H26" s="4">
        <v>5215.63413913043</v>
      </c>
      <c r="I26" s="5" t="s">
        <v>73</v>
      </c>
      <c r="J26" s="4">
        <v>10622.42</v>
      </c>
      <c r="K26" s="4">
        <v>2230.26</v>
      </c>
      <c r="L26" s="4" t="s">
        <v>292</v>
      </c>
      <c r="M26" s="6">
        <v>0.507329454370271</v>
      </c>
      <c r="N26" s="6">
        <v>0.427610514945329</v>
      </c>
    </row>
    <row r="27" spans="1:14">
      <c r="A27" s="4">
        <v>343</v>
      </c>
      <c r="B27" s="4" t="s">
        <v>74</v>
      </c>
      <c r="C27" s="4" t="s">
        <v>33</v>
      </c>
      <c r="D27" s="4" t="s">
        <v>75</v>
      </c>
      <c r="E27" s="4">
        <v>20754.7826086957</v>
      </c>
      <c r="F27" s="4">
        <v>62264.347826087</v>
      </c>
      <c r="G27" s="4">
        <v>6226.4347826087</v>
      </c>
      <c r="H27" s="4">
        <v>18679.3043478261</v>
      </c>
      <c r="I27" s="5">
        <v>0.3</v>
      </c>
      <c r="J27" s="4">
        <v>55843.38</v>
      </c>
      <c r="K27" s="4">
        <v>14922.18</v>
      </c>
      <c r="L27" s="4" t="s">
        <v>293</v>
      </c>
      <c r="M27" s="6">
        <v>0.896875691302162</v>
      </c>
      <c r="N27" s="6">
        <v>0.798861655773421</v>
      </c>
    </row>
    <row r="28" spans="1:14">
      <c r="A28" s="4">
        <v>365</v>
      </c>
      <c r="B28" s="4" t="s">
        <v>76</v>
      </c>
      <c r="C28" s="4" t="s">
        <v>33</v>
      </c>
      <c r="D28" s="4" t="s">
        <v>28</v>
      </c>
      <c r="E28" s="4">
        <v>13429.5652173913</v>
      </c>
      <c r="F28" s="4">
        <v>40288.6956521739</v>
      </c>
      <c r="G28" s="4">
        <v>4028.86956521739</v>
      </c>
      <c r="H28" s="4">
        <v>12086.6086956522</v>
      </c>
      <c r="I28" s="5">
        <v>0.3</v>
      </c>
      <c r="J28" s="4">
        <v>30845.46</v>
      </c>
      <c r="K28" s="4">
        <v>8445.41</v>
      </c>
      <c r="L28" s="4" t="s">
        <v>294</v>
      </c>
      <c r="M28" s="6">
        <v>0.765610787360787</v>
      </c>
      <c r="N28" s="6">
        <v>0.698741078879968</v>
      </c>
    </row>
    <row r="29" spans="1:14">
      <c r="A29" s="4">
        <v>118151</v>
      </c>
      <c r="B29" s="4" t="s">
        <v>77</v>
      </c>
      <c r="C29" s="4" t="s">
        <v>33</v>
      </c>
      <c r="D29" s="4" t="s">
        <v>36</v>
      </c>
      <c r="E29" s="4">
        <v>5850</v>
      </c>
      <c r="F29" s="4">
        <v>17550</v>
      </c>
      <c r="G29" s="4">
        <v>1696.5</v>
      </c>
      <c r="H29" s="4">
        <v>5089.5</v>
      </c>
      <c r="I29" s="5">
        <v>0.29</v>
      </c>
      <c r="J29" s="4">
        <v>10047.19</v>
      </c>
      <c r="K29" s="4">
        <v>2856.7</v>
      </c>
      <c r="L29" s="4" t="s">
        <v>295</v>
      </c>
      <c r="M29" s="6">
        <v>0.572489458689459</v>
      </c>
      <c r="N29" s="6">
        <v>0.561292857844582</v>
      </c>
    </row>
    <row r="30" spans="1:14">
      <c r="A30" s="4">
        <v>117310</v>
      </c>
      <c r="B30" s="4" t="s">
        <v>78</v>
      </c>
      <c r="C30" s="4" t="s">
        <v>33</v>
      </c>
      <c r="D30" s="4" t="s">
        <v>25</v>
      </c>
      <c r="E30" s="4">
        <v>4940</v>
      </c>
      <c r="F30" s="4">
        <v>14820</v>
      </c>
      <c r="G30" s="4">
        <v>1333.8</v>
      </c>
      <c r="H30" s="4">
        <v>4001.4</v>
      </c>
      <c r="I30" s="5">
        <v>0.27</v>
      </c>
      <c r="J30" s="4">
        <v>6770.42</v>
      </c>
      <c r="K30" s="4">
        <v>1927.08</v>
      </c>
      <c r="L30" s="4" t="s">
        <v>296</v>
      </c>
      <c r="M30" s="6">
        <v>0.456843454790823</v>
      </c>
      <c r="N30" s="6">
        <v>0.481601439496176</v>
      </c>
    </row>
    <row r="31" spans="1:14">
      <c r="A31" s="4">
        <v>117491</v>
      </c>
      <c r="B31" s="4" t="s">
        <v>79</v>
      </c>
      <c r="C31" s="4" t="s">
        <v>33</v>
      </c>
      <c r="D31" s="4" t="s">
        <v>28</v>
      </c>
      <c r="E31" s="4">
        <v>11700</v>
      </c>
      <c r="F31" s="4">
        <v>35100</v>
      </c>
      <c r="G31" s="4">
        <v>2925</v>
      </c>
      <c r="H31" s="4">
        <v>8775</v>
      </c>
      <c r="I31" s="5">
        <v>0.25</v>
      </c>
      <c r="J31" s="4">
        <v>25835.23</v>
      </c>
      <c r="K31" s="4">
        <v>3905.57</v>
      </c>
      <c r="L31" s="4" t="s">
        <v>297</v>
      </c>
      <c r="M31" s="6">
        <v>0.736046438746439</v>
      </c>
      <c r="N31" s="6">
        <v>0.445079202279202</v>
      </c>
    </row>
    <row r="32" spans="1:14">
      <c r="A32" s="4">
        <v>582</v>
      </c>
      <c r="B32" s="4" t="s">
        <v>80</v>
      </c>
      <c r="C32" s="4" t="s">
        <v>33</v>
      </c>
      <c r="D32" s="4" t="s">
        <v>75</v>
      </c>
      <c r="E32" s="4">
        <v>37982.6086956522</v>
      </c>
      <c r="F32" s="4">
        <v>113947.826086957</v>
      </c>
      <c r="G32" s="4">
        <v>8356.17391304348</v>
      </c>
      <c r="H32" s="4">
        <v>25068.5217391304</v>
      </c>
      <c r="I32" s="5">
        <v>0.22</v>
      </c>
      <c r="J32" s="4">
        <v>86357.42</v>
      </c>
      <c r="K32" s="4">
        <v>16916.25</v>
      </c>
      <c r="L32" s="4" t="s">
        <v>298</v>
      </c>
      <c r="M32" s="6">
        <v>0.757868078449328</v>
      </c>
      <c r="N32" s="6">
        <v>0.67480045995671</v>
      </c>
    </row>
    <row r="33" spans="1:14">
      <c r="A33" s="4">
        <v>118951</v>
      </c>
      <c r="B33" s="4" t="s">
        <v>81</v>
      </c>
      <c r="C33" s="4" t="s">
        <v>82</v>
      </c>
      <c r="D33" s="4" t="s">
        <v>36</v>
      </c>
      <c r="E33" s="4">
        <v>5850</v>
      </c>
      <c r="F33" s="4">
        <v>17550</v>
      </c>
      <c r="G33" s="4">
        <v>2024.685</v>
      </c>
      <c r="H33" s="4">
        <v>6074.055</v>
      </c>
      <c r="I33" s="5" t="s">
        <v>83</v>
      </c>
      <c r="J33" s="4">
        <v>10199.74</v>
      </c>
      <c r="K33" s="4">
        <v>3713.41</v>
      </c>
      <c r="L33" s="4" t="s">
        <v>299</v>
      </c>
      <c r="M33" s="6">
        <v>0.581181766381766</v>
      </c>
      <c r="N33" s="6">
        <v>0.611356005172821</v>
      </c>
    </row>
    <row r="34" spans="1:14">
      <c r="A34" s="4">
        <v>113833</v>
      </c>
      <c r="B34" s="4" t="s">
        <v>84</v>
      </c>
      <c r="C34" s="4" t="s">
        <v>82</v>
      </c>
      <c r="D34" s="4" t="s">
        <v>25</v>
      </c>
      <c r="E34" s="4">
        <v>5200</v>
      </c>
      <c r="F34" s="4">
        <v>15600</v>
      </c>
      <c r="G34" s="4">
        <v>1508</v>
      </c>
      <c r="H34" s="4">
        <v>4524</v>
      </c>
      <c r="I34" s="5">
        <v>0.29</v>
      </c>
      <c r="J34" s="4">
        <v>10867.88</v>
      </c>
      <c r="K34" s="4">
        <v>3647.49</v>
      </c>
      <c r="L34" s="4" t="s">
        <v>300</v>
      </c>
      <c r="M34" s="6">
        <v>0.696658974358974</v>
      </c>
      <c r="N34" s="6">
        <v>0.806253315649867</v>
      </c>
    </row>
    <row r="35" spans="1:14">
      <c r="A35" s="4">
        <v>122906</v>
      </c>
      <c r="B35" s="4" t="s">
        <v>85</v>
      </c>
      <c r="C35" s="4" t="s">
        <v>82</v>
      </c>
      <c r="D35" s="4" t="s">
        <v>22</v>
      </c>
      <c r="E35" s="4">
        <v>4973.91304347826</v>
      </c>
      <c r="F35" s="4">
        <v>14921.7391304348</v>
      </c>
      <c r="G35" s="4">
        <v>1635.42260869565</v>
      </c>
      <c r="H35" s="4">
        <v>4906.26782608696</v>
      </c>
      <c r="I35" s="5" t="s">
        <v>86</v>
      </c>
      <c r="J35" s="4">
        <v>8791.06</v>
      </c>
      <c r="K35" s="4">
        <v>2656.78</v>
      </c>
      <c r="L35" s="4" t="s">
        <v>301</v>
      </c>
      <c r="M35" s="6">
        <v>0.589144463869464</v>
      </c>
      <c r="N35" s="6">
        <v>0.54150733188142</v>
      </c>
    </row>
    <row r="36" spans="1:14">
      <c r="A36" s="4">
        <v>107658</v>
      </c>
      <c r="B36" s="4" t="s">
        <v>87</v>
      </c>
      <c r="C36" s="4" t="s">
        <v>82</v>
      </c>
      <c r="D36" s="4" t="s">
        <v>28</v>
      </c>
      <c r="E36" s="4">
        <v>10569.5652173913</v>
      </c>
      <c r="F36" s="4">
        <v>31708.6956521739</v>
      </c>
      <c r="G36" s="4">
        <v>3376.97608695652</v>
      </c>
      <c r="H36" s="4">
        <v>10130.9282608696</v>
      </c>
      <c r="I36" s="5" t="s">
        <v>88</v>
      </c>
      <c r="J36" s="4">
        <v>26264.02</v>
      </c>
      <c r="K36" s="4">
        <v>7551.21</v>
      </c>
      <c r="L36" s="4" t="s">
        <v>302</v>
      </c>
      <c r="M36" s="6">
        <v>0.828290771973125</v>
      </c>
      <c r="N36" s="6">
        <v>0.745362103605683</v>
      </c>
    </row>
    <row r="37" spans="1:14">
      <c r="A37" s="4">
        <v>570</v>
      </c>
      <c r="B37" s="4" t="s">
        <v>89</v>
      </c>
      <c r="C37" s="4" t="s">
        <v>82</v>
      </c>
      <c r="D37" s="4" t="s">
        <v>36</v>
      </c>
      <c r="E37" s="4">
        <v>5595.65217391304</v>
      </c>
      <c r="F37" s="4">
        <v>16786.9565217391</v>
      </c>
      <c r="G37" s="4">
        <v>1783.89391304348</v>
      </c>
      <c r="H37" s="4">
        <v>5351.68173913043</v>
      </c>
      <c r="I37" s="5" t="s">
        <v>90</v>
      </c>
      <c r="J37" s="4">
        <v>8103.83</v>
      </c>
      <c r="K37" s="4">
        <v>2471.44</v>
      </c>
      <c r="L37" s="4" t="s">
        <v>303</v>
      </c>
      <c r="M37" s="6">
        <v>0.482745635845636</v>
      </c>
      <c r="N37" s="6">
        <v>0.46180623595931</v>
      </c>
    </row>
    <row r="38" spans="1:14">
      <c r="A38" s="4">
        <v>112888</v>
      </c>
      <c r="B38" s="4" t="s">
        <v>91</v>
      </c>
      <c r="C38" s="4" t="s">
        <v>82</v>
      </c>
      <c r="D38" s="4" t="s">
        <v>36</v>
      </c>
      <c r="E38" s="4">
        <v>5595.65217391304</v>
      </c>
      <c r="F38" s="4">
        <v>16786.9565217391</v>
      </c>
      <c r="G38" s="4">
        <v>1755.35608695652</v>
      </c>
      <c r="H38" s="4">
        <v>5266.06826086957</v>
      </c>
      <c r="I38" s="5" t="s">
        <v>92</v>
      </c>
      <c r="J38" s="4">
        <v>11081.94</v>
      </c>
      <c r="K38" s="4">
        <v>3593.63</v>
      </c>
      <c r="L38" s="4" t="s">
        <v>304</v>
      </c>
      <c r="M38" s="6">
        <v>0.660151825951826</v>
      </c>
      <c r="N38" s="6">
        <v>0.682412346741323</v>
      </c>
    </row>
    <row r="39" spans="1:14">
      <c r="A39" s="4">
        <v>113025</v>
      </c>
      <c r="B39" s="4" t="s">
        <v>93</v>
      </c>
      <c r="C39" s="4" t="s">
        <v>82</v>
      </c>
      <c r="D39" s="4" t="s">
        <v>22</v>
      </c>
      <c r="E39" s="4">
        <v>4940</v>
      </c>
      <c r="F39" s="4">
        <v>14820</v>
      </c>
      <c r="G39" s="4">
        <v>1548.69</v>
      </c>
      <c r="H39" s="4">
        <v>4646.07</v>
      </c>
      <c r="I39" s="5" t="s">
        <v>94</v>
      </c>
      <c r="J39" s="4">
        <v>7523.2</v>
      </c>
      <c r="K39" s="4">
        <v>2024.03</v>
      </c>
      <c r="L39" s="4" t="s">
        <v>305</v>
      </c>
      <c r="M39" s="6">
        <v>0.507638326585695</v>
      </c>
      <c r="N39" s="6">
        <v>0.435643457804123</v>
      </c>
    </row>
    <row r="40" spans="1:14">
      <c r="A40" s="4">
        <v>116773</v>
      </c>
      <c r="B40" s="4" t="s">
        <v>95</v>
      </c>
      <c r="C40" s="4" t="s">
        <v>82</v>
      </c>
      <c r="D40" s="4" t="s">
        <v>22</v>
      </c>
      <c r="E40" s="4">
        <v>5460</v>
      </c>
      <c r="F40" s="4">
        <v>16380</v>
      </c>
      <c r="G40" s="4">
        <v>1692.6</v>
      </c>
      <c r="H40" s="4">
        <v>5077.8</v>
      </c>
      <c r="I40" s="5" t="s">
        <v>96</v>
      </c>
      <c r="J40" s="4">
        <v>11030.08</v>
      </c>
      <c r="K40" s="4">
        <v>4019.72</v>
      </c>
      <c r="L40" s="4" t="s">
        <v>306</v>
      </c>
      <c r="M40" s="6">
        <v>0.673387057387057</v>
      </c>
      <c r="N40" s="6">
        <v>0.791626294852101</v>
      </c>
    </row>
    <row r="41" spans="1:14">
      <c r="A41" s="4">
        <v>752</v>
      </c>
      <c r="B41" s="4" t="s">
        <v>97</v>
      </c>
      <c r="C41" s="4" t="s">
        <v>82</v>
      </c>
      <c r="D41" s="4" t="s">
        <v>22</v>
      </c>
      <c r="E41" s="4">
        <v>5720</v>
      </c>
      <c r="F41" s="4">
        <v>17160</v>
      </c>
      <c r="G41" s="4">
        <v>1765.764</v>
      </c>
      <c r="H41" s="4">
        <v>5297.292</v>
      </c>
      <c r="I41" s="5" t="s">
        <v>98</v>
      </c>
      <c r="J41" s="4">
        <v>9102.03</v>
      </c>
      <c r="K41" s="4">
        <v>2590.61</v>
      </c>
      <c r="L41" s="4" t="s">
        <v>296</v>
      </c>
      <c r="M41" s="6">
        <v>0.530421328671329</v>
      </c>
      <c r="N41" s="6">
        <v>0.489044213534009</v>
      </c>
    </row>
    <row r="42" spans="1:14">
      <c r="A42" s="4">
        <v>106399</v>
      </c>
      <c r="B42" s="4" t="s">
        <v>99</v>
      </c>
      <c r="C42" s="4" t="s">
        <v>82</v>
      </c>
      <c r="D42" s="4" t="s">
        <v>28</v>
      </c>
      <c r="E42" s="4">
        <v>9750</v>
      </c>
      <c r="F42" s="4">
        <v>29250</v>
      </c>
      <c r="G42" s="4">
        <v>2996.175</v>
      </c>
      <c r="H42" s="4">
        <v>8988.525</v>
      </c>
      <c r="I42" s="5" t="s">
        <v>100</v>
      </c>
      <c r="J42" s="4">
        <v>19652.78</v>
      </c>
      <c r="K42" s="4">
        <v>5512.4</v>
      </c>
      <c r="L42" s="4" t="s">
        <v>307</v>
      </c>
      <c r="M42" s="6">
        <v>0.671889914529915</v>
      </c>
      <c r="N42" s="6">
        <v>0.613270809170581</v>
      </c>
    </row>
    <row r="43" spans="1:14">
      <c r="A43" s="4">
        <v>114286</v>
      </c>
      <c r="B43" s="4" t="s">
        <v>101</v>
      </c>
      <c r="C43" s="4" t="s">
        <v>82</v>
      </c>
      <c r="D43" s="4" t="s">
        <v>28</v>
      </c>
      <c r="E43" s="4">
        <v>7212.17391304348</v>
      </c>
      <c r="F43" s="4">
        <v>21636.5217391304</v>
      </c>
      <c r="G43" s="4">
        <v>2174.47043478261</v>
      </c>
      <c r="H43" s="4">
        <v>6523.41130434783</v>
      </c>
      <c r="I43" s="5" t="s">
        <v>102</v>
      </c>
      <c r="J43" s="4">
        <v>15815.22</v>
      </c>
      <c r="K43" s="4">
        <v>4185.3</v>
      </c>
      <c r="L43" s="4" t="s">
        <v>308</v>
      </c>
      <c r="M43" s="6">
        <v>0.730950204967446</v>
      </c>
      <c r="N43" s="6">
        <v>0.641581498503784</v>
      </c>
    </row>
    <row r="44" spans="1:14">
      <c r="A44" s="4">
        <v>730</v>
      </c>
      <c r="B44" s="4" t="s">
        <v>103</v>
      </c>
      <c r="C44" s="4" t="s">
        <v>82</v>
      </c>
      <c r="D44" s="4" t="s">
        <v>28</v>
      </c>
      <c r="E44" s="4">
        <v>11598.2608695652</v>
      </c>
      <c r="F44" s="4">
        <v>34794.7826086956</v>
      </c>
      <c r="G44" s="4">
        <v>3389.01182608696</v>
      </c>
      <c r="H44" s="4">
        <v>10167.0354782609</v>
      </c>
      <c r="I44" s="5" t="s">
        <v>104</v>
      </c>
      <c r="J44" s="4">
        <v>28821.56</v>
      </c>
      <c r="K44" s="4">
        <v>8939.48</v>
      </c>
      <c r="L44" s="4" t="s">
        <v>309</v>
      </c>
      <c r="M44" s="6">
        <v>0.828329934522917</v>
      </c>
      <c r="N44" s="6">
        <v>0.879261218190334</v>
      </c>
    </row>
    <row r="45" spans="1:14">
      <c r="A45" s="4">
        <v>709</v>
      </c>
      <c r="B45" s="4" t="s">
        <v>105</v>
      </c>
      <c r="C45" s="4" t="s">
        <v>82</v>
      </c>
      <c r="D45" s="4" t="s">
        <v>28</v>
      </c>
      <c r="E45" s="4">
        <v>9522.78260869565</v>
      </c>
      <c r="F45" s="4">
        <v>28568.347826087</v>
      </c>
      <c r="G45" s="4">
        <v>2733.99088695652</v>
      </c>
      <c r="H45" s="4">
        <v>8201.97266086957</v>
      </c>
      <c r="I45" s="5" t="s">
        <v>106</v>
      </c>
      <c r="J45" s="4">
        <v>19070.26</v>
      </c>
      <c r="K45" s="4">
        <v>4736.57</v>
      </c>
      <c r="L45" s="4" t="s">
        <v>310</v>
      </c>
      <c r="M45" s="6">
        <v>0.667531077263983</v>
      </c>
      <c r="N45" s="6">
        <v>0.577491561584629</v>
      </c>
    </row>
    <row r="46" spans="1:14">
      <c r="A46" s="4">
        <v>104429</v>
      </c>
      <c r="B46" s="4" t="s">
        <v>107</v>
      </c>
      <c r="C46" s="4" t="s">
        <v>82</v>
      </c>
      <c r="D46" s="4" t="s">
        <v>36</v>
      </c>
      <c r="E46" s="4">
        <v>5720</v>
      </c>
      <c r="F46" s="4">
        <v>17160</v>
      </c>
      <c r="G46" s="4">
        <v>1606.748</v>
      </c>
      <c r="H46" s="4">
        <v>4820.244</v>
      </c>
      <c r="I46" s="5" t="s">
        <v>108</v>
      </c>
      <c r="J46" s="4">
        <v>11192.66</v>
      </c>
      <c r="K46" s="4">
        <v>2461.95</v>
      </c>
      <c r="L46" s="4" t="s">
        <v>311</v>
      </c>
      <c r="M46" s="6">
        <v>0.652252913752914</v>
      </c>
      <c r="N46" s="6">
        <v>0.510752152795585</v>
      </c>
    </row>
    <row r="47" spans="1:14">
      <c r="A47" s="4">
        <v>113298</v>
      </c>
      <c r="B47" s="4" t="s">
        <v>109</v>
      </c>
      <c r="C47" s="4" t="s">
        <v>82</v>
      </c>
      <c r="D47" s="4" t="s">
        <v>22</v>
      </c>
      <c r="E47" s="4">
        <v>4650.60869565217</v>
      </c>
      <c r="F47" s="4">
        <v>13951.8260869565</v>
      </c>
      <c r="G47" s="4">
        <v>1279.38245217391</v>
      </c>
      <c r="H47" s="4">
        <v>3838.14735652174</v>
      </c>
      <c r="I47" s="5" t="s">
        <v>71</v>
      </c>
      <c r="J47" s="4">
        <v>10505.5</v>
      </c>
      <c r="K47" s="4">
        <v>1553.76</v>
      </c>
      <c r="L47" s="4" t="s">
        <v>312</v>
      </c>
      <c r="M47" s="6">
        <v>0.75298386996248</v>
      </c>
      <c r="N47" s="6">
        <v>0.404820309298409</v>
      </c>
    </row>
    <row r="48" spans="1:14">
      <c r="A48" s="4">
        <v>120844</v>
      </c>
      <c r="B48" s="4" t="s">
        <v>110</v>
      </c>
      <c r="C48" s="4" t="s">
        <v>82</v>
      </c>
      <c r="D48" s="4" t="s">
        <v>25</v>
      </c>
      <c r="E48" s="4">
        <v>7800</v>
      </c>
      <c r="F48" s="4">
        <v>23400</v>
      </c>
      <c r="G48" s="4">
        <v>2340</v>
      </c>
      <c r="H48" s="4">
        <v>7020</v>
      </c>
      <c r="I48" s="5">
        <v>0.3</v>
      </c>
      <c r="J48" s="4">
        <v>7489.49</v>
      </c>
      <c r="K48" s="4">
        <v>2322.7</v>
      </c>
      <c r="L48" s="4" t="s">
        <v>309</v>
      </c>
      <c r="M48" s="6">
        <v>0.320063675213675</v>
      </c>
      <c r="N48" s="6">
        <v>0.330868945868946</v>
      </c>
    </row>
    <row r="49" spans="1:14">
      <c r="A49" s="4">
        <v>101453</v>
      </c>
      <c r="B49" s="4" t="s">
        <v>111</v>
      </c>
      <c r="C49" s="4" t="s">
        <v>82</v>
      </c>
      <c r="D49" s="4" t="s">
        <v>25</v>
      </c>
      <c r="E49" s="4">
        <v>8546.08695652174</v>
      </c>
      <c r="F49" s="4">
        <v>25638.2608695652</v>
      </c>
      <c r="G49" s="4">
        <v>2478.3652173913</v>
      </c>
      <c r="H49" s="4">
        <v>7435.09565217391</v>
      </c>
      <c r="I49" s="5">
        <v>0.29</v>
      </c>
      <c r="J49" s="4">
        <v>19358.98</v>
      </c>
      <c r="K49" s="4">
        <v>4785.37</v>
      </c>
      <c r="L49" s="4" t="s">
        <v>313</v>
      </c>
      <c r="M49" s="6">
        <v>0.755081637498304</v>
      </c>
      <c r="N49" s="6">
        <v>0.643619157555939</v>
      </c>
    </row>
    <row r="50" spans="1:14">
      <c r="A50" s="4">
        <v>119263</v>
      </c>
      <c r="B50" s="4" t="s">
        <v>112</v>
      </c>
      <c r="C50" s="4" t="s">
        <v>82</v>
      </c>
      <c r="D50" s="4" t="s">
        <v>36</v>
      </c>
      <c r="E50" s="4">
        <v>5850</v>
      </c>
      <c r="F50" s="4">
        <v>17550</v>
      </c>
      <c r="G50" s="4">
        <v>1696.5</v>
      </c>
      <c r="H50" s="4">
        <v>5089.5</v>
      </c>
      <c r="I50" s="5">
        <v>0.29</v>
      </c>
      <c r="J50" s="4">
        <v>10119.16</v>
      </c>
      <c r="K50" s="4">
        <v>2687.67</v>
      </c>
      <c r="L50" s="4" t="s">
        <v>29</v>
      </c>
      <c r="M50" s="6">
        <v>0.576590313390313</v>
      </c>
      <c r="N50" s="6">
        <v>0.528081343943413</v>
      </c>
    </row>
    <row r="51" spans="1:14">
      <c r="A51" s="4">
        <v>329</v>
      </c>
      <c r="B51" s="4" t="s">
        <v>113</v>
      </c>
      <c r="C51" s="4" t="s">
        <v>82</v>
      </c>
      <c r="D51" s="4" t="s">
        <v>36</v>
      </c>
      <c r="E51" s="4">
        <v>8206.95652173913</v>
      </c>
      <c r="F51" s="4">
        <v>24620.8695652174</v>
      </c>
      <c r="G51" s="4">
        <v>2133.80869565217</v>
      </c>
      <c r="H51" s="4">
        <v>6401.42608695652</v>
      </c>
      <c r="I51" s="5">
        <v>0.26</v>
      </c>
      <c r="J51" s="4">
        <v>10518.21</v>
      </c>
      <c r="K51" s="4">
        <v>2816.4</v>
      </c>
      <c r="L51" s="4" t="s">
        <v>314</v>
      </c>
      <c r="M51" s="6">
        <v>0.427207088366179</v>
      </c>
      <c r="N51" s="6">
        <v>0.439964464439989</v>
      </c>
    </row>
    <row r="52" spans="1:14">
      <c r="A52" s="4">
        <v>102935</v>
      </c>
      <c r="B52" s="4" t="s">
        <v>114</v>
      </c>
      <c r="C52" s="4" t="s">
        <v>115</v>
      </c>
      <c r="D52" s="4" t="s">
        <v>25</v>
      </c>
      <c r="E52" s="4">
        <v>6839.13043478261</v>
      </c>
      <c r="F52" s="4">
        <v>20517.3913043478</v>
      </c>
      <c r="G52" s="4">
        <v>2188.52173913043</v>
      </c>
      <c r="H52" s="4">
        <v>6565.5652173913</v>
      </c>
      <c r="I52" s="5">
        <v>0.32</v>
      </c>
      <c r="J52" s="4">
        <v>16172.12</v>
      </c>
      <c r="K52" s="4">
        <v>4558.83</v>
      </c>
      <c r="L52" s="4" t="s">
        <v>315</v>
      </c>
      <c r="M52" s="6">
        <v>0.788215215087942</v>
      </c>
      <c r="N52" s="6">
        <v>0.694354537507947</v>
      </c>
    </row>
    <row r="53" spans="1:14">
      <c r="A53" s="4">
        <v>106865</v>
      </c>
      <c r="B53" s="4" t="s">
        <v>116</v>
      </c>
      <c r="C53" s="4" t="s">
        <v>115</v>
      </c>
      <c r="D53" s="4" t="s">
        <v>28</v>
      </c>
      <c r="E53" s="4">
        <v>6217.39130434783</v>
      </c>
      <c r="F53" s="4">
        <v>18652.1739130435</v>
      </c>
      <c r="G53" s="4">
        <v>1989.5652173913</v>
      </c>
      <c r="H53" s="4">
        <v>5968.69565217391</v>
      </c>
      <c r="I53" s="5">
        <v>0.32</v>
      </c>
      <c r="J53" s="4">
        <v>8863.32</v>
      </c>
      <c r="K53" s="4">
        <v>2778.44</v>
      </c>
      <c r="L53" s="4" t="s">
        <v>316</v>
      </c>
      <c r="M53" s="6">
        <v>0.47518965034965</v>
      </c>
      <c r="N53" s="6">
        <v>0.46550203962704</v>
      </c>
    </row>
    <row r="54" spans="1:14">
      <c r="A54" s="4">
        <v>116919</v>
      </c>
      <c r="B54" s="4" t="s">
        <v>117</v>
      </c>
      <c r="C54" s="4" t="s">
        <v>115</v>
      </c>
      <c r="D54" s="4" t="s">
        <v>25</v>
      </c>
      <c r="E54" s="4">
        <v>7150</v>
      </c>
      <c r="F54" s="4">
        <v>21450</v>
      </c>
      <c r="G54" s="4">
        <v>2145</v>
      </c>
      <c r="H54" s="4">
        <v>6435</v>
      </c>
      <c r="I54" s="5">
        <v>0.3</v>
      </c>
      <c r="J54" s="4">
        <v>15051.16</v>
      </c>
      <c r="K54" s="4">
        <v>4972.01</v>
      </c>
      <c r="L54" s="4" t="s">
        <v>317</v>
      </c>
      <c r="M54" s="6">
        <v>0.701685780885781</v>
      </c>
      <c r="N54" s="6">
        <v>0.772651126651127</v>
      </c>
    </row>
    <row r="55" spans="1:14">
      <c r="A55" s="4">
        <v>106485</v>
      </c>
      <c r="B55" s="4" t="s">
        <v>118</v>
      </c>
      <c r="C55" s="4" t="s">
        <v>115</v>
      </c>
      <c r="D55" s="4" t="s">
        <v>28</v>
      </c>
      <c r="E55" s="4">
        <v>7150</v>
      </c>
      <c r="F55" s="4">
        <v>21450</v>
      </c>
      <c r="G55" s="4">
        <v>2117.115</v>
      </c>
      <c r="H55" s="4">
        <v>6351.345</v>
      </c>
      <c r="I55" s="5" t="s">
        <v>119</v>
      </c>
      <c r="J55" s="4">
        <v>11823.03</v>
      </c>
      <c r="K55" s="4">
        <v>3474.43</v>
      </c>
      <c r="L55" s="4" t="s">
        <v>318</v>
      </c>
      <c r="M55" s="6">
        <v>0.55119020979021</v>
      </c>
      <c r="N55" s="6">
        <v>0.547038461932079</v>
      </c>
    </row>
    <row r="56" spans="1:14">
      <c r="A56" s="4">
        <v>106066</v>
      </c>
      <c r="B56" s="4" t="s">
        <v>120</v>
      </c>
      <c r="C56" s="4" t="s">
        <v>115</v>
      </c>
      <c r="D56" s="4" t="s">
        <v>28</v>
      </c>
      <c r="E56" s="4">
        <v>9326.08695652174</v>
      </c>
      <c r="F56" s="4">
        <v>27978.2608695652</v>
      </c>
      <c r="G56" s="4">
        <v>3264.13043478261</v>
      </c>
      <c r="H56" s="4">
        <v>9792.39130434782</v>
      </c>
      <c r="I56" s="5">
        <v>0.35</v>
      </c>
      <c r="J56" s="4">
        <v>20787.84</v>
      </c>
      <c r="K56" s="4">
        <v>8020.46</v>
      </c>
      <c r="L56" s="4" t="s">
        <v>319</v>
      </c>
      <c r="M56" s="6">
        <v>0.74299972027972</v>
      </c>
      <c r="N56" s="6">
        <v>0.819050194250194</v>
      </c>
    </row>
    <row r="57" spans="1:14">
      <c r="A57" s="4">
        <v>750</v>
      </c>
      <c r="B57" s="4" t="s">
        <v>121</v>
      </c>
      <c r="C57" s="4" t="s">
        <v>115</v>
      </c>
      <c r="D57" s="4" t="s">
        <v>75</v>
      </c>
      <c r="E57" s="4">
        <v>33234.7826086956</v>
      </c>
      <c r="F57" s="4">
        <v>99704.3478260869</v>
      </c>
      <c r="G57" s="4">
        <v>8641.04347826087</v>
      </c>
      <c r="H57" s="4">
        <v>25923.1304347826</v>
      </c>
      <c r="I57" s="5">
        <v>0.26</v>
      </c>
      <c r="J57" s="4">
        <v>40839.14</v>
      </c>
      <c r="K57" s="4">
        <v>13323.56</v>
      </c>
      <c r="L57" s="4" t="s">
        <v>320</v>
      </c>
      <c r="M57" s="6">
        <v>0.409602398395256</v>
      </c>
      <c r="N57" s="6">
        <v>0.513964161601524</v>
      </c>
    </row>
    <row r="58" spans="1:14">
      <c r="A58" s="4">
        <v>742</v>
      </c>
      <c r="B58" s="4" t="s">
        <v>122</v>
      </c>
      <c r="C58" s="4" t="s">
        <v>115</v>
      </c>
      <c r="D58" s="4" t="s">
        <v>28</v>
      </c>
      <c r="E58" s="4">
        <v>12819.1304347826</v>
      </c>
      <c r="F58" s="4">
        <v>38457.3913043478</v>
      </c>
      <c r="G58" s="4">
        <v>2692.01739130435</v>
      </c>
      <c r="H58" s="4">
        <v>8076.05217391304</v>
      </c>
      <c r="I58" s="5">
        <v>0.21</v>
      </c>
      <c r="J58" s="4">
        <v>23342.69</v>
      </c>
      <c r="K58" s="4">
        <v>4973.42</v>
      </c>
      <c r="L58" s="4" t="s">
        <v>321</v>
      </c>
      <c r="M58" s="6">
        <v>0.606975387780943</v>
      </c>
      <c r="N58" s="6">
        <v>0.615823163706762</v>
      </c>
    </row>
    <row r="59" spans="1:14">
      <c r="A59" s="4">
        <v>307</v>
      </c>
      <c r="B59" s="4" t="s">
        <v>123</v>
      </c>
      <c r="C59" s="4" t="s">
        <v>115</v>
      </c>
      <c r="D59" s="4" t="s">
        <v>124</v>
      </c>
      <c r="E59" s="4">
        <v>124347.826086957</v>
      </c>
      <c r="F59" s="4">
        <v>373043.47826087</v>
      </c>
      <c r="G59" s="4">
        <v>24869.5652173913</v>
      </c>
      <c r="H59" s="4">
        <v>74608.6956521739</v>
      </c>
      <c r="I59" s="5">
        <v>0.2</v>
      </c>
      <c r="J59" s="4">
        <v>255470.94</v>
      </c>
      <c r="K59" s="4">
        <v>33550.64</v>
      </c>
      <c r="L59" s="4" t="s">
        <v>322</v>
      </c>
      <c r="M59" s="6">
        <v>0.68482886013986</v>
      </c>
      <c r="N59" s="6">
        <v>0.449688065268065</v>
      </c>
    </row>
    <row r="60" spans="1:14">
      <c r="A60" s="4">
        <v>710</v>
      </c>
      <c r="B60" s="4" t="s">
        <v>125</v>
      </c>
      <c r="C60" s="4" t="s">
        <v>126</v>
      </c>
      <c r="D60" s="4" t="s">
        <v>36</v>
      </c>
      <c r="E60" s="4">
        <v>5590</v>
      </c>
      <c r="F60" s="4">
        <v>16770</v>
      </c>
      <c r="G60" s="4">
        <v>1948.115</v>
      </c>
      <c r="H60" s="4">
        <v>5844.345</v>
      </c>
      <c r="I60" s="5" t="s">
        <v>127</v>
      </c>
      <c r="J60" s="4">
        <v>9281.57</v>
      </c>
      <c r="K60" s="4">
        <v>2797.7</v>
      </c>
      <c r="L60" s="4" t="s">
        <v>323</v>
      </c>
      <c r="M60" s="6">
        <v>0.553462731067382</v>
      </c>
      <c r="N60" s="6">
        <v>0.478702061565496</v>
      </c>
    </row>
    <row r="61" spans="1:14">
      <c r="A61" s="4">
        <v>706</v>
      </c>
      <c r="B61" s="4" t="s">
        <v>128</v>
      </c>
      <c r="C61" s="4" t="s">
        <v>126</v>
      </c>
      <c r="D61" s="4" t="s">
        <v>36</v>
      </c>
      <c r="E61" s="4">
        <v>5382</v>
      </c>
      <c r="F61" s="4">
        <v>16146</v>
      </c>
      <c r="G61" s="4">
        <v>1804.0464</v>
      </c>
      <c r="H61" s="4">
        <v>5412.1392</v>
      </c>
      <c r="I61" s="5" t="s">
        <v>129</v>
      </c>
      <c r="J61" s="4">
        <v>17973.83</v>
      </c>
      <c r="K61" s="4">
        <v>5455.19</v>
      </c>
      <c r="L61" s="4" t="s">
        <v>324</v>
      </c>
      <c r="M61" s="8">
        <v>1.11320636690202</v>
      </c>
      <c r="N61" s="8">
        <v>1.00795448867982</v>
      </c>
    </row>
    <row r="62" spans="1:14">
      <c r="A62" s="4">
        <v>704</v>
      </c>
      <c r="B62" s="4" t="s">
        <v>130</v>
      </c>
      <c r="C62" s="4" t="s">
        <v>126</v>
      </c>
      <c r="D62" s="4" t="s">
        <v>36</v>
      </c>
      <c r="E62" s="4">
        <v>5720</v>
      </c>
      <c r="F62" s="4">
        <v>17160</v>
      </c>
      <c r="G62" s="4">
        <v>1716</v>
      </c>
      <c r="H62" s="4">
        <v>5148</v>
      </c>
      <c r="I62" s="5">
        <v>0.3</v>
      </c>
      <c r="J62" s="4">
        <v>15194.06</v>
      </c>
      <c r="K62" s="4">
        <v>4651.54</v>
      </c>
      <c r="L62" s="4" t="s">
        <v>325</v>
      </c>
      <c r="M62" s="6">
        <v>0.885434731934732</v>
      </c>
      <c r="N62" s="6">
        <v>0.903562548562549</v>
      </c>
    </row>
    <row r="63" spans="1:14">
      <c r="A63" s="4">
        <v>738</v>
      </c>
      <c r="B63" s="4" t="s">
        <v>131</v>
      </c>
      <c r="C63" s="4" t="s">
        <v>126</v>
      </c>
      <c r="D63" s="4" t="s">
        <v>36</v>
      </c>
      <c r="E63" s="4">
        <v>5197.73913043478</v>
      </c>
      <c r="F63" s="4">
        <v>15593.2173913043</v>
      </c>
      <c r="G63" s="4">
        <v>1666.39516521739</v>
      </c>
      <c r="H63" s="4">
        <v>4999.18549565217</v>
      </c>
      <c r="I63" s="5" t="s">
        <v>132</v>
      </c>
      <c r="J63" s="4">
        <v>15333.92</v>
      </c>
      <c r="K63" s="4">
        <v>4293.33</v>
      </c>
      <c r="L63" s="4" t="s">
        <v>326</v>
      </c>
      <c r="M63" s="6">
        <v>0.983371142414205</v>
      </c>
      <c r="N63" s="6">
        <v>0.858805900227935</v>
      </c>
    </row>
    <row r="64" spans="1:14">
      <c r="A64" s="4">
        <v>713</v>
      </c>
      <c r="B64" s="4" t="s">
        <v>133</v>
      </c>
      <c r="C64" s="4" t="s">
        <v>126</v>
      </c>
      <c r="D64" s="4" t="s">
        <v>36</v>
      </c>
      <c r="E64" s="4">
        <v>5200</v>
      </c>
      <c r="F64" s="4">
        <v>15600</v>
      </c>
      <c r="G64" s="4">
        <v>1652.56</v>
      </c>
      <c r="H64" s="4">
        <v>4957.68</v>
      </c>
      <c r="I64" s="5" t="s">
        <v>134</v>
      </c>
      <c r="J64" s="4">
        <v>18194.99</v>
      </c>
      <c r="K64" s="4">
        <v>5093.29</v>
      </c>
      <c r="L64" s="4" t="s">
        <v>326</v>
      </c>
      <c r="M64" s="8">
        <v>1.16634551282051</v>
      </c>
      <c r="N64" s="8">
        <v>1.02735352019493</v>
      </c>
    </row>
    <row r="65" spans="1:14">
      <c r="A65" s="4">
        <v>351</v>
      </c>
      <c r="B65" s="4" t="s">
        <v>135</v>
      </c>
      <c r="C65" s="4" t="s">
        <v>126</v>
      </c>
      <c r="D65" s="4" t="s">
        <v>36</v>
      </c>
      <c r="E65" s="4">
        <v>4973.91304347826</v>
      </c>
      <c r="F65" s="4">
        <v>14921.7391304348</v>
      </c>
      <c r="G65" s="4">
        <v>1507.09565217391</v>
      </c>
      <c r="H65" s="4">
        <v>4521.28695652174</v>
      </c>
      <c r="I65" s="5" t="s">
        <v>136</v>
      </c>
      <c r="J65" s="4">
        <v>16249.47</v>
      </c>
      <c r="K65" s="4">
        <v>4604.89</v>
      </c>
      <c r="L65" s="4" t="s">
        <v>327</v>
      </c>
      <c r="M65" s="8">
        <v>1.08897963286713</v>
      </c>
      <c r="N65" s="8">
        <v>1.01849098371376</v>
      </c>
    </row>
    <row r="66" spans="1:14">
      <c r="A66" s="4">
        <v>587</v>
      </c>
      <c r="B66" s="4" t="s">
        <v>137</v>
      </c>
      <c r="C66" s="4" t="s">
        <v>126</v>
      </c>
      <c r="D66" s="4" t="s">
        <v>36</v>
      </c>
      <c r="E66" s="4">
        <v>6839.13043478261</v>
      </c>
      <c r="F66" s="4">
        <v>20517.3913043478</v>
      </c>
      <c r="G66" s="4">
        <v>2028.48608695652</v>
      </c>
      <c r="H66" s="4">
        <v>6085.45826086956</v>
      </c>
      <c r="I66" s="5" t="s">
        <v>138</v>
      </c>
      <c r="J66" s="4">
        <v>22085.64</v>
      </c>
      <c r="K66" s="4">
        <v>4713.44</v>
      </c>
      <c r="L66" s="4" t="s">
        <v>328</v>
      </c>
      <c r="M66" s="9">
        <v>1.07643509218055</v>
      </c>
      <c r="N66" s="6">
        <v>0.774541505001874</v>
      </c>
    </row>
    <row r="67" spans="1:14">
      <c r="A67" s="4">
        <v>110378</v>
      </c>
      <c r="B67" s="4" t="s">
        <v>139</v>
      </c>
      <c r="C67" s="4" t="s">
        <v>126</v>
      </c>
      <c r="D67" s="4" t="s">
        <v>22</v>
      </c>
      <c r="E67" s="4">
        <v>4550</v>
      </c>
      <c r="F67" s="4">
        <v>13650</v>
      </c>
      <c r="G67" s="4">
        <v>1303.575</v>
      </c>
      <c r="H67" s="4">
        <v>3910.725</v>
      </c>
      <c r="I67" s="5" t="s">
        <v>140</v>
      </c>
      <c r="J67" s="4">
        <v>13741.31</v>
      </c>
      <c r="K67" s="4">
        <v>3179.06</v>
      </c>
      <c r="L67" s="4" t="s">
        <v>329</v>
      </c>
      <c r="M67" s="9">
        <v>1.00668937728938</v>
      </c>
      <c r="N67" s="6">
        <v>0.812908092489244</v>
      </c>
    </row>
    <row r="68" spans="1:14">
      <c r="A68" s="4">
        <v>733</v>
      </c>
      <c r="B68" s="4" t="s">
        <v>141</v>
      </c>
      <c r="C68" s="4" t="s">
        <v>142</v>
      </c>
      <c r="D68" s="4" t="s">
        <v>36</v>
      </c>
      <c r="E68" s="4">
        <v>5720</v>
      </c>
      <c r="F68" s="4">
        <v>17160</v>
      </c>
      <c r="G68" s="4">
        <v>1887.6</v>
      </c>
      <c r="H68" s="4">
        <v>5662.8</v>
      </c>
      <c r="I68" s="5">
        <v>0.33</v>
      </c>
      <c r="J68" s="4">
        <v>15423.67</v>
      </c>
      <c r="K68" s="4">
        <v>4645.27</v>
      </c>
      <c r="L68" s="4" t="s">
        <v>330</v>
      </c>
      <c r="M68" s="6">
        <v>0.898815268065268</v>
      </c>
      <c r="N68" s="6">
        <v>0.820313272586</v>
      </c>
    </row>
    <row r="69" spans="1:14">
      <c r="A69" s="4">
        <v>114069</v>
      </c>
      <c r="B69" s="4" t="s">
        <v>143</v>
      </c>
      <c r="C69" s="4" t="s">
        <v>142</v>
      </c>
      <c r="D69" s="4" t="s">
        <v>22</v>
      </c>
      <c r="E69" s="4">
        <v>5200</v>
      </c>
      <c r="F69" s="4">
        <v>15600</v>
      </c>
      <c r="G69" s="4">
        <v>1785.68</v>
      </c>
      <c r="H69" s="4">
        <v>5357.04</v>
      </c>
      <c r="I69" s="5" t="s">
        <v>144</v>
      </c>
      <c r="J69" s="4">
        <v>6988.92</v>
      </c>
      <c r="K69" s="4">
        <v>2015.7</v>
      </c>
      <c r="L69" s="4" t="s">
        <v>331</v>
      </c>
      <c r="M69" s="6">
        <v>0.448007692307692</v>
      </c>
      <c r="N69" s="6">
        <v>0.376271224407509</v>
      </c>
    </row>
    <row r="70" spans="1:14">
      <c r="A70" s="4">
        <v>740</v>
      </c>
      <c r="B70" s="4" t="s">
        <v>145</v>
      </c>
      <c r="C70" s="4" t="s">
        <v>142</v>
      </c>
      <c r="D70" s="4" t="s">
        <v>22</v>
      </c>
      <c r="E70" s="4">
        <v>5980</v>
      </c>
      <c r="F70" s="4">
        <v>17940</v>
      </c>
      <c r="G70" s="4">
        <v>2010.476</v>
      </c>
      <c r="H70" s="4">
        <v>6031.428</v>
      </c>
      <c r="I70" s="5" t="s">
        <v>146</v>
      </c>
      <c r="J70" s="4">
        <v>11771.81</v>
      </c>
      <c r="K70" s="4">
        <v>3275.45</v>
      </c>
      <c r="L70" s="4" t="s">
        <v>332</v>
      </c>
      <c r="M70" s="6">
        <v>0.656176700111483</v>
      </c>
      <c r="N70" s="6">
        <v>0.543063765330532</v>
      </c>
    </row>
    <row r="71" spans="1:14">
      <c r="A71" s="4">
        <v>106568</v>
      </c>
      <c r="B71" s="4" t="s">
        <v>147</v>
      </c>
      <c r="C71" s="4" t="s">
        <v>142</v>
      </c>
      <c r="D71" s="4" t="s">
        <v>22</v>
      </c>
      <c r="E71" s="4">
        <v>4940</v>
      </c>
      <c r="F71" s="4">
        <v>14820</v>
      </c>
      <c r="G71" s="4">
        <v>1642.55</v>
      </c>
      <c r="H71" s="4">
        <v>4927.65</v>
      </c>
      <c r="I71" s="5" t="s">
        <v>148</v>
      </c>
      <c r="J71" s="4">
        <v>10307.86</v>
      </c>
      <c r="K71" s="4">
        <v>3038.71</v>
      </c>
      <c r="L71" s="4" t="s">
        <v>333</v>
      </c>
      <c r="M71" s="6">
        <v>0.695537112010796</v>
      </c>
      <c r="N71" s="6">
        <v>0.616665144642984</v>
      </c>
    </row>
    <row r="72" spans="1:14">
      <c r="A72" s="4">
        <v>573</v>
      </c>
      <c r="B72" s="4" t="s">
        <v>149</v>
      </c>
      <c r="C72" s="4" t="s">
        <v>142</v>
      </c>
      <c r="D72" s="4" t="s">
        <v>22</v>
      </c>
      <c r="E72" s="4">
        <v>6217.39130434783</v>
      </c>
      <c r="F72" s="4">
        <v>18652.1739130435</v>
      </c>
      <c r="G72" s="4">
        <v>1927.39130434783</v>
      </c>
      <c r="H72" s="4">
        <v>5782.17391304348</v>
      </c>
      <c r="I72" s="5">
        <v>0.31</v>
      </c>
      <c r="J72" s="4">
        <v>7372.41</v>
      </c>
      <c r="K72" s="4">
        <v>3021.41</v>
      </c>
      <c r="L72" s="4" t="s">
        <v>334</v>
      </c>
      <c r="M72" s="6">
        <v>0.395257412587413</v>
      </c>
      <c r="N72" s="6">
        <v>0.522538762312956</v>
      </c>
    </row>
    <row r="73" spans="1:14">
      <c r="A73" s="4">
        <v>387</v>
      </c>
      <c r="B73" s="4" t="s">
        <v>150</v>
      </c>
      <c r="C73" s="4" t="s">
        <v>142</v>
      </c>
      <c r="D73" s="4" t="s">
        <v>25</v>
      </c>
      <c r="E73" s="4">
        <v>8902.17391304348</v>
      </c>
      <c r="F73" s="4">
        <v>26706.5217391304</v>
      </c>
      <c r="G73" s="4">
        <v>2939.49782608696</v>
      </c>
      <c r="H73" s="4">
        <v>8818.49347826087</v>
      </c>
      <c r="I73" s="5" t="s">
        <v>151</v>
      </c>
      <c r="J73" s="4">
        <v>16738.43</v>
      </c>
      <c r="K73" s="4">
        <v>4619.1</v>
      </c>
      <c r="L73" s="4" t="s">
        <v>335</v>
      </c>
      <c r="M73" s="6">
        <v>0.6267543996744</v>
      </c>
      <c r="N73" s="6">
        <v>0.523796951416576</v>
      </c>
    </row>
    <row r="74" spans="1:14">
      <c r="A74" s="4">
        <v>118074</v>
      </c>
      <c r="B74" s="4" t="s">
        <v>152</v>
      </c>
      <c r="C74" s="4" t="s">
        <v>142</v>
      </c>
      <c r="D74" s="4" t="s">
        <v>28</v>
      </c>
      <c r="E74" s="4">
        <v>9115.82608695652</v>
      </c>
      <c r="F74" s="4">
        <v>27347.4782608696</v>
      </c>
      <c r="G74" s="4">
        <v>2977.2288</v>
      </c>
      <c r="H74" s="4">
        <v>8931.6864</v>
      </c>
      <c r="I74" s="5" t="s">
        <v>153</v>
      </c>
      <c r="J74" s="4">
        <v>20290.29</v>
      </c>
      <c r="K74" s="4">
        <v>7001.7</v>
      </c>
      <c r="L74" s="4" t="s">
        <v>336</v>
      </c>
      <c r="M74" s="6">
        <v>0.741943729014042</v>
      </c>
      <c r="N74" s="6">
        <v>0.783916909577121</v>
      </c>
    </row>
    <row r="75" spans="1:14">
      <c r="A75" s="4">
        <v>103639</v>
      </c>
      <c r="B75" s="4" t="s">
        <v>154</v>
      </c>
      <c r="C75" s="4" t="s">
        <v>142</v>
      </c>
      <c r="D75" s="4" t="s">
        <v>25</v>
      </c>
      <c r="E75" s="4">
        <v>7081.04347826087</v>
      </c>
      <c r="F75" s="4">
        <v>21243.1304347826</v>
      </c>
      <c r="G75" s="4">
        <v>2292.13377391304</v>
      </c>
      <c r="H75" s="4">
        <v>6876.40132173913</v>
      </c>
      <c r="I75" s="5" t="s">
        <v>155</v>
      </c>
      <c r="J75" s="4">
        <v>16195.67</v>
      </c>
      <c r="K75" s="4">
        <v>4438.87</v>
      </c>
      <c r="L75" s="4" t="s">
        <v>337</v>
      </c>
      <c r="M75" s="6">
        <v>0.762395638897076</v>
      </c>
      <c r="N75" s="6">
        <v>0.64552224227619</v>
      </c>
    </row>
    <row r="76" spans="1:14">
      <c r="A76" s="4">
        <v>377</v>
      </c>
      <c r="B76" s="4" t="s">
        <v>156</v>
      </c>
      <c r="C76" s="4" t="s">
        <v>142</v>
      </c>
      <c r="D76" s="4" t="s">
        <v>28</v>
      </c>
      <c r="E76" s="4">
        <v>8546.08695652174</v>
      </c>
      <c r="F76" s="4">
        <v>25638.2608695652</v>
      </c>
      <c r="G76" s="4">
        <v>2763.80452173913</v>
      </c>
      <c r="H76" s="4">
        <v>8291.41356521739</v>
      </c>
      <c r="I76" s="5" t="s">
        <v>157</v>
      </c>
      <c r="J76" s="4">
        <v>18312.63</v>
      </c>
      <c r="K76" s="4">
        <v>5386.53</v>
      </c>
      <c r="L76" s="4" t="s">
        <v>338</v>
      </c>
      <c r="M76" s="6">
        <v>0.714269586894587</v>
      </c>
      <c r="N76" s="6">
        <v>0.64965158927744</v>
      </c>
    </row>
    <row r="77" spans="1:14">
      <c r="A77" s="4">
        <v>743</v>
      </c>
      <c r="B77" s="4" t="s">
        <v>158</v>
      </c>
      <c r="C77" s="4" t="s">
        <v>142</v>
      </c>
      <c r="D77" s="4" t="s">
        <v>36</v>
      </c>
      <c r="E77" s="4">
        <v>6217.39130434783</v>
      </c>
      <c r="F77" s="4">
        <v>18652.1739130435</v>
      </c>
      <c r="G77" s="4">
        <v>1989.5652173913</v>
      </c>
      <c r="H77" s="4">
        <v>5968.69565217391</v>
      </c>
      <c r="I77" s="5" t="s">
        <v>159</v>
      </c>
      <c r="J77" s="4">
        <v>12227.22</v>
      </c>
      <c r="K77" s="4">
        <v>4012.23</v>
      </c>
      <c r="L77" s="4" t="s">
        <v>339</v>
      </c>
      <c r="M77" s="6">
        <v>0.655538601398601</v>
      </c>
      <c r="N77" s="6">
        <v>0.672212194055944</v>
      </c>
    </row>
    <row r="78" spans="1:14">
      <c r="A78" s="4">
        <v>737</v>
      </c>
      <c r="B78" s="4" t="s">
        <v>160</v>
      </c>
      <c r="C78" s="4" t="s">
        <v>142</v>
      </c>
      <c r="D78" s="4" t="s">
        <v>25</v>
      </c>
      <c r="E78" s="4">
        <v>9326.08695652174</v>
      </c>
      <c r="F78" s="4">
        <v>27978.2608695652</v>
      </c>
      <c r="G78" s="4">
        <v>2953.57173913043</v>
      </c>
      <c r="H78" s="4">
        <v>8860.7152173913</v>
      </c>
      <c r="I78" s="5" t="s">
        <v>161</v>
      </c>
      <c r="J78" s="4">
        <v>17942.56</v>
      </c>
      <c r="K78" s="4">
        <v>5277.04</v>
      </c>
      <c r="L78" s="4" t="s">
        <v>338</v>
      </c>
      <c r="M78" s="6">
        <v>0.641303620823621</v>
      </c>
      <c r="N78" s="6">
        <v>0.595554633066474</v>
      </c>
    </row>
    <row r="79" spans="1:14">
      <c r="A79" s="4">
        <v>105751</v>
      </c>
      <c r="B79" s="4" t="s">
        <v>162</v>
      </c>
      <c r="C79" s="4" t="s">
        <v>142</v>
      </c>
      <c r="D79" s="4" t="s">
        <v>25</v>
      </c>
      <c r="E79" s="4">
        <v>8455.65217391304</v>
      </c>
      <c r="F79" s="4">
        <v>25366.9565217391</v>
      </c>
      <c r="G79" s="4">
        <v>2600.11304347826</v>
      </c>
      <c r="H79" s="4">
        <v>7800.33913043478</v>
      </c>
      <c r="I79" s="5" t="s">
        <v>163</v>
      </c>
      <c r="J79" s="4">
        <v>14200.82</v>
      </c>
      <c r="K79" s="4">
        <v>3800.36</v>
      </c>
      <c r="L79" s="4" t="s">
        <v>340</v>
      </c>
      <c r="M79" s="6">
        <v>0.559815679418621</v>
      </c>
      <c r="N79" s="6">
        <v>0.48720445822311</v>
      </c>
    </row>
    <row r="80" spans="1:14">
      <c r="A80" s="4">
        <v>114848</v>
      </c>
      <c r="B80" s="4" t="s">
        <v>164</v>
      </c>
      <c r="C80" s="4" t="s">
        <v>142</v>
      </c>
      <c r="D80" s="4" t="s">
        <v>22</v>
      </c>
      <c r="E80" s="4">
        <v>5595.65217391304</v>
      </c>
      <c r="F80" s="4">
        <v>16786.9565217391</v>
      </c>
      <c r="G80" s="4">
        <v>1688.20826086957</v>
      </c>
      <c r="H80" s="4">
        <v>5064.6247826087</v>
      </c>
      <c r="I80" s="5" t="s">
        <v>57</v>
      </c>
      <c r="J80" s="4">
        <v>13816.52</v>
      </c>
      <c r="K80" s="4">
        <v>3519.69</v>
      </c>
      <c r="L80" s="4" t="s">
        <v>341</v>
      </c>
      <c r="M80" s="6">
        <v>0.82305091945092</v>
      </c>
      <c r="N80" s="6">
        <v>0.694955727438326</v>
      </c>
    </row>
    <row r="81" spans="1:14">
      <c r="A81" s="4">
        <v>355</v>
      </c>
      <c r="B81" s="4" t="s">
        <v>165</v>
      </c>
      <c r="C81" s="4" t="s">
        <v>142</v>
      </c>
      <c r="D81" s="4" t="s">
        <v>36</v>
      </c>
      <c r="E81" s="4">
        <v>6348.52173913043</v>
      </c>
      <c r="F81" s="4">
        <v>19045.5652173913</v>
      </c>
      <c r="G81" s="4">
        <v>1878.5275826087</v>
      </c>
      <c r="H81" s="4">
        <v>5635.58274782609</v>
      </c>
      <c r="I81" s="5" t="s">
        <v>166</v>
      </c>
      <c r="J81" s="4">
        <v>10628.46</v>
      </c>
      <c r="K81" s="4">
        <v>2858.21</v>
      </c>
      <c r="L81" s="4" t="s">
        <v>342</v>
      </c>
      <c r="M81" s="6">
        <v>0.558054322813938</v>
      </c>
      <c r="N81" s="6">
        <v>0.507172040212265</v>
      </c>
    </row>
    <row r="82" spans="1:14">
      <c r="A82" s="4">
        <v>122198</v>
      </c>
      <c r="B82" s="4" t="s">
        <v>167</v>
      </c>
      <c r="C82" s="4" t="s">
        <v>142</v>
      </c>
      <c r="D82" s="4" t="s">
        <v>36</v>
      </c>
      <c r="E82" s="4">
        <v>5968.69565217391</v>
      </c>
      <c r="F82" s="4">
        <v>17906.0869565217</v>
      </c>
      <c r="G82" s="4">
        <v>1704.06260869565</v>
      </c>
      <c r="H82" s="4">
        <v>5112.18782608696</v>
      </c>
      <c r="I82" s="5" t="s">
        <v>168</v>
      </c>
      <c r="J82" s="4">
        <v>12507.92</v>
      </c>
      <c r="K82" s="4">
        <v>3030.69</v>
      </c>
      <c r="L82" s="4" t="s">
        <v>343</v>
      </c>
      <c r="M82" s="6">
        <v>0.698528943278943</v>
      </c>
      <c r="N82" s="6">
        <v>0.592836199119036</v>
      </c>
    </row>
    <row r="83" spans="1:14">
      <c r="A83" s="4">
        <v>515</v>
      </c>
      <c r="B83" s="4" t="s">
        <v>169</v>
      </c>
      <c r="C83" s="4" t="s">
        <v>142</v>
      </c>
      <c r="D83" s="4" t="s">
        <v>25</v>
      </c>
      <c r="E83" s="4">
        <v>7212.17391304348</v>
      </c>
      <c r="F83" s="4">
        <v>21636.5217391304</v>
      </c>
      <c r="G83" s="4">
        <v>2058.35443478261</v>
      </c>
      <c r="H83" s="4">
        <v>6175.06330434783</v>
      </c>
      <c r="I83" s="5" t="s">
        <v>170</v>
      </c>
      <c r="J83" s="4">
        <v>14196.05</v>
      </c>
      <c r="K83" s="4">
        <v>3304.92</v>
      </c>
      <c r="L83" s="4" t="s">
        <v>344</v>
      </c>
      <c r="M83" s="6">
        <v>0.65611516357206</v>
      </c>
      <c r="N83" s="6">
        <v>0.535204229837292</v>
      </c>
    </row>
    <row r="84" spans="1:14">
      <c r="A84" s="4">
        <v>104430</v>
      </c>
      <c r="B84" s="4" t="s">
        <v>171</v>
      </c>
      <c r="C84" s="4" t="s">
        <v>142</v>
      </c>
      <c r="D84" s="4" t="s">
        <v>22</v>
      </c>
      <c r="E84" s="4">
        <v>4550</v>
      </c>
      <c r="F84" s="4">
        <v>13650</v>
      </c>
      <c r="G84" s="4">
        <v>1270.815</v>
      </c>
      <c r="H84" s="4">
        <v>3812.445</v>
      </c>
      <c r="I84" s="5" t="s">
        <v>172</v>
      </c>
      <c r="J84" s="4">
        <v>7793.71</v>
      </c>
      <c r="K84" s="4">
        <v>1986.91</v>
      </c>
      <c r="L84" s="4" t="s">
        <v>345</v>
      </c>
      <c r="M84" s="6">
        <v>0.570967765567766</v>
      </c>
      <c r="N84" s="6">
        <v>0.521164239746409</v>
      </c>
    </row>
    <row r="85" spans="1:14">
      <c r="A85" s="4">
        <v>118758</v>
      </c>
      <c r="B85" s="4" t="s">
        <v>173</v>
      </c>
      <c r="C85" s="4" t="s">
        <v>142</v>
      </c>
      <c r="D85" s="4" t="s">
        <v>36</v>
      </c>
      <c r="E85" s="4">
        <v>4550</v>
      </c>
      <c r="F85" s="4">
        <v>13650</v>
      </c>
      <c r="G85" s="4">
        <v>1249.885</v>
      </c>
      <c r="H85" s="4">
        <v>3749.655</v>
      </c>
      <c r="I85" s="5" t="s">
        <v>174</v>
      </c>
      <c r="J85" s="4">
        <v>4661.01</v>
      </c>
      <c r="K85" s="4">
        <v>1514.76</v>
      </c>
      <c r="L85" s="4" t="s">
        <v>346</v>
      </c>
      <c r="M85" s="6">
        <v>0.341465934065934</v>
      </c>
      <c r="N85" s="6">
        <v>0.403973165531229</v>
      </c>
    </row>
    <row r="86" spans="1:14">
      <c r="A86" s="4">
        <v>712</v>
      </c>
      <c r="B86" s="4" t="s">
        <v>175</v>
      </c>
      <c r="C86" s="4" t="s">
        <v>142</v>
      </c>
      <c r="D86" s="4" t="s">
        <v>28</v>
      </c>
      <c r="E86" s="4">
        <v>12463.0434782609</v>
      </c>
      <c r="F86" s="4">
        <v>37389.1304347826</v>
      </c>
      <c r="G86" s="4">
        <v>3988.17391304348</v>
      </c>
      <c r="H86" s="4">
        <v>11964.5217391304</v>
      </c>
      <c r="I86" s="5">
        <v>0.32</v>
      </c>
      <c r="J86" s="4">
        <v>20825.98</v>
      </c>
      <c r="K86" s="4">
        <v>7069.05</v>
      </c>
      <c r="L86" s="4" t="s">
        <v>347</v>
      </c>
      <c r="M86" s="6">
        <v>0.557006267806268</v>
      </c>
      <c r="N86" s="6">
        <v>0.590834314495029</v>
      </c>
    </row>
    <row r="87" spans="1:14">
      <c r="A87" s="4">
        <v>707</v>
      </c>
      <c r="B87" s="4" t="s">
        <v>176</v>
      </c>
      <c r="C87" s="4" t="s">
        <v>142</v>
      </c>
      <c r="D87" s="4" t="s">
        <v>28</v>
      </c>
      <c r="E87" s="4">
        <v>12208.6956521739</v>
      </c>
      <c r="F87" s="4">
        <v>36626.0869565217</v>
      </c>
      <c r="G87" s="4">
        <v>3662.60869565217</v>
      </c>
      <c r="H87" s="4">
        <v>10987.8260869565</v>
      </c>
      <c r="I87" s="5">
        <v>0.3</v>
      </c>
      <c r="J87" s="4">
        <v>21973.95</v>
      </c>
      <c r="K87" s="4">
        <v>7103.3</v>
      </c>
      <c r="L87" s="4" t="s">
        <v>348</v>
      </c>
      <c r="M87" s="6">
        <v>0.599953525641026</v>
      </c>
      <c r="N87" s="6">
        <v>0.646470006331118</v>
      </c>
    </row>
    <row r="88" spans="1:14">
      <c r="A88" s="4">
        <v>511</v>
      </c>
      <c r="B88" s="4" t="s">
        <v>177</v>
      </c>
      <c r="C88" s="4" t="s">
        <v>142</v>
      </c>
      <c r="D88" s="4" t="s">
        <v>28</v>
      </c>
      <c r="E88" s="4">
        <v>10072.1739130435</v>
      </c>
      <c r="F88" s="4">
        <v>30216.5217391304</v>
      </c>
      <c r="G88" s="4">
        <v>3021.65217391304</v>
      </c>
      <c r="H88" s="4">
        <v>9064.95652173913</v>
      </c>
      <c r="I88" s="5">
        <v>0.3</v>
      </c>
      <c r="J88" s="4">
        <v>24507.93</v>
      </c>
      <c r="K88" s="4">
        <v>7292.05</v>
      </c>
      <c r="L88" s="4" t="s">
        <v>349</v>
      </c>
      <c r="M88" s="6">
        <v>0.811077138910472</v>
      </c>
      <c r="N88" s="6">
        <v>0.80442194979232</v>
      </c>
    </row>
    <row r="89" spans="1:14">
      <c r="A89" s="4">
        <v>571</v>
      </c>
      <c r="B89" s="4" t="s">
        <v>178</v>
      </c>
      <c r="C89" s="4" t="s">
        <v>142</v>
      </c>
      <c r="D89" s="4" t="s">
        <v>28</v>
      </c>
      <c r="E89" s="4">
        <v>17092.1739130435</v>
      </c>
      <c r="F89" s="4">
        <v>51276.5217391304</v>
      </c>
      <c r="G89" s="4">
        <v>4956.73043478261</v>
      </c>
      <c r="H89" s="4">
        <v>14870.1913043478</v>
      </c>
      <c r="I89" s="5">
        <v>0.29</v>
      </c>
      <c r="J89" s="4">
        <v>32661.7</v>
      </c>
      <c r="K89" s="4">
        <v>10005.94</v>
      </c>
      <c r="L89" s="4" t="s">
        <v>350</v>
      </c>
      <c r="M89" s="6">
        <v>0.636971832180166</v>
      </c>
      <c r="N89" s="6">
        <v>0.672885761535187</v>
      </c>
    </row>
    <row r="90" spans="1:14">
      <c r="A90" s="4">
        <v>52</v>
      </c>
      <c r="B90" s="4" t="s">
        <v>179</v>
      </c>
      <c r="C90" s="4" t="s">
        <v>180</v>
      </c>
      <c r="D90" s="4" t="s">
        <v>19</v>
      </c>
      <c r="E90" s="4">
        <v>4973.91304347826</v>
      </c>
      <c r="F90" s="4">
        <v>14921.7391304348</v>
      </c>
      <c r="G90" s="4">
        <v>1740.86956521739</v>
      </c>
      <c r="H90" s="4">
        <v>5222.60869565217</v>
      </c>
      <c r="I90" s="5">
        <v>0.35</v>
      </c>
      <c r="J90" s="4">
        <v>5059.47</v>
      </c>
      <c r="K90" s="4">
        <v>1529.7</v>
      </c>
      <c r="L90" s="4" t="s">
        <v>351</v>
      </c>
      <c r="M90" s="6">
        <v>0.339067045454546</v>
      </c>
      <c r="N90" s="6">
        <v>0.2928996003996</v>
      </c>
    </row>
    <row r="91" spans="1:14">
      <c r="A91" s="4">
        <v>56</v>
      </c>
      <c r="B91" s="4" t="s">
        <v>181</v>
      </c>
      <c r="C91" s="4" t="s">
        <v>180</v>
      </c>
      <c r="D91" s="4" t="s">
        <v>22</v>
      </c>
      <c r="E91" s="4">
        <v>4973.91304347826</v>
      </c>
      <c r="F91" s="4">
        <v>14921.7391304348</v>
      </c>
      <c r="G91" s="4">
        <v>1641.39130434783</v>
      </c>
      <c r="H91" s="4">
        <v>4924.17391304348</v>
      </c>
      <c r="I91" s="5">
        <v>0.33</v>
      </c>
      <c r="J91" s="4">
        <v>10462.28</v>
      </c>
      <c r="K91" s="4">
        <v>3771.53</v>
      </c>
      <c r="L91" s="4" t="s">
        <v>352</v>
      </c>
      <c r="M91" s="6">
        <v>0.701143473193473</v>
      </c>
      <c r="N91" s="6">
        <v>0.765921363989546</v>
      </c>
    </row>
    <row r="92" spans="1:14">
      <c r="A92" s="4">
        <v>54</v>
      </c>
      <c r="B92" s="4" t="s">
        <v>182</v>
      </c>
      <c r="C92" s="4" t="s">
        <v>180</v>
      </c>
      <c r="D92" s="4" t="s">
        <v>25</v>
      </c>
      <c r="E92" s="4">
        <v>9522.78260869565</v>
      </c>
      <c r="F92" s="4">
        <v>28568.347826087</v>
      </c>
      <c r="G92" s="4">
        <v>3102.52257391304</v>
      </c>
      <c r="H92" s="4">
        <v>9307.56772173913</v>
      </c>
      <c r="I92" s="5" t="s">
        <v>183</v>
      </c>
      <c r="J92" s="4">
        <v>24131.73</v>
      </c>
      <c r="K92" s="4">
        <v>6205.95</v>
      </c>
      <c r="L92" s="4" t="s">
        <v>353</v>
      </c>
      <c r="M92" s="6">
        <v>0.844701630871503</v>
      </c>
      <c r="N92" s="6">
        <v>0.666763883490757</v>
      </c>
    </row>
    <row r="93" spans="1:14">
      <c r="A93" s="4">
        <v>367</v>
      </c>
      <c r="B93" s="4" t="s">
        <v>184</v>
      </c>
      <c r="C93" s="4" t="s">
        <v>180</v>
      </c>
      <c r="D93" s="4" t="s">
        <v>36</v>
      </c>
      <c r="E93" s="4">
        <v>5968.69565217391</v>
      </c>
      <c r="F93" s="4">
        <v>17906.0869565217</v>
      </c>
      <c r="G93" s="4">
        <v>1944.60104347826</v>
      </c>
      <c r="H93" s="4">
        <v>5833.80313043478</v>
      </c>
      <c r="I93" s="5" t="s">
        <v>183</v>
      </c>
      <c r="J93" s="4">
        <v>11447.44</v>
      </c>
      <c r="K93" s="4">
        <v>3144.01</v>
      </c>
      <c r="L93" s="4" t="s">
        <v>221</v>
      </c>
      <c r="M93" s="6">
        <v>0.63930439005439</v>
      </c>
      <c r="N93" s="6">
        <v>0.538929739263533</v>
      </c>
    </row>
    <row r="94" spans="1:14">
      <c r="A94" s="4">
        <v>104838</v>
      </c>
      <c r="B94" s="4" t="s">
        <v>185</v>
      </c>
      <c r="C94" s="4" t="s">
        <v>180</v>
      </c>
      <c r="D94" s="4" t="s">
        <v>22</v>
      </c>
      <c r="E94" s="4">
        <v>5681</v>
      </c>
      <c r="F94" s="4">
        <v>17043</v>
      </c>
      <c r="G94" s="4">
        <v>1773.6082</v>
      </c>
      <c r="H94" s="4">
        <v>5320.8246</v>
      </c>
      <c r="I94" s="5" t="s">
        <v>186</v>
      </c>
      <c r="J94" s="4">
        <v>9008.75</v>
      </c>
      <c r="K94" s="4">
        <v>2594.34</v>
      </c>
      <c r="L94" s="4" t="s">
        <v>354</v>
      </c>
      <c r="M94" s="6">
        <v>0.528589450214164</v>
      </c>
      <c r="N94" s="6">
        <v>0.487582319477323</v>
      </c>
    </row>
    <row r="95" spans="1:14">
      <c r="A95" s="4">
        <v>754</v>
      </c>
      <c r="B95" s="4" t="s">
        <v>187</v>
      </c>
      <c r="C95" s="4" t="s">
        <v>180</v>
      </c>
      <c r="D95" s="4" t="s">
        <v>22</v>
      </c>
      <c r="E95" s="4">
        <v>5371.82608695652</v>
      </c>
      <c r="F95" s="4">
        <v>16115.4782608696</v>
      </c>
      <c r="G95" s="4">
        <v>1668.4891826087</v>
      </c>
      <c r="H95" s="4">
        <v>5005.46754782609</v>
      </c>
      <c r="I95" s="5" t="s">
        <v>188</v>
      </c>
      <c r="J95" s="4">
        <v>8197.27</v>
      </c>
      <c r="K95" s="4">
        <v>2348.45</v>
      </c>
      <c r="L95" s="4" t="s">
        <v>355</v>
      </c>
      <c r="M95" s="6">
        <v>0.508658189804023</v>
      </c>
      <c r="N95" s="6">
        <v>0.46917695051683</v>
      </c>
    </row>
    <row r="96" spans="1:14">
      <c r="A96" s="4">
        <v>122176</v>
      </c>
      <c r="B96" s="4" t="s">
        <v>189</v>
      </c>
      <c r="C96" s="4" t="s">
        <v>180</v>
      </c>
      <c r="D96" s="4" t="s">
        <v>190</v>
      </c>
      <c r="E96" s="4">
        <v>2362.60869565217</v>
      </c>
      <c r="F96" s="4">
        <v>7087.82608695652</v>
      </c>
      <c r="G96" s="4">
        <v>826.913043478261</v>
      </c>
      <c r="H96" s="4">
        <v>2480.73913043478</v>
      </c>
      <c r="I96" s="5">
        <v>0.35</v>
      </c>
      <c r="J96" s="4">
        <v>2011.98</v>
      </c>
      <c r="K96" s="4">
        <v>621.27</v>
      </c>
      <c r="L96" s="4" t="s">
        <v>98</v>
      </c>
      <c r="M96" s="6">
        <v>0.283864188443136</v>
      </c>
      <c r="N96" s="6">
        <v>0.250437457279563</v>
      </c>
    </row>
    <row r="97" spans="1:14">
      <c r="A97" s="4">
        <v>104428</v>
      </c>
      <c r="B97" s="4" t="s">
        <v>191</v>
      </c>
      <c r="C97" s="4" t="s">
        <v>180</v>
      </c>
      <c r="D97" s="4" t="s">
        <v>28</v>
      </c>
      <c r="E97" s="4">
        <v>6466.08695652174</v>
      </c>
      <c r="F97" s="4">
        <v>19398.2608695652</v>
      </c>
      <c r="G97" s="4">
        <v>1875.1652173913</v>
      </c>
      <c r="H97" s="4">
        <v>5625.49565217391</v>
      </c>
      <c r="I97" s="5">
        <v>0.29</v>
      </c>
      <c r="J97" s="4">
        <v>19123.23</v>
      </c>
      <c r="K97" s="4">
        <v>5213.05</v>
      </c>
      <c r="L97" s="4" t="s">
        <v>356</v>
      </c>
      <c r="M97" s="6">
        <v>0.985821880043034</v>
      </c>
      <c r="N97" s="6">
        <v>0.926682788917537</v>
      </c>
    </row>
    <row r="98" spans="1:14">
      <c r="A98" s="4">
        <v>391</v>
      </c>
      <c r="B98" s="4" t="s">
        <v>192</v>
      </c>
      <c r="C98" s="4" t="s">
        <v>193</v>
      </c>
      <c r="D98" s="4" t="s">
        <v>25</v>
      </c>
      <c r="E98" s="4">
        <v>7081.04347826087</v>
      </c>
      <c r="F98" s="4">
        <v>21243.1304347826</v>
      </c>
      <c r="G98" s="4">
        <v>2478.3652173913</v>
      </c>
      <c r="H98" s="4">
        <v>7435.09565217391</v>
      </c>
      <c r="I98" s="5">
        <v>0.35</v>
      </c>
      <c r="J98" s="4">
        <v>9673.1</v>
      </c>
      <c r="K98" s="4">
        <v>3289.37</v>
      </c>
      <c r="L98" s="4" t="s">
        <v>357</v>
      </c>
      <c r="M98" s="6">
        <v>0.45535190915938</v>
      </c>
      <c r="N98" s="6">
        <v>0.442411255198612</v>
      </c>
    </row>
    <row r="99" spans="1:14">
      <c r="A99" s="4">
        <v>598</v>
      </c>
      <c r="B99" s="4" t="s">
        <v>194</v>
      </c>
      <c r="C99" s="4" t="s">
        <v>193</v>
      </c>
      <c r="D99" s="4" t="s">
        <v>25</v>
      </c>
      <c r="E99" s="4">
        <v>8301.91304347826</v>
      </c>
      <c r="F99" s="4">
        <v>24905.7391304348</v>
      </c>
      <c r="G99" s="4">
        <v>2656.61217391304</v>
      </c>
      <c r="H99" s="4">
        <v>7969.83652173913</v>
      </c>
      <c r="I99" s="5">
        <v>0.32</v>
      </c>
      <c r="J99" s="4">
        <v>15484.09</v>
      </c>
      <c r="K99" s="4">
        <v>5207.88</v>
      </c>
      <c r="L99" s="4" t="s">
        <v>358</v>
      </c>
      <c r="M99" s="6">
        <v>0.621707708368248</v>
      </c>
      <c r="N99" s="6">
        <v>0.653448786031507</v>
      </c>
    </row>
    <row r="100" spans="1:14">
      <c r="A100" s="4">
        <v>119262</v>
      </c>
      <c r="B100" s="4" t="s">
        <v>195</v>
      </c>
      <c r="C100" s="4" t="s">
        <v>193</v>
      </c>
      <c r="D100" s="4" t="s">
        <v>19</v>
      </c>
      <c r="E100" s="4">
        <v>4849.5652173913</v>
      </c>
      <c r="F100" s="4">
        <v>14548.6956521739</v>
      </c>
      <c r="G100" s="4">
        <v>1551.86086956522</v>
      </c>
      <c r="H100" s="4">
        <v>4655.58260869565</v>
      </c>
      <c r="I100" s="5">
        <v>0.32</v>
      </c>
      <c r="J100" s="4">
        <v>7648.39</v>
      </c>
      <c r="K100" s="4">
        <v>2287.84</v>
      </c>
      <c r="L100" s="4" t="s">
        <v>359</v>
      </c>
      <c r="M100" s="6">
        <v>0.525709670671209</v>
      </c>
      <c r="N100" s="6">
        <v>0.491418624110932</v>
      </c>
    </row>
    <row r="101" spans="1:14">
      <c r="A101" s="4">
        <v>117184</v>
      </c>
      <c r="B101" s="4" t="s">
        <v>196</v>
      </c>
      <c r="C101" s="4" t="s">
        <v>193</v>
      </c>
      <c r="D101" s="4" t="s">
        <v>25</v>
      </c>
      <c r="E101" s="4">
        <v>8840</v>
      </c>
      <c r="F101" s="4">
        <v>26520</v>
      </c>
      <c r="G101" s="4">
        <v>3098.42</v>
      </c>
      <c r="H101" s="4">
        <v>9295.26</v>
      </c>
      <c r="I101" s="5" t="s">
        <v>197</v>
      </c>
      <c r="J101" s="4">
        <v>13015.47</v>
      </c>
      <c r="K101" s="4">
        <v>4083.33</v>
      </c>
      <c r="L101" s="4" t="s">
        <v>92</v>
      </c>
      <c r="M101" s="6">
        <v>0.490779411764706</v>
      </c>
      <c r="N101" s="6">
        <v>0.439291638964375</v>
      </c>
    </row>
    <row r="102" spans="1:14">
      <c r="A102" s="4">
        <v>114622</v>
      </c>
      <c r="B102" s="4" t="s">
        <v>198</v>
      </c>
      <c r="C102" s="4" t="s">
        <v>193</v>
      </c>
      <c r="D102" s="4" t="s">
        <v>25</v>
      </c>
      <c r="E102" s="4">
        <v>8704.34782608696</v>
      </c>
      <c r="F102" s="4">
        <v>26113.0434782609</v>
      </c>
      <c r="G102" s="4">
        <v>2785.39130434783</v>
      </c>
      <c r="H102" s="4">
        <v>8356.17391304348</v>
      </c>
      <c r="I102" s="5">
        <v>0.32</v>
      </c>
      <c r="J102" s="4">
        <v>14795.41</v>
      </c>
      <c r="K102" s="4">
        <v>4327.12</v>
      </c>
      <c r="L102" s="4" t="s">
        <v>360</v>
      </c>
      <c r="M102" s="6">
        <v>0.566590792540793</v>
      </c>
      <c r="N102" s="6">
        <v>0.517835081585082</v>
      </c>
    </row>
    <row r="103" spans="1:14">
      <c r="A103" s="4">
        <v>578</v>
      </c>
      <c r="B103" s="4" t="s">
        <v>199</v>
      </c>
      <c r="C103" s="4" t="s">
        <v>193</v>
      </c>
      <c r="D103" s="4" t="s">
        <v>28</v>
      </c>
      <c r="E103" s="4">
        <v>10011.1304347826</v>
      </c>
      <c r="F103" s="4">
        <v>30033.3913043478</v>
      </c>
      <c r="G103" s="4">
        <v>3385.76431304348</v>
      </c>
      <c r="H103" s="4">
        <v>10157.2929391304</v>
      </c>
      <c r="I103" s="5" t="s">
        <v>200</v>
      </c>
      <c r="J103" s="4">
        <v>13999.23</v>
      </c>
      <c r="K103" s="4">
        <v>4576.4</v>
      </c>
      <c r="L103" s="4" t="s">
        <v>361</v>
      </c>
      <c r="M103" s="6">
        <v>0.466122185741088</v>
      </c>
      <c r="N103" s="6">
        <v>0.450553117589989</v>
      </c>
    </row>
    <row r="104" spans="1:14">
      <c r="A104" s="4">
        <v>546</v>
      </c>
      <c r="B104" s="4" t="s">
        <v>201</v>
      </c>
      <c r="C104" s="4" t="s">
        <v>193</v>
      </c>
      <c r="D104" s="4" t="s">
        <v>28</v>
      </c>
      <c r="E104" s="4">
        <v>11598.2608695652</v>
      </c>
      <c r="F104" s="4">
        <v>34794.7826086956</v>
      </c>
      <c r="G104" s="4">
        <v>3920.21217391304</v>
      </c>
      <c r="H104" s="4">
        <v>11760.6365217391</v>
      </c>
      <c r="I104" s="5" t="s">
        <v>202</v>
      </c>
      <c r="J104" s="4">
        <v>23042.51</v>
      </c>
      <c r="K104" s="4">
        <v>6836.27</v>
      </c>
      <c r="L104" s="4" t="s">
        <v>138</v>
      </c>
      <c r="M104" s="6">
        <v>0.662240378367571</v>
      </c>
      <c r="N104" s="6">
        <v>0.581284013612987</v>
      </c>
    </row>
    <row r="105" spans="1:14">
      <c r="A105" s="4">
        <v>103199</v>
      </c>
      <c r="B105" s="4" t="s">
        <v>203</v>
      </c>
      <c r="C105" s="4" t="s">
        <v>193</v>
      </c>
      <c r="D105" s="4" t="s">
        <v>36</v>
      </c>
      <c r="E105" s="4">
        <v>6839.13043478261</v>
      </c>
      <c r="F105" s="4">
        <v>20517.3913043478</v>
      </c>
      <c r="G105" s="4">
        <v>2274.01086956522</v>
      </c>
      <c r="H105" s="4">
        <v>6822.03260869565</v>
      </c>
      <c r="I105" s="5" t="s">
        <v>148</v>
      </c>
      <c r="J105" s="4">
        <v>13769.41</v>
      </c>
      <c r="K105" s="4">
        <v>4070.1</v>
      </c>
      <c r="L105" s="4" t="s">
        <v>274</v>
      </c>
      <c r="M105" s="6">
        <v>0.671109196863742</v>
      </c>
      <c r="N105" s="6">
        <v>0.596611044457934</v>
      </c>
    </row>
    <row r="106" spans="1:14">
      <c r="A106" s="4">
        <v>116482</v>
      </c>
      <c r="B106" s="4" t="s">
        <v>204</v>
      </c>
      <c r="C106" s="4" t="s">
        <v>193</v>
      </c>
      <c r="D106" s="4" t="s">
        <v>36</v>
      </c>
      <c r="E106" s="4">
        <v>5980</v>
      </c>
      <c r="F106" s="4">
        <v>17940</v>
      </c>
      <c r="G106" s="4">
        <v>1977.586</v>
      </c>
      <c r="H106" s="4">
        <v>5932.758</v>
      </c>
      <c r="I106" s="5" t="s">
        <v>205</v>
      </c>
      <c r="J106" s="4">
        <v>12892.62</v>
      </c>
      <c r="K106" s="4">
        <v>4568.2</v>
      </c>
      <c r="L106" s="4" t="s">
        <v>362</v>
      </c>
      <c r="M106" s="6">
        <v>0.718652173913044</v>
      </c>
      <c r="N106" s="6">
        <v>0.769996011972847</v>
      </c>
    </row>
    <row r="107" spans="1:14">
      <c r="A107" s="4">
        <v>373</v>
      </c>
      <c r="B107" s="4" t="s">
        <v>206</v>
      </c>
      <c r="C107" s="4" t="s">
        <v>193</v>
      </c>
      <c r="D107" s="4" t="s">
        <v>28</v>
      </c>
      <c r="E107" s="4">
        <v>11232</v>
      </c>
      <c r="F107" s="4">
        <v>33696</v>
      </c>
      <c r="G107" s="4">
        <v>3638.0448</v>
      </c>
      <c r="H107" s="4">
        <v>10914.1344</v>
      </c>
      <c r="I107" s="5" t="s">
        <v>207</v>
      </c>
      <c r="J107" s="4">
        <v>24116.85</v>
      </c>
      <c r="K107" s="4">
        <v>6936.53</v>
      </c>
      <c r="L107" s="4" t="s">
        <v>363</v>
      </c>
      <c r="M107" s="6">
        <v>0.715718482905983</v>
      </c>
      <c r="N107" s="6">
        <v>0.635554753659621</v>
      </c>
    </row>
    <row r="108" spans="1:14">
      <c r="A108" s="4">
        <v>723</v>
      </c>
      <c r="B108" s="4" t="s">
        <v>208</v>
      </c>
      <c r="C108" s="4" t="s">
        <v>193</v>
      </c>
      <c r="D108" s="4" t="s">
        <v>36</v>
      </c>
      <c r="E108" s="4">
        <v>5720</v>
      </c>
      <c r="F108" s="4">
        <v>17160</v>
      </c>
      <c r="G108" s="4">
        <v>1822.392</v>
      </c>
      <c r="H108" s="4">
        <v>5467.176</v>
      </c>
      <c r="I108" s="5" t="s">
        <v>209</v>
      </c>
      <c r="J108" s="4">
        <v>22991.39</v>
      </c>
      <c r="K108" s="4">
        <v>-1117.41</v>
      </c>
      <c r="L108" s="4" t="s">
        <v>364</v>
      </c>
      <c r="M108" s="9">
        <v>1.33982459207459</v>
      </c>
      <c r="N108" s="6">
        <v>-0.204385225571666</v>
      </c>
    </row>
    <row r="109" spans="1:14">
      <c r="A109" s="4">
        <v>113299</v>
      </c>
      <c r="B109" s="4" t="s">
        <v>210</v>
      </c>
      <c r="C109" s="4" t="s">
        <v>193</v>
      </c>
      <c r="D109" s="4" t="s">
        <v>36</v>
      </c>
      <c r="E109" s="4">
        <v>5197.73913043478</v>
      </c>
      <c r="F109" s="4">
        <v>15593.2173913043</v>
      </c>
      <c r="G109" s="4">
        <v>1648.20307826087</v>
      </c>
      <c r="H109" s="4">
        <v>4944.60923478261</v>
      </c>
      <c r="I109" s="5" t="s">
        <v>211</v>
      </c>
      <c r="J109" s="4">
        <v>9368.34</v>
      </c>
      <c r="K109" s="4">
        <v>2830.48</v>
      </c>
      <c r="L109" s="4" t="s">
        <v>365</v>
      </c>
      <c r="M109" s="6">
        <v>0.600795830963295</v>
      </c>
      <c r="N109" s="6">
        <v>0.572437550795547</v>
      </c>
    </row>
    <row r="110" spans="1:14">
      <c r="A110" s="4">
        <v>744</v>
      </c>
      <c r="B110" s="4" t="s">
        <v>212</v>
      </c>
      <c r="C110" s="4" t="s">
        <v>193</v>
      </c>
      <c r="D110" s="4" t="s">
        <v>28</v>
      </c>
      <c r="E110" s="4">
        <v>9766.95652173913</v>
      </c>
      <c r="F110" s="4">
        <v>29300.8695652174</v>
      </c>
      <c r="G110" s="4">
        <v>3096.1252173913</v>
      </c>
      <c r="H110" s="4">
        <v>9288.37565217391</v>
      </c>
      <c r="I110" s="5" t="s">
        <v>213</v>
      </c>
      <c r="J110" s="4">
        <v>22687.92</v>
      </c>
      <c r="K110" s="4">
        <v>6576.87</v>
      </c>
      <c r="L110" s="4" t="s">
        <v>366</v>
      </c>
      <c r="M110" s="6">
        <v>0.774308760683761</v>
      </c>
      <c r="N110" s="6">
        <v>0.70807536713491</v>
      </c>
    </row>
    <row r="111" spans="1:14">
      <c r="A111" s="4">
        <v>585</v>
      </c>
      <c r="B111" s="4" t="s">
        <v>214</v>
      </c>
      <c r="C111" s="4" t="s">
        <v>193</v>
      </c>
      <c r="D111" s="4" t="s">
        <v>28</v>
      </c>
      <c r="E111" s="4">
        <v>10920</v>
      </c>
      <c r="F111" s="4">
        <v>32760</v>
      </c>
      <c r="G111" s="4">
        <v>3395.028</v>
      </c>
      <c r="H111" s="4">
        <v>10185.084</v>
      </c>
      <c r="I111" s="5" t="s">
        <v>215</v>
      </c>
      <c r="J111" s="4">
        <v>28100.06</v>
      </c>
      <c r="K111" s="4">
        <v>8450.79</v>
      </c>
      <c r="L111" s="4" t="s">
        <v>367</v>
      </c>
      <c r="M111" s="6">
        <v>0.857755189255189</v>
      </c>
      <c r="N111" s="6">
        <v>0.829722170185342</v>
      </c>
    </row>
    <row r="112" spans="1:14">
      <c r="A112" s="4">
        <v>102479</v>
      </c>
      <c r="B112" s="4" t="s">
        <v>216</v>
      </c>
      <c r="C112" s="4" t="s">
        <v>193</v>
      </c>
      <c r="D112" s="4" t="s">
        <v>36</v>
      </c>
      <c r="E112" s="4">
        <v>5720</v>
      </c>
      <c r="F112" s="4">
        <v>17160</v>
      </c>
      <c r="G112" s="4">
        <v>1758.328</v>
      </c>
      <c r="H112" s="4">
        <v>5274.984</v>
      </c>
      <c r="I112" s="5" t="s">
        <v>217</v>
      </c>
      <c r="J112" s="4">
        <v>9664.14</v>
      </c>
      <c r="K112" s="4">
        <v>2304.9</v>
      </c>
      <c r="L112" s="4" t="s">
        <v>368</v>
      </c>
      <c r="M112" s="6">
        <v>0.563178321678322</v>
      </c>
      <c r="N112" s="6">
        <v>0.436949192642101</v>
      </c>
    </row>
    <row r="113" spans="1:14">
      <c r="A113" s="4">
        <v>572</v>
      </c>
      <c r="B113" s="4" t="s">
        <v>218</v>
      </c>
      <c r="C113" s="4" t="s">
        <v>193</v>
      </c>
      <c r="D113" s="4" t="s">
        <v>36</v>
      </c>
      <c r="E113" s="4">
        <v>7460.86956521739</v>
      </c>
      <c r="F113" s="4">
        <v>22382.6086956522</v>
      </c>
      <c r="G113" s="4">
        <v>2271.8347826087</v>
      </c>
      <c r="H113" s="4">
        <v>6815.50434782609</v>
      </c>
      <c r="I113" s="5" t="s">
        <v>219</v>
      </c>
      <c r="J113" s="4">
        <v>14943.65</v>
      </c>
      <c r="K113" s="4">
        <v>4269.27</v>
      </c>
      <c r="L113" s="4" t="s">
        <v>369</v>
      </c>
      <c r="M113" s="6">
        <v>0.667645590520591</v>
      </c>
      <c r="N113" s="6">
        <v>0.626405586750414</v>
      </c>
    </row>
    <row r="114" spans="1:14">
      <c r="A114" s="4">
        <v>747</v>
      </c>
      <c r="B114" s="4" t="s">
        <v>220</v>
      </c>
      <c r="C114" s="4" t="s">
        <v>193</v>
      </c>
      <c r="D114" s="4" t="s">
        <v>25</v>
      </c>
      <c r="E114" s="4">
        <v>8790.26086956522</v>
      </c>
      <c r="F114" s="4">
        <v>26370.7826086956</v>
      </c>
      <c r="G114" s="4">
        <v>2413.80563478261</v>
      </c>
      <c r="H114" s="4">
        <v>7241.41690434783</v>
      </c>
      <c r="I114" s="5" t="s">
        <v>221</v>
      </c>
      <c r="J114" s="4">
        <v>26940.18</v>
      </c>
      <c r="K114" s="4">
        <v>7433.34</v>
      </c>
      <c r="L114" s="4" t="s">
        <v>335</v>
      </c>
      <c r="M114" s="8">
        <v>1.02159197926559</v>
      </c>
      <c r="N114" s="8">
        <v>1.0265035279956</v>
      </c>
    </row>
    <row r="115" spans="1:14">
      <c r="A115" s="4">
        <v>308</v>
      </c>
      <c r="B115" s="4" t="s">
        <v>222</v>
      </c>
      <c r="C115" s="4" t="s">
        <v>193</v>
      </c>
      <c r="D115" s="4" t="s">
        <v>36</v>
      </c>
      <c r="E115" s="4">
        <v>6836.86956521739</v>
      </c>
      <c r="F115" s="4">
        <v>20510.6086956522</v>
      </c>
      <c r="G115" s="4">
        <v>2187.79826086957</v>
      </c>
      <c r="H115" s="4">
        <v>6563.3947826087</v>
      </c>
      <c r="I115" s="5">
        <v>0.32</v>
      </c>
      <c r="J115" s="4">
        <v>7944.51</v>
      </c>
      <c r="K115" s="4">
        <v>3151.33</v>
      </c>
      <c r="L115" s="4" t="s">
        <v>370</v>
      </c>
      <c r="M115" s="6">
        <v>0.387336627492878</v>
      </c>
      <c r="N115" s="6">
        <v>0.480137201003086</v>
      </c>
    </row>
    <row r="116" spans="1:14">
      <c r="A116" s="4">
        <v>724</v>
      </c>
      <c r="B116" s="4" t="s">
        <v>223</v>
      </c>
      <c r="C116" s="4" t="s">
        <v>193</v>
      </c>
      <c r="D116" s="4" t="s">
        <v>28</v>
      </c>
      <c r="E116" s="4">
        <v>9156.52173913043</v>
      </c>
      <c r="F116" s="4">
        <v>27469.5652173913</v>
      </c>
      <c r="G116" s="4">
        <v>2746.95652173913</v>
      </c>
      <c r="H116" s="4">
        <v>8240.86956521739</v>
      </c>
      <c r="I116" s="5">
        <v>0.3</v>
      </c>
      <c r="J116" s="4">
        <v>18488.95</v>
      </c>
      <c r="K116" s="4">
        <v>5567.2</v>
      </c>
      <c r="L116" s="4" t="s">
        <v>330</v>
      </c>
      <c r="M116" s="6">
        <v>0.673070354542577</v>
      </c>
      <c r="N116" s="6">
        <v>0.675559776300517</v>
      </c>
    </row>
    <row r="117" spans="1:14">
      <c r="A117" s="4">
        <v>581</v>
      </c>
      <c r="B117" s="4" t="s">
        <v>224</v>
      </c>
      <c r="C117" s="4" t="s">
        <v>193</v>
      </c>
      <c r="D117" s="4" t="s">
        <v>28</v>
      </c>
      <c r="E117" s="4">
        <v>10377.3913043478</v>
      </c>
      <c r="F117" s="4">
        <v>31132.1739130435</v>
      </c>
      <c r="G117" s="4">
        <v>3093.50034782609</v>
      </c>
      <c r="H117" s="4">
        <v>9280.50104347826</v>
      </c>
      <c r="I117" s="5">
        <v>0.2981</v>
      </c>
      <c r="J117" s="4">
        <v>15639.94</v>
      </c>
      <c r="K117" s="4">
        <v>4184.16</v>
      </c>
      <c r="L117" s="4" t="s">
        <v>371</v>
      </c>
      <c r="M117" s="6">
        <v>0.502372241774203</v>
      </c>
      <c r="N117" s="6">
        <v>0.450854967894256</v>
      </c>
    </row>
    <row r="118" spans="1:14">
      <c r="A118" s="4">
        <v>337</v>
      </c>
      <c r="B118" s="4" t="s">
        <v>225</v>
      </c>
      <c r="C118" s="4" t="s">
        <v>193</v>
      </c>
      <c r="D118" s="4" t="s">
        <v>75</v>
      </c>
      <c r="E118" s="4">
        <v>28486.9565217391</v>
      </c>
      <c r="F118" s="4">
        <v>85460.8695652174</v>
      </c>
      <c r="G118" s="4">
        <v>7976.34782608696</v>
      </c>
      <c r="H118" s="4">
        <v>23929.0434782609</v>
      </c>
      <c r="I118" s="5">
        <v>0.28</v>
      </c>
      <c r="J118" s="4">
        <v>54381.79</v>
      </c>
      <c r="K118" s="4">
        <v>16024.53</v>
      </c>
      <c r="L118" s="4" t="s">
        <v>372</v>
      </c>
      <c r="M118" s="6">
        <v>0.636335556573057</v>
      </c>
      <c r="N118" s="6">
        <v>0.669668639891854</v>
      </c>
    </row>
    <row r="119" spans="1:14">
      <c r="A119" s="4">
        <v>128640</v>
      </c>
      <c r="B119" s="4" t="s">
        <v>226</v>
      </c>
      <c r="C119" s="4" t="s">
        <v>193</v>
      </c>
      <c r="D119" s="4" t="s">
        <v>190</v>
      </c>
      <c r="E119" s="4">
        <v>2984.34782608696</v>
      </c>
      <c r="F119" s="4">
        <v>8953.04347826087</v>
      </c>
      <c r="G119" s="4">
        <v>835.617391304348</v>
      </c>
      <c r="H119" s="4">
        <v>2506.85217391304</v>
      </c>
      <c r="I119" s="5">
        <v>0.28</v>
      </c>
      <c r="J119" s="4">
        <v>3566.53</v>
      </c>
      <c r="K119" s="4">
        <v>938.25</v>
      </c>
      <c r="L119" s="4" t="s">
        <v>373</v>
      </c>
      <c r="M119" s="6">
        <v>0.398359508547009</v>
      </c>
      <c r="N119" s="6">
        <v>0.374274163336663</v>
      </c>
    </row>
    <row r="120" spans="1:14">
      <c r="A120" s="4">
        <v>114685</v>
      </c>
      <c r="B120" s="4" t="s">
        <v>227</v>
      </c>
      <c r="C120" s="4" t="s">
        <v>193</v>
      </c>
      <c r="D120" s="4" t="s">
        <v>75</v>
      </c>
      <c r="E120" s="4">
        <v>36060.8695652174</v>
      </c>
      <c r="F120" s="4">
        <v>108182.608695652</v>
      </c>
      <c r="G120" s="4">
        <v>7933.39130434783</v>
      </c>
      <c r="H120" s="4">
        <v>23800.1739130435</v>
      </c>
      <c r="I120" s="5">
        <v>0.22</v>
      </c>
      <c r="J120" s="4">
        <v>61122.12</v>
      </c>
      <c r="K120" s="4">
        <v>10935.36</v>
      </c>
      <c r="L120" s="4" t="s">
        <v>374</v>
      </c>
      <c r="M120" s="6">
        <v>0.564990258017844</v>
      </c>
      <c r="N120" s="6">
        <v>0.459465550123857</v>
      </c>
    </row>
    <row r="121" spans="1:14">
      <c r="A121" s="4">
        <v>114844</v>
      </c>
      <c r="B121" s="4" t="s">
        <v>228</v>
      </c>
      <c r="C121" s="4" t="s">
        <v>193</v>
      </c>
      <c r="D121" s="4" t="s">
        <v>28</v>
      </c>
      <c r="E121" s="4">
        <v>10693.9130434783</v>
      </c>
      <c r="F121" s="4">
        <v>32081.7391304348</v>
      </c>
      <c r="G121" s="4">
        <v>2352.66086956522</v>
      </c>
      <c r="H121" s="4">
        <v>7057.98260869565</v>
      </c>
      <c r="I121" s="5">
        <v>0.22</v>
      </c>
      <c r="J121" s="4">
        <v>17208.3</v>
      </c>
      <c r="K121" s="4">
        <v>2098</v>
      </c>
      <c r="L121" s="4" t="s">
        <v>375</v>
      </c>
      <c r="M121" s="6">
        <v>0.536389250284599</v>
      </c>
      <c r="N121" s="6">
        <v>0.297252078436011</v>
      </c>
    </row>
    <row r="122" spans="1:14">
      <c r="A122" s="4">
        <v>113008</v>
      </c>
      <c r="B122" s="4" t="s">
        <v>229</v>
      </c>
      <c r="C122" s="4" t="s">
        <v>193</v>
      </c>
      <c r="D122" s="4" t="s">
        <v>36</v>
      </c>
      <c r="E122" s="4">
        <v>7212.17391304348</v>
      </c>
      <c r="F122" s="4">
        <v>21636.5217391304</v>
      </c>
      <c r="G122" s="4">
        <v>1586.67826086957</v>
      </c>
      <c r="H122" s="4">
        <v>4760.0347826087</v>
      </c>
      <c r="I122" s="5">
        <v>0.22</v>
      </c>
      <c r="J122" s="4">
        <v>16682.45</v>
      </c>
      <c r="K122" s="4">
        <v>2762.22</v>
      </c>
      <c r="L122" s="4" t="s">
        <v>376</v>
      </c>
      <c r="M122" s="6">
        <v>0.771031970902661</v>
      </c>
      <c r="N122" s="6">
        <v>0.580294078961791</v>
      </c>
    </row>
    <row r="123" spans="1:14">
      <c r="A123" s="4">
        <v>517</v>
      </c>
      <c r="B123" s="4" t="s">
        <v>230</v>
      </c>
      <c r="C123" s="4" t="s">
        <v>193</v>
      </c>
      <c r="D123" s="4" t="s">
        <v>75</v>
      </c>
      <c r="E123" s="4">
        <v>29673.9130434783</v>
      </c>
      <c r="F123" s="4">
        <v>89021.7391304348</v>
      </c>
      <c r="G123" s="4">
        <v>6231.52173913043</v>
      </c>
      <c r="H123" s="4">
        <v>18694.5652173913</v>
      </c>
      <c r="I123" s="5">
        <v>0.21</v>
      </c>
      <c r="J123" s="4">
        <v>103028.61</v>
      </c>
      <c r="K123" s="4">
        <v>22846.71</v>
      </c>
      <c r="L123" s="4" t="s">
        <v>377</v>
      </c>
      <c r="M123" s="8">
        <v>1.15734213919414</v>
      </c>
      <c r="N123" s="8">
        <v>1.22210437816152</v>
      </c>
    </row>
    <row r="124" spans="1:14">
      <c r="A124" s="4">
        <v>117923</v>
      </c>
      <c r="B124" s="4" t="s">
        <v>231</v>
      </c>
      <c r="C124" s="4" t="s">
        <v>232</v>
      </c>
      <c r="D124" s="4" t="s">
        <v>19</v>
      </c>
      <c r="E124" s="4">
        <v>4160</v>
      </c>
      <c r="F124" s="4">
        <v>12480</v>
      </c>
      <c r="G124" s="4">
        <v>1331.2</v>
      </c>
      <c r="H124" s="4">
        <v>3993.6</v>
      </c>
      <c r="I124" s="5">
        <v>0.32</v>
      </c>
      <c r="J124" s="4">
        <v>9238.21</v>
      </c>
      <c r="K124" s="4">
        <v>2392.64</v>
      </c>
      <c r="L124" s="4" t="s">
        <v>378</v>
      </c>
      <c r="M124" s="6">
        <v>0.740241185897436</v>
      </c>
      <c r="N124" s="6">
        <v>0.59911858974359</v>
      </c>
    </row>
    <row r="125" spans="1:14">
      <c r="A125" s="4">
        <v>122686</v>
      </c>
      <c r="B125" s="4" t="s">
        <v>233</v>
      </c>
      <c r="C125" s="4" t="s">
        <v>232</v>
      </c>
      <c r="D125" s="4" t="s">
        <v>190</v>
      </c>
      <c r="E125" s="4">
        <v>2486.95652173913</v>
      </c>
      <c r="F125" s="4">
        <v>7460.86956521739</v>
      </c>
      <c r="G125" s="4">
        <v>862.47652173913</v>
      </c>
      <c r="H125" s="4">
        <v>2587.42956521739</v>
      </c>
      <c r="I125" s="5" t="s">
        <v>234</v>
      </c>
      <c r="J125" s="4">
        <v>3579.57</v>
      </c>
      <c r="K125" s="4">
        <v>1059.79</v>
      </c>
      <c r="L125" s="4" t="s">
        <v>379</v>
      </c>
      <c r="M125" s="6">
        <v>0.479779195804196</v>
      </c>
      <c r="N125" s="6">
        <v>0.409591825898054</v>
      </c>
    </row>
    <row r="126" spans="1:14">
      <c r="A126" s="4">
        <v>591</v>
      </c>
      <c r="B126" s="4" t="s">
        <v>235</v>
      </c>
      <c r="C126" s="4" t="s">
        <v>232</v>
      </c>
      <c r="D126" s="4" t="s">
        <v>19</v>
      </c>
      <c r="E126" s="4">
        <v>2735.65217391304</v>
      </c>
      <c r="F126" s="4">
        <v>8206.95652173913</v>
      </c>
      <c r="G126" s="4">
        <v>905.500869565217</v>
      </c>
      <c r="H126" s="4">
        <v>2716.50260869565</v>
      </c>
      <c r="I126" s="5" t="s">
        <v>236</v>
      </c>
      <c r="J126" s="4">
        <v>4721.47</v>
      </c>
      <c r="K126" s="4">
        <v>1236.42</v>
      </c>
      <c r="L126" s="4" t="s">
        <v>380</v>
      </c>
      <c r="M126" s="6">
        <v>0.575300964187328</v>
      </c>
      <c r="N126" s="6">
        <v>0.455151412718015</v>
      </c>
    </row>
    <row r="127" spans="1:14">
      <c r="A127" s="4">
        <v>341</v>
      </c>
      <c r="B127" s="4" t="s">
        <v>237</v>
      </c>
      <c r="C127" s="4" t="s">
        <v>232</v>
      </c>
      <c r="D127" s="4" t="s">
        <v>28</v>
      </c>
      <c r="E127" s="4">
        <v>15871.3043478261</v>
      </c>
      <c r="F127" s="4">
        <v>47613.9130434783</v>
      </c>
      <c r="G127" s="4">
        <v>5240.70469565217</v>
      </c>
      <c r="H127" s="4">
        <v>15722.1140869565</v>
      </c>
      <c r="I127" s="5" t="s">
        <v>151</v>
      </c>
      <c r="J127" s="4">
        <v>36480.73</v>
      </c>
      <c r="K127" s="4">
        <v>10897.85</v>
      </c>
      <c r="L127" s="4" t="s">
        <v>381</v>
      </c>
      <c r="M127" s="6">
        <v>0.766177943969611</v>
      </c>
      <c r="N127" s="6">
        <v>0.693154237383453</v>
      </c>
    </row>
    <row r="128" spans="1:14">
      <c r="A128" s="4">
        <v>594</v>
      </c>
      <c r="B128" s="4" t="s">
        <v>238</v>
      </c>
      <c r="C128" s="4" t="s">
        <v>232</v>
      </c>
      <c r="D128" s="4" t="s">
        <v>36</v>
      </c>
      <c r="E128" s="4">
        <v>6500</v>
      </c>
      <c r="F128" s="4">
        <v>19500</v>
      </c>
      <c r="G128" s="4">
        <v>2134.6</v>
      </c>
      <c r="H128" s="4">
        <v>6403.8</v>
      </c>
      <c r="I128" s="5" t="s">
        <v>239</v>
      </c>
      <c r="J128" s="4">
        <v>10180.15</v>
      </c>
      <c r="K128" s="4">
        <v>3249.9</v>
      </c>
      <c r="L128" s="4" t="s">
        <v>382</v>
      </c>
      <c r="M128" s="6">
        <v>0.522058974358974</v>
      </c>
      <c r="N128" s="6">
        <v>0.507495549517474</v>
      </c>
    </row>
    <row r="129" spans="1:14">
      <c r="A129" s="4">
        <v>123007</v>
      </c>
      <c r="B129" s="4" t="s">
        <v>240</v>
      </c>
      <c r="C129" s="4" t="s">
        <v>232</v>
      </c>
      <c r="D129" s="4" t="s">
        <v>19</v>
      </c>
      <c r="E129" s="4">
        <v>3730.4347826087</v>
      </c>
      <c r="F129" s="4">
        <v>11191.3043478261</v>
      </c>
      <c r="G129" s="4">
        <v>1217.24086956522</v>
      </c>
      <c r="H129" s="4">
        <v>3651.72260869565</v>
      </c>
      <c r="I129" s="5" t="s">
        <v>241</v>
      </c>
      <c r="J129" s="4">
        <v>7343.2</v>
      </c>
      <c r="K129" s="4">
        <v>2513.52</v>
      </c>
      <c r="L129" s="4" t="s">
        <v>383</v>
      </c>
      <c r="M129" s="6">
        <v>0.656152292152292</v>
      </c>
      <c r="N129" s="6">
        <v>0.688310769830843</v>
      </c>
    </row>
    <row r="130" spans="1:14">
      <c r="A130" s="4">
        <v>716</v>
      </c>
      <c r="B130" s="4" t="s">
        <v>242</v>
      </c>
      <c r="C130" s="4" t="s">
        <v>232</v>
      </c>
      <c r="D130" s="4" t="s">
        <v>36</v>
      </c>
      <c r="E130" s="4">
        <v>7212.17391304348</v>
      </c>
      <c r="F130" s="4">
        <v>21636.5217391304</v>
      </c>
      <c r="G130" s="4">
        <v>2308.61686956522</v>
      </c>
      <c r="H130" s="4">
        <v>6925.85060869565</v>
      </c>
      <c r="I130" s="5" t="s">
        <v>243</v>
      </c>
      <c r="J130" s="4">
        <v>18278.22</v>
      </c>
      <c r="K130" s="4">
        <v>5352.34</v>
      </c>
      <c r="L130" s="4" t="s">
        <v>384</v>
      </c>
      <c r="M130" s="6">
        <v>0.844785507595853</v>
      </c>
      <c r="N130" s="6">
        <v>0.772806158030603</v>
      </c>
    </row>
    <row r="131" spans="1:14">
      <c r="A131" s="4">
        <v>721</v>
      </c>
      <c r="B131" s="4" t="s">
        <v>244</v>
      </c>
      <c r="C131" s="4" t="s">
        <v>232</v>
      </c>
      <c r="D131" s="4" t="s">
        <v>25</v>
      </c>
      <c r="E131" s="4">
        <v>6963.47826086957</v>
      </c>
      <c r="F131" s="4">
        <v>20890.4347826087</v>
      </c>
      <c r="G131" s="4">
        <v>2225.52765217391</v>
      </c>
      <c r="H131" s="4">
        <v>6676.58295652174</v>
      </c>
      <c r="I131" s="5" t="s">
        <v>245</v>
      </c>
      <c r="J131" s="4">
        <v>21423.32</v>
      </c>
      <c r="K131" s="4">
        <v>6705.41</v>
      </c>
      <c r="L131" s="4" t="s">
        <v>385</v>
      </c>
      <c r="M131" s="8">
        <v>1.02550857475857</v>
      </c>
      <c r="N131" s="8">
        <v>1.00431763428478</v>
      </c>
    </row>
    <row r="132" spans="1:14">
      <c r="A132" s="4">
        <v>117637</v>
      </c>
      <c r="B132" s="4" t="s">
        <v>246</v>
      </c>
      <c r="C132" s="4" t="s">
        <v>232</v>
      </c>
      <c r="D132" s="4" t="s">
        <v>19</v>
      </c>
      <c r="E132" s="4">
        <v>4160</v>
      </c>
      <c r="F132" s="4">
        <v>12480</v>
      </c>
      <c r="G132" s="4">
        <v>1329.536</v>
      </c>
      <c r="H132" s="4">
        <v>3988.608</v>
      </c>
      <c r="I132" s="5" t="s">
        <v>245</v>
      </c>
      <c r="J132" s="4">
        <v>6849.4</v>
      </c>
      <c r="K132" s="4">
        <v>2376.47</v>
      </c>
      <c r="L132" s="4" t="s">
        <v>386</v>
      </c>
      <c r="M132" s="6">
        <v>0.548830128205128</v>
      </c>
      <c r="N132" s="6">
        <v>0.595814379352396</v>
      </c>
    </row>
    <row r="133" spans="1:14">
      <c r="A133" s="4">
        <v>746</v>
      </c>
      <c r="B133" s="4" t="s">
        <v>247</v>
      </c>
      <c r="C133" s="4" t="s">
        <v>232</v>
      </c>
      <c r="D133" s="4" t="s">
        <v>28</v>
      </c>
      <c r="E133" s="4">
        <v>9156.52173913043</v>
      </c>
      <c r="F133" s="4">
        <v>27469.5652173913</v>
      </c>
      <c r="G133" s="4">
        <v>2906.28</v>
      </c>
      <c r="H133" s="4">
        <v>8718.84</v>
      </c>
      <c r="I133" s="5" t="s">
        <v>248</v>
      </c>
      <c r="J133" s="4">
        <v>20537.63</v>
      </c>
      <c r="K133" s="4">
        <v>4959.29</v>
      </c>
      <c r="L133" s="4" t="s">
        <v>387</v>
      </c>
      <c r="M133" s="6">
        <v>0.747650348211459</v>
      </c>
      <c r="N133" s="6">
        <v>0.568801583696914</v>
      </c>
    </row>
    <row r="134" spans="1:14">
      <c r="A134" s="4">
        <v>732</v>
      </c>
      <c r="B134" s="4" t="s">
        <v>249</v>
      </c>
      <c r="C134" s="4" t="s">
        <v>232</v>
      </c>
      <c r="D134" s="4" t="s">
        <v>19</v>
      </c>
      <c r="E134" s="4">
        <v>5460</v>
      </c>
      <c r="F134" s="4">
        <v>16380</v>
      </c>
      <c r="G134" s="4">
        <v>1724.814</v>
      </c>
      <c r="H134" s="4">
        <v>5174.442</v>
      </c>
      <c r="I134" s="5" t="s">
        <v>250</v>
      </c>
      <c r="J134" s="4">
        <v>11536.78</v>
      </c>
      <c r="K134" s="4">
        <v>2899.09</v>
      </c>
      <c r="L134" s="4" t="s">
        <v>388</v>
      </c>
      <c r="M134" s="6">
        <v>0.704321123321123</v>
      </c>
      <c r="N134" s="6">
        <v>0.560271039853186</v>
      </c>
    </row>
    <row r="135" spans="1:14">
      <c r="A135" s="4">
        <v>717</v>
      </c>
      <c r="B135" s="4" t="s">
        <v>251</v>
      </c>
      <c r="C135" s="4" t="s">
        <v>232</v>
      </c>
      <c r="D135" s="4" t="s">
        <v>25</v>
      </c>
      <c r="E135" s="4">
        <v>6963.47826086957</v>
      </c>
      <c r="F135" s="4">
        <v>20890.4347826087</v>
      </c>
      <c r="G135" s="4">
        <v>2193.49565217391</v>
      </c>
      <c r="H135" s="4">
        <v>6580.48695652174</v>
      </c>
      <c r="I135" s="5" t="s">
        <v>252</v>
      </c>
      <c r="J135" s="4">
        <v>22093.5</v>
      </c>
      <c r="K135" s="4">
        <v>5701.88</v>
      </c>
      <c r="L135" s="4" t="s">
        <v>389</v>
      </c>
      <c r="M135" s="9">
        <v>1.05758928571429</v>
      </c>
      <c r="N135" s="6">
        <v>0.866482987911559</v>
      </c>
    </row>
    <row r="136" spans="1:14">
      <c r="A136" s="4">
        <v>549</v>
      </c>
      <c r="B136" s="4" t="s">
        <v>253</v>
      </c>
      <c r="C136" s="4" t="s">
        <v>232</v>
      </c>
      <c r="D136" s="4" t="s">
        <v>22</v>
      </c>
      <c r="E136" s="4">
        <v>4725.21739130435</v>
      </c>
      <c r="F136" s="4">
        <v>14175.652173913</v>
      </c>
      <c r="G136" s="4">
        <v>1473.3227826087</v>
      </c>
      <c r="H136" s="4">
        <v>4419.96834782609</v>
      </c>
      <c r="I136" s="5" t="s">
        <v>53</v>
      </c>
      <c r="J136" s="4">
        <v>11975.88</v>
      </c>
      <c r="K136" s="4">
        <v>4017.42</v>
      </c>
      <c r="L136" s="4" t="s">
        <v>390</v>
      </c>
      <c r="M136" s="6">
        <v>0.84482039013618</v>
      </c>
      <c r="N136" s="6">
        <v>0.908925060962467</v>
      </c>
    </row>
    <row r="137" spans="1:14">
      <c r="A137" s="4">
        <v>102564</v>
      </c>
      <c r="B137" s="4" t="s">
        <v>254</v>
      </c>
      <c r="C137" s="4" t="s">
        <v>232</v>
      </c>
      <c r="D137" s="4" t="s">
        <v>22</v>
      </c>
      <c r="E137" s="4">
        <v>5525</v>
      </c>
      <c r="F137" s="4">
        <v>16575</v>
      </c>
      <c r="G137" s="4">
        <v>1711.645</v>
      </c>
      <c r="H137" s="4">
        <v>5134.935</v>
      </c>
      <c r="I137" s="5" t="s">
        <v>255</v>
      </c>
      <c r="J137" s="4">
        <v>10820.9</v>
      </c>
      <c r="K137" s="4">
        <v>3230.62</v>
      </c>
      <c r="L137" s="4" t="s">
        <v>391</v>
      </c>
      <c r="M137" s="6">
        <v>0.652844645550528</v>
      </c>
      <c r="N137" s="6">
        <v>0.629145256950672</v>
      </c>
    </row>
    <row r="138" spans="1:14">
      <c r="A138" s="4">
        <v>104533</v>
      </c>
      <c r="B138" s="4" t="s">
        <v>256</v>
      </c>
      <c r="C138" s="4" t="s">
        <v>232</v>
      </c>
      <c r="D138" s="4" t="s">
        <v>19</v>
      </c>
      <c r="E138" s="4">
        <v>5200</v>
      </c>
      <c r="F138" s="4">
        <v>15600</v>
      </c>
      <c r="G138" s="4">
        <v>1607.32</v>
      </c>
      <c r="H138" s="4">
        <v>4821.96</v>
      </c>
      <c r="I138" s="5" t="s">
        <v>257</v>
      </c>
      <c r="J138" s="4">
        <v>8769.56</v>
      </c>
      <c r="K138" s="4">
        <v>2099.08</v>
      </c>
      <c r="L138" s="4" t="s">
        <v>392</v>
      </c>
      <c r="M138" s="6">
        <v>0.562151282051282</v>
      </c>
      <c r="N138" s="6">
        <v>0.435316759160176</v>
      </c>
    </row>
    <row r="139" spans="1:14">
      <c r="A139" s="4">
        <v>122718</v>
      </c>
      <c r="B139" s="4" t="s">
        <v>258</v>
      </c>
      <c r="C139" s="4" t="s">
        <v>232</v>
      </c>
      <c r="D139" s="4" t="s">
        <v>190</v>
      </c>
      <c r="E139" s="4">
        <v>2486.95652173913</v>
      </c>
      <c r="F139" s="4">
        <v>7460.86956521739</v>
      </c>
      <c r="G139" s="4">
        <v>767.474782608695</v>
      </c>
      <c r="H139" s="4">
        <v>2302.42434782609</v>
      </c>
      <c r="I139" s="5" t="s">
        <v>259</v>
      </c>
      <c r="J139" s="4">
        <v>5020.89</v>
      </c>
      <c r="K139" s="4">
        <v>1380.99</v>
      </c>
      <c r="L139" s="4" t="s">
        <v>393</v>
      </c>
      <c r="M139" s="6">
        <v>0.672963111888112</v>
      </c>
      <c r="N139" s="6">
        <v>0.59979820892005</v>
      </c>
    </row>
    <row r="140" spans="1:14">
      <c r="A140" s="4">
        <v>748</v>
      </c>
      <c r="B140" s="4" t="s">
        <v>260</v>
      </c>
      <c r="C140" s="4" t="s">
        <v>232</v>
      </c>
      <c r="D140" s="4" t="s">
        <v>36</v>
      </c>
      <c r="E140" s="4">
        <v>6466.08695652174</v>
      </c>
      <c r="F140" s="4">
        <v>19398.2608695652</v>
      </c>
      <c r="G140" s="4">
        <v>1979.91582608696</v>
      </c>
      <c r="H140" s="4">
        <v>5939.74747826087</v>
      </c>
      <c r="I140" s="5" t="s">
        <v>261</v>
      </c>
      <c r="J140" s="4">
        <v>10264.74</v>
      </c>
      <c r="K140" s="4">
        <v>2732.18</v>
      </c>
      <c r="L140" s="4" t="s">
        <v>394</v>
      </c>
      <c r="M140" s="6">
        <v>0.529157746100054</v>
      </c>
      <c r="N140" s="6">
        <v>0.459982517775313</v>
      </c>
    </row>
    <row r="141" spans="1:14">
      <c r="A141" s="4">
        <v>720</v>
      </c>
      <c r="B141" s="4" t="s">
        <v>262</v>
      </c>
      <c r="C141" s="4" t="s">
        <v>232</v>
      </c>
      <c r="D141" s="4" t="s">
        <v>36</v>
      </c>
      <c r="E141" s="4">
        <v>5471.30434782609</v>
      </c>
      <c r="F141" s="4">
        <v>16413.9130434783</v>
      </c>
      <c r="G141" s="4">
        <v>1669.29495652174</v>
      </c>
      <c r="H141" s="4">
        <v>5007.88486956522</v>
      </c>
      <c r="I141" s="5" t="s">
        <v>263</v>
      </c>
      <c r="J141" s="4">
        <v>12589.62</v>
      </c>
      <c r="K141" s="4">
        <v>3446.62</v>
      </c>
      <c r="L141" s="4" t="s">
        <v>294</v>
      </c>
      <c r="M141" s="6">
        <v>0.767009059122696</v>
      </c>
      <c r="N141" s="6">
        <v>0.688238665578435</v>
      </c>
    </row>
    <row r="142" spans="1:14">
      <c r="A142" s="4">
        <v>539</v>
      </c>
      <c r="B142" s="4" t="s">
        <v>264</v>
      </c>
      <c r="C142" s="4" t="s">
        <v>232</v>
      </c>
      <c r="D142" s="4" t="s">
        <v>25</v>
      </c>
      <c r="E142" s="4">
        <v>6839.13043478261</v>
      </c>
      <c r="F142" s="4">
        <v>20517.3913043478</v>
      </c>
      <c r="G142" s="4">
        <v>2060.63</v>
      </c>
      <c r="H142" s="4">
        <v>6181.89</v>
      </c>
      <c r="I142" s="5" t="s">
        <v>265</v>
      </c>
      <c r="J142" s="4">
        <v>18276.67</v>
      </c>
      <c r="K142" s="4">
        <v>4026.1</v>
      </c>
      <c r="L142" s="4" t="s">
        <v>395</v>
      </c>
      <c r="M142" s="6">
        <v>0.890789171434626</v>
      </c>
      <c r="N142" s="6">
        <v>0.651273316089416</v>
      </c>
    </row>
    <row r="143" spans="1:14">
      <c r="A143" s="4">
        <v>107728</v>
      </c>
      <c r="B143" s="4" t="s">
        <v>266</v>
      </c>
      <c r="C143" s="4" t="s">
        <v>232</v>
      </c>
      <c r="D143" s="4" t="s">
        <v>36</v>
      </c>
      <c r="E143" s="4">
        <v>6330.4347826087</v>
      </c>
      <c r="F143" s="4">
        <v>18991.3043478261</v>
      </c>
      <c r="G143" s="4">
        <v>1876.97391304348</v>
      </c>
      <c r="H143" s="4">
        <v>5630.92173913043</v>
      </c>
      <c r="I143" s="5" t="s">
        <v>267</v>
      </c>
      <c r="J143" s="4">
        <v>14796.72</v>
      </c>
      <c r="K143" s="4">
        <v>3516.9</v>
      </c>
      <c r="L143" s="4" t="s">
        <v>396</v>
      </c>
      <c r="M143" s="6">
        <v>0.779131318681319</v>
      </c>
      <c r="N143" s="6">
        <v>0.624569149231881</v>
      </c>
    </row>
    <row r="144" spans="1:14">
      <c r="A144" s="4">
        <v>111400</v>
      </c>
      <c r="B144" s="4" t="s">
        <v>268</v>
      </c>
      <c r="C144" s="4" t="s">
        <v>232</v>
      </c>
      <c r="D144" s="4" t="s">
        <v>28</v>
      </c>
      <c r="E144" s="4">
        <v>11700</v>
      </c>
      <c r="F144" s="4">
        <v>35100</v>
      </c>
      <c r="G144" s="4">
        <v>2457</v>
      </c>
      <c r="H144" s="4">
        <v>7371</v>
      </c>
      <c r="I144" s="5">
        <v>0.21</v>
      </c>
      <c r="J144" s="4">
        <v>27404.65</v>
      </c>
      <c r="K144" s="4">
        <v>7934.04</v>
      </c>
      <c r="L144" s="4" t="s">
        <v>397</v>
      </c>
      <c r="M144" s="6">
        <v>0.780759259259259</v>
      </c>
      <c r="N144" s="6">
        <v>1.07638583638584</v>
      </c>
    </row>
    <row r="145" spans="5:14">
      <c r="E145" s="4">
        <v>1307589.90869565</v>
      </c>
      <c r="F145" s="4">
        <v>3922769.72608696</v>
      </c>
      <c r="G145" s="4">
        <v>374486.305208261</v>
      </c>
      <c r="H145" s="4">
        <v>1123458.91562478</v>
      </c>
      <c r="I145" s="5">
        <v>0.286394306592515</v>
      </c>
      <c r="J145" s="4">
        <f>SUM(J2:J144)</f>
        <v>2693675.54</v>
      </c>
      <c r="K145" s="4">
        <f>SUM(K2:K144)</f>
        <v>695126.76</v>
      </c>
      <c r="L145" s="5">
        <f>K145/J145</f>
        <v>0.258058830648921</v>
      </c>
      <c r="M145" s="6" t="e">
        <v>#N/A</v>
      </c>
      <c r="N145" s="6" t="e">
        <v>#N/A</v>
      </c>
    </row>
  </sheetData>
  <autoFilter ref="A1:N145"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0"/>
  <sheetViews>
    <sheetView workbookViewId="0">
      <selection activeCell="E14" sqref="E14"/>
    </sheetView>
  </sheetViews>
  <sheetFormatPr defaultColWidth="9" defaultRowHeight="13.5" outlineLevelCol="6"/>
  <cols>
    <col min="1" max="1" width="29.625" style="1" customWidth="1"/>
    <col min="2" max="4" width="9" style="1"/>
    <col min="5" max="5" width="19.125" style="1" customWidth="1"/>
    <col min="6" max="6" width="9.375" style="1" customWidth="1"/>
    <col min="7" max="7" width="21.375" style="1" customWidth="1"/>
    <col min="8" max="16384" width="9" style="1"/>
  </cols>
  <sheetData>
    <row r="1" ht="63" customHeight="1" spans="1:7">
      <c r="A1" s="2" t="s">
        <v>398</v>
      </c>
      <c r="B1" s="2" t="s">
        <v>0</v>
      </c>
      <c r="C1" s="2" t="s">
        <v>399</v>
      </c>
      <c r="D1" s="2" t="s">
        <v>400</v>
      </c>
      <c r="E1" s="2" t="s">
        <v>401</v>
      </c>
      <c r="F1" s="2" t="s">
        <v>402</v>
      </c>
      <c r="G1" s="3" t="s">
        <v>403</v>
      </c>
    </row>
    <row r="2" spans="1:7">
      <c r="A2" s="4" t="s">
        <v>404</v>
      </c>
      <c r="B2" s="4">
        <v>351</v>
      </c>
      <c r="C2" s="4" t="s">
        <v>405</v>
      </c>
      <c r="D2" s="4">
        <v>8594</v>
      </c>
      <c r="E2" s="4" t="s">
        <v>406</v>
      </c>
      <c r="F2" s="4" t="s">
        <v>407</v>
      </c>
      <c r="G2" s="1" t="s">
        <v>408</v>
      </c>
    </row>
    <row r="3" spans="1:7">
      <c r="A3" s="4" t="s">
        <v>404</v>
      </c>
      <c r="B3" s="4">
        <v>351</v>
      </c>
      <c r="C3" s="4" t="s">
        <v>409</v>
      </c>
      <c r="D3" s="4">
        <v>5473</v>
      </c>
      <c r="E3" s="4" t="s">
        <v>410</v>
      </c>
      <c r="F3" s="4" t="s">
        <v>407</v>
      </c>
      <c r="G3" s="1" t="s">
        <v>408</v>
      </c>
    </row>
    <row r="4" spans="1:7">
      <c r="A4" s="4" t="s">
        <v>404</v>
      </c>
      <c r="B4" s="4">
        <v>351</v>
      </c>
      <c r="C4" s="4" t="s">
        <v>411</v>
      </c>
      <c r="D4" s="4">
        <v>15405</v>
      </c>
      <c r="E4" s="4" t="s">
        <v>412</v>
      </c>
      <c r="F4" s="4" t="s">
        <v>407</v>
      </c>
      <c r="G4" s="1" t="s">
        <v>408</v>
      </c>
    </row>
    <row r="5" spans="1:7">
      <c r="A5" s="4" t="s">
        <v>413</v>
      </c>
      <c r="B5" s="4">
        <v>713</v>
      </c>
      <c r="C5" s="4" t="s">
        <v>414</v>
      </c>
      <c r="D5" s="4">
        <v>6492</v>
      </c>
      <c r="E5" s="4" t="s">
        <v>406</v>
      </c>
      <c r="F5" s="4" t="s">
        <v>407</v>
      </c>
      <c r="G5" s="1" t="s">
        <v>408</v>
      </c>
    </row>
    <row r="6" spans="1:7">
      <c r="A6" s="4" t="s">
        <v>413</v>
      </c>
      <c r="B6" s="4">
        <v>713</v>
      </c>
      <c r="C6" s="4" t="s">
        <v>415</v>
      </c>
      <c r="D6" s="4">
        <v>11961</v>
      </c>
      <c r="E6" s="4" t="s">
        <v>412</v>
      </c>
      <c r="F6" s="4" t="s">
        <v>407</v>
      </c>
      <c r="G6" s="1" t="s">
        <v>408</v>
      </c>
    </row>
    <row r="7" spans="1:7">
      <c r="A7" s="4" t="s">
        <v>416</v>
      </c>
      <c r="B7" s="4">
        <v>706</v>
      </c>
      <c r="C7" s="4" t="s">
        <v>417</v>
      </c>
      <c r="D7" s="4">
        <v>6506</v>
      </c>
      <c r="E7" s="4" t="s">
        <v>406</v>
      </c>
      <c r="F7" s="4" t="s">
        <v>407</v>
      </c>
      <c r="G7" s="1" t="s">
        <v>408</v>
      </c>
    </row>
    <row r="8" spans="1:7">
      <c r="A8" s="4" t="s">
        <v>416</v>
      </c>
      <c r="B8" s="4">
        <v>706</v>
      </c>
      <c r="C8" s="4" t="s">
        <v>418</v>
      </c>
      <c r="D8" s="4">
        <v>15391</v>
      </c>
      <c r="E8" s="4" t="s">
        <v>412</v>
      </c>
      <c r="F8" s="4" t="s">
        <v>407</v>
      </c>
      <c r="G8" s="1" t="s">
        <v>408</v>
      </c>
    </row>
    <row r="9" spans="1:7">
      <c r="A9" s="4" t="s">
        <v>416</v>
      </c>
      <c r="B9" s="4">
        <v>706</v>
      </c>
      <c r="C9" s="4" t="s">
        <v>419</v>
      </c>
      <c r="D9" s="4">
        <v>10772</v>
      </c>
      <c r="E9" s="4" t="s">
        <v>412</v>
      </c>
      <c r="F9" s="4" t="s">
        <v>407</v>
      </c>
      <c r="G9" s="1" t="s">
        <v>408</v>
      </c>
    </row>
    <row r="10" spans="1:7">
      <c r="A10" s="4" t="s">
        <v>230</v>
      </c>
      <c r="B10" s="4">
        <v>517</v>
      </c>
      <c r="C10" s="4" t="s">
        <v>420</v>
      </c>
      <c r="D10" s="4">
        <v>4024</v>
      </c>
      <c r="E10" s="4" t="s">
        <v>406</v>
      </c>
      <c r="F10" s="4" t="s">
        <v>407</v>
      </c>
      <c r="G10" s="1" t="s">
        <v>408</v>
      </c>
    </row>
    <row r="11" spans="1:7">
      <c r="A11" s="4" t="s">
        <v>230</v>
      </c>
      <c r="B11" s="4">
        <v>517</v>
      </c>
      <c r="C11" s="4" t="s">
        <v>421</v>
      </c>
      <c r="D11" s="4">
        <v>13198</v>
      </c>
      <c r="E11" s="4" t="s">
        <v>412</v>
      </c>
      <c r="F11" s="4" t="s">
        <v>407</v>
      </c>
      <c r="G11" s="1" t="s">
        <v>408</v>
      </c>
    </row>
    <row r="12" spans="1:7">
      <c r="A12" s="4" t="s">
        <v>230</v>
      </c>
      <c r="B12" s="4">
        <v>517</v>
      </c>
      <c r="C12" s="4" t="s">
        <v>422</v>
      </c>
      <c r="D12" s="4">
        <v>11143</v>
      </c>
      <c r="E12" s="4" t="s">
        <v>412</v>
      </c>
      <c r="F12" s="4" t="s">
        <v>407</v>
      </c>
      <c r="G12" s="1" t="s">
        <v>408</v>
      </c>
    </row>
    <row r="13" spans="1:7">
      <c r="A13" s="4" t="s">
        <v>423</v>
      </c>
      <c r="B13" s="4">
        <v>747</v>
      </c>
      <c r="C13" s="4" t="s">
        <v>424</v>
      </c>
      <c r="D13" s="4">
        <v>10907</v>
      </c>
      <c r="E13" s="4" t="s">
        <v>406</v>
      </c>
      <c r="F13" s="4" t="s">
        <v>407</v>
      </c>
      <c r="G13" s="1" t="s">
        <v>408</v>
      </c>
    </row>
    <row r="14" spans="1:7">
      <c r="A14" s="4" t="s">
        <v>423</v>
      </c>
      <c r="B14" s="4">
        <v>747</v>
      </c>
      <c r="C14" s="4" t="s">
        <v>425</v>
      </c>
      <c r="D14" s="4">
        <v>11964</v>
      </c>
      <c r="E14" s="4" t="s">
        <v>412</v>
      </c>
      <c r="F14" s="4" t="s">
        <v>407</v>
      </c>
      <c r="G14" s="1" t="s">
        <v>408</v>
      </c>
    </row>
    <row r="15" spans="1:7">
      <c r="A15" s="4" t="s">
        <v>426</v>
      </c>
      <c r="B15" s="4">
        <v>721</v>
      </c>
      <c r="C15" s="4" t="s">
        <v>427</v>
      </c>
      <c r="D15" s="4">
        <v>7011</v>
      </c>
      <c r="E15" s="4" t="s">
        <v>406</v>
      </c>
      <c r="F15" s="4" t="s">
        <v>407</v>
      </c>
      <c r="G15" s="1" t="s">
        <v>408</v>
      </c>
    </row>
    <row r="16" spans="1:7">
      <c r="A16" s="4" t="s">
        <v>426</v>
      </c>
      <c r="B16" s="4">
        <v>721</v>
      </c>
      <c r="C16" s="4" t="s">
        <v>428</v>
      </c>
      <c r="D16" s="4">
        <v>12934</v>
      </c>
      <c r="E16" s="4" t="s">
        <v>412</v>
      </c>
      <c r="F16" s="4" t="s">
        <v>407</v>
      </c>
      <c r="G16" s="1" t="s">
        <v>408</v>
      </c>
    </row>
    <row r="17" spans="1:7">
      <c r="A17" s="4" t="s">
        <v>426</v>
      </c>
      <c r="B17" s="4">
        <v>721</v>
      </c>
      <c r="C17" s="4" t="s">
        <v>429</v>
      </c>
      <c r="D17" s="4">
        <v>11619</v>
      </c>
      <c r="E17" s="4" t="s">
        <v>412</v>
      </c>
      <c r="F17" s="4" t="s">
        <v>407</v>
      </c>
      <c r="G17" s="1" t="s">
        <v>408</v>
      </c>
    </row>
    <row r="18" spans="1:7">
      <c r="A18" s="4" t="s">
        <v>123</v>
      </c>
      <c r="B18" s="4">
        <v>307</v>
      </c>
      <c r="C18" s="4" t="s">
        <v>430</v>
      </c>
      <c r="D18" s="4">
        <v>8022</v>
      </c>
      <c r="E18" s="4" t="s">
        <v>431</v>
      </c>
      <c r="F18" s="4" t="s">
        <v>407</v>
      </c>
      <c r="G18" s="1">
        <v>-10</v>
      </c>
    </row>
    <row r="19" spans="1:7">
      <c r="A19" s="4" t="s">
        <v>123</v>
      </c>
      <c r="B19" s="4">
        <v>307</v>
      </c>
      <c r="C19" s="4" t="s">
        <v>432</v>
      </c>
      <c r="D19" s="4">
        <v>10613</v>
      </c>
      <c r="E19" s="4" t="s">
        <v>412</v>
      </c>
      <c r="F19" s="4" t="s">
        <v>407</v>
      </c>
      <c r="G19" s="1">
        <v>-10</v>
      </c>
    </row>
    <row r="20" spans="1:7">
      <c r="A20" s="4" t="s">
        <v>123</v>
      </c>
      <c r="B20" s="4">
        <v>307</v>
      </c>
      <c r="C20" s="4" t="s">
        <v>433</v>
      </c>
      <c r="D20" s="4">
        <v>7107</v>
      </c>
      <c r="E20" s="4" t="s">
        <v>412</v>
      </c>
      <c r="F20" s="4" t="s">
        <v>407</v>
      </c>
      <c r="G20" s="1">
        <v>-10</v>
      </c>
    </row>
    <row r="21" spans="1:7">
      <c r="A21" s="4" t="s">
        <v>123</v>
      </c>
      <c r="B21" s="4">
        <v>307</v>
      </c>
      <c r="C21" s="4" t="s">
        <v>434</v>
      </c>
      <c r="D21" s="4">
        <v>8592</v>
      </c>
      <c r="E21" s="4" t="s">
        <v>435</v>
      </c>
      <c r="F21" s="4" t="s">
        <v>407</v>
      </c>
      <c r="G21" s="1">
        <v>-10</v>
      </c>
    </row>
    <row r="22" spans="1:7">
      <c r="A22" s="4" t="s">
        <v>123</v>
      </c>
      <c r="B22" s="4">
        <v>307</v>
      </c>
      <c r="C22" s="4" t="s">
        <v>436</v>
      </c>
      <c r="D22" s="4">
        <v>14108</v>
      </c>
      <c r="E22" s="4" t="s">
        <v>412</v>
      </c>
      <c r="F22" s="4" t="s">
        <v>407</v>
      </c>
      <c r="G22" s="1">
        <v>-10</v>
      </c>
    </row>
    <row r="23" spans="1:7">
      <c r="A23" s="4" t="s">
        <v>123</v>
      </c>
      <c r="B23" s="4">
        <v>307</v>
      </c>
      <c r="C23" s="4" t="s">
        <v>437</v>
      </c>
      <c r="D23" s="4">
        <v>14436</v>
      </c>
      <c r="E23" s="4" t="s">
        <v>412</v>
      </c>
      <c r="F23" s="4" t="s">
        <v>407</v>
      </c>
      <c r="G23" s="1">
        <v>-10</v>
      </c>
    </row>
    <row r="24" spans="1:7">
      <c r="A24" s="4" t="s">
        <v>123</v>
      </c>
      <c r="B24" s="4">
        <v>307</v>
      </c>
      <c r="C24" s="4" t="s">
        <v>438</v>
      </c>
      <c r="D24" s="4">
        <v>12497</v>
      </c>
      <c r="E24" s="4" t="s">
        <v>412</v>
      </c>
      <c r="F24" s="4" t="s">
        <v>407</v>
      </c>
      <c r="G24" s="1">
        <v>-10</v>
      </c>
    </row>
    <row r="25" spans="1:7">
      <c r="A25" s="4" t="s">
        <v>123</v>
      </c>
      <c r="B25" s="4">
        <v>307</v>
      </c>
      <c r="C25" s="4" t="s">
        <v>439</v>
      </c>
      <c r="D25" s="4">
        <v>14704</v>
      </c>
      <c r="E25" s="4" t="s">
        <v>440</v>
      </c>
      <c r="F25" s="4" t="s">
        <v>407</v>
      </c>
      <c r="G25" s="1">
        <v>-10</v>
      </c>
    </row>
    <row r="26" spans="1:7">
      <c r="A26" s="4" t="s">
        <v>123</v>
      </c>
      <c r="B26" s="4">
        <v>307</v>
      </c>
      <c r="C26" s="4" t="s">
        <v>441</v>
      </c>
      <c r="D26" s="4">
        <v>15549</v>
      </c>
      <c r="E26" s="4" t="s">
        <v>440</v>
      </c>
      <c r="F26" s="4" t="s">
        <v>407</v>
      </c>
      <c r="G26" s="1">
        <v>-10</v>
      </c>
    </row>
    <row r="27" spans="1:7">
      <c r="A27" s="4" t="s">
        <v>442</v>
      </c>
      <c r="B27" s="4">
        <v>742</v>
      </c>
      <c r="C27" s="4" t="s">
        <v>443</v>
      </c>
      <c r="D27" s="4">
        <v>11752</v>
      </c>
      <c r="E27" s="4" t="s">
        <v>412</v>
      </c>
      <c r="F27" s="4" t="s">
        <v>407</v>
      </c>
      <c r="G27" s="1">
        <v>-10</v>
      </c>
    </row>
    <row r="28" spans="1:7">
      <c r="A28" s="4" t="s">
        <v>442</v>
      </c>
      <c r="B28" s="4">
        <v>742</v>
      </c>
      <c r="C28" s="4" t="s">
        <v>444</v>
      </c>
      <c r="D28" s="4">
        <v>9822</v>
      </c>
      <c r="E28" s="4" t="s">
        <v>412</v>
      </c>
      <c r="F28" s="4" t="s">
        <v>407</v>
      </c>
      <c r="G28" s="1">
        <v>-10</v>
      </c>
    </row>
    <row r="29" spans="1:7">
      <c r="A29" s="4" t="s">
        <v>445</v>
      </c>
      <c r="B29" s="4">
        <v>102935</v>
      </c>
      <c r="C29" s="4" t="s">
        <v>446</v>
      </c>
      <c r="D29" s="4">
        <v>14465</v>
      </c>
      <c r="E29" s="4" t="s">
        <v>412</v>
      </c>
      <c r="F29" s="4" t="s">
        <v>407</v>
      </c>
      <c r="G29" s="1">
        <v>-10</v>
      </c>
    </row>
    <row r="30" spans="1:7">
      <c r="A30" s="4" t="s">
        <v>445</v>
      </c>
      <c r="B30" s="4">
        <v>102935</v>
      </c>
      <c r="C30" s="4" t="s">
        <v>447</v>
      </c>
      <c r="D30" s="4">
        <v>10902</v>
      </c>
      <c r="E30" s="4" t="s">
        <v>412</v>
      </c>
      <c r="F30" s="4" t="s">
        <v>407</v>
      </c>
      <c r="G30" s="1">
        <v>-10</v>
      </c>
    </row>
    <row r="31" spans="1:7">
      <c r="A31" s="4" t="s">
        <v>448</v>
      </c>
      <c r="B31" s="4">
        <v>106066</v>
      </c>
      <c r="C31" s="4" t="s">
        <v>449</v>
      </c>
      <c r="D31" s="4">
        <v>9679</v>
      </c>
      <c r="E31" s="4" t="s">
        <v>412</v>
      </c>
      <c r="F31" s="4" t="s">
        <v>407</v>
      </c>
      <c r="G31" s="1">
        <v>-10</v>
      </c>
    </row>
    <row r="32" spans="1:7">
      <c r="A32" s="4" t="s">
        <v>448</v>
      </c>
      <c r="B32" s="4">
        <v>106066</v>
      </c>
      <c r="C32" s="4" t="s">
        <v>450</v>
      </c>
      <c r="D32" s="4">
        <v>9669</v>
      </c>
      <c r="E32" s="4" t="s">
        <v>412</v>
      </c>
      <c r="F32" s="4" t="s">
        <v>407</v>
      </c>
      <c r="G32" s="1">
        <v>-10</v>
      </c>
    </row>
    <row r="33" spans="1:7">
      <c r="A33" s="4" t="s">
        <v>451</v>
      </c>
      <c r="B33" s="4">
        <v>106485</v>
      </c>
      <c r="C33" s="4" t="s">
        <v>452</v>
      </c>
      <c r="D33" s="4">
        <v>14315</v>
      </c>
      <c r="E33" s="4" t="s">
        <v>412</v>
      </c>
      <c r="F33" s="4" t="s">
        <v>407</v>
      </c>
      <c r="G33" s="1">
        <v>-10</v>
      </c>
    </row>
    <row r="34" spans="1:7">
      <c r="A34" s="4" t="s">
        <v>451</v>
      </c>
      <c r="B34" s="4">
        <v>106485</v>
      </c>
      <c r="C34" s="4" t="s">
        <v>453</v>
      </c>
      <c r="D34" s="4">
        <v>12225</v>
      </c>
      <c r="E34" s="4" t="s">
        <v>412</v>
      </c>
      <c r="F34" s="4" t="s">
        <v>407</v>
      </c>
      <c r="G34" s="1">
        <v>-10</v>
      </c>
    </row>
    <row r="35" spans="1:7">
      <c r="A35" s="4" t="s">
        <v>454</v>
      </c>
      <c r="B35" s="4">
        <v>106865</v>
      </c>
      <c r="C35" s="4" t="s">
        <v>455</v>
      </c>
      <c r="D35" s="4">
        <v>9190</v>
      </c>
      <c r="E35" s="4" t="s">
        <v>412</v>
      </c>
      <c r="F35" s="4" t="s">
        <v>407</v>
      </c>
      <c r="G35" s="1">
        <v>-10</v>
      </c>
    </row>
    <row r="36" spans="1:7">
      <c r="A36" s="4" t="s">
        <v>454</v>
      </c>
      <c r="B36" s="4">
        <v>106865</v>
      </c>
      <c r="C36" s="4" t="s">
        <v>456</v>
      </c>
      <c r="D36" s="4">
        <v>10890</v>
      </c>
      <c r="E36" s="4" t="s">
        <v>412</v>
      </c>
      <c r="F36" s="4" t="s">
        <v>407</v>
      </c>
      <c r="G36" s="1">
        <v>-10</v>
      </c>
    </row>
    <row r="37" spans="1:7">
      <c r="A37" s="4" t="s">
        <v>457</v>
      </c>
      <c r="B37" s="4">
        <v>116919</v>
      </c>
      <c r="C37" s="4" t="s">
        <v>458</v>
      </c>
      <c r="D37" s="4">
        <v>9563</v>
      </c>
      <c r="E37" s="4" t="s">
        <v>412</v>
      </c>
      <c r="F37" s="4" t="s">
        <v>459</v>
      </c>
      <c r="G37" s="1">
        <v>-10</v>
      </c>
    </row>
    <row r="38" spans="1:7">
      <c r="A38" s="4" t="s">
        <v>457</v>
      </c>
      <c r="B38" s="4">
        <v>116919</v>
      </c>
      <c r="C38" s="4" t="s">
        <v>460</v>
      </c>
      <c r="D38" s="4">
        <v>10989</v>
      </c>
      <c r="E38" s="4" t="s">
        <v>412</v>
      </c>
      <c r="F38" s="4" t="s">
        <v>407</v>
      </c>
      <c r="G38" s="1">
        <v>-10</v>
      </c>
    </row>
    <row r="39" spans="1:7">
      <c r="A39" s="4" t="s">
        <v>461</v>
      </c>
      <c r="B39" s="4">
        <v>750</v>
      </c>
      <c r="C39" s="4" t="s">
        <v>462</v>
      </c>
      <c r="D39" s="4">
        <v>4033</v>
      </c>
      <c r="E39" s="4" t="s">
        <v>406</v>
      </c>
      <c r="F39" s="4" t="s">
        <v>407</v>
      </c>
      <c r="G39" s="1">
        <v>-10</v>
      </c>
    </row>
    <row r="40" spans="1:7">
      <c r="A40" s="4" t="s">
        <v>461</v>
      </c>
      <c r="B40" s="4">
        <v>750</v>
      </c>
      <c r="C40" s="4" t="s">
        <v>463</v>
      </c>
      <c r="D40" s="4">
        <v>12254</v>
      </c>
      <c r="E40" s="4" t="s">
        <v>412</v>
      </c>
      <c r="F40" s="4" t="s">
        <v>407</v>
      </c>
      <c r="G40" s="1">
        <v>-10</v>
      </c>
    </row>
    <row r="41" spans="1:7">
      <c r="A41" s="4" t="s">
        <v>461</v>
      </c>
      <c r="B41" s="4">
        <v>750</v>
      </c>
      <c r="C41" s="4" t="s">
        <v>464</v>
      </c>
      <c r="D41" s="4">
        <v>13122</v>
      </c>
      <c r="E41" s="4" t="s">
        <v>412</v>
      </c>
      <c r="F41" s="4" t="s">
        <v>407</v>
      </c>
      <c r="G41" s="1">
        <v>-10</v>
      </c>
    </row>
    <row r="42" spans="1:7">
      <c r="A42" s="4" t="s">
        <v>222</v>
      </c>
      <c r="B42" s="4">
        <v>308</v>
      </c>
      <c r="C42" s="4" t="s">
        <v>465</v>
      </c>
      <c r="D42" s="4">
        <v>14380</v>
      </c>
      <c r="E42" s="4" t="s">
        <v>406</v>
      </c>
      <c r="F42" s="4" t="s">
        <v>407</v>
      </c>
      <c r="G42" s="1">
        <v>-10</v>
      </c>
    </row>
    <row r="43" spans="1:7">
      <c r="A43" s="4" t="s">
        <v>222</v>
      </c>
      <c r="B43" s="4">
        <v>308</v>
      </c>
      <c r="C43" s="4" t="s">
        <v>466</v>
      </c>
      <c r="D43" s="4">
        <v>12937</v>
      </c>
      <c r="E43" s="4" t="s">
        <v>412</v>
      </c>
      <c r="F43" s="4" t="s">
        <v>407</v>
      </c>
      <c r="G43" s="1">
        <v>-10</v>
      </c>
    </row>
    <row r="44" spans="1:7">
      <c r="A44" s="4" t="s">
        <v>222</v>
      </c>
      <c r="B44" s="4">
        <v>308</v>
      </c>
      <c r="C44" s="4" t="s">
        <v>467</v>
      </c>
      <c r="D44" s="4">
        <v>14453</v>
      </c>
      <c r="E44" s="4" t="s">
        <v>412</v>
      </c>
      <c r="F44" s="4" t="s">
        <v>407</v>
      </c>
      <c r="G44" s="1">
        <v>-10</v>
      </c>
    </row>
    <row r="45" spans="1:7">
      <c r="A45" s="4" t="s">
        <v>468</v>
      </c>
      <c r="B45" s="4">
        <v>578</v>
      </c>
      <c r="C45" s="4" t="s">
        <v>469</v>
      </c>
      <c r="D45" s="4">
        <v>13064</v>
      </c>
      <c r="E45" s="4" t="s">
        <v>406</v>
      </c>
      <c r="F45" s="4" t="s">
        <v>407</v>
      </c>
      <c r="G45" s="1">
        <v>-10</v>
      </c>
    </row>
    <row r="46" spans="1:7">
      <c r="A46" s="4" t="s">
        <v>468</v>
      </c>
      <c r="B46" s="4">
        <v>578</v>
      </c>
      <c r="C46" s="4" t="s">
        <v>470</v>
      </c>
      <c r="D46" s="4">
        <v>9140</v>
      </c>
      <c r="E46" s="4" t="s">
        <v>412</v>
      </c>
      <c r="F46" s="4" t="s">
        <v>407</v>
      </c>
      <c r="G46" s="1">
        <v>-10</v>
      </c>
    </row>
    <row r="47" spans="1:7">
      <c r="A47" s="4" t="s">
        <v>471</v>
      </c>
      <c r="B47" s="4">
        <v>581</v>
      </c>
      <c r="C47" s="4" t="s">
        <v>472</v>
      </c>
      <c r="D47" s="4">
        <v>9331</v>
      </c>
      <c r="E47" s="4" t="s">
        <v>406</v>
      </c>
      <c r="F47" s="4" t="s">
        <v>407</v>
      </c>
      <c r="G47" s="1">
        <v>-10</v>
      </c>
    </row>
    <row r="48" spans="1:7">
      <c r="A48" s="4" t="s">
        <v>471</v>
      </c>
      <c r="B48" s="4">
        <v>581</v>
      </c>
      <c r="C48" s="4" t="s">
        <v>473</v>
      </c>
      <c r="D48" s="4">
        <v>13052</v>
      </c>
      <c r="E48" s="4" t="s">
        <v>412</v>
      </c>
      <c r="F48" s="4" t="s">
        <v>407</v>
      </c>
      <c r="G48" s="1">
        <v>-10</v>
      </c>
    </row>
    <row r="49" spans="1:7">
      <c r="A49" s="4" t="s">
        <v>471</v>
      </c>
      <c r="B49" s="4">
        <v>581</v>
      </c>
      <c r="C49" s="4" t="s">
        <v>474</v>
      </c>
      <c r="D49" s="4">
        <v>13581</v>
      </c>
      <c r="E49" s="4" t="s">
        <v>412</v>
      </c>
      <c r="F49" s="4" t="s">
        <v>407</v>
      </c>
      <c r="G49" s="1">
        <v>-10</v>
      </c>
    </row>
    <row r="50" spans="1:7">
      <c r="A50" s="4" t="s">
        <v>475</v>
      </c>
      <c r="B50" s="4">
        <v>119262</v>
      </c>
      <c r="C50" s="4" t="s">
        <v>476</v>
      </c>
      <c r="D50" s="4">
        <v>6544</v>
      </c>
      <c r="E50" s="4" t="s">
        <v>412</v>
      </c>
      <c r="F50" s="4" t="s">
        <v>407</v>
      </c>
      <c r="G50" s="1">
        <v>-10</v>
      </c>
    </row>
    <row r="51" spans="1:7">
      <c r="A51" s="4" t="s">
        <v>477</v>
      </c>
      <c r="B51" s="4">
        <v>585</v>
      </c>
      <c r="C51" s="4" t="s">
        <v>478</v>
      </c>
      <c r="D51" s="4">
        <v>6303</v>
      </c>
      <c r="E51" s="4" t="s">
        <v>406</v>
      </c>
      <c r="F51" s="4" t="s">
        <v>407</v>
      </c>
      <c r="G51" s="1">
        <v>-10</v>
      </c>
    </row>
    <row r="52" spans="1:7">
      <c r="A52" s="4" t="s">
        <v>477</v>
      </c>
      <c r="B52" s="4">
        <v>585</v>
      </c>
      <c r="C52" s="4" t="s">
        <v>479</v>
      </c>
      <c r="D52" s="4">
        <v>7046</v>
      </c>
      <c r="E52" s="4" t="s">
        <v>412</v>
      </c>
      <c r="F52" s="4" t="s">
        <v>407</v>
      </c>
      <c r="G52" s="1">
        <v>-10</v>
      </c>
    </row>
    <row r="53" spans="1:7">
      <c r="A53" s="4" t="s">
        <v>477</v>
      </c>
      <c r="B53" s="4">
        <v>585</v>
      </c>
      <c r="C53" s="4" t="s">
        <v>480</v>
      </c>
      <c r="D53" s="4">
        <v>14139</v>
      </c>
      <c r="E53" s="4" t="s">
        <v>412</v>
      </c>
      <c r="F53" s="4" t="s">
        <v>407</v>
      </c>
      <c r="G53" s="1">
        <v>-10</v>
      </c>
    </row>
    <row r="54" spans="1:7">
      <c r="A54" s="4" t="s">
        <v>477</v>
      </c>
      <c r="B54" s="4">
        <v>585</v>
      </c>
      <c r="C54" s="4" t="s">
        <v>481</v>
      </c>
      <c r="D54" s="4">
        <v>15605</v>
      </c>
      <c r="E54" s="4" t="s">
        <v>412</v>
      </c>
      <c r="F54" s="4" t="s">
        <v>407</v>
      </c>
      <c r="G54" s="1">
        <v>-10</v>
      </c>
    </row>
    <row r="55" spans="1:7">
      <c r="A55" s="4" t="s">
        <v>482</v>
      </c>
      <c r="B55" s="4">
        <v>103199</v>
      </c>
      <c r="C55" s="4" t="s">
        <v>483</v>
      </c>
      <c r="D55" s="4">
        <v>12504</v>
      </c>
      <c r="E55" s="4" t="s">
        <v>406</v>
      </c>
      <c r="F55" s="4" t="s">
        <v>407</v>
      </c>
      <c r="G55" s="1">
        <v>-10</v>
      </c>
    </row>
    <row r="56" spans="1:7">
      <c r="A56" s="4" t="s">
        <v>482</v>
      </c>
      <c r="B56" s="4">
        <v>103199</v>
      </c>
      <c r="C56" s="4" t="s">
        <v>484</v>
      </c>
      <c r="D56" s="4">
        <v>14339</v>
      </c>
      <c r="E56" s="4" t="s">
        <v>412</v>
      </c>
      <c r="F56" s="4" t="s">
        <v>407</v>
      </c>
      <c r="G56" s="1">
        <v>-10</v>
      </c>
    </row>
    <row r="57" spans="1:7">
      <c r="A57" s="4" t="s">
        <v>485</v>
      </c>
      <c r="B57" s="4">
        <v>114622</v>
      </c>
      <c r="C57" s="4" t="s">
        <v>486</v>
      </c>
      <c r="D57" s="4">
        <v>5641</v>
      </c>
      <c r="E57" s="4" t="s">
        <v>406</v>
      </c>
      <c r="F57" s="4" t="s">
        <v>407</v>
      </c>
      <c r="G57" s="1">
        <v>-10</v>
      </c>
    </row>
    <row r="58" spans="1:7">
      <c r="A58" s="4" t="s">
        <v>487</v>
      </c>
      <c r="B58" s="4">
        <v>337</v>
      </c>
      <c r="C58" s="4" t="s">
        <v>488</v>
      </c>
      <c r="D58" s="4">
        <v>7050</v>
      </c>
      <c r="E58" s="4" t="s">
        <v>406</v>
      </c>
      <c r="F58" s="4" t="s">
        <v>407</v>
      </c>
      <c r="G58" s="1">
        <v>-10</v>
      </c>
    </row>
    <row r="59" spans="1:7">
      <c r="A59" s="4" t="s">
        <v>487</v>
      </c>
      <c r="B59" s="4">
        <v>337</v>
      </c>
      <c r="C59" s="4" t="s">
        <v>489</v>
      </c>
      <c r="D59" s="4">
        <v>6965</v>
      </c>
      <c r="E59" s="4" t="s">
        <v>412</v>
      </c>
      <c r="F59" s="4" t="s">
        <v>407</v>
      </c>
      <c r="G59" s="1">
        <v>-10</v>
      </c>
    </row>
    <row r="60" spans="1:7">
      <c r="A60" s="4" t="s">
        <v>487</v>
      </c>
      <c r="B60" s="4">
        <v>337</v>
      </c>
      <c r="C60" s="4" t="s">
        <v>490</v>
      </c>
      <c r="D60" s="4">
        <v>14107</v>
      </c>
      <c r="E60" s="4" t="s">
        <v>491</v>
      </c>
      <c r="F60" s="4" t="s">
        <v>407</v>
      </c>
      <c r="G60" s="1">
        <v>-10</v>
      </c>
    </row>
    <row r="61" spans="1:7">
      <c r="A61" s="4" t="s">
        <v>492</v>
      </c>
      <c r="B61" s="4">
        <v>113299</v>
      </c>
      <c r="C61" s="4" t="s">
        <v>493</v>
      </c>
      <c r="D61" s="4">
        <v>14429</v>
      </c>
      <c r="E61" s="4" t="s">
        <v>406</v>
      </c>
      <c r="F61" s="4" t="s">
        <v>407</v>
      </c>
      <c r="G61" s="1">
        <v>-10</v>
      </c>
    </row>
    <row r="62" spans="1:7">
      <c r="A62" s="4" t="s">
        <v>492</v>
      </c>
      <c r="B62" s="4">
        <v>113299</v>
      </c>
      <c r="C62" s="4" t="s">
        <v>494</v>
      </c>
      <c r="D62" s="4">
        <v>14389</v>
      </c>
      <c r="E62" s="4" t="s">
        <v>412</v>
      </c>
      <c r="F62" s="4" t="s">
        <v>407</v>
      </c>
      <c r="G62" s="1">
        <v>-10</v>
      </c>
    </row>
    <row r="63" spans="1:7">
      <c r="A63" s="4" t="s">
        <v>495</v>
      </c>
      <c r="B63" s="4">
        <v>373</v>
      </c>
      <c r="C63" s="4" t="s">
        <v>496</v>
      </c>
      <c r="D63" s="4">
        <v>11602</v>
      </c>
      <c r="E63" s="4" t="s">
        <v>406</v>
      </c>
      <c r="F63" s="4" t="s">
        <v>407</v>
      </c>
      <c r="G63" s="1">
        <v>-10</v>
      </c>
    </row>
    <row r="64" spans="1:7">
      <c r="A64" s="4" t="s">
        <v>495</v>
      </c>
      <c r="B64" s="4">
        <v>373</v>
      </c>
      <c r="C64" s="4" t="s">
        <v>497</v>
      </c>
      <c r="D64" s="4">
        <v>11876</v>
      </c>
      <c r="E64" s="4" t="s">
        <v>412</v>
      </c>
      <c r="F64" s="4" t="s">
        <v>407</v>
      </c>
      <c r="G64" s="1">
        <v>-10</v>
      </c>
    </row>
    <row r="65" spans="1:7">
      <c r="A65" s="4" t="s">
        <v>495</v>
      </c>
      <c r="B65" s="4">
        <v>373</v>
      </c>
      <c r="C65" s="4" t="s">
        <v>498</v>
      </c>
      <c r="D65" s="4">
        <v>15550</v>
      </c>
      <c r="E65" s="4" t="s">
        <v>412</v>
      </c>
      <c r="F65" s="4" t="s">
        <v>407</v>
      </c>
      <c r="G65" s="1">
        <v>-10</v>
      </c>
    </row>
    <row r="66" spans="1:7">
      <c r="A66" s="4" t="s">
        <v>499</v>
      </c>
      <c r="B66" s="4">
        <v>391</v>
      </c>
      <c r="C66" s="4" t="s">
        <v>500</v>
      </c>
      <c r="D66" s="4">
        <v>9308</v>
      </c>
      <c r="E66" s="4" t="s">
        <v>406</v>
      </c>
      <c r="F66" s="4" t="s">
        <v>407</v>
      </c>
      <c r="G66" s="1">
        <v>-10</v>
      </c>
    </row>
    <row r="67" spans="1:7">
      <c r="A67" s="4" t="s">
        <v>499</v>
      </c>
      <c r="B67" s="4">
        <v>391</v>
      </c>
      <c r="C67" s="4" t="s">
        <v>501</v>
      </c>
      <c r="D67" s="4">
        <v>12462</v>
      </c>
      <c r="E67" s="4" t="s">
        <v>412</v>
      </c>
      <c r="F67" s="4" t="s">
        <v>407</v>
      </c>
      <c r="G67" s="1">
        <v>-10</v>
      </c>
    </row>
    <row r="68" spans="1:7">
      <c r="A68" s="4" t="s">
        <v>499</v>
      </c>
      <c r="B68" s="4">
        <v>391</v>
      </c>
      <c r="C68" s="4" t="s">
        <v>502</v>
      </c>
      <c r="D68" s="4">
        <v>4246</v>
      </c>
      <c r="E68" s="4" t="s">
        <v>412</v>
      </c>
      <c r="F68" s="4" t="s">
        <v>407</v>
      </c>
      <c r="G68" s="1">
        <v>-10</v>
      </c>
    </row>
    <row r="69" spans="1:7">
      <c r="A69" s="4" t="s">
        <v>503</v>
      </c>
      <c r="B69" s="4">
        <v>546</v>
      </c>
      <c r="C69" s="4" t="s">
        <v>504</v>
      </c>
      <c r="D69" s="4">
        <v>6123</v>
      </c>
      <c r="E69" s="4" t="s">
        <v>406</v>
      </c>
      <c r="F69" s="4" t="s">
        <v>407</v>
      </c>
      <c r="G69" s="1">
        <v>-10</v>
      </c>
    </row>
    <row r="70" spans="1:7">
      <c r="A70" s="4" t="s">
        <v>503</v>
      </c>
      <c r="B70" s="4">
        <v>546</v>
      </c>
      <c r="C70" s="4" t="s">
        <v>505</v>
      </c>
      <c r="D70" s="4">
        <v>13410</v>
      </c>
      <c r="E70" s="4" t="s">
        <v>412</v>
      </c>
      <c r="F70" s="4" t="s">
        <v>407</v>
      </c>
      <c r="G70" s="1">
        <v>-10</v>
      </c>
    </row>
    <row r="71" spans="1:7">
      <c r="A71" s="4" t="s">
        <v>503</v>
      </c>
      <c r="B71" s="4">
        <v>546</v>
      </c>
      <c r="C71" s="4" t="s">
        <v>506</v>
      </c>
      <c r="D71" s="4">
        <v>10849</v>
      </c>
      <c r="E71" s="4" t="s">
        <v>412</v>
      </c>
      <c r="F71" s="4" t="s">
        <v>407</v>
      </c>
      <c r="G71" s="1">
        <v>-10</v>
      </c>
    </row>
    <row r="72" spans="1:7">
      <c r="A72" s="4" t="s">
        <v>507</v>
      </c>
      <c r="B72" s="4">
        <v>572</v>
      </c>
      <c r="C72" s="4" t="s">
        <v>508</v>
      </c>
      <c r="D72" s="4">
        <v>5457</v>
      </c>
      <c r="E72" s="4" t="s">
        <v>406</v>
      </c>
      <c r="F72" s="4" t="s">
        <v>407</v>
      </c>
      <c r="G72" s="1">
        <v>-10</v>
      </c>
    </row>
    <row r="73" spans="1:7">
      <c r="A73" s="4" t="s">
        <v>507</v>
      </c>
      <c r="B73" s="4">
        <v>572</v>
      </c>
      <c r="C73" s="4" t="s">
        <v>509</v>
      </c>
      <c r="D73" s="4">
        <v>10186</v>
      </c>
      <c r="E73" s="4" t="s">
        <v>412</v>
      </c>
      <c r="F73" s="4" t="s">
        <v>407</v>
      </c>
      <c r="G73" s="1">
        <v>-10</v>
      </c>
    </row>
    <row r="74" spans="1:7">
      <c r="A74" s="4" t="s">
        <v>510</v>
      </c>
      <c r="B74" s="4">
        <v>598</v>
      </c>
      <c r="C74" s="4" t="s">
        <v>511</v>
      </c>
      <c r="D74" s="4">
        <v>11178</v>
      </c>
      <c r="E74" s="4" t="s">
        <v>406</v>
      </c>
      <c r="F74" s="4" t="s">
        <v>407</v>
      </c>
      <c r="G74" s="1">
        <v>-10</v>
      </c>
    </row>
    <row r="75" spans="1:7">
      <c r="A75" s="4" t="s">
        <v>510</v>
      </c>
      <c r="B75" s="4">
        <v>598</v>
      </c>
      <c r="C75" s="4" t="s">
        <v>512</v>
      </c>
      <c r="D75" s="4">
        <v>6662</v>
      </c>
      <c r="E75" s="4" t="s">
        <v>412</v>
      </c>
      <c r="F75" s="4" t="s">
        <v>407</v>
      </c>
      <c r="G75" s="1">
        <v>-10</v>
      </c>
    </row>
    <row r="76" spans="1:7">
      <c r="A76" s="4" t="s">
        <v>510</v>
      </c>
      <c r="B76" s="4">
        <v>598</v>
      </c>
      <c r="C76" s="4" t="s">
        <v>513</v>
      </c>
      <c r="D76" s="4">
        <v>12845</v>
      </c>
      <c r="E76" s="4" t="s">
        <v>412</v>
      </c>
      <c r="F76" s="4" t="s">
        <v>407</v>
      </c>
      <c r="G76" s="1">
        <v>-10</v>
      </c>
    </row>
    <row r="77" spans="1:7">
      <c r="A77" s="4" t="s">
        <v>510</v>
      </c>
      <c r="B77" s="4">
        <v>598</v>
      </c>
      <c r="C77" s="4" t="s">
        <v>514</v>
      </c>
      <c r="D77" s="4">
        <v>15049</v>
      </c>
      <c r="E77" s="4" t="s">
        <v>412</v>
      </c>
      <c r="F77" s="4" t="s">
        <v>407</v>
      </c>
      <c r="G77" s="1">
        <v>-10</v>
      </c>
    </row>
    <row r="78" spans="1:7">
      <c r="A78" s="4" t="s">
        <v>515</v>
      </c>
      <c r="B78" s="4">
        <v>724</v>
      </c>
      <c r="C78" s="4" t="s">
        <v>516</v>
      </c>
      <c r="D78" s="4">
        <v>10930</v>
      </c>
      <c r="E78" s="4" t="s">
        <v>406</v>
      </c>
      <c r="F78" s="4" t="s">
        <v>407</v>
      </c>
      <c r="G78" s="1">
        <v>-10</v>
      </c>
    </row>
    <row r="79" spans="1:7">
      <c r="A79" s="4" t="s">
        <v>515</v>
      </c>
      <c r="B79" s="4">
        <v>724</v>
      </c>
      <c r="C79" s="4" t="s">
        <v>517</v>
      </c>
      <c r="D79" s="4">
        <v>12936</v>
      </c>
      <c r="E79" s="4" t="s">
        <v>412</v>
      </c>
      <c r="F79" s="4" t="s">
        <v>407</v>
      </c>
      <c r="G79" s="1">
        <v>-10</v>
      </c>
    </row>
    <row r="80" spans="1:7">
      <c r="A80" s="4" t="s">
        <v>515</v>
      </c>
      <c r="B80" s="4">
        <v>724</v>
      </c>
      <c r="C80" s="4" t="s">
        <v>518</v>
      </c>
      <c r="D80" s="4">
        <v>15606</v>
      </c>
      <c r="E80" s="4" t="s">
        <v>412</v>
      </c>
      <c r="F80" s="4" t="s">
        <v>407</v>
      </c>
      <c r="G80" s="1">
        <v>-10</v>
      </c>
    </row>
    <row r="81" spans="1:7">
      <c r="A81" s="4" t="s">
        <v>519</v>
      </c>
      <c r="B81" s="4">
        <v>744</v>
      </c>
      <c r="C81" s="4" t="s">
        <v>520</v>
      </c>
      <c r="D81" s="4">
        <v>5519</v>
      </c>
      <c r="E81" s="4" t="s">
        <v>406</v>
      </c>
      <c r="F81" s="4" t="s">
        <v>407</v>
      </c>
      <c r="G81" s="1">
        <v>-10</v>
      </c>
    </row>
    <row r="82" spans="1:7">
      <c r="A82" s="4" t="s">
        <v>519</v>
      </c>
      <c r="B82" s="4">
        <v>744</v>
      </c>
      <c r="C82" s="4" t="s">
        <v>521</v>
      </c>
      <c r="D82" s="4">
        <v>12846</v>
      </c>
      <c r="E82" s="4" t="s">
        <v>412</v>
      </c>
      <c r="F82" s="4" t="s">
        <v>407</v>
      </c>
      <c r="G82" s="1">
        <v>-10</v>
      </c>
    </row>
    <row r="83" spans="1:7">
      <c r="A83" s="4" t="s">
        <v>522</v>
      </c>
      <c r="B83" s="4">
        <v>102479</v>
      </c>
      <c r="C83" s="4" t="s">
        <v>523</v>
      </c>
      <c r="D83" s="4">
        <v>12454</v>
      </c>
      <c r="E83" s="4" t="s">
        <v>406</v>
      </c>
      <c r="F83" s="4" t="s">
        <v>407</v>
      </c>
      <c r="G83" s="1">
        <v>-10</v>
      </c>
    </row>
    <row r="84" spans="1:7">
      <c r="A84" s="4" t="s">
        <v>522</v>
      </c>
      <c r="B84" s="4">
        <v>102479</v>
      </c>
      <c r="C84" s="4" t="s">
        <v>524</v>
      </c>
      <c r="D84" s="4">
        <v>5844</v>
      </c>
      <c r="E84" s="4" t="s">
        <v>412</v>
      </c>
      <c r="F84" s="4" t="s">
        <v>407</v>
      </c>
      <c r="G84" s="1">
        <v>-10</v>
      </c>
    </row>
    <row r="85" spans="1:7">
      <c r="A85" s="4" t="s">
        <v>229</v>
      </c>
      <c r="B85" s="4">
        <v>113008</v>
      </c>
      <c r="C85" s="4" t="s">
        <v>525</v>
      </c>
      <c r="D85" s="4">
        <v>11985</v>
      </c>
      <c r="E85" s="4" t="s">
        <v>406</v>
      </c>
      <c r="F85" s="4" t="s">
        <v>407</v>
      </c>
      <c r="G85" s="1">
        <v>-10</v>
      </c>
    </row>
    <row r="86" spans="1:7">
      <c r="A86" s="4" t="s">
        <v>229</v>
      </c>
      <c r="B86" s="4">
        <v>113008</v>
      </c>
      <c r="C86" s="4" t="s">
        <v>526</v>
      </c>
      <c r="D86" s="4">
        <v>14484</v>
      </c>
      <c r="E86" s="4" t="s">
        <v>412</v>
      </c>
      <c r="F86" s="4" t="s">
        <v>407</v>
      </c>
      <c r="G86" s="1">
        <v>-10</v>
      </c>
    </row>
    <row r="87" spans="1:7">
      <c r="A87" s="4" t="s">
        <v>527</v>
      </c>
      <c r="B87" s="4">
        <v>128640</v>
      </c>
      <c r="C87" s="4" t="s">
        <v>528</v>
      </c>
      <c r="D87" s="4">
        <v>15535</v>
      </c>
      <c r="E87" s="4" t="s">
        <v>412</v>
      </c>
      <c r="F87" s="4" t="s">
        <v>407</v>
      </c>
      <c r="G87" s="1">
        <v>-10</v>
      </c>
    </row>
    <row r="88" spans="1:7">
      <c r="A88" s="4" t="s">
        <v>529</v>
      </c>
      <c r="B88" s="4">
        <v>114685</v>
      </c>
      <c r="C88" s="4" t="s">
        <v>530</v>
      </c>
      <c r="D88" s="4">
        <v>4086</v>
      </c>
      <c r="E88" s="4" t="s">
        <v>406</v>
      </c>
      <c r="F88" s="4" t="s">
        <v>407</v>
      </c>
      <c r="G88" s="1">
        <v>-10</v>
      </c>
    </row>
    <row r="89" spans="1:7">
      <c r="A89" s="4" t="s">
        <v>529</v>
      </c>
      <c r="B89" s="4">
        <v>114685</v>
      </c>
      <c r="C89" s="4" t="s">
        <v>531</v>
      </c>
      <c r="D89" s="4">
        <v>7279</v>
      </c>
      <c r="E89" s="4" t="s">
        <v>412</v>
      </c>
      <c r="F89" s="4" t="s">
        <v>407</v>
      </c>
      <c r="G89" s="1">
        <v>-10</v>
      </c>
    </row>
    <row r="90" spans="1:7">
      <c r="A90" s="4" t="s">
        <v>529</v>
      </c>
      <c r="B90" s="4">
        <v>114685</v>
      </c>
      <c r="C90" s="4" t="s">
        <v>532</v>
      </c>
      <c r="D90" s="4">
        <v>14306</v>
      </c>
      <c r="E90" s="4" t="s">
        <v>412</v>
      </c>
      <c r="F90" s="4" t="s">
        <v>407</v>
      </c>
      <c r="G90" s="1">
        <v>-10</v>
      </c>
    </row>
    <row r="91" spans="1:7">
      <c r="A91" s="4" t="s">
        <v>529</v>
      </c>
      <c r="B91" s="4">
        <v>114685</v>
      </c>
      <c r="C91" s="4" t="s">
        <v>533</v>
      </c>
      <c r="D91" s="4">
        <v>14470</v>
      </c>
      <c r="E91" s="4" t="s">
        <v>412</v>
      </c>
      <c r="F91" s="4" t="s">
        <v>407</v>
      </c>
      <c r="G91" s="1">
        <v>-10</v>
      </c>
    </row>
    <row r="92" spans="1:7">
      <c r="A92" s="4" t="s">
        <v>534</v>
      </c>
      <c r="B92" s="4">
        <v>114844</v>
      </c>
      <c r="C92" s="4" t="s">
        <v>535</v>
      </c>
      <c r="D92" s="4">
        <v>13327</v>
      </c>
      <c r="E92" s="4" t="s">
        <v>406</v>
      </c>
      <c r="F92" s="4" t="s">
        <v>407</v>
      </c>
      <c r="G92" s="1">
        <v>-10</v>
      </c>
    </row>
    <row r="93" spans="1:7">
      <c r="A93" s="4" t="s">
        <v>534</v>
      </c>
      <c r="B93" s="4">
        <v>114844</v>
      </c>
      <c r="C93" s="4" t="s">
        <v>536</v>
      </c>
      <c r="D93" s="4">
        <v>13061</v>
      </c>
      <c r="E93" s="4" t="s">
        <v>412</v>
      </c>
      <c r="F93" s="4" t="s">
        <v>407</v>
      </c>
      <c r="G93" s="1">
        <v>-10</v>
      </c>
    </row>
    <row r="94" spans="1:7">
      <c r="A94" s="4" t="s">
        <v>537</v>
      </c>
      <c r="B94" s="4">
        <v>116482</v>
      </c>
      <c r="C94" s="4" t="s">
        <v>538</v>
      </c>
      <c r="D94" s="4">
        <v>8386</v>
      </c>
      <c r="E94" s="4" t="s">
        <v>406</v>
      </c>
      <c r="F94" s="4" t="s">
        <v>407</v>
      </c>
      <c r="G94" s="1">
        <v>-10</v>
      </c>
    </row>
    <row r="95" spans="1:7">
      <c r="A95" s="4" t="s">
        <v>537</v>
      </c>
      <c r="B95" s="4">
        <v>116482</v>
      </c>
      <c r="C95" s="4" t="s">
        <v>539</v>
      </c>
      <c r="D95" s="4">
        <v>11120</v>
      </c>
      <c r="E95" s="4" t="s">
        <v>412</v>
      </c>
      <c r="F95" s="4" t="s">
        <v>407</v>
      </c>
      <c r="G95" s="1">
        <v>-10</v>
      </c>
    </row>
    <row r="96" spans="1:7">
      <c r="A96" s="4" t="s">
        <v>540</v>
      </c>
      <c r="B96" s="4">
        <v>117184</v>
      </c>
      <c r="C96" s="4" t="s">
        <v>541</v>
      </c>
      <c r="D96" s="4">
        <v>11769</v>
      </c>
      <c r="E96" s="4" t="s">
        <v>406</v>
      </c>
      <c r="F96" s="4" t="s">
        <v>407</v>
      </c>
      <c r="G96" s="1">
        <v>-10</v>
      </c>
    </row>
    <row r="97" spans="1:7">
      <c r="A97" s="4" t="s">
        <v>540</v>
      </c>
      <c r="B97" s="4">
        <v>117184</v>
      </c>
      <c r="C97" s="4" t="s">
        <v>542</v>
      </c>
      <c r="D97" s="4">
        <v>15048</v>
      </c>
      <c r="E97" s="4" t="s">
        <v>412</v>
      </c>
      <c r="F97" s="4" t="s">
        <v>407</v>
      </c>
      <c r="G97" s="1">
        <v>-10</v>
      </c>
    </row>
    <row r="98" spans="1:7">
      <c r="A98" s="4" t="s">
        <v>540</v>
      </c>
      <c r="B98" s="4">
        <v>117184</v>
      </c>
      <c r="C98" s="4" t="s">
        <v>543</v>
      </c>
      <c r="D98" s="4">
        <v>5408</v>
      </c>
      <c r="E98" s="4" t="s">
        <v>412</v>
      </c>
      <c r="F98" s="4" t="s">
        <v>407</v>
      </c>
      <c r="G98" s="1">
        <v>-10</v>
      </c>
    </row>
    <row r="99" spans="1:7">
      <c r="A99" s="4" t="s">
        <v>72</v>
      </c>
      <c r="B99" s="4">
        <v>311</v>
      </c>
      <c r="C99" s="4" t="s">
        <v>544</v>
      </c>
      <c r="D99" s="4">
        <v>4093</v>
      </c>
      <c r="E99" s="4" t="s">
        <v>406</v>
      </c>
      <c r="F99" s="4" t="s">
        <v>407</v>
      </c>
      <c r="G99" s="1">
        <v>-10</v>
      </c>
    </row>
    <row r="100" spans="1:7">
      <c r="A100" s="4" t="s">
        <v>72</v>
      </c>
      <c r="B100" s="4">
        <v>311</v>
      </c>
      <c r="C100" s="4" t="s">
        <v>545</v>
      </c>
      <c r="D100" s="4">
        <v>4302</v>
      </c>
      <c r="E100" s="4" t="s">
        <v>412</v>
      </c>
      <c r="F100" s="4" t="s">
        <v>407</v>
      </c>
      <c r="G100" s="1">
        <v>-10</v>
      </c>
    </row>
    <row r="101" spans="1:7">
      <c r="A101" s="4" t="s">
        <v>546</v>
      </c>
      <c r="B101" s="4">
        <v>339</v>
      </c>
      <c r="C101" s="4" t="s">
        <v>547</v>
      </c>
      <c r="D101" s="4">
        <v>6456</v>
      </c>
      <c r="E101" s="4" t="s">
        <v>406</v>
      </c>
      <c r="F101" s="4" t="s">
        <v>407</v>
      </c>
      <c r="G101" s="1">
        <v>-10</v>
      </c>
    </row>
    <row r="102" spans="1:7">
      <c r="A102" s="4" t="s">
        <v>546</v>
      </c>
      <c r="B102" s="4">
        <v>339</v>
      </c>
      <c r="C102" s="4" t="s">
        <v>548</v>
      </c>
      <c r="D102" s="4">
        <v>13986</v>
      </c>
      <c r="E102" s="4" t="s">
        <v>412</v>
      </c>
      <c r="F102" s="4" t="s">
        <v>407</v>
      </c>
      <c r="G102" s="1">
        <v>-10</v>
      </c>
    </row>
    <row r="103" spans="1:7">
      <c r="A103" s="4" t="s">
        <v>549</v>
      </c>
      <c r="B103" s="4">
        <v>112415</v>
      </c>
      <c r="C103" s="4" t="s">
        <v>550</v>
      </c>
      <c r="D103" s="4">
        <v>4188</v>
      </c>
      <c r="E103" s="4" t="s">
        <v>406</v>
      </c>
      <c r="F103" s="4" t="s">
        <v>407</v>
      </c>
      <c r="G103" s="1">
        <v>-10</v>
      </c>
    </row>
    <row r="104" spans="1:7">
      <c r="A104" s="4" t="s">
        <v>549</v>
      </c>
      <c r="B104" s="4">
        <v>112415</v>
      </c>
      <c r="C104" s="4" t="s">
        <v>551</v>
      </c>
      <c r="D104" s="4">
        <v>12449</v>
      </c>
      <c r="E104" s="4" t="s">
        <v>412</v>
      </c>
      <c r="F104" s="4" t="s">
        <v>407</v>
      </c>
      <c r="G104" s="1">
        <v>-10</v>
      </c>
    </row>
    <row r="105" spans="1:7">
      <c r="A105" s="4" t="s">
        <v>552</v>
      </c>
      <c r="B105" s="4">
        <v>343</v>
      </c>
      <c r="C105" s="4" t="s">
        <v>553</v>
      </c>
      <c r="D105" s="4">
        <v>7583</v>
      </c>
      <c r="E105" s="4" t="s">
        <v>406</v>
      </c>
      <c r="F105" s="4" t="s">
        <v>407</v>
      </c>
      <c r="G105" s="1">
        <v>-10</v>
      </c>
    </row>
    <row r="106" spans="1:7">
      <c r="A106" s="4" t="s">
        <v>552</v>
      </c>
      <c r="B106" s="4">
        <v>343</v>
      </c>
      <c r="C106" s="4" t="s">
        <v>554</v>
      </c>
      <c r="D106" s="4">
        <v>10932</v>
      </c>
      <c r="E106" s="4" t="s">
        <v>412</v>
      </c>
      <c r="F106" s="4" t="s">
        <v>407</v>
      </c>
      <c r="G106" s="1">
        <v>-10</v>
      </c>
    </row>
    <row r="107" spans="1:7">
      <c r="A107" s="4" t="s">
        <v>552</v>
      </c>
      <c r="B107" s="4">
        <v>343</v>
      </c>
      <c r="C107" s="4" t="s">
        <v>555</v>
      </c>
      <c r="D107" s="4">
        <v>13019</v>
      </c>
      <c r="E107" s="4" t="s">
        <v>412</v>
      </c>
      <c r="F107" s="4" t="s">
        <v>407</v>
      </c>
      <c r="G107" s="1">
        <v>-10</v>
      </c>
    </row>
    <row r="108" spans="1:7">
      <c r="A108" s="4" t="s">
        <v>552</v>
      </c>
      <c r="B108" s="4">
        <v>343</v>
      </c>
      <c r="C108" s="4" t="s">
        <v>556</v>
      </c>
      <c r="D108" s="4">
        <v>13329</v>
      </c>
      <c r="E108" s="4" t="s">
        <v>412</v>
      </c>
      <c r="F108" s="4" t="s">
        <v>407</v>
      </c>
      <c r="G108" s="1">
        <v>-10</v>
      </c>
    </row>
    <row r="109" spans="1:7">
      <c r="A109" s="4" t="s">
        <v>557</v>
      </c>
      <c r="B109" s="4">
        <v>357</v>
      </c>
      <c r="C109" s="4" t="s">
        <v>558</v>
      </c>
      <c r="D109" s="4">
        <v>6814</v>
      </c>
      <c r="E109" s="4" t="s">
        <v>406</v>
      </c>
      <c r="F109" s="4" t="s">
        <v>407</v>
      </c>
      <c r="G109" s="1">
        <v>-10</v>
      </c>
    </row>
    <row r="110" spans="1:7">
      <c r="A110" s="4" t="s">
        <v>557</v>
      </c>
      <c r="B110" s="4">
        <v>357</v>
      </c>
      <c r="C110" s="4" t="s">
        <v>559</v>
      </c>
      <c r="D110" s="4">
        <v>13100</v>
      </c>
      <c r="E110" s="4" t="s">
        <v>412</v>
      </c>
      <c r="F110" s="4" t="s">
        <v>407</v>
      </c>
      <c r="G110" s="1">
        <v>-10</v>
      </c>
    </row>
    <row r="111" spans="1:7">
      <c r="A111" s="4" t="s">
        <v>557</v>
      </c>
      <c r="B111" s="4">
        <v>357</v>
      </c>
      <c r="C111" s="4" t="s">
        <v>560</v>
      </c>
      <c r="D111" s="4">
        <v>15092</v>
      </c>
      <c r="E111" s="4" t="s">
        <v>412</v>
      </c>
      <c r="F111" s="4" t="s">
        <v>407</v>
      </c>
      <c r="G111" s="1">
        <v>-10</v>
      </c>
    </row>
    <row r="112" spans="1:7">
      <c r="A112" s="4" t="s">
        <v>561</v>
      </c>
      <c r="B112" s="4">
        <v>359</v>
      </c>
      <c r="C112" s="4" t="s">
        <v>562</v>
      </c>
      <c r="D112" s="4">
        <v>11504</v>
      </c>
      <c r="E112" s="4" t="s">
        <v>406</v>
      </c>
      <c r="F112" s="4" t="s">
        <v>407</v>
      </c>
      <c r="G112" s="1">
        <v>-10</v>
      </c>
    </row>
    <row r="113" spans="1:7">
      <c r="A113" s="4" t="s">
        <v>561</v>
      </c>
      <c r="B113" s="4">
        <v>359</v>
      </c>
      <c r="C113" s="4" t="s">
        <v>563</v>
      </c>
      <c r="D113" s="4">
        <v>14747</v>
      </c>
      <c r="E113" s="4" t="s">
        <v>412</v>
      </c>
      <c r="F113" s="4" t="s">
        <v>407</v>
      </c>
      <c r="G113" s="1">
        <v>-10</v>
      </c>
    </row>
    <row r="114" spans="1:7">
      <c r="A114" s="4" t="s">
        <v>561</v>
      </c>
      <c r="B114" s="4">
        <v>359</v>
      </c>
      <c r="C114" s="4" t="s">
        <v>564</v>
      </c>
      <c r="D114" s="4">
        <v>15145</v>
      </c>
      <c r="E114" s="4" t="s">
        <v>412</v>
      </c>
      <c r="F114" s="4" t="s">
        <v>407</v>
      </c>
      <c r="G114" s="1">
        <v>-10</v>
      </c>
    </row>
    <row r="115" spans="1:7">
      <c r="A115" s="4" t="s">
        <v>565</v>
      </c>
      <c r="B115" s="4">
        <v>365</v>
      </c>
      <c r="C115" s="4" t="s">
        <v>566</v>
      </c>
      <c r="D115" s="4">
        <v>4301</v>
      </c>
      <c r="E115" s="4" t="s">
        <v>406</v>
      </c>
      <c r="F115" s="4" t="s">
        <v>407</v>
      </c>
      <c r="G115" s="1">
        <v>-10</v>
      </c>
    </row>
    <row r="116" spans="1:7">
      <c r="A116" s="4" t="s">
        <v>565</v>
      </c>
      <c r="B116" s="4">
        <v>365</v>
      </c>
      <c r="C116" s="4" t="s">
        <v>567</v>
      </c>
      <c r="D116" s="4">
        <v>10931</v>
      </c>
      <c r="E116" s="4" t="s">
        <v>412</v>
      </c>
      <c r="F116" s="4" t="s">
        <v>407</v>
      </c>
      <c r="G116" s="1">
        <v>-10</v>
      </c>
    </row>
    <row r="117" spans="1:7">
      <c r="A117" s="4" t="s">
        <v>568</v>
      </c>
      <c r="B117" s="4">
        <v>379</v>
      </c>
      <c r="C117" s="4" t="s">
        <v>569</v>
      </c>
      <c r="D117" s="4">
        <v>6830</v>
      </c>
      <c r="E117" s="4" t="s">
        <v>406</v>
      </c>
      <c r="F117" s="4" t="s">
        <v>407</v>
      </c>
      <c r="G117" s="1">
        <v>-10</v>
      </c>
    </row>
    <row r="118" spans="1:7">
      <c r="A118" s="4" t="s">
        <v>568</v>
      </c>
      <c r="B118" s="4">
        <v>379</v>
      </c>
      <c r="C118" s="4" t="s">
        <v>570</v>
      </c>
      <c r="D118" s="4">
        <v>6831</v>
      </c>
      <c r="E118" s="4" t="s">
        <v>412</v>
      </c>
      <c r="F118" s="4" t="s">
        <v>407</v>
      </c>
      <c r="G118" s="1">
        <v>-10</v>
      </c>
    </row>
    <row r="119" spans="1:7">
      <c r="A119" s="4" t="s">
        <v>571</v>
      </c>
      <c r="B119" s="4">
        <v>399</v>
      </c>
      <c r="C119" s="4" t="s">
        <v>572</v>
      </c>
      <c r="D119" s="4">
        <v>7707</v>
      </c>
      <c r="E119" s="4" t="s">
        <v>406</v>
      </c>
      <c r="F119" s="4" t="s">
        <v>407</v>
      </c>
      <c r="G119" s="1">
        <v>-10</v>
      </c>
    </row>
    <row r="120" spans="1:7">
      <c r="A120" s="4" t="s">
        <v>571</v>
      </c>
      <c r="B120" s="4">
        <v>399</v>
      </c>
      <c r="C120" s="4" t="s">
        <v>573</v>
      </c>
      <c r="D120" s="4">
        <v>13000</v>
      </c>
      <c r="E120" s="4" t="s">
        <v>412</v>
      </c>
      <c r="F120" s="4" t="s">
        <v>407</v>
      </c>
      <c r="G120" s="1">
        <v>-10</v>
      </c>
    </row>
    <row r="121" spans="1:7">
      <c r="A121" s="4" t="s">
        <v>574</v>
      </c>
      <c r="B121" s="4">
        <v>513</v>
      </c>
      <c r="C121" s="4" t="s">
        <v>575</v>
      </c>
      <c r="D121" s="4">
        <v>12157</v>
      </c>
      <c r="E121" s="4" t="s">
        <v>406</v>
      </c>
      <c r="F121" s="4" t="s">
        <v>407</v>
      </c>
      <c r="G121" s="1">
        <v>-10</v>
      </c>
    </row>
    <row r="122" spans="1:7">
      <c r="A122" s="4" t="s">
        <v>574</v>
      </c>
      <c r="B122" s="4">
        <v>513</v>
      </c>
      <c r="C122" s="4" t="s">
        <v>576</v>
      </c>
      <c r="D122" s="4">
        <v>9760</v>
      </c>
      <c r="E122" s="4" t="s">
        <v>412</v>
      </c>
      <c r="F122" s="4" t="s">
        <v>407</v>
      </c>
      <c r="G122" s="1">
        <v>-10</v>
      </c>
    </row>
    <row r="123" spans="1:7">
      <c r="A123" s="4" t="s">
        <v>574</v>
      </c>
      <c r="B123" s="4">
        <v>513</v>
      </c>
      <c r="C123" s="4" t="s">
        <v>577</v>
      </c>
      <c r="D123" s="4">
        <v>14358</v>
      </c>
      <c r="E123" s="4" t="s">
        <v>412</v>
      </c>
      <c r="F123" s="4" t="s">
        <v>407</v>
      </c>
      <c r="G123" s="1">
        <v>-10</v>
      </c>
    </row>
    <row r="124" spans="1:7">
      <c r="A124" s="4" t="s">
        <v>578</v>
      </c>
      <c r="B124" s="4">
        <v>582</v>
      </c>
      <c r="C124" s="4" t="s">
        <v>579</v>
      </c>
      <c r="D124" s="4">
        <v>4044</v>
      </c>
      <c r="E124" s="4" t="s">
        <v>406</v>
      </c>
      <c r="F124" s="4" t="s">
        <v>407</v>
      </c>
      <c r="G124" s="1">
        <v>-10</v>
      </c>
    </row>
    <row r="125" spans="1:7">
      <c r="A125" s="4" t="s">
        <v>578</v>
      </c>
      <c r="B125" s="4">
        <v>582</v>
      </c>
      <c r="C125" s="4" t="s">
        <v>580</v>
      </c>
      <c r="D125" s="4">
        <v>4444</v>
      </c>
      <c r="E125" s="4" t="s">
        <v>412</v>
      </c>
      <c r="F125" s="4" t="s">
        <v>407</v>
      </c>
      <c r="G125" s="1">
        <v>-10</v>
      </c>
    </row>
    <row r="126" spans="1:7">
      <c r="A126" s="4" t="s">
        <v>578</v>
      </c>
      <c r="B126" s="4">
        <v>582</v>
      </c>
      <c r="C126" s="4" t="s">
        <v>581</v>
      </c>
      <c r="D126" s="4">
        <v>14418</v>
      </c>
      <c r="E126" s="4" t="s">
        <v>412</v>
      </c>
      <c r="F126" s="4" t="s">
        <v>407</v>
      </c>
      <c r="G126" s="1">
        <v>-10</v>
      </c>
    </row>
    <row r="127" spans="1:7">
      <c r="A127" s="4" t="s">
        <v>582</v>
      </c>
      <c r="B127" s="4">
        <v>726</v>
      </c>
      <c r="C127" s="4" t="s">
        <v>583</v>
      </c>
      <c r="D127" s="4">
        <v>11453</v>
      </c>
      <c r="E127" s="4" t="s">
        <v>406</v>
      </c>
      <c r="F127" s="4" t="s">
        <v>407</v>
      </c>
      <c r="G127" s="1">
        <v>-10</v>
      </c>
    </row>
    <row r="128" spans="1:7">
      <c r="A128" s="4" t="s">
        <v>582</v>
      </c>
      <c r="B128" s="4">
        <v>726</v>
      </c>
      <c r="C128" s="4" t="s">
        <v>584</v>
      </c>
      <c r="D128" s="4">
        <v>10177</v>
      </c>
      <c r="E128" s="4" t="s">
        <v>412</v>
      </c>
      <c r="F128" s="4" t="s">
        <v>407</v>
      </c>
      <c r="G128" s="1">
        <v>-10</v>
      </c>
    </row>
    <row r="129" spans="1:7">
      <c r="A129" s="4" t="s">
        <v>585</v>
      </c>
      <c r="B129" s="4">
        <v>727</v>
      </c>
      <c r="C129" s="4" t="s">
        <v>586</v>
      </c>
      <c r="D129" s="4">
        <v>12332</v>
      </c>
      <c r="E129" s="4" t="s">
        <v>406</v>
      </c>
      <c r="F129" s="4" t="s">
        <v>407</v>
      </c>
      <c r="G129" s="1">
        <v>-10</v>
      </c>
    </row>
    <row r="130" spans="1:7">
      <c r="A130" s="4" t="s">
        <v>585</v>
      </c>
      <c r="B130" s="4">
        <v>727</v>
      </c>
      <c r="C130" s="4" t="s">
        <v>587</v>
      </c>
      <c r="D130" s="4">
        <v>13161</v>
      </c>
      <c r="E130" s="4" t="s">
        <v>412</v>
      </c>
      <c r="F130" s="4" t="s">
        <v>407</v>
      </c>
      <c r="G130" s="1">
        <v>-10</v>
      </c>
    </row>
    <row r="131" spans="1:7">
      <c r="A131" s="4" t="s">
        <v>588</v>
      </c>
      <c r="B131" s="4">
        <v>745</v>
      </c>
      <c r="C131" s="4" t="s">
        <v>589</v>
      </c>
      <c r="D131" s="4">
        <v>13282</v>
      </c>
      <c r="E131" s="4" t="s">
        <v>406</v>
      </c>
      <c r="F131" s="4" t="s">
        <v>407</v>
      </c>
      <c r="G131" s="1">
        <v>-10</v>
      </c>
    </row>
    <row r="132" spans="1:7">
      <c r="A132" s="4" t="s">
        <v>588</v>
      </c>
      <c r="B132" s="4">
        <v>745</v>
      </c>
      <c r="C132" s="4" t="s">
        <v>590</v>
      </c>
      <c r="D132" s="4">
        <v>14404</v>
      </c>
      <c r="E132" s="4" t="s">
        <v>412</v>
      </c>
      <c r="F132" s="4" t="s">
        <v>407</v>
      </c>
      <c r="G132" s="1">
        <v>-10</v>
      </c>
    </row>
    <row r="133" spans="1:7">
      <c r="A133" s="4" t="s">
        <v>591</v>
      </c>
      <c r="B133" s="4">
        <v>102934</v>
      </c>
      <c r="C133" s="4" t="s">
        <v>592</v>
      </c>
      <c r="D133" s="4">
        <v>6607</v>
      </c>
      <c r="E133" s="4" t="s">
        <v>406</v>
      </c>
      <c r="F133" s="4" t="s">
        <v>407</v>
      </c>
      <c r="G133" s="1">
        <v>-10</v>
      </c>
    </row>
    <row r="134" spans="1:7">
      <c r="A134" s="4" t="s">
        <v>591</v>
      </c>
      <c r="B134" s="4">
        <v>102934</v>
      </c>
      <c r="C134" s="4" t="s">
        <v>593</v>
      </c>
      <c r="D134" s="4">
        <v>8400</v>
      </c>
      <c r="E134" s="4" t="s">
        <v>412</v>
      </c>
      <c r="F134" s="4" t="s">
        <v>407</v>
      </c>
      <c r="G134" s="1">
        <v>-10</v>
      </c>
    </row>
    <row r="135" spans="1:7">
      <c r="A135" s="4" t="s">
        <v>594</v>
      </c>
      <c r="B135" s="4">
        <v>103198</v>
      </c>
      <c r="C135" s="4" t="s">
        <v>595</v>
      </c>
      <c r="D135" s="4">
        <v>11231</v>
      </c>
      <c r="E135" s="4" t="s">
        <v>406</v>
      </c>
      <c r="F135" s="4" t="s">
        <v>407</v>
      </c>
      <c r="G135" s="1">
        <v>-10</v>
      </c>
    </row>
    <row r="136" spans="1:7">
      <c r="A136" s="4" t="s">
        <v>594</v>
      </c>
      <c r="B136" s="4">
        <v>103198</v>
      </c>
      <c r="C136" s="4" t="s">
        <v>596</v>
      </c>
      <c r="D136" s="4">
        <v>14385</v>
      </c>
      <c r="E136" s="4" t="s">
        <v>412</v>
      </c>
      <c r="F136" s="4" t="s">
        <v>407</v>
      </c>
      <c r="G136" s="1">
        <v>-10</v>
      </c>
    </row>
    <row r="137" spans="1:7">
      <c r="A137" s="4" t="s">
        <v>597</v>
      </c>
      <c r="B137" s="4">
        <v>105267</v>
      </c>
      <c r="C137" s="4" t="s">
        <v>598</v>
      </c>
      <c r="D137" s="4">
        <v>8060</v>
      </c>
      <c r="E137" s="4" t="s">
        <v>406</v>
      </c>
      <c r="F137" s="4" t="s">
        <v>407</v>
      </c>
      <c r="G137" s="1">
        <v>-10</v>
      </c>
    </row>
    <row r="138" spans="1:7">
      <c r="A138" s="4" t="s">
        <v>597</v>
      </c>
      <c r="B138" s="4">
        <v>105267</v>
      </c>
      <c r="C138" s="4" t="s">
        <v>599</v>
      </c>
      <c r="D138" s="4">
        <v>12886</v>
      </c>
      <c r="E138" s="4" t="s">
        <v>412</v>
      </c>
      <c r="F138" s="4" t="s">
        <v>407</v>
      </c>
      <c r="G138" s="1">
        <v>-10</v>
      </c>
    </row>
    <row r="139" spans="1:7">
      <c r="A139" s="4" t="s">
        <v>600</v>
      </c>
      <c r="B139" s="4">
        <v>105910</v>
      </c>
      <c r="C139" s="4" t="s">
        <v>601</v>
      </c>
      <c r="D139" s="4">
        <v>13199</v>
      </c>
      <c r="E139" s="4" t="s">
        <v>406</v>
      </c>
      <c r="F139" s="4" t="s">
        <v>407</v>
      </c>
      <c r="G139" s="1">
        <v>-10</v>
      </c>
    </row>
    <row r="140" spans="1:7">
      <c r="A140" s="4" t="s">
        <v>600</v>
      </c>
      <c r="B140" s="4">
        <v>105910</v>
      </c>
      <c r="C140" s="4" t="s">
        <v>602</v>
      </c>
      <c r="D140" s="4">
        <v>14407</v>
      </c>
      <c r="E140" s="4" t="s">
        <v>412</v>
      </c>
      <c r="F140" s="4" t="s">
        <v>407</v>
      </c>
      <c r="G140" s="1">
        <v>-10</v>
      </c>
    </row>
    <row r="141" spans="1:7">
      <c r="A141" s="4" t="s">
        <v>62</v>
      </c>
      <c r="B141" s="4">
        <v>106569</v>
      </c>
      <c r="C141" s="4" t="s">
        <v>603</v>
      </c>
      <c r="D141" s="4">
        <v>10468</v>
      </c>
      <c r="E141" s="4" t="s">
        <v>406</v>
      </c>
      <c r="F141" s="4" t="s">
        <v>407</v>
      </c>
      <c r="G141" s="1">
        <v>-10</v>
      </c>
    </row>
    <row r="142" spans="1:7">
      <c r="A142" s="4" t="s">
        <v>62</v>
      </c>
      <c r="B142" s="4">
        <v>106569</v>
      </c>
      <c r="C142" s="4" t="s">
        <v>604</v>
      </c>
      <c r="D142" s="4">
        <v>15157</v>
      </c>
      <c r="E142" s="4" t="s">
        <v>412</v>
      </c>
      <c r="F142" s="4" t="s">
        <v>407</v>
      </c>
      <c r="G142" s="1">
        <v>-10</v>
      </c>
    </row>
    <row r="143" spans="1:7">
      <c r="A143" s="4" t="s">
        <v>605</v>
      </c>
      <c r="B143" s="4">
        <v>102565</v>
      </c>
      <c r="C143" s="4" t="s">
        <v>606</v>
      </c>
      <c r="D143" s="4">
        <v>11537</v>
      </c>
      <c r="E143" s="4" t="s">
        <v>406</v>
      </c>
      <c r="F143" s="4" t="s">
        <v>407</v>
      </c>
      <c r="G143" s="1">
        <v>-10</v>
      </c>
    </row>
    <row r="144" spans="1:7">
      <c r="A144" s="4" t="s">
        <v>605</v>
      </c>
      <c r="B144" s="4">
        <v>102565</v>
      </c>
      <c r="C144" s="4" t="s">
        <v>607</v>
      </c>
      <c r="D144" s="4">
        <v>14456</v>
      </c>
      <c r="E144" s="4" t="s">
        <v>412</v>
      </c>
      <c r="F144" s="4" t="s">
        <v>407</v>
      </c>
      <c r="G144" s="1">
        <v>-10</v>
      </c>
    </row>
    <row r="145" spans="1:7">
      <c r="A145" s="4" t="s">
        <v>608</v>
      </c>
      <c r="B145" s="4">
        <v>108277</v>
      </c>
      <c r="C145" s="4" t="s">
        <v>609</v>
      </c>
      <c r="D145" s="4">
        <v>13186</v>
      </c>
      <c r="E145" s="4" t="s">
        <v>406</v>
      </c>
      <c r="F145" s="4" t="s">
        <v>407</v>
      </c>
      <c r="G145" s="1">
        <v>-10</v>
      </c>
    </row>
    <row r="146" spans="1:7">
      <c r="A146" s="4" t="s">
        <v>608</v>
      </c>
      <c r="B146" s="4">
        <v>108277</v>
      </c>
      <c r="C146" s="4" t="s">
        <v>610</v>
      </c>
      <c r="D146" s="4">
        <v>12990</v>
      </c>
      <c r="E146" s="4" t="s">
        <v>412</v>
      </c>
      <c r="F146" s="4" t="s">
        <v>407</v>
      </c>
      <c r="G146" s="1">
        <v>-10</v>
      </c>
    </row>
    <row r="147" spans="1:7">
      <c r="A147" s="4" t="s">
        <v>608</v>
      </c>
      <c r="B147" s="4">
        <v>108277</v>
      </c>
      <c r="C147" s="4" t="s">
        <v>611</v>
      </c>
      <c r="D147" s="4">
        <v>15635</v>
      </c>
      <c r="E147" s="4" t="s">
        <v>412</v>
      </c>
      <c r="F147" s="4" t="s">
        <v>407</v>
      </c>
      <c r="G147" s="1">
        <v>-10</v>
      </c>
    </row>
    <row r="148" spans="1:7">
      <c r="A148" s="4" t="s">
        <v>612</v>
      </c>
      <c r="B148" s="4">
        <v>111219</v>
      </c>
      <c r="C148" s="4" t="s">
        <v>613</v>
      </c>
      <c r="D148" s="4">
        <v>4117</v>
      </c>
      <c r="E148" s="4" t="s">
        <v>406</v>
      </c>
      <c r="F148" s="4" t="s">
        <v>407</v>
      </c>
      <c r="G148" s="1">
        <v>-10</v>
      </c>
    </row>
    <row r="149" spans="1:7">
      <c r="A149" s="4" t="s">
        <v>612</v>
      </c>
      <c r="B149" s="4">
        <v>111219</v>
      </c>
      <c r="C149" s="4" t="s">
        <v>614</v>
      </c>
      <c r="D149" s="4">
        <v>12528</v>
      </c>
      <c r="E149" s="4" t="s">
        <v>412</v>
      </c>
      <c r="F149" s="4" t="s">
        <v>407</v>
      </c>
      <c r="G149" s="1">
        <v>-10</v>
      </c>
    </row>
    <row r="150" spans="1:7">
      <c r="A150" s="4" t="s">
        <v>54</v>
      </c>
      <c r="B150" s="4">
        <v>115971</v>
      </c>
      <c r="C150" s="4" t="s">
        <v>615</v>
      </c>
      <c r="D150" s="4">
        <v>7369</v>
      </c>
      <c r="E150" s="4" t="s">
        <v>406</v>
      </c>
      <c r="F150" s="4" t="s">
        <v>407</v>
      </c>
      <c r="G150" s="1">
        <v>-10</v>
      </c>
    </row>
    <row r="151" spans="1:7">
      <c r="A151" s="4" t="s">
        <v>616</v>
      </c>
      <c r="B151" s="4">
        <v>117310</v>
      </c>
      <c r="C151" s="4" t="s">
        <v>617</v>
      </c>
      <c r="D151" s="4">
        <v>14483</v>
      </c>
      <c r="E151" s="4" t="s">
        <v>406</v>
      </c>
      <c r="F151" s="4" t="s">
        <v>407</v>
      </c>
      <c r="G151" s="1">
        <v>-10</v>
      </c>
    </row>
    <row r="152" spans="1:7">
      <c r="A152" s="4" t="s">
        <v>616</v>
      </c>
      <c r="B152" s="4">
        <v>117310</v>
      </c>
      <c r="C152" s="4" t="s">
        <v>618</v>
      </c>
      <c r="D152" s="4">
        <v>14442</v>
      </c>
      <c r="E152" s="4" t="s">
        <v>412</v>
      </c>
      <c r="F152" s="4" t="s">
        <v>407</v>
      </c>
      <c r="G152" s="1">
        <v>-10</v>
      </c>
    </row>
    <row r="153" spans="1:7">
      <c r="A153" s="4" t="s">
        <v>619</v>
      </c>
      <c r="B153" s="4">
        <v>117491</v>
      </c>
      <c r="C153" s="4" t="s">
        <v>620</v>
      </c>
      <c r="D153" s="4">
        <v>12909</v>
      </c>
      <c r="E153" s="4" t="s">
        <v>406</v>
      </c>
      <c r="F153" s="4" t="s">
        <v>407</v>
      </c>
      <c r="G153" s="1">
        <v>-10</v>
      </c>
    </row>
    <row r="154" spans="1:7">
      <c r="A154" s="4" t="s">
        <v>619</v>
      </c>
      <c r="B154" s="4">
        <v>117491</v>
      </c>
      <c r="C154" s="4" t="s">
        <v>621</v>
      </c>
      <c r="D154" s="4">
        <v>15043</v>
      </c>
      <c r="E154" s="4" t="s">
        <v>412</v>
      </c>
      <c r="F154" s="4" t="s">
        <v>407</v>
      </c>
      <c r="G154" s="1">
        <v>-10</v>
      </c>
    </row>
    <row r="155" spans="1:7">
      <c r="A155" s="4" t="s">
        <v>622</v>
      </c>
      <c r="B155" s="4">
        <v>118151</v>
      </c>
      <c r="C155" s="4" t="s">
        <v>623</v>
      </c>
      <c r="D155" s="4">
        <v>12185</v>
      </c>
      <c r="E155" s="4" t="s">
        <v>406</v>
      </c>
      <c r="F155" s="4" t="s">
        <v>407</v>
      </c>
      <c r="G155" s="1">
        <v>-10</v>
      </c>
    </row>
    <row r="156" spans="1:7">
      <c r="A156" s="4" t="s">
        <v>622</v>
      </c>
      <c r="B156" s="4">
        <v>118151</v>
      </c>
      <c r="C156" s="4" t="s">
        <v>624</v>
      </c>
      <c r="D156" s="4">
        <v>13279</v>
      </c>
      <c r="E156" s="4" t="s">
        <v>412</v>
      </c>
      <c r="F156" s="4" t="s">
        <v>407</v>
      </c>
      <c r="G156" s="1">
        <v>-10</v>
      </c>
    </row>
    <row r="157" spans="1:7">
      <c r="A157" s="4" t="s">
        <v>625</v>
      </c>
      <c r="B157" s="4">
        <v>709</v>
      </c>
      <c r="C157" s="4" t="s">
        <v>626</v>
      </c>
      <c r="D157" s="4">
        <v>12921</v>
      </c>
      <c r="E157" s="4" t="s">
        <v>406</v>
      </c>
      <c r="F157" s="4" t="s">
        <v>407</v>
      </c>
      <c r="G157" s="1">
        <v>-10</v>
      </c>
    </row>
    <row r="158" spans="1:7">
      <c r="A158" s="4" t="s">
        <v>625</v>
      </c>
      <c r="B158" s="4">
        <v>709</v>
      </c>
      <c r="C158" s="4" t="s">
        <v>627</v>
      </c>
      <c r="D158" s="4">
        <v>10191</v>
      </c>
      <c r="E158" s="4" t="s">
        <v>412</v>
      </c>
      <c r="F158" s="4" t="s">
        <v>407</v>
      </c>
      <c r="G158" s="1">
        <v>-10</v>
      </c>
    </row>
    <row r="159" spans="1:7">
      <c r="A159" s="4" t="s">
        <v>625</v>
      </c>
      <c r="B159" s="4">
        <v>709</v>
      </c>
      <c r="C159" s="4" t="s">
        <v>628</v>
      </c>
      <c r="D159" s="4">
        <v>15614</v>
      </c>
      <c r="E159" s="4" t="s">
        <v>412</v>
      </c>
      <c r="F159" s="4" t="s">
        <v>407</v>
      </c>
      <c r="G159" s="1">
        <v>-10</v>
      </c>
    </row>
    <row r="160" spans="1:7">
      <c r="A160" s="4" t="s">
        <v>629</v>
      </c>
      <c r="B160" s="4">
        <v>730</v>
      </c>
      <c r="C160" s="4" t="s">
        <v>630</v>
      </c>
      <c r="D160" s="4">
        <v>9328</v>
      </c>
      <c r="E160" s="4" t="s">
        <v>406</v>
      </c>
      <c r="F160" s="4" t="s">
        <v>407</v>
      </c>
      <c r="G160" s="1">
        <v>-10</v>
      </c>
    </row>
    <row r="161" spans="1:7">
      <c r="A161" s="4" t="s">
        <v>629</v>
      </c>
      <c r="B161" s="4">
        <v>730</v>
      </c>
      <c r="C161" s="4" t="s">
        <v>631</v>
      </c>
      <c r="D161" s="4">
        <v>8338</v>
      </c>
      <c r="E161" s="4" t="s">
        <v>412</v>
      </c>
      <c r="F161" s="4" t="s">
        <v>407</v>
      </c>
      <c r="G161" s="1">
        <v>-10</v>
      </c>
    </row>
    <row r="162" spans="1:7">
      <c r="A162" s="4" t="s">
        <v>629</v>
      </c>
      <c r="B162" s="4">
        <v>730</v>
      </c>
      <c r="C162" s="4" t="s">
        <v>632</v>
      </c>
      <c r="D162" s="4">
        <v>14214</v>
      </c>
      <c r="E162" s="4" t="s">
        <v>412</v>
      </c>
      <c r="F162" s="4" t="s">
        <v>407</v>
      </c>
      <c r="G162" s="1">
        <v>-10</v>
      </c>
    </row>
    <row r="163" spans="1:7">
      <c r="A163" s="4" t="s">
        <v>629</v>
      </c>
      <c r="B163" s="4">
        <v>730</v>
      </c>
      <c r="C163" s="4" t="s">
        <v>633</v>
      </c>
      <c r="D163" s="4">
        <v>15065</v>
      </c>
      <c r="E163" s="4" t="s">
        <v>412</v>
      </c>
      <c r="F163" s="4" t="s">
        <v>407</v>
      </c>
      <c r="G163" s="1">
        <v>-10</v>
      </c>
    </row>
    <row r="164" spans="1:7">
      <c r="A164" s="4" t="s">
        <v>629</v>
      </c>
      <c r="B164" s="4">
        <v>730</v>
      </c>
      <c r="C164" s="4" t="s">
        <v>634</v>
      </c>
      <c r="D164" s="4">
        <v>4325</v>
      </c>
      <c r="E164" s="4" t="s">
        <v>412</v>
      </c>
      <c r="F164" s="4" t="s">
        <v>407</v>
      </c>
      <c r="G164" s="1">
        <v>-10</v>
      </c>
    </row>
    <row r="165" spans="1:7">
      <c r="A165" s="4" t="s">
        <v>635</v>
      </c>
      <c r="B165" s="4">
        <v>107658</v>
      </c>
      <c r="C165" s="4" t="s">
        <v>636</v>
      </c>
      <c r="D165" s="4">
        <v>7388</v>
      </c>
      <c r="E165" s="4" t="s">
        <v>637</v>
      </c>
      <c r="F165" s="4" t="s">
        <v>407</v>
      </c>
      <c r="G165" s="1">
        <v>-10</v>
      </c>
    </row>
    <row r="166" spans="1:7">
      <c r="A166" s="4" t="s">
        <v>635</v>
      </c>
      <c r="B166" s="4">
        <v>107658</v>
      </c>
      <c r="C166" s="4" t="s">
        <v>638</v>
      </c>
      <c r="D166" s="4">
        <v>4562</v>
      </c>
      <c r="E166" s="4" t="s">
        <v>412</v>
      </c>
      <c r="F166" s="4" t="s">
        <v>407</v>
      </c>
      <c r="G166" s="1">
        <v>-10</v>
      </c>
    </row>
    <row r="167" spans="1:7">
      <c r="A167" s="4" t="s">
        <v>635</v>
      </c>
      <c r="B167" s="4">
        <v>107658</v>
      </c>
      <c r="C167" s="4" t="s">
        <v>639</v>
      </c>
      <c r="D167" s="4">
        <v>14861</v>
      </c>
      <c r="E167" s="4" t="s">
        <v>412</v>
      </c>
      <c r="F167" s="4" t="s">
        <v>407</v>
      </c>
      <c r="G167" s="1">
        <v>-10</v>
      </c>
    </row>
    <row r="168" spans="1:7">
      <c r="A168" s="4" t="s">
        <v>640</v>
      </c>
      <c r="B168" s="4">
        <v>120844</v>
      </c>
      <c r="C168" s="4" t="s">
        <v>641</v>
      </c>
      <c r="D168" s="4">
        <v>11119</v>
      </c>
      <c r="E168" s="4" t="s">
        <v>406</v>
      </c>
      <c r="F168" s="4" t="s">
        <v>407</v>
      </c>
      <c r="G168" s="1">
        <v>-10</v>
      </c>
    </row>
    <row r="169" spans="1:7">
      <c r="A169" s="4" t="s">
        <v>640</v>
      </c>
      <c r="B169" s="4">
        <v>120844</v>
      </c>
      <c r="C169" s="4" t="s">
        <v>642</v>
      </c>
      <c r="D169" s="4">
        <v>6322</v>
      </c>
      <c r="E169" s="4" t="s">
        <v>412</v>
      </c>
      <c r="F169" s="4" t="s">
        <v>407</v>
      </c>
      <c r="G169" s="1">
        <v>-10</v>
      </c>
    </row>
    <row r="170" spans="1:7">
      <c r="A170" s="4" t="s">
        <v>640</v>
      </c>
      <c r="B170" s="4">
        <v>120844</v>
      </c>
      <c r="C170" s="4" t="s">
        <v>643</v>
      </c>
      <c r="D170" s="4">
        <v>12354</v>
      </c>
      <c r="E170" s="4" t="s">
        <v>412</v>
      </c>
      <c r="F170" s="4" t="s">
        <v>407</v>
      </c>
      <c r="G170" s="1">
        <v>-10</v>
      </c>
    </row>
    <row r="171" spans="1:7">
      <c r="A171" s="4" t="s">
        <v>85</v>
      </c>
      <c r="B171" s="4">
        <v>122906</v>
      </c>
      <c r="C171" s="4" t="s">
        <v>644</v>
      </c>
      <c r="D171" s="4">
        <v>14417</v>
      </c>
      <c r="E171" s="4" t="s">
        <v>406</v>
      </c>
      <c r="F171" s="4" t="s">
        <v>407</v>
      </c>
      <c r="G171" s="1">
        <v>-10</v>
      </c>
    </row>
    <row r="172" spans="1:7">
      <c r="A172" s="4" t="s">
        <v>85</v>
      </c>
      <c r="B172" s="4">
        <v>122906</v>
      </c>
      <c r="C172" s="4" t="s">
        <v>645</v>
      </c>
      <c r="D172" s="4">
        <v>14866</v>
      </c>
      <c r="E172" s="4" t="s">
        <v>412</v>
      </c>
      <c r="F172" s="4" t="s">
        <v>407</v>
      </c>
      <c r="G172" s="1">
        <v>-10</v>
      </c>
    </row>
    <row r="173" spans="1:7">
      <c r="A173" s="4" t="s">
        <v>113</v>
      </c>
      <c r="B173" s="4">
        <v>329</v>
      </c>
      <c r="C173" s="4" t="s">
        <v>646</v>
      </c>
      <c r="D173" s="4">
        <v>9988</v>
      </c>
      <c r="E173" s="4" t="s">
        <v>406</v>
      </c>
      <c r="F173" s="4" t="s">
        <v>407</v>
      </c>
      <c r="G173" s="1">
        <v>-10</v>
      </c>
    </row>
    <row r="174" spans="1:7">
      <c r="A174" s="4" t="s">
        <v>647</v>
      </c>
      <c r="B174" s="4">
        <v>570</v>
      </c>
      <c r="C174" s="4" t="s">
        <v>648</v>
      </c>
      <c r="D174" s="4">
        <v>13304</v>
      </c>
      <c r="E174" s="4" t="s">
        <v>406</v>
      </c>
      <c r="F174" s="4" t="s">
        <v>407</v>
      </c>
      <c r="G174" s="1">
        <v>-10</v>
      </c>
    </row>
    <row r="175" spans="1:7">
      <c r="A175" s="4" t="s">
        <v>647</v>
      </c>
      <c r="B175" s="4">
        <v>570</v>
      </c>
      <c r="C175" s="4" t="s">
        <v>649</v>
      </c>
      <c r="D175" s="4">
        <v>15156</v>
      </c>
      <c r="E175" s="4" t="s">
        <v>412</v>
      </c>
      <c r="F175" s="4" t="s">
        <v>407</v>
      </c>
      <c r="G175" s="1">
        <v>-10</v>
      </c>
    </row>
    <row r="176" spans="1:7">
      <c r="A176" s="4" t="s">
        <v>650</v>
      </c>
      <c r="B176" s="4">
        <v>752</v>
      </c>
      <c r="C176" s="4" t="s">
        <v>651</v>
      </c>
      <c r="D176" s="4">
        <v>12915</v>
      </c>
      <c r="E176" s="4" t="s">
        <v>406</v>
      </c>
      <c r="F176" s="4" t="s">
        <v>407</v>
      </c>
      <c r="G176" s="1">
        <v>-10</v>
      </c>
    </row>
    <row r="177" spans="1:7">
      <c r="A177" s="4" t="s">
        <v>650</v>
      </c>
      <c r="B177" s="4">
        <v>752</v>
      </c>
      <c r="C177" s="4" t="s">
        <v>652</v>
      </c>
      <c r="D177" s="4">
        <v>11318</v>
      </c>
      <c r="E177" s="4" t="s">
        <v>412</v>
      </c>
      <c r="F177" s="4" t="s">
        <v>407</v>
      </c>
      <c r="G177" s="1">
        <v>-10</v>
      </c>
    </row>
    <row r="178" spans="1:7">
      <c r="A178" s="4" t="s">
        <v>653</v>
      </c>
      <c r="B178" s="4">
        <v>101453</v>
      </c>
      <c r="C178" s="4" t="s">
        <v>654</v>
      </c>
      <c r="D178" s="4">
        <v>4518</v>
      </c>
      <c r="E178" s="4" t="s">
        <v>406</v>
      </c>
      <c r="F178" s="4" t="s">
        <v>407</v>
      </c>
      <c r="G178" s="1">
        <v>-10</v>
      </c>
    </row>
    <row r="179" spans="1:7">
      <c r="A179" s="4" t="s">
        <v>653</v>
      </c>
      <c r="B179" s="4">
        <v>101453</v>
      </c>
      <c r="C179" s="4" t="s">
        <v>655</v>
      </c>
      <c r="D179" s="4">
        <v>11866</v>
      </c>
      <c r="E179" s="4" t="s">
        <v>412</v>
      </c>
      <c r="F179" s="4" t="s">
        <v>407</v>
      </c>
      <c r="G179" s="1">
        <v>-10</v>
      </c>
    </row>
    <row r="180" spans="1:7">
      <c r="A180" s="4" t="s">
        <v>656</v>
      </c>
      <c r="B180" s="4">
        <v>104429</v>
      </c>
      <c r="C180" s="4" t="s">
        <v>657</v>
      </c>
      <c r="D180" s="4">
        <v>12451</v>
      </c>
      <c r="E180" s="4" t="s">
        <v>406</v>
      </c>
      <c r="F180" s="4" t="s">
        <v>407</v>
      </c>
      <c r="G180" s="1">
        <v>-10</v>
      </c>
    </row>
    <row r="181" spans="1:7">
      <c r="A181" s="4" t="s">
        <v>656</v>
      </c>
      <c r="B181" s="4">
        <v>104429</v>
      </c>
      <c r="C181" s="4" t="s">
        <v>658</v>
      </c>
      <c r="D181" s="4">
        <v>14392</v>
      </c>
      <c r="E181" s="4" t="s">
        <v>412</v>
      </c>
      <c r="F181" s="4" t="s">
        <v>407</v>
      </c>
      <c r="G181" s="1">
        <v>-10</v>
      </c>
    </row>
    <row r="182" spans="1:7">
      <c r="A182" s="4" t="s">
        <v>99</v>
      </c>
      <c r="B182" s="4">
        <v>106399</v>
      </c>
      <c r="C182" s="4" t="s">
        <v>659</v>
      </c>
      <c r="D182" s="4">
        <v>13940</v>
      </c>
      <c r="E182" s="4" t="s">
        <v>406</v>
      </c>
      <c r="F182" s="4" t="s">
        <v>407</v>
      </c>
      <c r="G182" s="1">
        <v>-10</v>
      </c>
    </row>
    <row r="183" spans="1:7">
      <c r="A183" s="4" t="s">
        <v>99</v>
      </c>
      <c r="B183" s="4">
        <v>106399</v>
      </c>
      <c r="C183" s="4" t="s">
        <v>660</v>
      </c>
      <c r="D183" s="4">
        <v>12730</v>
      </c>
      <c r="E183" s="4" t="s">
        <v>412</v>
      </c>
      <c r="F183" s="4" t="s">
        <v>407</v>
      </c>
      <c r="G183" s="1">
        <v>-10</v>
      </c>
    </row>
    <row r="184" spans="1:7">
      <c r="A184" s="4" t="s">
        <v>91</v>
      </c>
      <c r="B184" s="4">
        <v>112888</v>
      </c>
      <c r="C184" s="4" t="s">
        <v>661</v>
      </c>
      <c r="D184" s="4">
        <v>12954</v>
      </c>
      <c r="E184" s="4" t="s">
        <v>406</v>
      </c>
      <c r="F184" s="4" t="s">
        <v>407</v>
      </c>
      <c r="G184" s="1">
        <v>-10</v>
      </c>
    </row>
    <row r="185" spans="1:7">
      <c r="A185" s="4" t="s">
        <v>91</v>
      </c>
      <c r="B185" s="4">
        <v>112888</v>
      </c>
      <c r="C185" s="4" t="s">
        <v>662</v>
      </c>
      <c r="D185" s="4">
        <v>14393</v>
      </c>
      <c r="E185" s="4" t="s">
        <v>412</v>
      </c>
      <c r="F185" s="4" t="s">
        <v>407</v>
      </c>
      <c r="G185" s="1">
        <v>-10</v>
      </c>
    </row>
    <row r="186" spans="1:7">
      <c r="A186" s="4" t="s">
        <v>109</v>
      </c>
      <c r="B186" s="4">
        <v>113298</v>
      </c>
      <c r="C186" s="4" t="s">
        <v>663</v>
      </c>
      <c r="D186" s="4">
        <v>13136</v>
      </c>
      <c r="E186" s="4" t="s">
        <v>664</v>
      </c>
      <c r="F186" s="4" t="s">
        <v>407</v>
      </c>
      <c r="G186" s="1">
        <v>-10</v>
      </c>
    </row>
    <row r="187" spans="1:7">
      <c r="A187" s="4" t="s">
        <v>665</v>
      </c>
      <c r="B187" s="4">
        <v>113025</v>
      </c>
      <c r="C187" s="4" t="s">
        <v>666</v>
      </c>
      <c r="D187" s="4">
        <v>12144</v>
      </c>
      <c r="E187" s="4" t="s">
        <v>406</v>
      </c>
      <c r="F187" s="4" t="s">
        <v>407</v>
      </c>
      <c r="G187" s="1">
        <v>-10</v>
      </c>
    </row>
    <row r="188" spans="1:7">
      <c r="A188" s="4" t="s">
        <v>665</v>
      </c>
      <c r="B188" s="4">
        <v>113025</v>
      </c>
      <c r="C188" s="4" t="s">
        <v>667</v>
      </c>
      <c r="D188" s="4">
        <v>15158</v>
      </c>
      <c r="E188" s="4" t="s">
        <v>412</v>
      </c>
      <c r="F188" s="4" t="s">
        <v>407</v>
      </c>
      <c r="G188" s="1">
        <v>-10</v>
      </c>
    </row>
    <row r="189" spans="1:7">
      <c r="A189" s="4" t="s">
        <v>668</v>
      </c>
      <c r="B189" s="4">
        <v>113833</v>
      </c>
      <c r="C189" s="4" t="s">
        <v>669</v>
      </c>
      <c r="D189" s="4">
        <v>11624</v>
      </c>
      <c r="E189" s="4" t="s">
        <v>406</v>
      </c>
      <c r="F189" s="4" t="s">
        <v>407</v>
      </c>
      <c r="G189" s="1">
        <v>-10</v>
      </c>
    </row>
    <row r="190" spans="1:7">
      <c r="A190" s="4" t="s">
        <v>668</v>
      </c>
      <c r="B190" s="4">
        <v>113833</v>
      </c>
      <c r="C190" s="4" t="s">
        <v>670</v>
      </c>
      <c r="D190" s="4">
        <v>13296</v>
      </c>
      <c r="E190" s="4" t="s">
        <v>412</v>
      </c>
      <c r="F190" s="4" t="s">
        <v>407</v>
      </c>
      <c r="G190" s="1">
        <v>-10</v>
      </c>
    </row>
    <row r="191" spans="1:7">
      <c r="A191" s="4" t="s">
        <v>101</v>
      </c>
      <c r="B191" s="4">
        <v>114286</v>
      </c>
      <c r="C191" s="4" t="s">
        <v>671</v>
      </c>
      <c r="D191" s="4">
        <v>14251</v>
      </c>
      <c r="E191" s="4" t="s">
        <v>406</v>
      </c>
      <c r="F191" s="4" t="s">
        <v>407</v>
      </c>
      <c r="G191" s="1">
        <v>-10</v>
      </c>
    </row>
    <row r="192" spans="1:7">
      <c r="A192" s="4" t="s">
        <v>101</v>
      </c>
      <c r="B192" s="4">
        <v>114286</v>
      </c>
      <c r="C192" s="4" t="s">
        <v>672</v>
      </c>
      <c r="D192" s="4">
        <v>13698</v>
      </c>
      <c r="E192" s="4" t="s">
        <v>412</v>
      </c>
      <c r="F192" s="4" t="s">
        <v>407</v>
      </c>
      <c r="G192" s="1">
        <v>-10</v>
      </c>
    </row>
    <row r="193" spans="1:7">
      <c r="A193" s="4" t="s">
        <v>95</v>
      </c>
      <c r="B193" s="4">
        <v>116773</v>
      </c>
      <c r="C193" s="4" t="s">
        <v>673</v>
      </c>
      <c r="D193" s="4">
        <v>14493</v>
      </c>
      <c r="E193" s="4" t="s">
        <v>406</v>
      </c>
      <c r="F193" s="4" t="s">
        <v>407</v>
      </c>
      <c r="G193" s="1">
        <v>-10</v>
      </c>
    </row>
    <row r="194" spans="1:7">
      <c r="A194" s="4" t="s">
        <v>674</v>
      </c>
      <c r="B194" s="4">
        <v>118951</v>
      </c>
      <c r="C194" s="4" t="s">
        <v>675</v>
      </c>
      <c r="D194" s="4">
        <v>14751</v>
      </c>
      <c r="E194" s="4" t="s">
        <v>406</v>
      </c>
      <c r="F194" s="4" t="s">
        <v>407</v>
      </c>
      <c r="G194" s="1">
        <v>-10</v>
      </c>
    </row>
    <row r="195" spans="1:7">
      <c r="A195" s="4" t="s">
        <v>674</v>
      </c>
      <c r="B195" s="4">
        <v>118951</v>
      </c>
      <c r="C195" s="4" t="s">
        <v>676</v>
      </c>
      <c r="D195" s="4">
        <v>12932</v>
      </c>
      <c r="E195" s="4" t="s">
        <v>412</v>
      </c>
      <c r="F195" s="4" t="s">
        <v>407</v>
      </c>
      <c r="G195" s="1">
        <v>-10</v>
      </c>
    </row>
    <row r="196" spans="1:7">
      <c r="A196" s="4" t="s">
        <v>112</v>
      </c>
      <c r="B196" s="4">
        <v>119263</v>
      </c>
      <c r="C196" s="4" t="s">
        <v>677</v>
      </c>
      <c r="D196" s="4">
        <v>12718</v>
      </c>
      <c r="E196" s="4" t="s">
        <v>406</v>
      </c>
      <c r="F196" s="4" t="s">
        <v>407</v>
      </c>
      <c r="G196" s="1">
        <v>-10</v>
      </c>
    </row>
    <row r="197" spans="1:7">
      <c r="A197" s="4" t="s">
        <v>112</v>
      </c>
      <c r="B197" s="4">
        <v>119263</v>
      </c>
      <c r="C197" s="4" t="s">
        <v>678</v>
      </c>
      <c r="D197" s="4">
        <v>14337</v>
      </c>
      <c r="E197" s="4" t="s">
        <v>412</v>
      </c>
      <c r="F197" s="4" t="s">
        <v>407</v>
      </c>
      <c r="G197" s="1">
        <v>-10</v>
      </c>
    </row>
    <row r="198" spans="1:7">
      <c r="A198" s="4" t="s">
        <v>679</v>
      </c>
      <c r="B198" s="4">
        <v>355</v>
      </c>
      <c r="C198" s="4" t="s">
        <v>680</v>
      </c>
      <c r="D198" s="4">
        <v>9895</v>
      </c>
      <c r="E198" s="4" t="s">
        <v>406</v>
      </c>
      <c r="F198" s="4" t="s">
        <v>407</v>
      </c>
      <c r="G198" s="1">
        <v>-10</v>
      </c>
    </row>
    <row r="199" spans="1:7">
      <c r="A199" s="4" t="s">
        <v>679</v>
      </c>
      <c r="B199" s="4">
        <v>355</v>
      </c>
      <c r="C199" s="4" t="s">
        <v>681</v>
      </c>
      <c r="D199" s="4">
        <v>8233</v>
      </c>
      <c r="E199" s="4" t="s">
        <v>412</v>
      </c>
      <c r="F199" s="4" t="s">
        <v>407</v>
      </c>
      <c r="G199" s="1">
        <v>-10</v>
      </c>
    </row>
    <row r="200" spans="1:7">
      <c r="A200" s="4" t="s">
        <v>682</v>
      </c>
      <c r="B200" s="4">
        <v>515</v>
      </c>
      <c r="C200" s="4" t="s">
        <v>683</v>
      </c>
      <c r="D200" s="4">
        <v>14379</v>
      </c>
      <c r="E200" s="4" t="s">
        <v>406</v>
      </c>
      <c r="F200" s="4" t="s">
        <v>407</v>
      </c>
      <c r="G200" s="1">
        <v>-10</v>
      </c>
    </row>
    <row r="201" spans="1:7">
      <c r="A201" s="4" t="s">
        <v>682</v>
      </c>
      <c r="B201" s="4">
        <v>515</v>
      </c>
      <c r="C201" s="4" t="s">
        <v>684</v>
      </c>
      <c r="D201" s="4">
        <v>12669</v>
      </c>
      <c r="E201" s="4" t="s">
        <v>412</v>
      </c>
      <c r="F201" s="4" t="s">
        <v>407</v>
      </c>
      <c r="G201" s="1">
        <v>-10</v>
      </c>
    </row>
    <row r="202" spans="1:7">
      <c r="A202" s="4" t="s">
        <v>685</v>
      </c>
      <c r="B202" s="4">
        <v>118758</v>
      </c>
      <c r="C202" s="4" t="s">
        <v>686</v>
      </c>
      <c r="D202" s="4">
        <v>14388</v>
      </c>
      <c r="E202" s="4" t="s">
        <v>406</v>
      </c>
      <c r="F202" s="4" t="s">
        <v>407</v>
      </c>
      <c r="G202" s="1">
        <v>-10</v>
      </c>
    </row>
    <row r="203" spans="1:7">
      <c r="A203" s="4" t="s">
        <v>685</v>
      </c>
      <c r="B203" s="4">
        <v>118758</v>
      </c>
      <c r="C203" s="4" t="s">
        <v>687</v>
      </c>
      <c r="D203" s="4">
        <v>14171</v>
      </c>
      <c r="E203" s="4" t="s">
        <v>412</v>
      </c>
      <c r="F203" s="4" t="s">
        <v>407</v>
      </c>
      <c r="G203" s="1">
        <v>-10</v>
      </c>
    </row>
    <row r="204" spans="1:7">
      <c r="A204" s="4" t="s">
        <v>688</v>
      </c>
      <c r="B204" s="4">
        <v>377</v>
      </c>
      <c r="C204" s="4" t="s">
        <v>689</v>
      </c>
      <c r="D204" s="4">
        <v>11323</v>
      </c>
      <c r="E204" s="4" t="s">
        <v>406</v>
      </c>
      <c r="F204" s="4" t="s">
        <v>407</v>
      </c>
      <c r="G204" s="1">
        <v>-10</v>
      </c>
    </row>
    <row r="205" spans="1:7">
      <c r="A205" s="4" t="s">
        <v>688</v>
      </c>
      <c r="B205" s="4">
        <v>377</v>
      </c>
      <c r="C205" s="4" t="s">
        <v>690</v>
      </c>
      <c r="D205" s="4">
        <v>5782</v>
      </c>
      <c r="E205" s="4" t="s">
        <v>412</v>
      </c>
      <c r="F205" s="4" t="s">
        <v>407</v>
      </c>
      <c r="G205" s="1">
        <v>-10</v>
      </c>
    </row>
    <row r="206" spans="1:7">
      <c r="A206" s="4" t="s">
        <v>691</v>
      </c>
      <c r="B206" s="4">
        <v>387</v>
      </c>
      <c r="C206" s="4" t="s">
        <v>692</v>
      </c>
      <c r="D206" s="4">
        <v>12216</v>
      </c>
      <c r="E206" s="4" t="s">
        <v>406</v>
      </c>
      <c r="F206" s="4" t="s">
        <v>407</v>
      </c>
      <c r="G206" s="1">
        <v>-10</v>
      </c>
    </row>
    <row r="207" spans="1:7">
      <c r="A207" s="4" t="s">
        <v>691</v>
      </c>
      <c r="B207" s="4">
        <v>387</v>
      </c>
      <c r="C207" s="4" t="s">
        <v>693</v>
      </c>
      <c r="D207" s="4">
        <v>5701</v>
      </c>
      <c r="E207" s="4" t="s">
        <v>412</v>
      </c>
      <c r="F207" s="4" t="s">
        <v>407</v>
      </c>
      <c r="G207" s="1">
        <v>-10</v>
      </c>
    </row>
    <row r="208" spans="1:7">
      <c r="A208" s="4" t="s">
        <v>694</v>
      </c>
      <c r="B208" s="4">
        <v>571</v>
      </c>
      <c r="C208" s="4" t="s">
        <v>695</v>
      </c>
      <c r="D208" s="4">
        <v>5471</v>
      </c>
      <c r="E208" s="4" t="s">
        <v>406</v>
      </c>
      <c r="F208" s="4" t="s">
        <v>407</v>
      </c>
      <c r="G208" s="1">
        <v>-10</v>
      </c>
    </row>
    <row r="209" spans="1:7">
      <c r="A209" s="4" t="s">
        <v>694</v>
      </c>
      <c r="B209" s="4">
        <v>571</v>
      </c>
      <c r="C209" s="4" t="s">
        <v>696</v>
      </c>
      <c r="D209" s="4">
        <v>6454</v>
      </c>
      <c r="E209" s="4" t="s">
        <v>412</v>
      </c>
      <c r="F209" s="4" t="s">
        <v>407</v>
      </c>
      <c r="G209" s="1">
        <v>-10</v>
      </c>
    </row>
    <row r="210" spans="1:7">
      <c r="A210" s="4" t="s">
        <v>694</v>
      </c>
      <c r="B210" s="4">
        <v>571</v>
      </c>
      <c r="C210" s="4" t="s">
        <v>697</v>
      </c>
      <c r="D210" s="4">
        <v>15448</v>
      </c>
      <c r="E210" s="4" t="s">
        <v>412</v>
      </c>
      <c r="F210" s="4" t="s">
        <v>407</v>
      </c>
      <c r="G210" s="1">
        <v>-10</v>
      </c>
    </row>
    <row r="211" spans="1:7">
      <c r="A211" s="4" t="s">
        <v>698</v>
      </c>
      <c r="B211" s="4">
        <v>511</v>
      </c>
      <c r="C211" s="4" t="s">
        <v>699</v>
      </c>
      <c r="D211" s="4">
        <v>5527</v>
      </c>
      <c r="E211" s="4" t="s">
        <v>406</v>
      </c>
      <c r="F211" s="4" t="s">
        <v>407</v>
      </c>
      <c r="G211" s="1">
        <v>-10</v>
      </c>
    </row>
    <row r="212" spans="1:7">
      <c r="A212" s="4" t="s">
        <v>698</v>
      </c>
      <c r="B212" s="4">
        <v>511</v>
      </c>
      <c r="C212" s="4" t="s">
        <v>700</v>
      </c>
      <c r="D212" s="4">
        <v>7917</v>
      </c>
      <c r="E212" s="4" t="s">
        <v>412</v>
      </c>
      <c r="F212" s="4" t="s">
        <v>407</v>
      </c>
      <c r="G212" s="1">
        <v>-10</v>
      </c>
    </row>
    <row r="213" spans="1:7">
      <c r="A213" s="4" t="s">
        <v>701</v>
      </c>
      <c r="B213" s="4">
        <v>573</v>
      </c>
      <c r="C213" s="4" t="s">
        <v>702</v>
      </c>
      <c r="D213" s="4">
        <v>5501</v>
      </c>
      <c r="E213" s="4" t="s">
        <v>406</v>
      </c>
      <c r="F213" s="4" t="s">
        <v>407</v>
      </c>
      <c r="G213" s="1">
        <v>-10</v>
      </c>
    </row>
    <row r="214" spans="1:7">
      <c r="A214" s="4" t="s">
        <v>701</v>
      </c>
      <c r="B214" s="4">
        <v>573</v>
      </c>
      <c r="C214" s="4" t="s">
        <v>703</v>
      </c>
      <c r="D214" s="4">
        <v>12446</v>
      </c>
      <c r="E214" s="4" t="s">
        <v>412</v>
      </c>
      <c r="F214" s="4" t="s">
        <v>407</v>
      </c>
      <c r="G214" s="1">
        <v>-10</v>
      </c>
    </row>
    <row r="215" spans="1:7">
      <c r="A215" s="4" t="s">
        <v>704</v>
      </c>
      <c r="B215" s="4">
        <v>707</v>
      </c>
      <c r="C215" s="4" t="s">
        <v>705</v>
      </c>
      <c r="D215" s="4">
        <v>4311</v>
      </c>
      <c r="E215" s="4" t="s">
        <v>406</v>
      </c>
      <c r="F215" s="4" t="s">
        <v>407</v>
      </c>
      <c r="G215" s="1">
        <v>-10</v>
      </c>
    </row>
    <row r="216" spans="1:7">
      <c r="A216" s="4" t="s">
        <v>704</v>
      </c>
      <c r="B216" s="4">
        <v>707</v>
      </c>
      <c r="C216" s="4" t="s">
        <v>706</v>
      </c>
      <c r="D216" s="4">
        <v>12468</v>
      </c>
      <c r="E216" s="4" t="s">
        <v>412</v>
      </c>
      <c r="F216" s="4" t="s">
        <v>407</v>
      </c>
      <c r="G216" s="1">
        <v>-10</v>
      </c>
    </row>
    <row r="217" spans="1:7">
      <c r="A217" s="4" t="s">
        <v>704</v>
      </c>
      <c r="B217" s="4">
        <v>707</v>
      </c>
      <c r="C217" s="4" t="s">
        <v>707</v>
      </c>
      <c r="D217" s="4">
        <v>14454</v>
      </c>
      <c r="E217" s="4" t="s">
        <v>412</v>
      </c>
      <c r="F217" s="4" t="s">
        <v>407</v>
      </c>
      <c r="G217" s="1">
        <v>-10</v>
      </c>
    </row>
    <row r="218" spans="1:7">
      <c r="A218" s="4" t="s">
        <v>708</v>
      </c>
      <c r="B218" s="4">
        <v>743</v>
      </c>
      <c r="C218" s="4" t="s">
        <v>709</v>
      </c>
      <c r="D218" s="4">
        <v>13209</v>
      </c>
      <c r="E218" s="4" t="s">
        <v>412</v>
      </c>
      <c r="F218" s="4" t="s">
        <v>407</v>
      </c>
      <c r="G218" s="1">
        <v>-10</v>
      </c>
    </row>
    <row r="219" spans="1:7">
      <c r="A219" s="4" t="s">
        <v>710</v>
      </c>
      <c r="B219" s="4">
        <v>712</v>
      </c>
      <c r="C219" s="4" t="s">
        <v>711</v>
      </c>
      <c r="D219" s="4">
        <v>4089</v>
      </c>
      <c r="E219" s="4" t="s">
        <v>406</v>
      </c>
      <c r="F219" s="4" t="s">
        <v>407</v>
      </c>
      <c r="G219" s="1">
        <v>-10</v>
      </c>
    </row>
    <row r="220" spans="1:7">
      <c r="A220" s="4" t="s">
        <v>710</v>
      </c>
      <c r="B220" s="4">
        <v>712</v>
      </c>
      <c r="C220" s="4" t="s">
        <v>712</v>
      </c>
      <c r="D220" s="4">
        <v>8972</v>
      </c>
      <c r="E220" s="4" t="s">
        <v>412</v>
      </c>
      <c r="F220" s="4" t="s">
        <v>407</v>
      </c>
      <c r="G220" s="1">
        <v>-10</v>
      </c>
    </row>
    <row r="221" spans="1:7">
      <c r="A221" s="4" t="s">
        <v>710</v>
      </c>
      <c r="B221" s="4">
        <v>712</v>
      </c>
      <c r="C221" s="4" t="s">
        <v>713</v>
      </c>
      <c r="D221" s="4">
        <v>11382</v>
      </c>
      <c r="E221" s="4" t="s">
        <v>412</v>
      </c>
      <c r="F221" s="4" t="s">
        <v>407</v>
      </c>
      <c r="G221" s="1">
        <v>-10</v>
      </c>
    </row>
    <row r="222" spans="1:7">
      <c r="A222" s="4" t="s">
        <v>714</v>
      </c>
      <c r="B222" s="4">
        <v>733</v>
      </c>
      <c r="C222" s="4" t="s">
        <v>715</v>
      </c>
      <c r="D222" s="4">
        <v>4435</v>
      </c>
      <c r="E222" s="4" t="s">
        <v>406</v>
      </c>
      <c r="F222" s="4" t="s">
        <v>407</v>
      </c>
      <c r="G222" s="1">
        <v>-10</v>
      </c>
    </row>
    <row r="223" spans="1:7">
      <c r="A223" s="4" t="s">
        <v>714</v>
      </c>
      <c r="B223" s="4">
        <v>733</v>
      </c>
      <c r="C223" s="4" t="s">
        <v>716</v>
      </c>
      <c r="D223" s="4">
        <v>13164</v>
      </c>
      <c r="E223" s="4" t="s">
        <v>412</v>
      </c>
      <c r="F223" s="4" t="s">
        <v>407</v>
      </c>
      <c r="G223" s="1">
        <v>-10</v>
      </c>
    </row>
    <row r="224" spans="1:7">
      <c r="A224" s="4" t="s">
        <v>714</v>
      </c>
      <c r="B224" s="4">
        <v>733</v>
      </c>
      <c r="C224" s="4" t="s">
        <v>717</v>
      </c>
      <c r="D224" s="4">
        <v>11004</v>
      </c>
      <c r="E224" s="4" t="s">
        <v>412</v>
      </c>
      <c r="F224" s="4" t="s">
        <v>407</v>
      </c>
      <c r="G224" s="1">
        <v>-10</v>
      </c>
    </row>
    <row r="225" spans="1:7">
      <c r="A225" s="4" t="s">
        <v>718</v>
      </c>
      <c r="B225" s="4">
        <v>737</v>
      </c>
      <c r="C225" s="4" t="s">
        <v>719</v>
      </c>
      <c r="D225" s="4">
        <v>11642</v>
      </c>
      <c r="E225" s="4" t="s">
        <v>406</v>
      </c>
      <c r="F225" s="4" t="s">
        <v>407</v>
      </c>
      <c r="G225" s="1">
        <v>-10</v>
      </c>
    </row>
    <row r="226" spans="1:7">
      <c r="A226" s="4" t="s">
        <v>718</v>
      </c>
      <c r="B226" s="4">
        <v>737</v>
      </c>
      <c r="C226" s="4" t="s">
        <v>720</v>
      </c>
      <c r="D226" s="4">
        <v>15445</v>
      </c>
      <c r="E226" s="4" t="s">
        <v>412</v>
      </c>
      <c r="F226" s="4" t="s">
        <v>407</v>
      </c>
      <c r="G226" s="1">
        <v>-10</v>
      </c>
    </row>
    <row r="227" spans="1:7">
      <c r="A227" s="4" t="s">
        <v>721</v>
      </c>
      <c r="B227" s="4">
        <v>740</v>
      </c>
      <c r="C227" s="4" t="s">
        <v>722</v>
      </c>
      <c r="D227" s="4">
        <v>15034</v>
      </c>
      <c r="E227" s="4" t="s">
        <v>406</v>
      </c>
      <c r="F227" s="4" t="s">
        <v>407</v>
      </c>
      <c r="G227" s="1">
        <v>-10</v>
      </c>
    </row>
    <row r="228" spans="1:7">
      <c r="A228" s="4" t="s">
        <v>721</v>
      </c>
      <c r="B228" s="4">
        <v>740</v>
      </c>
      <c r="C228" s="4" t="s">
        <v>723</v>
      </c>
      <c r="D228" s="4">
        <v>11487</v>
      </c>
      <c r="E228" s="4" t="s">
        <v>412</v>
      </c>
      <c r="F228" s="4" t="s">
        <v>407</v>
      </c>
      <c r="G228" s="1">
        <v>-10</v>
      </c>
    </row>
    <row r="229" spans="1:7">
      <c r="A229" s="4" t="s">
        <v>721</v>
      </c>
      <c r="B229" s="4">
        <v>740</v>
      </c>
      <c r="C229" s="4" t="s">
        <v>724</v>
      </c>
      <c r="D229" s="4">
        <v>9749</v>
      </c>
      <c r="E229" s="4" t="s">
        <v>412</v>
      </c>
      <c r="F229" s="4" t="s">
        <v>407</v>
      </c>
      <c r="G229" s="1">
        <v>-10</v>
      </c>
    </row>
    <row r="230" spans="1:7">
      <c r="A230" s="4" t="s">
        <v>725</v>
      </c>
      <c r="B230" s="4">
        <v>103639</v>
      </c>
      <c r="C230" s="4" t="s">
        <v>726</v>
      </c>
      <c r="D230" s="4">
        <v>5347</v>
      </c>
      <c r="E230" s="4" t="s">
        <v>406</v>
      </c>
      <c r="F230" s="4" t="s">
        <v>407</v>
      </c>
      <c r="G230" s="1">
        <v>-10</v>
      </c>
    </row>
    <row r="231" spans="1:7">
      <c r="A231" s="4" t="s">
        <v>725</v>
      </c>
      <c r="B231" s="4">
        <v>103639</v>
      </c>
      <c r="C231" s="4" t="s">
        <v>727</v>
      </c>
      <c r="D231" s="4">
        <v>12164</v>
      </c>
      <c r="E231" s="4" t="s">
        <v>412</v>
      </c>
      <c r="F231" s="4" t="s">
        <v>407</v>
      </c>
      <c r="G231" s="1">
        <v>-10</v>
      </c>
    </row>
    <row r="232" spans="1:7">
      <c r="A232" s="4" t="s">
        <v>728</v>
      </c>
      <c r="B232" s="4">
        <v>104430</v>
      </c>
      <c r="C232" s="4" t="s">
        <v>729</v>
      </c>
      <c r="D232" s="4">
        <v>13293</v>
      </c>
      <c r="E232" s="4" t="s">
        <v>406</v>
      </c>
      <c r="F232" s="4" t="s">
        <v>407</v>
      </c>
      <c r="G232" s="1">
        <v>-10</v>
      </c>
    </row>
    <row r="233" spans="1:7">
      <c r="A233" s="4" t="s">
        <v>728</v>
      </c>
      <c r="B233" s="4">
        <v>104430</v>
      </c>
      <c r="C233" s="4" t="s">
        <v>730</v>
      </c>
      <c r="D233" s="4">
        <v>13196</v>
      </c>
      <c r="E233" s="4" t="s">
        <v>412</v>
      </c>
      <c r="F233" s="4" t="s">
        <v>407</v>
      </c>
      <c r="G233" s="1">
        <v>-10</v>
      </c>
    </row>
    <row r="234" spans="1:7">
      <c r="A234" s="4" t="s">
        <v>731</v>
      </c>
      <c r="B234" s="4">
        <v>105751</v>
      </c>
      <c r="C234" s="4" t="s">
        <v>732</v>
      </c>
      <c r="D234" s="4">
        <v>9295</v>
      </c>
      <c r="E234" s="4" t="s">
        <v>406</v>
      </c>
      <c r="F234" s="4" t="s">
        <v>407</v>
      </c>
      <c r="G234" s="1">
        <v>-10</v>
      </c>
    </row>
    <row r="235" spans="1:7">
      <c r="A235" s="4" t="s">
        <v>731</v>
      </c>
      <c r="B235" s="4">
        <v>105751</v>
      </c>
      <c r="C235" s="4" t="s">
        <v>733</v>
      </c>
      <c r="D235" s="4">
        <v>8763</v>
      </c>
      <c r="E235" s="4" t="s">
        <v>412</v>
      </c>
      <c r="F235" s="4" t="s">
        <v>407</v>
      </c>
      <c r="G235" s="1">
        <v>-10</v>
      </c>
    </row>
    <row r="236" spans="1:7">
      <c r="A236" s="4" t="s">
        <v>734</v>
      </c>
      <c r="B236" s="4">
        <v>106568</v>
      </c>
      <c r="C236" s="4" t="s">
        <v>735</v>
      </c>
      <c r="D236" s="4">
        <v>15615</v>
      </c>
      <c r="E236" s="4" t="s">
        <v>412</v>
      </c>
      <c r="F236" s="4" t="s">
        <v>407</v>
      </c>
      <c r="G236" s="1">
        <v>-10</v>
      </c>
    </row>
    <row r="237" spans="1:7">
      <c r="A237" s="4" t="s">
        <v>143</v>
      </c>
      <c r="B237" s="4">
        <v>114069</v>
      </c>
      <c r="C237" s="4" t="s">
        <v>736</v>
      </c>
      <c r="D237" s="4">
        <v>4304</v>
      </c>
      <c r="E237" s="4" t="s">
        <v>406</v>
      </c>
      <c r="F237" s="4" t="s">
        <v>407</v>
      </c>
      <c r="G237" s="1">
        <v>-10</v>
      </c>
    </row>
    <row r="238" spans="1:7">
      <c r="A238" s="4" t="s">
        <v>143</v>
      </c>
      <c r="B238" s="4">
        <v>114069</v>
      </c>
      <c r="C238" s="4" t="s">
        <v>737</v>
      </c>
      <c r="D238" s="4">
        <v>15006</v>
      </c>
      <c r="E238" s="4" t="s">
        <v>412</v>
      </c>
      <c r="F238" s="4" t="s">
        <v>407</v>
      </c>
      <c r="G238" s="1">
        <v>-10</v>
      </c>
    </row>
    <row r="239" spans="1:7">
      <c r="A239" s="4" t="s">
        <v>738</v>
      </c>
      <c r="B239" s="4">
        <v>118074</v>
      </c>
      <c r="C239" s="4" t="s">
        <v>739</v>
      </c>
      <c r="D239" s="4">
        <v>11109</v>
      </c>
      <c r="E239" s="4" t="s">
        <v>406</v>
      </c>
      <c r="F239" s="4" t="s">
        <v>407</v>
      </c>
      <c r="G239" s="1">
        <v>-10</v>
      </c>
    </row>
    <row r="240" spans="1:7">
      <c r="A240" s="4" t="s">
        <v>738</v>
      </c>
      <c r="B240" s="4">
        <v>118074</v>
      </c>
      <c r="C240" s="4" t="s">
        <v>740</v>
      </c>
      <c r="D240" s="4">
        <v>13144</v>
      </c>
      <c r="E240" s="4" t="s">
        <v>412</v>
      </c>
      <c r="F240" s="4" t="s">
        <v>407</v>
      </c>
      <c r="G240" s="1">
        <v>-10</v>
      </c>
    </row>
    <row r="241" spans="1:7">
      <c r="A241" s="4" t="s">
        <v>741</v>
      </c>
      <c r="B241" s="4">
        <v>114848</v>
      </c>
      <c r="C241" s="4" t="s">
        <v>742</v>
      </c>
      <c r="D241" s="4">
        <v>12949</v>
      </c>
      <c r="E241" s="4" t="s">
        <v>412</v>
      </c>
      <c r="F241" s="4" t="s">
        <v>407</v>
      </c>
      <c r="G241" s="1">
        <v>-10</v>
      </c>
    </row>
    <row r="242" spans="1:7">
      <c r="A242" s="4" t="s">
        <v>743</v>
      </c>
      <c r="B242" s="4">
        <v>122198</v>
      </c>
      <c r="C242" s="4" t="s">
        <v>744</v>
      </c>
      <c r="D242" s="4">
        <v>7006</v>
      </c>
      <c r="E242" s="4" t="s">
        <v>406</v>
      </c>
      <c r="F242" s="4" t="s">
        <v>407</v>
      </c>
      <c r="G242" s="1">
        <v>-10</v>
      </c>
    </row>
    <row r="243" spans="1:7">
      <c r="A243" s="4" t="s">
        <v>743</v>
      </c>
      <c r="B243" s="4">
        <v>122198</v>
      </c>
      <c r="C243" s="4" t="s">
        <v>745</v>
      </c>
      <c r="D243" s="4">
        <v>14065</v>
      </c>
      <c r="E243" s="4" t="s">
        <v>412</v>
      </c>
      <c r="F243" s="4" t="s">
        <v>407</v>
      </c>
      <c r="G243" s="1">
        <v>-10</v>
      </c>
    </row>
    <row r="244" spans="1:7">
      <c r="A244" s="4" t="s">
        <v>746</v>
      </c>
      <c r="B244" s="4">
        <v>341</v>
      </c>
      <c r="C244" s="4" t="s">
        <v>747</v>
      </c>
      <c r="D244" s="4">
        <v>4450</v>
      </c>
      <c r="E244" s="4" t="s">
        <v>406</v>
      </c>
      <c r="F244" s="4" t="s">
        <v>407</v>
      </c>
      <c r="G244" s="1">
        <v>-10</v>
      </c>
    </row>
    <row r="245" spans="1:7">
      <c r="A245" s="4" t="s">
        <v>746</v>
      </c>
      <c r="B245" s="4">
        <v>341</v>
      </c>
      <c r="C245" s="4" t="s">
        <v>748</v>
      </c>
      <c r="D245" s="4">
        <v>11372</v>
      </c>
      <c r="E245" s="4" t="s">
        <v>412</v>
      </c>
      <c r="F245" s="4" t="s">
        <v>407</v>
      </c>
      <c r="G245" s="1">
        <v>-10</v>
      </c>
    </row>
    <row r="246" spans="1:7">
      <c r="A246" s="4" t="s">
        <v>746</v>
      </c>
      <c r="B246" s="4">
        <v>341</v>
      </c>
      <c r="C246" s="4" t="s">
        <v>749</v>
      </c>
      <c r="D246" s="4">
        <v>14064</v>
      </c>
      <c r="E246" s="4" t="s">
        <v>412</v>
      </c>
      <c r="F246" s="4" t="s">
        <v>407</v>
      </c>
      <c r="G246" s="1">
        <v>-10</v>
      </c>
    </row>
    <row r="247" spans="1:7">
      <c r="A247" s="4" t="s">
        <v>746</v>
      </c>
      <c r="B247" s="4">
        <v>341</v>
      </c>
      <c r="C247" s="4" t="s">
        <v>750</v>
      </c>
      <c r="D247" s="4">
        <v>14248</v>
      </c>
      <c r="E247" s="4" t="s">
        <v>412</v>
      </c>
      <c r="F247" s="4" t="s">
        <v>407</v>
      </c>
      <c r="G247" s="1">
        <v>-10</v>
      </c>
    </row>
    <row r="248" spans="1:7">
      <c r="A248" s="4" t="s">
        <v>751</v>
      </c>
      <c r="B248" s="4">
        <v>539</v>
      </c>
      <c r="C248" s="4" t="s">
        <v>752</v>
      </c>
      <c r="D248" s="4">
        <v>9320</v>
      </c>
      <c r="E248" s="4" t="s">
        <v>406</v>
      </c>
      <c r="F248" s="4" t="s">
        <v>407</v>
      </c>
      <c r="G248" s="1">
        <v>-10</v>
      </c>
    </row>
    <row r="249" spans="1:7">
      <c r="A249" s="4" t="s">
        <v>751</v>
      </c>
      <c r="B249" s="4">
        <v>539</v>
      </c>
      <c r="C249" s="4" t="s">
        <v>753</v>
      </c>
      <c r="D249" s="4">
        <v>14840</v>
      </c>
      <c r="E249" s="4" t="s">
        <v>412</v>
      </c>
      <c r="F249" s="4" t="s">
        <v>407</v>
      </c>
      <c r="G249" s="1">
        <v>-10</v>
      </c>
    </row>
    <row r="250" spans="1:7">
      <c r="A250" s="4" t="s">
        <v>754</v>
      </c>
      <c r="B250" s="4">
        <v>549</v>
      </c>
      <c r="C250" s="4" t="s">
        <v>755</v>
      </c>
      <c r="D250" s="4">
        <v>6731</v>
      </c>
      <c r="E250" s="4" t="s">
        <v>406</v>
      </c>
      <c r="F250" s="4" t="s">
        <v>407</v>
      </c>
      <c r="G250" s="1">
        <v>-10</v>
      </c>
    </row>
    <row r="251" spans="1:7">
      <c r="A251" s="4" t="s">
        <v>754</v>
      </c>
      <c r="B251" s="4">
        <v>549</v>
      </c>
      <c r="C251" s="4" t="s">
        <v>756</v>
      </c>
      <c r="D251" s="4">
        <v>7687</v>
      </c>
      <c r="E251" s="4" t="s">
        <v>412</v>
      </c>
      <c r="F251" s="4" t="s">
        <v>407</v>
      </c>
      <c r="G251" s="1">
        <v>-10</v>
      </c>
    </row>
    <row r="252" spans="1:7">
      <c r="A252" s="4" t="s">
        <v>757</v>
      </c>
      <c r="B252" s="4">
        <v>591</v>
      </c>
      <c r="C252" s="4" t="s">
        <v>758</v>
      </c>
      <c r="D252" s="4">
        <v>5764</v>
      </c>
      <c r="E252" s="4" t="s">
        <v>406</v>
      </c>
      <c r="F252" s="4" t="s">
        <v>407</v>
      </c>
      <c r="G252" s="1">
        <v>-10</v>
      </c>
    </row>
    <row r="253" spans="1:7">
      <c r="A253" s="4" t="s">
        <v>757</v>
      </c>
      <c r="B253" s="4">
        <v>591</v>
      </c>
      <c r="C253" s="4" t="s">
        <v>759</v>
      </c>
      <c r="D253" s="4">
        <v>15422</v>
      </c>
      <c r="E253" s="4" t="s">
        <v>412</v>
      </c>
      <c r="F253" s="4" t="s">
        <v>407</v>
      </c>
      <c r="G253" s="1">
        <v>-10</v>
      </c>
    </row>
    <row r="254" spans="1:7">
      <c r="A254" s="4" t="s">
        <v>760</v>
      </c>
      <c r="B254" s="4">
        <v>594</v>
      </c>
      <c r="C254" s="4" t="s">
        <v>761</v>
      </c>
      <c r="D254" s="4">
        <v>6148</v>
      </c>
      <c r="E254" s="4" t="s">
        <v>406</v>
      </c>
      <c r="F254" s="4" t="s">
        <v>407</v>
      </c>
      <c r="G254" s="1">
        <v>-10</v>
      </c>
    </row>
    <row r="255" spans="1:7">
      <c r="A255" s="4" t="s">
        <v>760</v>
      </c>
      <c r="B255" s="4">
        <v>594</v>
      </c>
      <c r="C255" s="4" t="s">
        <v>762</v>
      </c>
      <c r="D255" s="4">
        <v>6232</v>
      </c>
      <c r="E255" s="4" t="s">
        <v>412</v>
      </c>
      <c r="F255" s="4" t="s">
        <v>407</v>
      </c>
      <c r="G255" s="1">
        <v>-10</v>
      </c>
    </row>
    <row r="256" spans="1:7">
      <c r="A256" s="4" t="s">
        <v>763</v>
      </c>
      <c r="B256" s="4">
        <v>716</v>
      </c>
      <c r="C256" s="4" t="s">
        <v>764</v>
      </c>
      <c r="D256" s="4">
        <v>6473</v>
      </c>
      <c r="E256" s="4" t="s">
        <v>406</v>
      </c>
      <c r="F256" s="4" t="s">
        <v>407</v>
      </c>
      <c r="G256" s="1">
        <v>-10</v>
      </c>
    </row>
    <row r="257" spans="1:7">
      <c r="A257" s="4" t="s">
        <v>763</v>
      </c>
      <c r="B257" s="4">
        <v>716</v>
      </c>
      <c r="C257" s="4" t="s">
        <v>765</v>
      </c>
      <c r="D257" s="4">
        <v>14338</v>
      </c>
      <c r="E257" s="4" t="s">
        <v>412</v>
      </c>
      <c r="F257" s="4" t="s">
        <v>407</v>
      </c>
      <c r="G257" s="1">
        <v>-10</v>
      </c>
    </row>
    <row r="258" spans="1:7">
      <c r="A258" s="4" t="s">
        <v>763</v>
      </c>
      <c r="B258" s="4">
        <v>716</v>
      </c>
      <c r="C258" s="4" t="s">
        <v>766</v>
      </c>
      <c r="D258" s="4">
        <v>15224</v>
      </c>
      <c r="E258" s="4" t="s">
        <v>412</v>
      </c>
      <c r="F258" s="4" t="s">
        <v>407</v>
      </c>
      <c r="G258" s="1">
        <v>-10</v>
      </c>
    </row>
    <row r="259" spans="1:7">
      <c r="A259" s="4" t="s">
        <v>767</v>
      </c>
      <c r="B259" s="4">
        <v>720</v>
      </c>
      <c r="C259" s="4" t="s">
        <v>768</v>
      </c>
      <c r="D259" s="4">
        <v>11142</v>
      </c>
      <c r="E259" s="4" t="s">
        <v>406</v>
      </c>
      <c r="F259" s="4" t="s">
        <v>407</v>
      </c>
      <c r="G259" s="1">
        <v>-10</v>
      </c>
    </row>
    <row r="260" spans="1:7">
      <c r="A260" s="4" t="s">
        <v>767</v>
      </c>
      <c r="B260" s="4">
        <v>720</v>
      </c>
      <c r="C260" s="4" t="s">
        <v>769</v>
      </c>
      <c r="D260" s="4">
        <v>15035</v>
      </c>
      <c r="E260" s="4" t="s">
        <v>412</v>
      </c>
      <c r="F260" s="4" t="s">
        <v>407</v>
      </c>
      <c r="G260" s="1">
        <v>-10</v>
      </c>
    </row>
    <row r="261" spans="1:7">
      <c r="A261" s="4" t="s">
        <v>770</v>
      </c>
      <c r="B261" s="4">
        <v>732</v>
      </c>
      <c r="C261" s="4" t="s">
        <v>771</v>
      </c>
      <c r="D261" s="4">
        <v>11481</v>
      </c>
      <c r="E261" s="4" t="s">
        <v>406</v>
      </c>
      <c r="F261" s="4" t="s">
        <v>407</v>
      </c>
      <c r="G261" s="1">
        <v>-10</v>
      </c>
    </row>
    <row r="262" spans="1:7">
      <c r="A262" s="4" t="s">
        <v>770</v>
      </c>
      <c r="B262" s="4">
        <v>732</v>
      </c>
      <c r="C262" s="4" t="s">
        <v>772</v>
      </c>
      <c r="D262" s="4">
        <v>9138</v>
      </c>
      <c r="E262" s="4" t="s">
        <v>412</v>
      </c>
      <c r="F262" s="4" t="s">
        <v>407</v>
      </c>
      <c r="G262" s="1">
        <v>-10</v>
      </c>
    </row>
    <row r="263" spans="1:7">
      <c r="A263" s="4" t="s">
        <v>773</v>
      </c>
      <c r="B263" s="4">
        <v>746</v>
      </c>
      <c r="C263" s="4" t="s">
        <v>774</v>
      </c>
      <c r="D263" s="4">
        <v>4028</v>
      </c>
      <c r="E263" s="4" t="s">
        <v>406</v>
      </c>
      <c r="F263" s="4" t="s">
        <v>407</v>
      </c>
      <c r="G263" s="1">
        <v>-10</v>
      </c>
    </row>
    <row r="264" spans="1:7">
      <c r="A264" s="4" t="s">
        <v>773</v>
      </c>
      <c r="B264" s="4">
        <v>746</v>
      </c>
      <c r="C264" s="4" t="s">
        <v>775</v>
      </c>
      <c r="D264" s="4">
        <v>14106</v>
      </c>
      <c r="E264" s="4" t="s">
        <v>412</v>
      </c>
      <c r="F264" s="4" t="s">
        <v>407</v>
      </c>
      <c r="G264" s="1">
        <v>-10</v>
      </c>
    </row>
    <row r="265" spans="1:7">
      <c r="A265" s="4" t="s">
        <v>773</v>
      </c>
      <c r="B265" s="4">
        <v>746</v>
      </c>
      <c r="C265" s="4" t="s">
        <v>776</v>
      </c>
      <c r="D265" s="4">
        <v>15505</v>
      </c>
      <c r="E265" s="4" t="s">
        <v>412</v>
      </c>
      <c r="F265" s="4" t="s">
        <v>407</v>
      </c>
      <c r="G265" s="1">
        <v>-10</v>
      </c>
    </row>
    <row r="266" spans="1:7">
      <c r="A266" s="4" t="s">
        <v>777</v>
      </c>
      <c r="B266" s="4">
        <v>748</v>
      </c>
      <c r="C266" s="4" t="s">
        <v>778</v>
      </c>
      <c r="D266" s="4">
        <v>14740</v>
      </c>
      <c r="E266" s="4" t="s">
        <v>406</v>
      </c>
      <c r="F266" s="4" t="s">
        <v>407</v>
      </c>
      <c r="G266" s="1">
        <v>-10</v>
      </c>
    </row>
    <row r="267" spans="1:7">
      <c r="A267" s="4" t="s">
        <v>777</v>
      </c>
      <c r="B267" s="4">
        <v>748</v>
      </c>
      <c r="C267" s="4" t="s">
        <v>779</v>
      </c>
      <c r="D267" s="4">
        <v>15368</v>
      </c>
      <c r="E267" s="4" t="s">
        <v>412</v>
      </c>
      <c r="F267" s="4" t="s">
        <v>407</v>
      </c>
      <c r="G267" s="1">
        <v>-10</v>
      </c>
    </row>
    <row r="268" spans="1:7">
      <c r="A268" s="4" t="s">
        <v>780</v>
      </c>
      <c r="B268" s="4">
        <v>102564</v>
      </c>
      <c r="C268" s="4" t="s">
        <v>781</v>
      </c>
      <c r="D268" s="4">
        <v>11363</v>
      </c>
      <c r="E268" s="4" t="s">
        <v>406</v>
      </c>
      <c r="F268" s="4" t="s">
        <v>407</v>
      </c>
      <c r="G268" s="1">
        <v>-10</v>
      </c>
    </row>
    <row r="269" spans="1:7">
      <c r="A269" s="4" t="s">
        <v>780</v>
      </c>
      <c r="B269" s="4">
        <v>102564</v>
      </c>
      <c r="C269" s="4" t="s">
        <v>782</v>
      </c>
      <c r="D269" s="4">
        <v>11483</v>
      </c>
      <c r="E269" s="4" t="s">
        <v>412</v>
      </c>
      <c r="F269" s="4" t="s">
        <v>407</v>
      </c>
      <c r="G269" s="1">
        <v>-10</v>
      </c>
    </row>
    <row r="270" spans="1:7">
      <c r="A270" s="4" t="s">
        <v>783</v>
      </c>
      <c r="B270" s="4">
        <v>104533</v>
      </c>
      <c r="C270" s="4" t="s">
        <v>784</v>
      </c>
      <c r="D270" s="4">
        <v>12136</v>
      </c>
      <c r="E270" s="4" t="s">
        <v>406</v>
      </c>
      <c r="F270" s="4" t="s">
        <v>407</v>
      </c>
      <c r="G270" s="1">
        <v>-10</v>
      </c>
    </row>
    <row r="271" spans="1:7">
      <c r="A271" s="4" t="s">
        <v>783</v>
      </c>
      <c r="B271" s="4">
        <v>104533</v>
      </c>
      <c r="C271" s="4" t="s">
        <v>785</v>
      </c>
      <c r="D271" s="4">
        <v>4081</v>
      </c>
      <c r="E271" s="4" t="s">
        <v>412</v>
      </c>
      <c r="F271" s="4" t="s">
        <v>407</v>
      </c>
      <c r="G271" s="1">
        <v>-10</v>
      </c>
    </row>
    <row r="272" spans="1:7">
      <c r="A272" s="4" t="s">
        <v>786</v>
      </c>
      <c r="B272" s="4">
        <v>107728</v>
      </c>
      <c r="C272" s="4" t="s">
        <v>787</v>
      </c>
      <c r="D272" s="4">
        <v>13397</v>
      </c>
      <c r="E272" s="4" t="s">
        <v>406</v>
      </c>
      <c r="F272" s="4" t="s">
        <v>407</v>
      </c>
      <c r="G272" s="1">
        <v>-10</v>
      </c>
    </row>
    <row r="273" spans="1:7">
      <c r="A273" s="4" t="s">
        <v>786</v>
      </c>
      <c r="B273" s="4">
        <v>107728</v>
      </c>
      <c r="C273" s="4" t="s">
        <v>788</v>
      </c>
      <c r="D273" s="4">
        <v>15085</v>
      </c>
      <c r="E273" s="4" t="s">
        <v>412</v>
      </c>
      <c r="F273" s="4" t="s">
        <v>407</v>
      </c>
      <c r="G273" s="1">
        <v>-10</v>
      </c>
    </row>
    <row r="274" spans="1:7">
      <c r="A274" s="4" t="s">
        <v>789</v>
      </c>
      <c r="B274" s="4">
        <v>111400</v>
      </c>
      <c r="C274" s="4" t="s">
        <v>790</v>
      </c>
      <c r="D274" s="4">
        <v>4310</v>
      </c>
      <c r="E274" s="4" t="s">
        <v>406</v>
      </c>
      <c r="F274" s="4" t="s">
        <v>407</v>
      </c>
      <c r="G274" s="1">
        <v>-10</v>
      </c>
    </row>
    <row r="275" spans="1:7">
      <c r="A275" s="4" t="s">
        <v>789</v>
      </c>
      <c r="B275" s="4">
        <v>111400</v>
      </c>
      <c r="C275" s="4" t="s">
        <v>791</v>
      </c>
      <c r="D275" s="4">
        <v>7645</v>
      </c>
      <c r="E275" s="4" t="s">
        <v>412</v>
      </c>
      <c r="F275" s="4" t="s">
        <v>407</v>
      </c>
      <c r="G275" s="1">
        <v>-10</v>
      </c>
    </row>
    <row r="276" spans="1:7">
      <c r="A276" s="4" t="s">
        <v>792</v>
      </c>
      <c r="B276" s="4">
        <v>117637</v>
      </c>
      <c r="C276" s="4" t="s">
        <v>793</v>
      </c>
      <c r="D276" s="4">
        <v>11992</v>
      </c>
      <c r="E276" s="4" t="s">
        <v>406</v>
      </c>
      <c r="F276" s="4" t="s">
        <v>407</v>
      </c>
      <c r="G276" s="1">
        <v>-10</v>
      </c>
    </row>
    <row r="277" spans="1:7">
      <c r="A277" s="4" t="s">
        <v>792</v>
      </c>
      <c r="B277" s="4">
        <v>117637</v>
      </c>
      <c r="C277" s="4" t="s">
        <v>794</v>
      </c>
      <c r="D277" s="4">
        <v>15595</v>
      </c>
      <c r="E277" s="4" t="s">
        <v>412</v>
      </c>
      <c r="F277" s="4" t="s">
        <v>407</v>
      </c>
      <c r="G277" s="1">
        <v>-10</v>
      </c>
    </row>
    <row r="278" spans="1:7">
      <c r="A278" s="4" t="s">
        <v>795</v>
      </c>
      <c r="B278" s="4">
        <v>117923</v>
      </c>
      <c r="C278" s="4" t="s">
        <v>796</v>
      </c>
      <c r="D278" s="4">
        <v>13969</v>
      </c>
      <c r="E278" s="4" t="s">
        <v>406</v>
      </c>
      <c r="F278" s="4" t="s">
        <v>407</v>
      </c>
      <c r="G278" s="1">
        <v>-10</v>
      </c>
    </row>
    <row r="279" spans="1:7">
      <c r="A279" s="4" t="s">
        <v>795</v>
      </c>
      <c r="B279" s="4">
        <v>117923</v>
      </c>
      <c r="C279" s="4" t="s">
        <v>797</v>
      </c>
      <c r="D279" s="4">
        <v>11977</v>
      </c>
      <c r="E279" s="4" t="s">
        <v>412</v>
      </c>
      <c r="F279" s="4" t="s">
        <v>407</v>
      </c>
      <c r="G279" s="1">
        <v>-10</v>
      </c>
    </row>
    <row r="280" spans="1:7">
      <c r="A280" s="4" t="s">
        <v>795</v>
      </c>
      <c r="B280" s="4">
        <v>117923</v>
      </c>
      <c r="C280" s="4" t="s">
        <v>798</v>
      </c>
      <c r="D280" s="4">
        <v>13644</v>
      </c>
      <c r="E280" s="4" t="s">
        <v>412</v>
      </c>
      <c r="F280" s="4" t="s">
        <v>407</v>
      </c>
      <c r="G280" s="1">
        <v>-10</v>
      </c>
    </row>
    <row r="281" spans="1:7">
      <c r="A281" s="4" t="s">
        <v>799</v>
      </c>
      <c r="B281" s="4">
        <v>122686</v>
      </c>
      <c r="C281" s="4" t="s">
        <v>800</v>
      </c>
      <c r="D281" s="4">
        <v>14754</v>
      </c>
      <c r="E281" s="4" t="s">
        <v>406</v>
      </c>
      <c r="F281" s="4" t="s">
        <v>407</v>
      </c>
      <c r="G281" s="1">
        <v>-10</v>
      </c>
    </row>
    <row r="282" spans="1:7">
      <c r="A282" s="4" t="s">
        <v>258</v>
      </c>
      <c r="B282" s="4">
        <v>122718</v>
      </c>
      <c r="C282" s="4" t="s">
        <v>801</v>
      </c>
      <c r="D282" s="4">
        <v>12184</v>
      </c>
      <c r="E282" s="4" t="s">
        <v>406</v>
      </c>
      <c r="F282" s="4" t="s">
        <v>407</v>
      </c>
      <c r="G282" s="1">
        <v>-10</v>
      </c>
    </row>
    <row r="283" spans="1:7">
      <c r="A283" s="4" t="s">
        <v>802</v>
      </c>
      <c r="B283" s="4">
        <v>123007</v>
      </c>
      <c r="C283" s="4" t="s">
        <v>803</v>
      </c>
      <c r="D283" s="4">
        <v>6733</v>
      </c>
      <c r="E283" s="4" t="s">
        <v>406</v>
      </c>
      <c r="F283" s="4" t="s">
        <v>407</v>
      </c>
      <c r="G283" s="1">
        <v>-10</v>
      </c>
    </row>
    <row r="284" spans="1:7">
      <c r="A284" s="4" t="s">
        <v>802</v>
      </c>
      <c r="B284" s="4">
        <v>123007</v>
      </c>
      <c r="C284" s="4" t="s">
        <v>804</v>
      </c>
      <c r="D284" s="4">
        <v>12447</v>
      </c>
      <c r="E284" s="4" t="s">
        <v>412</v>
      </c>
      <c r="F284" s="4" t="s">
        <v>407</v>
      </c>
      <c r="G284" s="1">
        <v>-10</v>
      </c>
    </row>
    <row r="285" spans="1:7">
      <c r="A285" s="4" t="s">
        <v>179</v>
      </c>
      <c r="B285" s="4">
        <v>52</v>
      </c>
      <c r="C285" s="4" t="s">
        <v>805</v>
      </c>
      <c r="D285" s="4">
        <v>15047</v>
      </c>
      <c r="E285" s="4" t="s">
        <v>406</v>
      </c>
      <c r="F285" s="4" t="s">
        <v>407</v>
      </c>
      <c r="G285" s="1">
        <v>-10</v>
      </c>
    </row>
    <row r="286" spans="1:7">
      <c r="A286" s="4" t="s">
        <v>179</v>
      </c>
      <c r="B286" s="4">
        <v>52</v>
      </c>
      <c r="C286" s="4" t="s">
        <v>806</v>
      </c>
      <c r="D286" s="4">
        <v>15081</v>
      </c>
      <c r="E286" s="4" t="s">
        <v>412</v>
      </c>
      <c r="F286" s="4" t="s">
        <v>407</v>
      </c>
      <c r="G286" s="1">
        <v>-10</v>
      </c>
    </row>
    <row r="287" spans="1:7">
      <c r="A287" s="4" t="s">
        <v>807</v>
      </c>
      <c r="B287" s="4">
        <v>54</v>
      </c>
      <c r="C287" s="4" t="s">
        <v>808</v>
      </c>
      <c r="D287" s="4">
        <v>6301</v>
      </c>
      <c r="E287" s="4" t="s">
        <v>406</v>
      </c>
      <c r="F287" s="4" t="s">
        <v>407</v>
      </c>
      <c r="G287" s="1">
        <v>-10</v>
      </c>
    </row>
    <row r="288" spans="1:7">
      <c r="A288" s="4" t="s">
        <v>807</v>
      </c>
      <c r="B288" s="4">
        <v>54</v>
      </c>
      <c r="C288" s="4" t="s">
        <v>809</v>
      </c>
      <c r="D288" s="4">
        <v>10808</v>
      </c>
      <c r="E288" s="4" t="s">
        <v>412</v>
      </c>
      <c r="F288" s="4" t="s">
        <v>407</v>
      </c>
      <c r="G288" s="1">
        <v>-10</v>
      </c>
    </row>
    <row r="289" spans="1:7">
      <c r="A289" s="4" t="s">
        <v>807</v>
      </c>
      <c r="B289" s="4">
        <v>54</v>
      </c>
      <c r="C289" s="4" t="s">
        <v>810</v>
      </c>
      <c r="D289" s="4">
        <v>7379</v>
      </c>
      <c r="E289" s="4" t="s">
        <v>412</v>
      </c>
      <c r="F289" s="4" t="s">
        <v>407</v>
      </c>
      <c r="G289" s="1">
        <v>-10</v>
      </c>
    </row>
    <row r="290" spans="1:7">
      <c r="A290" s="4" t="s">
        <v>811</v>
      </c>
      <c r="B290" s="4">
        <v>122176</v>
      </c>
      <c r="C290" s="4" t="s">
        <v>812</v>
      </c>
      <c r="D290" s="4">
        <v>14250</v>
      </c>
      <c r="E290" s="4" t="s">
        <v>406</v>
      </c>
      <c r="F290" s="4" t="s">
        <v>407</v>
      </c>
      <c r="G290" s="1">
        <v>-10</v>
      </c>
    </row>
    <row r="291" spans="1:7">
      <c r="A291" s="4" t="s">
        <v>811</v>
      </c>
      <c r="B291" s="4">
        <v>122176</v>
      </c>
      <c r="C291" s="4" t="s">
        <v>813</v>
      </c>
      <c r="D291" s="4">
        <v>15504</v>
      </c>
      <c r="E291" s="4" t="s">
        <v>412</v>
      </c>
      <c r="F291" s="4" t="s">
        <v>407</v>
      </c>
      <c r="G291" s="1">
        <v>-10</v>
      </c>
    </row>
    <row r="292" spans="1:7">
      <c r="A292" s="4" t="s">
        <v>814</v>
      </c>
      <c r="B292" s="4">
        <v>56</v>
      </c>
      <c r="C292" s="4" t="s">
        <v>815</v>
      </c>
      <c r="D292" s="4">
        <v>7948</v>
      </c>
      <c r="E292" s="4" t="s">
        <v>406</v>
      </c>
      <c r="F292" s="4" t="s">
        <v>407</v>
      </c>
      <c r="G292" s="1">
        <v>-10</v>
      </c>
    </row>
    <row r="293" spans="1:7">
      <c r="A293" s="4" t="s">
        <v>814</v>
      </c>
      <c r="B293" s="4">
        <v>56</v>
      </c>
      <c r="C293" s="4" t="s">
        <v>816</v>
      </c>
      <c r="D293" s="4">
        <v>15232</v>
      </c>
      <c r="E293" s="4" t="s">
        <v>412</v>
      </c>
      <c r="F293" s="4" t="s">
        <v>407</v>
      </c>
      <c r="G293" s="1">
        <v>-10</v>
      </c>
    </row>
    <row r="294" spans="1:7">
      <c r="A294" s="4" t="s">
        <v>817</v>
      </c>
      <c r="B294" s="4">
        <v>367</v>
      </c>
      <c r="C294" s="4" t="s">
        <v>818</v>
      </c>
      <c r="D294" s="4">
        <v>10043</v>
      </c>
      <c r="E294" s="4" t="s">
        <v>406</v>
      </c>
      <c r="F294" s="4" t="s">
        <v>407</v>
      </c>
      <c r="G294" s="1">
        <v>-10</v>
      </c>
    </row>
    <row r="295" spans="1:7">
      <c r="A295" s="4" t="s">
        <v>817</v>
      </c>
      <c r="B295" s="4">
        <v>367</v>
      </c>
      <c r="C295" s="4" t="s">
        <v>819</v>
      </c>
      <c r="D295" s="4">
        <v>11799</v>
      </c>
      <c r="E295" s="4" t="s">
        <v>412</v>
      </c>
      <c r="F295" s="4" t="s">
        <v>407</v>
      </c>
      <c r="G295" s="1">
        <v>-10</v>
      </c>
    </row>
    <row r="296" spans="1:7">
      <c r="A296" s="4" t="s">
        <v>820</v>
      </c>
      <c r="B296" s="4">
        <v>754</v>
      </c>
      <c r="C296" s="4" t="s">
        <v>821</v>
      </c>
      <c r="D296" s="4">
        <v>12377</v>
      </c>
      <c r="E296" s="4" t="s">
        <v>406</v>
      </c>
      <c r="F296" s="4" t="s">
        <v>407</v>
      </c>
      <c r="G296" s="1">
        <v>-10</v>
      </c>
    </row>
    <row r="297" spans="1:7">
      <c r="A297" s="4" t="s">
        <v>820</v>
      </c>
      <c r="B297" s="4">
        <v>754</v>
      </c>
      <c r="C297" s="4" t="s">
        <v>822</v>
      </c>
      <c r="D297" s="4">
        <v>15079</v>
      </c>
      <c r="E297" s="4" t="s">
        <v>412</v>
      </c>
      <c r="F297" s="4" t="s">
        <v>407</v>
      </c>
      <c r="G297" s="1">
        <v>-10</v>
      </c>
    </row>
    <row r="298" spans="1:7">
      <c r="A298" s="4" t="s">
        <v>823</v>
      </c>
      <c r="B298" s="4">
        <v>104428</v>
      </c>
      <c r="C298" s="4" t="s">
        <v>824</v>
      </c>
      <c r="D298" s="4">
        <v>6472</v>
      </c>
      <c r="E298" s="4" t="s">
        <v>406</v>
      </c>
      <c r="F298" s="4" t="s">
        <v>407</v>
      </c>
      <c r="G298" s="1">
        <v>-10</v>
      </c>
    </row>
    <row r="299" spans="1:7">
      <c r="A299" s="4" t="s">
        <v>823</v>
      </c>
      <c r="B299" s="4">
        <v>104428</v>
      </c>
      <c r="C299" s="4" t="s">
        <v>825</v>
      </c>
      <c r="D299" s="4">
        <v>15599</v>
      </c>
      <c r="E299" s="4" t="s">
        <v>412</v>
      </c>
      <c r="F299" s="4" t="s">
        <v>407</v>
      </c>
      <c r="G299" s="1">
        <v>-10</v>
      </c>
    </row>
    <row r="300" spans="1:7">
      <c r="A300" s="4" t="s">
        <v>826</v>
      </c>
      <c r="B300" s="4">
        <v>104838</v>
      </c>
      <c r="C300" s="4" t="s">
        <v>827</v>
      </c>
      <c r="D300" s="4">
        <v>10955</v>
      </c>
      <c r="E300" s="4" t="s">
        <v>406</v>
      </c>
      <c r="F300" s="4" t="s">
        <v>407</v>
      </c>
      <c r="G300" s="1">
        <v>-10</v>
      </c>
    </row>
    <row r="301" spans="1:7">
      <c r="A301" s="4" t="s">
        <v>826</v>
      </c>
      <c r="B301" s="4">
        <v>104838</v>
      </c>
      <c r="C301" s="4" t="s">
        <v>828</v>
      </c>
      <c r="D301" s="4">
        <v>15210</v>
      </c>
      <c r="E301" s="4" t="s">
        <v>412</v>
      </c>
      <c r="F301" s="4" t="s">
        <v>407</v>
      </c>
      <c r="G301" s="1">
        <v>-10</v>
      </c>
    </row>
    <row r="302" spans="1:7">
      <c r="A302" s="4" t="s">
        <v>829</v>
      </c>
      <c r="B302" s="4">
        <v>704</v>
      </c>
      <c r="C302" s="4" t="s">
        <v>830</v>
      </c>
      <c r="D302" s="4">
        <v>6385</v>
      </c>
      <c r="E302" s="4" t="s">
        <v>406</v>
      </c>
      <c r="F302" s="4" t="s">
        <v>407</v>
      </c>
      <c r="G302" s="1">
        <v>-10</v>
      </c>
    </row>
    <row r="303" spans="1:7">
      <c r="A303" s="4" t="s">
        <v>829</v>
      </c>
      <c r="B303" s="4">
        <v>704</v>
      </c>
      <c r="C303" s="4" t="s">
        <v>831</v>
      </c>
      <c r="D303" s="4">
        <v>6505</v>
      </c>
      <c r="E303" s="4" t="s">
        <v>412</v>
      </c>
      <c r="F303" s="4" t="s">
        <v>459</v>
      </c>
      <c r="G303" s="1">
        <v>-10</v>
      </c>
    </row>
    <row r="304" spans="1:7">
      <c r="A304" s="4" t="s">
        <v>832</v>
      </c>
      <c r="B304" s="4">
        <v>710</v>
      </c>
      <c r="C304" s="4" t="s">
        <v>833</v>
      </c>
      <c r="D304" s="4">
        <v>12981</v>
      </c>
      <c r="E304" s="4" t="s">
        <v>406</v>
      </c>
      <c r="F304" s="4" t="s">
        <v>407</v>
      </c>
      <c r="G304" s="1">
        <v>-10</v>
      </c>
    </row>
    <row r="305" spans="1:7">
      <c r="A305" s="4" t="s">
        <v>832</v>
      </c>
      <c r="B305" s="4">
        <v>710</v>
      </c>
      <c r="C305" s="4" t="s">
        <v>834</v>
      </c>
      <c r="D305" s="4">
        <v>15385</v>
      </c>
      <c r="E305" s="4" t="s">
        <v>412</v>
      </c>
      <c r="F305" s="4" t="s">
        <v>407</v>
      </c>
      <c r="G305" s="1">
        <v>-10</v>
      </c>
    </row>
    <row r="306" spans="1:7">
      <c r="A306" s="4" t="s">
        <v>832</v>
      </c>
      <c r="B306" s="4">
        <v>710</v>
      </c>
      <c r="C306" s="4" t="s">
        <v>835</v>
      </c>
      <c r="D306" s="4">
        <v>13325</v>
      </c>
      <c r="E306" s="4" t="s">
        <v>412</v>
      </c>
      <c r="F306" s="4" t="s">
        <v>407</v>
      </c>
      <c r="G306" s="1">
        <v>-10</v>
      </c>
    </row>
    <row r="307" spans="1:7">
      <c r="A307" s="4" t="s">
        <v>836</v>
      </c>
      <c r="B307" s="4">
        <v>738</v>
      </c>
      <c r="C307" s="4" t="s">
        <v>837</v>
      </c>
      <c r="D307" s="4">
        <v>5698</v>
      </c>
      <c r="E307" s="4" t="s">
        <v>406</v>
      </c>
      <c r="F307" s="4" t="s">
        <v>407</v>
      </c>
      <c r="G307" s="1">
        <v>-10</v>
      </c>
    </row>
    <row r="308" spans="1:7">
      <c r="A308" s="4" t="s">
        <v>836</v>
      </c>
      <c r="B308" s="4">
        <v>738</v>
      </c>
      <c r="C308" s="4" t="s">
        <v>838</v>
      </c>
      <c r="D308" s="4">
        <v>6121</v>
      </c>
      <c r="E308" s="4" t="s">
        <v>406</v>
      </c>
      <c r="F308" s="4" t="s">
        <v>407</v>
      </c>
      <c r="G308" s="1">
        <v>-10</v>
      </c>
    </row>
    <row r="309" spans="1:7">
      <c r="A309" s="4" t="s">
        <v>839</v>
      </c>
      <c r="B309" s="4">
        <v>371</v>
      </c>
      <c r="C309" s="4" t="s">
        <v>840</v>
      </c>
      <c r="D309" s="4">
        <v>11388</v>
      </c>
      <c r="E309" s="4" t="s">
        <v>406</v>
      </c>
      <c r="F309" s="4" t="s">
        <v>407</v>
      </c>
      <c r="G309" s="1">
        <v>-10</v>
      </c>
    </row>
    <row r="310" spans="1:7">
      <c r="A310" s="4" t="s">
        <v>839</v>
      </c>
      <c r="B310" s="4">
        <v>371</v>
      </c>
      <c r="C310" s="4" t="s">
        <v>841</v>
      </c>
      <c r="D310" s="4">
        <v>9112</v>
      </c>
      <c r="E310" s="4" t="s">
        <v>412</v>
      </c>
      <c r="F310" s="4" t="s">
        <v>407</v>
      </c>
      <c r="G310" s="1">
        <v>-10</v>
      </c>
    </row>
    <row r="311" spans="1:7">
      <c r="A311" s="4" t="s">
        <v>842</v>
      </c>
      <c r="B311" s="4">
        <v>385</v>
      </c>
      <c r="C311" s="4" t="s">
        <v>843</v>
      </c>
      <c r="D311" s="4">
        <v>7317</v>
      </c>
      <c r="E311" s="4" t="s">
        <v>406</v>
      </c>
      <c r="F311" s="4" t="s">
        <v>407</v>
      </c>
      <c r="G311" s="1">
        <v>-10</v>
      </c>
    </row>
    <row r="312" spans="1:7">
      <c r="A312" s="4" t="s">
        <v>842</v>
      </c>
      <c r="B312" s="4">
        <v>385</v>
      </c>
      <c r="C312" s="4" t="s">
        <v>844</v>
      </c>
      <c r="D312" s="4">
        <v>7749</v>
      </c>
      <c r="E312" s="4" t="s">
        <v>412</v>
      </c>
      <c r="F312" s="4" t="s">
        <v>407</v>
      </c>
      <c r="G312" s="1">
        <v>-10</v>
      </c>
    </row>
    <row r="313" spans="1:7">
      <c r="A313" s="4" t="s">
        <v>842</v>
      </c>
      <c r="B313" s="4">
        <v>385</v>
      </c>
      <c r="C313" s="4" t="s">
        <v>845</v>
      </c>
      <c r="D313" s="4">
        <v>12566</v>
      </c>
      <c r="E313" s="4" t="s">
        <v>412</v>
      </c>
      <c r="F313" s="4" t="s">
        <v>407</v>
      </c>
      <c r="G313" s="1">
        <v>-10</v>
      </c>
    </row>
    <row r="314" spans="1:7">
      <c r="A314" s="4" t="s">
        <v>846</v>
      </c>
      <c r="B314" s="4">
        <v>514</v>
      </c>
      <c r="C314" s="4" t="s">
        <v>847</v>
      </c>
      <c r="D314" s="4">
        <v>5406</v>
      </c>
      <c r="E314" s="4" t="s">
        <v>406</v>
      </c>
      <c r="F314" s="4" t="s">
        <v>407</v>
      </c>
      <c r="G314" s="1">
        <v>-10</v>
      </c>
    </row>
    <row r="315" spans="1:7">
      <c r="A315" s="4" t="s">
        <v>846</v>
      </c>
      <c r="B315" s="4">
        <v>514</v>
      </c>
      <c r="C315" s="4" t="s">
        <v>848</v>
      </c>
      <c r="D315" s="4">
        <v>4330</v>
      </c>
      <c r="E315" s="4" t="s">
        <v>412</v>
      </c>
      <c r="F315" s="4" t="s">
        <v>407</v>
      </c>
      <c r="G315" s="1">
        <v>-10</v>
      </c>
    </row>
    <row r="316" spans="1:7">
      <c r="A316" s="4" t="s">
        <v>846</v>
      </c>
      <c r="B316" s="4">
        <v>514</v>
      </c>
      <c r="C316" s="4" t="s">
        <v>849</v>
      </c>
      <c r="D316" s="4">
        <v>14827</v>
      </c>
      <c r="E316" s="4" t="s">
        <v>412</v>
      </c>
      <c r="F316" s="4" t="s">
        <v>407</v>
      </c>
      <c r="G316" s="1">
        <v>-10</v>
      </c>
    </row>
    <row r="317" spans="1:7">
      <c r="A317" s="4" t="s">
        <v>850</v>
      </c>
      <c r="B317" s="4">
        <v>102567</v>
      </c>
      <c r="C317" s="4" t="s">
        <v>851</v>
      </c>
      <c r="D317" s="4">
        <v>5954</v>
      </c>
      <c r="E317" s="4" t="s">
        <v>406</v>
      </c>
      <c r="F317" s="4" t="s">
        <v>407</v>
      </c>
      <c r="G317" s="1">
        <v>-10</v>
      </c>
    </row>
    <row r="318" spans="1:7">
      <c r="A318" s="4" t="s">
        <v>850</v>
      </c>
      <c r="B318" s="4">
        <v>102567</v>
      </c>
      <c r="C318" s="4" t="s">
        <v>852</v>
      </c>
      <c r="D318" s="4">
        <v>11458</v>
      </c>
      <c r="E318" s="4" t="s">
        <v>412</v>
      </c>
      <c r="F318" s="4" t="s">
        <v>407</v>
      </c>
      <c r="G318" s="1">
        <v>-10</v>
      </c>
    </row>
    <row r="319" spans="1:7">
      <c r="A319" s="4" t="s">
        <v>853</v>
      </c>
      <c r="B319" s="4">
        <v>108656</v>
      </c>
      <c r="C319" s="4" t="s">
        <v>854</v>
      </c>
      <c r="D319" s="4">
        <v>8489</v>
      </c>
      <c r="E319" s="4" t="s">
        <v>406</v>
      </c>
      <c r="F319" s="4" t="s">
        <v>407</v>
      </c>
      <c r="G319" s="1">
        <v>-10</v>
      </c>
    </row>
    <row r="320" spans="1:7">
      <c r="A320" s="4" t="s">
        <v>853</v>
      </c>
      <c r="B320" s="4">
        <v>108656</v>
      </c>
      <c r="C320" s="4" t="s">
        <v>855</v>
      </c>
      <c r="D320" s="4">
        <v>13331</v>
      </c>
      <c r="E320" s="4" t="s">
        <v>412</v>
      </c>
      <c r="F320" s="4" t="s">
        <v>407</v>
      </c>
      <c r="G320" s="1">
        <v>-10</v>
      </c>
    </row>
  </sheetData>
  <autoFilter ref="A1:G32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门店完成情况</vt:lpstr>
      <vt:lpstr>门店加分明细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南风</cp:lastModifiedBy>
  <dcterms:created xsi:type="dcterms:W3CDTF">2023-01-30T05:52:00Z</dcterms:created>
  <dcterms:modified xsi:type="dcterms:W3CDTF">2023-03-09T02:21:04Z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9D7E08486BE04FD788AD2D61A247C3F2</vt:lpwstr>
  </property>
  <property fmtid="{D5CDD505-2E9C-101B-9397-08002B2CF9AE}" pid="4" name="KSOProductBuildVer">
    <vt:lpwstr>2052-11.1.0.13703</vt:lpwstr>
  </property>
</Properties>
</file>