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/>
  </bookViews>
  <sheets>
    <sheet name="太极" sheetId="1" r:id="rId1"/>
    <sheet name="Sheet1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太极!$A$1:$J$36</definedName>
  </definedNames>
  <calcPr calcId="144525" concurrentCalc="0"/>
</workbook>
</file>

<file path=xl/sharedStrings.xml><?xml version="1.0" encoding="utf-8"?>
<sst xmlns="http://schemas.openxmlformats.org/spreadsheetml/2006/main" count="248" uniqueCount="76">
  <si>
    <t>活动开始时间</t>
  </si>
  <si>
    <t>活动结束时间</t>
  </si>
  <si>
    <t>产品id</t>
  </si>
  <si>
    <t>赠品ID</t>
  </si>
  <si>
    <t>产品名称</t>
  </si>
  <si>
    <t>零售价</t>
  </si>
  <si>
    <t>考核价</t>
  </si>
  <si>
    <t>消费者政策</t>
  </si>
  <si>
    <t>活动后毛利率</t>
  </si>
  <si>
    <t>B端政策</t>
  </si>
  <si>
    <t>2023.3.2</t>
  </si>
  <si>
    <t>2023.3.8</t>
  </si>
  <si>
    <t>25g*6透明质酸贴敷料（盒装）</t>
  </si>
  <si>
    <t>买一送一</t>
  </si>
  <si>
    <t>2023.3.1</t>
  </si>
  <si>
    <t>2023.4.30</t>
  </si>
  <si>
    <t>夏日防晒悠享礼盒</t>
  </si>
  <si>
    <t>99元/盒</t>
  </si>
  <si>
    <t>店员晒单奖励5元/盒</t>
  </si>
  <si>
    <t>15g清透防晒乳</t>
  </si>
  <si>
    <t>99元4支 /组（下账方式：下账2支弹2支赠品ID9918132）</t>
  </si>
  <si>
    <t>店员晒单奖励5元/组</t>
  </si>
  <si>
    <t>50g清透防晒乳</t>
  </si>
  <si>
    <t>买大送15g小防晒*2（弹赠品ID9918132）</t>
  </si>
  <si>
    <t>店员每卖出1盒大防晒，奖励店员1支15g小防晒，作为店员种草激励（由厂家分配到店）</t>
  </si>
  <si>
    <t>50g清透水感防晒乳</t>
  </si>
  <si>
    <t>买2大送夏日防晒悠享礼盒*1（弹赠品ID9919952）</t>
  </si>
  <si>
    <t>30ml多效紧颜精华液</t>
  </si>
  <si>
    <t>7折</t>
  </si>
  <si>
    <t>50g多效紧颜修护霜</t>
  </si>
  <si>
    <t>20g多效紧颜修护眼霜</t>
  </si>
  <si>
    <t>100ml酵母重组胶原蛋白液体敷料</t>
  </si>
  <si>
    <t>10g*5酵母重组胶原蛋白凝胶</t>
  </si>
  <si>
    <t>50g酵母重组胶原蛋白修复敷料</t>
  </si>
  <si>
    <t>150ml柔润保湿洁颜慕斯</t>
  </si>
  <si>
    <t>120ml柔润保湿柔肤水</t>
  </si>
  <si>
    <t>25ml*6贴柔润保湿面膜</t>
  </si>
  <si>
    <t>50g柔润保湿乳液</t>
  </si>
  <si>
    <t>80g光透皙白洁面乳</t>
  </si>
  <si>
    <t>120ml光透皙白晶粹水</t>
  </si>
  <si>
    <t>25ml*6光透皙白淡斑面膜</t>
  </si>
  <si>
    <t>50g光透皙白隔离日霜</t>
  </si>
  <si>
    <t>50g光透皙白修护晚霜</t>
  </si>
  <si>
    <t>150ml舒敏保湿喷雾</t>
  </si>
  <si>
    <t>30ml透明质酸复合原液</t>
  </si>
  <si>
    <t>25g清痘修复精华液</t>
  </si>
  <si>
    <t>20g紧致眼霜</t>
  </si>
  <si>
    <t>50g光透皙白BB霜</t>
  </si>
  <si>
    <t>150ml舒缓控油洁面泡沫</t>
  </si>
  <si>
    <t>120ml舒缓控油爽肤水</t>
  </si>
  <si>
    <t>50g舒缓控油凝露</t>
  </si>
  <si>
    <t>50ml舒敏保湿喷雾</t>
  </si>
  <si>
    <t>30ml熊果苷美白保湿精华液</t>
  </si>
  <si>
    <t>50g熊果苷美白保湿精华乳</t>
  </si>
  <si>
    <t>20ml*6熊果苷透白保湿面膜</t>
  </si>
  <si>
    <r>
      <rPr>
        <sz val="14"/>
        <color theme="1"/>
        <rFont val="微软雅黑"/>
        <charset val="134"/>
      </rPr>
      <t>购薇诺娜实付满298元，赠价值68元15g清透防晒晒乳*1（13.5万份）</t>
    </r>
    <r>
      <rPr>
        <sz val="14"/>
        <color rgb="FFFF0000"/>
        <rFont val="微软雅黑"/>
        <charset val="134"/>
      </rPr>
      <t>（赠品门店赠出，后期根据门店销售）</t>
    </r>
    <r>
      <rPr>
        <sz val="14"/>
        <color theme="1"/>
        <rFont val="微软雅黑"/>
        <charset val="134"/>
      </rPr>
      <t xml:space="preserve">
购薇诺娜实付满998元，赠送价值248元【6片装多重肽修护冻干面膜组合-多重肽修护冻干面膜+溶媒液】*1</t>
    </r>
    <r>
      <rPr>
        <sz val="14"/>
        <color rgb="FFFF0000"/>
        <rFont val="微软雅黑"/>
        <charset val="134"/>
      </rPr>
      <t>（根据小票，厂家提供）</t>
    </r>
  </si>
  <si>
    <t>货品ID</t>
  </si>
  <si>
    <t>C端政策</t>
  </si>
  <si>
    <t>毛利率</t>
  </si>
  <si>
    <t>薇诺娜医用修复贴敷料（贴敷型）-单帖</t>
  </si>
  <si>
    <t>19.9元特价换购（40%）</t>
  </si>
  <si>
    <r>
      <rPr>
        <sz val="14"/>
        <rFont val="微软雅黑"/>
        <charset val="134"/>
      </rPr>
      <t xml:space="preserve">捆绑销售，199元（5贴医用修复敷料+7贴柔润保湿面膜弹 赠品ID9918077）
</t>
    </r>
    <r>
      <rPr>
        <b/>
        <sz val="14"/>
        <color rgb="FFFF0000"/>
        <rFont val="微软雅黑"/>
        <charset val="134"/>
      </rPr>
      <t>店员销售1组（5贴医用修复敷料+7贴单贴柔润保湿面膜）晒单奖励10元。</t>
    </r>
  </si>
  <si>
    <t>单贴柔润保湿面膜</t>
  </si>
  <si>
    <t>99元4支/组</t>
  </si>
  <si>
    <t>夏日悠享防晒礼盒</t>
  </si>
  <si>
    <t>原价224</t>
  </si>
  <si>
    <t>99元</t>
  </si>
  <si>
    <t>买大送1小防晒</t>
  </si>
  <si>
    <t>买大送15g小防晒2支</t>
  </si>
  <si>
    <t>品名</t>
  </si>
  <si>
    <t>单价</t>
  </si>
  <si>
    <t>活动内容</t>
  </si>
  <si>
    <t>特价</t>
  </si>
  <si>
    <t>19.9元特价换购</t>
  </si>
  <si>
    <r>
      <rPr>
        <sz val="9"/>
        <rFont val="微软雅黑"/>
        <charset val="134"/>
      </rPr>
      <t xml:space="preserve">捆绑销售，199元（5贴医用修复敷料+7贴柔润保湿面膜弹 赠品ID9918077）
</t>
    </r>
    <r>
      <rPr>
        <b/>
        <sz val="9"/>
        <color rgb="FFFF0000"/>
        <rFont val="微软雅黑"/>
        <charset val="134"/>
      </rPr>
      <t>店员销售1组（5贴医用修复敷料+7贴单贴柔润保湿面膜）晒单奖励10元。</t>
    </r>
  </si>
  <si>
    <t>14元特价换购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</si>
</sst>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sz val="9"/>
      <color theme="1"/>
      <name val="微软雅黑"/>
      <charset val="134"/>
    </font>
    <font>
      <sz val="9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4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微软雅黑"/>
      <charset val="134"/>
    </font>
    <font>
      <b/>
      <sz val="14"/>
      <color rgb="FFFF0000"/>
      <name val="微软雅黑"/>
      <charset val="134"/>
    </font>
    <font>
      <sz val="14"/>
      <color rgb="FFFF0000"/>
      <name val="微软雅黑"/>
      <charset val="134"/>
    </font>
    <font>
      <sz val="14"/>
      <color theme="1"/>
      <name val="微软雅黑"/>
      <charset val="134"/>
    </font>
    <font>
      <sz val="16"/>
      <name val="微软雅黑"/>
      <charset val="134"/>
    </font>
    <font>
      <sz val="16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31" fillId="14" borderId="5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2" borderId="1" xfId="49" applyNumberFormat="1" applyFont="1" applyFill="1" applyBorder="1" applyAlignment="1" applyProtection="1">
      <alignment horizontal="center" vertical="center"/>
      <protection locked="0"/>
    </xf>
    <xf numFmtId="176" fontId="6" fillId="2" borderId="1" xfId="49" applyNumberFormat="1" applyFont="1" applyFill="1" applyBorder="1" applyAlignment="1" applyProtection="1">
      <alignment horizontal="center" vertical="center"/>
      <protection locked="0"/>
    </xf>
    <xf numFmtId="49" fontId="5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49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/>
    </xf>
    <xf numFmtId="14" fontId="12" fillId="2" borderId="1" xfId="49" applyNumberFormat="1" applyFont="1" applyFill="1" applyBorder="1" applyAlignment="1" applyProtection="1">
      <alignment horizontal="center" vertical="center"/>
      <protection locked="0"/>
    </xf>
    <xf numFmtId="176" fontId="12" fillId="2" borderId="1" xfId="49" applyNumberFormat="1" applyFont="1" applyFill="1" applyBorder="1" applyAlignment="1" applyProtection="1">
      <alignment horizontal="center" vertical="center"/>
      <protection locked="0"/>
    </xf>
    <xf numFmtId="176" fontId="14" fillId="2" borderId="1" xfId="49" applyNumberFormat="1" applyFont="1" applyFill="1" applyBorder="1" applyAlignment="1" applyProtection="1">
      <alignment horizontal="center" vertical="center"/>
      <protection locked="0"/>
    </xf>
    <xf numFmtId="49" fontId="12" fillId="2" borderId="1" xfId="49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4" fillId="2" borderId="1" xfId="49" applyNumberFormat="1" applyFont="1" applyFill="1" applyBorder="1" applyAlignment="1" applyProtection="1">
      <alignment horizontal="center" vertical="center"/>
      <protection locked="0"/>
    </xf>
    <xf numFmtId="49" fontId="14" fillId="2" borderId="1" xfId="49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49" applyFont="1" applyFill="1" applyBorder="1" applyAlignment="1">
      <alignment horizontal="center" vertical="center" wrapText="1"/>
    </xf>
    <xf numFmtId="14" fontId="12" fillId="3" borderId="1" xfId="49" applyNumberFormat="1" applyFont="1" applyFill="1" applyBorder="1" applyAlignment="1" applyProtection="1">
      <alignment horizontal="center" vertical="center"/>
      <protection locked="0"/>
    </xf>
    <xf numFmtId="176" fontId="12" fillId="3" borderId="1" xfId="49" applyNumberFormat="1" applyFont="1" applyFill="1" applyBorder="1" applyAlignment="1" applyProtection="1">
      <alignment horizontal="center" vertical="center"/>
      <protection locked="0"/>
    </xf>
    <xf numFmtId="176" fontId="14" fillId="3" borderId="1" xfId="49" applyNumberFormat="1" applyFont="1" applyFill="1" applyBorder="1" applyAlignment="1" applyProtection="1">
      <alignment horizontal="center" vertical="center"/>
      <protection locked="0"/>
    </xf>
    <xf numFmtId="49" fontId="12" fillId="3" borderId="1" xfId="49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2" fillId="3" borderId="1" xfId="49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6" fillId="3" borderId="1" xfId="49" applyNumberFormat="1" applyFont="1" applyFill="1" applyBorder="1" applyAlignment="1" applyProtection="1">
      <alignment horizontal="center" vertical="center"/>
      <protection locked="0"/>
    </xf>
    <xf numFmtId="0" fontId="14" fillId="3" borderId="1" xfId="49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/>
    </xf>
    <xf numFmtId="0" fontId="15" fillId="3" borderId="1" xfId="49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/>
    </xf>
    <xf numFmtId="14" fontId="15" fillId="2" borderId="2" xfId="49" applyNumberFormat="1" applyFont="1" applyFill="1" applyBorder="1" applyAlignment="1" applyProtection="1">
      <alignment horizontal="center" vertical="center" wrapText="1"/>
      <protection locked="0"/>
    </xf>
    <xf numFmtId="14" fontId="15" fillId="2" borderId="3" xfId="49" applyNumberFormat="1" applyFont="1" applyFill="1" applyBorder="1" applyAlignment="1" applyProtection="1">
      <alignment horizontal="center" vertical="center" wrapText="1"/>
      <protection locked="0"/>
    </xf>
    <xf numFmtId="14" fontId="15" fillId="2" borderId="4" xfId="49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" xfId="49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14" fontId="12" fillId="4" borderId="1" xfId="49" applyNumberFormat="1" applyFont="1" applyFill="1" applyBorder="1" applyAlignment="1" applyProtection="1">
      <alignment horizontal="center" vertical="center"/>
      <protection locked="0"/>
    </xf>
    <xf numFmtId="176" fontId="12" fillId="4" borderId="1" xfId="49" applyNumberFormat="1" applyFont="1" applyFill="1" applyBorder="1" applyAlignment="1" applyProtection="1">
      <alignment horizontal="center" vertical="center"/>
      <protection locked="0"/>
    </xf>
    <xf numFmtId="176" fontId="14" fillId="4" borderId="1" xfId="49" applyNumberFormat="1" applyFont="1" applyFill="1" applyBorder="1" applyAlignment="1" applyProtection="1">
      <alignment horizontal="center" vertical="center"/>
      <protection locked="0"/>
    </xf>
    <xf numFmtId="49" fontId="12" fillId="4" borderId="1" xfId="49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2" fillId="4" borderId="1" xfId="49" applyFont="1" applyFill="1" applyBorder="1" applyAlignment="1">
      <alignment horizontal="center" vertical="center" wrapText="1"/>
    </xf>
    <xf numFmtId="49" fontId="12" fillId="4" borderId="1" xfId="49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2" fillId="2" borderId="1" xfId="49" applyNumberFormat="1" applyFont="1" applyFill="1" applyBorder="1" applyAlignment="1">
      <alignment vertical="center" wrapText="1"/>
    </xf>
    <xf numFmtId="10" fontId="14" fillId="2" borderId="1" xfId="0" applyNumberFormat="1" applyFont="1" applyFill="1" applyBorder="1" applyAlignment="1">
      <alignment horizontal="center" vertical="center"/>
    </xf>
    <xf numFmtId="14" fontId="12" fillId="2" borderId="1" xfId="49" applyNumberFormat="1" applyFont="1" applyFill="1" applyBorder="1" applyAlignment="1" applyProtection="1">
      <alignment horizontal="left" vertical="center"/>
      <protection locked="0"/>
    </xf>
    <xf numFmtId="10" fontId="15" fillId="2" borderId="1" xfId="0" applyNumberFormat="1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2302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34183;&#35834;&#23068;&#30446;&#24405;2022.9.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2">
          <cell r="B2">
            <v>150087</v>
          </cell>
          <cell r="C2" t="str">
            <v>薇诺娜清痘修复精华液</v>
          </cell>
          <cell r="D2" t="str">
            <v>25g</v>
          </cell>
          <cell r="E2" t="str">
            <v>支</v>
          </cell>
          <cell r="F2" t="str">
            <v>云南贝泰妮生物科技集团股份有限公司  </v>
          </cell>
          <cell r="G2" t="str">
            <v>云南贝泰妮</v>
          </cell>
          <cell r="H2" t="str">
            <v>零售最低限价</v>
          </cell>
          <cell r="I2">
            <v>159.8</v>
          </cell>
        </row>
        <row r="3">
          <cell r="B3">
            <v>150093</v>
          </cell>
          <cell r="C3" t="str">
            <v>薇诺娜柔润保湿霜</v>
          </cell>
          <cell r="D3" t="str">
            <v>150g</v>
          </cell>
          <cell r="E3" t="str">
            <v>支</v>
          </cell>
          <cell r="F3" t="str">
            <v>云南贝泰妮生物科技集团股份有限公司  </v>
          </cell>
          <cell r="G3" t="str">
            <v>云南贝泰妮</v>
          </cell>
          <cell r="H3" t="str">
            <v>零售最低限价</v>
          </cell>
          <cell r="I3">
            <v>142.8</v>
          </cell>
        </row>
        <row r="4">
          <cell r="B4">
            <v>150102</v>
          </cell>
          <cell r="C4" t="str">
            <v>薇诺娜紧致眼霜</v>
          </cell>
          <cell r="D4" t="str">
            <v>20g</v>
          </cell>
          <cell r="E4" t="str">
            <v>支</v>
          </cell>
          <cell r="F4" t="str">
            <v>云南贝泰妮生物科技集团股份有限公司  </v>
          </cell>
          <cell r="G4" t="str">
            <v>云南贝泰妮</v>
          </cell>
          <cell r="H4" t="str">
            <v>零售最低限价</v>
          </cell>
          <cell r="I4">
            <v>278.8</v>
          </cell>
        </row>
        <row r="5">
          <cell r="B5">
            <v>172377</v>
          </cell>
          <cell r="C5" t="str">
            <v>薇诺娜舒敏保湿喷雾</v>
          </cell>
          <cell r="D5" t="str">
            <v>150ml</v>
          </cell>
          <cell r="E5" t="str">
            <v>瓶</v>
          </cell>
          <cell r="F5" t="str">
            <v>云南贝泰妮生物科技集团股份有限公司  </v>
          </cell>
          <cell r="G5" t="str">
            <v>云南贝泰妮</v>
          </cell>
          <cell r="H5" t="str">
            <v>零售最低限价</v>
          </cell>
          <cell r="I5">
            <v>118.8</v>
          </cell>
        </row>
        <row r="6">
          <cell r="B6">
            <v>181291</v>
          </cell>
          <cell r="C6" t="str">
            <v>薇诺娜透明质酸复合原液</v>
          </cell>
          <cell r="D6" t="str">
            <v>30ml</v>
          </cell>
          <cell r="E6" t="str">
            <v>瓶</v>
          </cell>
          <cell r="F6" t="str">
            <v>云南贝泰妮生物科技集团股份有限公司  </v>
          </cell>
          <cell r="G6" t="str">
            <v>云南贝泰妮</v>
          </cell>
          <cell r="H6" t="str">
            <v>零售最低限价</v>
          </cell>
          <cell r="I6">
            <v>253.3</v>
          </cell>
        </row>
        <row r="7">
          <cell r="B7">
            <v>181297</v>
          </cell>
          <cell r="C7" t="str">
            <v>薇诺娜柔润保湿柔肤水</v>
          </cell>
          <cell r="D7" t="str">
            <v>120ml</v>
          </cell>
          <cell r="E7" t="str">
            <v>瓶</v>
          </cell>
          <cell r="F7" t="str">
            <v>云南贝泰妮生物科技集团股份有限公司  </v>
          </cell>
          <cell r="G7" t="str">
            <v>云南贝泰妮</v>
          </cell>
          <cell r="H7" t="str">
            <v>零售最低限价</v>
          </cell>
          <cell r="I7">
            <v>159.8</v>
          </cell>
        </row>
        <row r="8">
          <cell r="B8">
            <v>181299</v>
          </cell>
          <cell r="C8" t="str">
            <v>薇诺娜柔润保湿乳液</v>
          </cell>
          <cell r="D8" t="str">
            <v>50g</v>
          </cell>
          <cell r="E8" t="str">
            <v>支</v>
          </cell>
          <cell r="F8" t="str">
            <v>云南贝泰妮生物科技集团股份有限公司  </v>
          </cell>
          <cell r="G8" t="str">
            <v>云南贝泰妮</v>
          </cell>
          <cell r="H8" t="str">
            <v>零售最低限价</v>
          </cell>
          <cell r="I8">
            <v>168.3</v>
          </cell>
        </row>
        <row r="9">
          <cell r="B9">
            <v>185348</v>
          </cell>
          <cell r="C9" t="str">
            <v>薇诺娜紧致抗皱精华霜</v>
          </cell>
          <cell r="D9" t="str">
            <v>30g</v>
          </cell>
          <cell r="E9" t="str">
            <v>盒</v>
          </cell>
          <cell r="F9" t="str">
            <v>云南贝泰妮生物科技集团股份有限公司  </v>
          </cell>
          <cell r="G9" t="str">
            <v>云南贝泰妮</v>
          </cell>
          <cell r="H9" t="str">
            <v>零售最低限价</v>
          </cell>
          <cell r="I9">
            <v>232.8</v>
          </cell>
        </row>
        <row r="10">
          <cell r="B10">
            <v>185350</v>
          </cell>
          <cell r="C10" t="str">
            <v>薇诺娜清透防晒乳SPF48PA+++</v>
          </cell>
          <cell r="D10" t="str">
            <v>50g</v>
          </cell>
          <cell r="E10" t="str">
            <v>盒</v>
          </cell>
          <cell r="F10" t="str">
            <v>云南贝泰妮生物科技集团股份有限公司  </v>
          </cell>
          <cell r="G10" t="str">
            <v>云南贝泰妮</v>
          </cell>
          <cell r="H10" t="str">
            <v>零售最低限价</v>
          </cell>
          <cell r="I10">
            <v>130</v>
          </cell>
        </row>
        <row r="11">
          <cell r="B11">
            <v>204077</v>
          </cell>
          <cell r="C11" t="str">
            <v>薇诺娜光透皙白隔离日霜</v>
          </cell>
          <cell r="D11" t="str">
            <v>50g</v>
          </cell>
          <cell r="E11" t="str">
            <v>盒</v>
          </cell>
          <cell r="F11" t="str">
            <v>云南贝泰妮生物科技集团股份有限公司  </v>
          </cell>
          <cell r="G11" t="str">
            <v>云南贝泰妮</v>
          </cell>
          <cell r="H11" t="str">
            <v>零售最低限价</v>
          </cell>
          <cell r="I11">
            <v>178.8</v>
          </cell>
        </row>
        <row r="12">
          <cell r="B12">
            <v>204078</v>
          </cell>
          <cell r="C12" t="str">
            <v>薇诺娜光透皙白淡斑面膜</v>
          </cell>
          <cell r="D12" t="str">
            <v>25mlx6</v>
          </cell>
          <cell r="E12" t="str">
            <v>盒</v>
          </cell>
          <cell r="F12" t="str">
            <v>云南贝泰妮生物科技集团股份有限公司  </v>
          </cell>
          <cell r="G12" t="str">
            <v>云南贝泰妮</v>
          </cell>
          <cell r="H12" t="str">
            <v>零售最低限价</v>
          </cell>
          <cell r="I12">
            <v>130.8</v>
          </cell>
        </row>
        <row r="13">
          <cell r="B13">
            <v>204079</v>
          </cell>
          <cell r="C13" t="str">
            <v>薇诺娜光透皙白修护晚霜</v>
          </cell>
          <cell r="D13" t="str">
            <v>50g</v>
          </cell>
          <cell r="E13" t="str">
            <v>盒</v>
          </cell>
          <cell r="F13" t="str">
            <v>云南贝泰妮生物科技集团股份有限公司  </v>
          </cell>
          <cell r="G13" t="str">
            <v>云南贝泰妮</v>
          </cell>
          <cell r="H13" t="str">
            <v>零售最低限价</v>
          </cell>
          <cell r="I13">
            <v>202.8</v>
          </cell>
        </row>
        <row r="14">
          <cell r="B14">
            <v>204080</v>
          </cell>
          <cell r="C14" t="str">
            <v>薇诺娜光透皙白晶粹水</v>
          </cell>
          <cell r="D14" t="str">
            <v>120ml</v>
          </cell>
          <cell r="E14" t="str">
            <v>盒</v>
          </cell>
          <cell r="F14" t="str">
            <v>云南贝泰妮生物科技集团股份有限公司  </v>
          </cell>
          <cell r="G14" t="str">
            <v>云南贝泰妮</v>
          </cell>
          <cell r="H14" t="str">
            <v>零售最低限价</v>
          </cell>
          <cell r="I14">
            <v>136.8</v>
          </cell>
        </row>
        <row r="15">
          <cell r="B15">
            <v>215271</v>
          </cell>
          <cell r="C15" t="str">
            <v>薇诺娜清透防晒乳SPF48PA+++</v>
          </cell>
          <cell r="D15" t="str">
            <v>15g</v>
          </cell>
          <cell r="E15" t="str">
            <v>盒</v>
          </cell>
          <cell r="F15" t="str">
            <v>云南贝泰妮生物科技集团股份有限公司  </v>
          </cell>
          <cell r="G15" t="str">
            <v>云南贝泰妮</v>
          </cell>
          <cell r="H15" t="str">
            <v>零售最低限价</v>
          </cell>
          <cell r="I15">
            <v>33.6</v>
          </cell>
        </row>
        <row r="16">
          <cell r="B16">
            <v>215787</v>
          </cell>
          <cell r="C16" t="str">
            <v>薇诺娜柔润保湿洁颜慕斯</v>
          </cell>
          <cell r="D16" t="str">
            <v>150ml</v>
          </cell>
          <cell r="E16" t="str">
            <v>盒</v>
          </cell>
          <cell r="F16" t="str">
            <v>云南贝泰妮生物科技集团股份有限公司  </v>
          </cell>
          <cell r="G16" t="str">
            <v>云南贝泰妮</v>
          </cell>
          <cell r="H16" t="str">
            <v>零售最低限价</v>
          </cell>
          <cell r="I16">
            <v>100.8</v>
          </cell>
        </row>
        <row r="17">
          <cell r="B17">
            <v>215791</v>
          </cell>
          <cell r="C17" t="str">
            <v>薇诺娜舒敏保湿喷雾</v>
          </cell>
          <cell r="D17" t="str">
            <v>50ml</v>
          </cell>
          <cell r="E17" t="str">
            <v>盒</v>
          </cell>
          <cell r="F17" t="str">
            <v>云南贝泰妮生物科技集团股份有限公司  </v>
          </cell>
          <cell r="G17" t="str">
            <v>云南贝泰妮</v>
          </cell>
          <cell r="H17" t="str">
            <v>零售最低限价</v>
          </cell>
          <cell r="I17">
            <v>40.8</v>
          </cell>
        </row>
        <row r="18">
          <cell r="B18">
            <v>218904</v>
          </cell>
          <cell r="C18" t="str">
            <v>酵母重组胶原蛋白液体敷料</v>
          </cell>
          <cell r="D18" t="str">
            <v>100ml</v>
          </cell>
          <cell r="E18" t="str">
            <v>盒</v>
          </cell>
          <cell r="F18" t="str">
            <v>青海创铭医疗器械有限公司</v>
          </cell>
          <cell r="G18" t="str">
            <v>青海创铭</v>
          </cell>
          <cell r="H18" t="str">
            <v>零售最低限价</v>
          </cell>
          <cell r="I18">
            <v>184.8</v>
          </cell>
        </row>
        <row r="19">
          <cell r="B19">
            <v>232483</v>
          </cell>
          <cell r="C19" t="str">
            <v>薇诺娜光透皙白洁面乳</v>
          </cell>
          <cell r="D19" t="str">
            <v>80g</v>
          </cell>
          <cell r="E19" t="str">
            <v>盒</v>
          </cell>
          <cell r="F19" t="str">
            <v>云南贝泰妮生物科技集团股份有限公司  </v>
          </cell>
          <cell r="G19" t="str">
            <v>云南贝泰妮</v>
          </cell>
          <cell r="H19" t="str">
            <v>零售最低限价</v>
          </cell>
          <cell r="I19">
            <v>118.8</v>
          </cell>
        </row>
        <row r="20">
          <cell r="B20">
            <v>236548</v>
          </cell>
          <cell r="C20" t="str">
            <v>酵母重组胶原蛋白凝胶</v>
          </cell>
          <cell r="D20" t="str">
            <v>10gx5支</v>
          </cell>
          <cell r="E20" t="str">
            <v>盒</v>
          </cell>
          <cell r="F20" t="str">
            <v>青海创铭医疗器械有限公司</v>
          </cell>
          <cell r="G20" t="str">
            <v>青海创铭</v>
          </cell>
          <cell r="H20" t="str">
            <v>零售最低限价</v>
          </cell>
          <cell r="I20">
            <v>190.8</v>
          </cell>
        </row>
        <row r="21">
          <cell r="B21">
            <v>236550</v>
          </cell>
          <cell r="C21" t="str">
            <v>酵母重组胶原蛋白修复敷料</v>
          </cell>
          <cell r="D21" t="str">
            <v>50g</v>
          </cell>
          <cell r="E21" t="str">
            <v>盒</v>
          </cell>
          <cell r="F21" t="str">
            <v>青海创铭医疗器械有限公司</v>
          </cell>
          <cell r="G21" t="str">
            <v>青海创铭</v>
          </cell>
          <cell r="H21" t="str">
            <v>零售最低限价</v>
          </cell>
          <cell r="I21">
            <v>172.8</v>
          </cell>
        </row>
        <row r="22">
          <cell r="B22">
            <v>237011</v>
          </cell>
          <cell r="C22" t="str">
            <v>柔润保湿面膜</v>
          </cell>
          <cell r="D22" t="str">
            <v>25ml(单贴）</v>
          </cell>
          <cell r="E22" t="str">
            <v>盒</v>
          </cell>
          <cell r="F22" t="str">
            <v>云南贝泰妮生物科技集团股份有限公司  </v>
          </cell>
          <cell r="G22" t="str">
            <v>云南贝泰妮</v>
          </cell>
          <cell r="H22" t="str">
            <v>零售最低限价</v>
          </cell>
          <cell r="I22">
            <v>16.8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货品ID（未经营注明新品”）</v>
          </cell>
          <cell r="C1" t="str">
            <v>赠品ID</v>
          </cell>
        </row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  <cell r="C7">
            <v>0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  <cell r="C10">
            <v>0</v>
          </cell>
        </row>
        <row r="11">
          <cell r="B11">
            <v>181290</v>
          </cell>
          <cell r="C11">
            <v>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  <cell r="C31">
            <v>0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9918046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  <cell r="C41">
            <v>0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  <cell r="C45">
            <v>0</v>
          </cell>
        </row>
        <row r="46">
          <cell r="B46">
            <v>150108</v>
          </cell>
          <cell r="C46">
            <v>0</v>
          </cell>
        </row>
        <row r="47">
          <cell r="B47">
            <v>150104</v>
          </cell>
          <cell r="C47">
            <v>0</v>
          </cell>
        </row>
        <row r="48">
          <cell r="B48">
            <v>150106</v>
          </cell>
          <cell r="C48">
            <v>0</v>
          </cell>
        </row>
        <row r="49">
          <cell r="B49">
            <v>150103</v>
          </cell>
          <cell r="C49">
            <v>0</v>
          </cell>
        </row>
        <row r="50">
          <cell r="B50">
            <v>150107</v>
          </cell>
          <cell r="C50">
            <v>0</v>
          </cell>
        </row>
        <row r="51">
          <cell r="B51">
            <v>181300</v>
          </cell>
          <cell r="C51">
            <v>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  <cell r="C57">
            <v>0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  <cell r="C60">
            <v>0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  <cell r="C68">
            <v>0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  <cell r="C78">
            <v>0</v>
          </cell>
        </row>
        <row r="79">
          <cell r="B79">
            <v>240722</v>
          </cell>
          <cell r="C79">
            <v>0</v>
          </cell>
        </row>
        <row r="80">
          <cell r="B80">
            <v>240716</v>
          </cell>
          <cell r="C80">
            <v>0</v>
          </cell>
        </row>
        <row r="81">
          <cell r="B81">
            <v>240717</v>
          </cell>
          <cell r="C81">
            <v>0</v>
          </cell>
        </row>
        <row r="82">
          <cell r="B82">
            <v>240718</v>
          </cell>
          <cell r="C82">
            <v>0</v>
          </cell>
        </row>
        <row r="83">
          <cell r="B83">
            <v>240720</v>
          </cell>
          <cell r="C83">
            <v>0</v>
          </cell>
        </row>
        <row r="84">
          <cell r="B84">
            <v>240719</v>
          </cell>
          <cell r="C84">
            <v>0</v>
          </cell>
        </row>
        <row r="85">
          <cell r="B85">
            <v>240077</v>
          </cell>
          <cell r="C85">
            <v>0</v>
          </cell>
        </row>
        <row r="86">
          <cell r="B86">
            <v>241566</v>
          </cell>
          <cell r="C86">
            <v>9919952</v>
          </cell>
        </row>
        <row r="87">
          <cell r="B87">
            <v>241447</v>
          </cell>
          <cell r="C87">
            <v>0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  <row r="91">
          <cell r="B91">
            <v>245065</v>
          </cell>
          <cell r="C91" t="e">
            <v>#N/A</v>
          </cell>
        </row>
        <row r="95">
          <cell r="B95">
            <v>214782</v>
          </cell>
          <cell r="C95" t="str">
            <v>,</v>
          </cell>
        </row>
        <row r="96">
          <cell r="B96">
            <v>214783</v>
          </cell>
          <cell r="C96" t="str">
            <v>,</v>
          </cell>
        </row>
        <row r="97">
          <cell r="B97">
            <v>185353</v>
          </cell>
          <cell r="C97" t="str">
            <v>,</v>
          </cell>
        </row>
        <row r="98">
          <cell r="B98">
            <v>150095</v>
          </cell>
          <cell r="C98" t="str">
            <v>,</v>
          </cell>
        </row>
        <row r="99">
          <cell r="B99">
            <v>150096</v>
          </cell>
          <cell r="C99" t="str">
            <v>,</v>
          </cell>
        </row>
        <row r="100">
          <cell r="B100">
            <v>150098</v>
          </cell>
          <cell r="C100" t="str">
            <v>,</v>
          </cell>
        </row>
        <row r="101">
          <cell r="B101">
            <v>181291</v>
          </cell>
          <cell r="C101" t="str">
            <v>,</v>
          </cell>
        </row>
        <row r="102">
          <cell r="B102">
            <v>181288</v>
          </cell>
          <cell r="C102" t="str">
            <v>,</v>
          </cell>
        </row>
        <row r="103">
          <cell r="B103">
            <v>181289</v>
          </cell>
          <cell r="C103" t="str">
            <v>,</v>
          </cell>
        </row>
        <row r="104">
          <cell r="B104">
            <v>181290</v>
          </cell>
          <cell r="C104" t="str">
            <v>,</v>
          </cell>
        </row>
        <row r="105">
          <cell r="B105">
            <v>89062</v>
          </cell>
          <cell r="C105" t="str">
            <v>,</v>
          </cell>
        </row>
        <row r="106">
          <cell r="B106">
            <v>150091</v>
          </cell>
          <cell r="C106" t="str">
            <v>,</v>
          </cell>
        </row>
        <row r="107">
          <cell r="B107">
            <v>150090</v>
          </cell>
          <cell r="C107" t="str">
            <v>,</v>
          </cell>
        </row>
        <row r="108">
          <cell r="B108">
            <v>150092</v>
          </cell>
          <cell r="C108" t="str">
            <v>,</v>
          </cell>
        </row>
        <row r="109">
          <cell r="B109">
            <v>150089</v>
          </cell>
          <cell r="C109" t="str">
            <v>,</v>
          </cell>
        </row>
        <row r="110">
          <cell r="B110">
            <v>172377</v>
          </cell>
          <cell r="C110" t="str">
            <v>,</v>
          </cell>
        </row>
        <row r="111">
          <cell r="B111">
            <v>215791</v>
          </cell>
          <cell r="C111" t="str">
            <v>,</v>
          </cell>
        </row>
        <row r="112">
          <cell r="B112">
            <v>150088</v>
          </cell>
          <cell r="C112" t="str">
            <v>,</v>
          </cell>
        </row>
        <row r="113">
          <cell r="B113">
            <v>150086</v>
          </cell>
          <cell r="C113" t="str">
            <v>,</v>
          </cell>
        </row>
        <row r="114">
          <cell r="B114">
            <v>150101</v>
          </cell>
          <cell r="C114" t="str">
            <v>,</v>
          </cell>
        </row>
        <row r="115">
          <cell r="B115">
            <v>150077</v>
          </cell>
          <cell r="C115" t="str">
            <v>,</v>
          </cell>
        </row>
        <row r="116">
          <cell r="B116">
            <v>185352</v>
          </cell>
          <cell r="C116" t="str">
            <v>,</v>
          </cell>
        </row>
        <row r="117">
          <cell r="B117">
            <v>185347</v>
          </cell>
          <cell r="C117" t="str">
            <v>,</v>
          </cell>
        </row>
        <row r="118">
          <cell r="B118">
            <v>150094</v>
          </cell>
          <cell r="C118" t="str">
            <v>,</v>
          </cell>
        </row>
        <row r="119">
          <cell r="B119">
            <v>150093</v>
          </cell>
          <cell r="C119" t="str">
            <v>,</v>
          </cell>
        </row>
        <row r="120">
          <cell r="B120">
            <v>181299</v>
          </cell>
          <cell r="C120" t="str">
            <v>,</v>
          </cell>
        </row>
        <row r="121">
          <cell r="B121">
            <v>181297</v>
          </cell>
          <cell r="C121" t="str">
            <v>,</v>
          </cell>
        </row>
        <row r="122">
          <cell r="B122">
            <v>181301</v>
          </cell>
          <cell r="C122" t="str">
            <v>,</v>
          </cell>
        </row>
        <row r="123">
          <cell r="B123">
            <v>214778</v>
          </cell>
          <cell r="C123" t="str">
            <v>,</v>
          </cell>
        </row>
        <row r="124">
          <cell r="B124">
            <v>187952</v>
          </cell>
          <cell r="C124" t="str">
            <v>,</v>
          </cell>
        </row>
        <row r="125">
          <cell r="B125">
            <v>215787</v>
          </cell>
          <cell r="C125" t="str">
            <v>,</v>
          </cell>
        </row>
        <row r="126">
          <cell r="B126">
            <v>191176</v>
          </cell>
          <cell r="C126" t="str">
            <v>,</v>
          </cell>
        </row>
        <row r="127">
          <cell r="B127">
            <v>191175</v>
          </cell>
          <cell r="C127" t="str">
            <v>,</v>
          </cell>
        </row>
        <row r="128">
          <cell r="B128">
            <v>218919</v>
          </cell>
          <cell r="C128" t="str">
            <v>,</v>
          </cell>
        </row>
        <row r="129">
          <cell r="B129">
            <v>218908</v>
          </cell>
          <cell r="C129" t="str">
            <v>,</v>
          </cell>
        </row>
        <row r="130">
          <cell r="B130">
            <v>185350</v>
          </cell>
          <cell r="C130" t="str">
            <v>,</v>
          </cell>
        </row>
        <row r="131">
          <cell r="B131">
            <v>215271</v>
          </cell>
          <cell r="C131" t="str">
            <v>,</v>
          </cell>
        </row>
        <row r="132">
          <cell r="B132">
            <v>172379</v>
          </cell>
          <cell r="C132" t="str">
            <v>,</v>
          </cell>
        </row>
        <row r="133">
          <cell r="B133">
            <v>150087</v>
          </cell>
          <cell r="C133" t="str">
            <v>,</v>
          </cell>
        </row>
        <row r="134">
          <cell r="B134">
            <v>214776</v>
          </cell>
          <cell r="C134" t="str">
            <v>,</v>
          </cell>
        </row>
        <row r="135">
          <cell r="B135">
            <v>191110</v>
          </cell>
          <cell r="C135" t="str">
            <v>,</v>
          </cell>
        </row>
        <row r="136">
          <cell r="B136">
            <v>150102</v>
          </cell>
          <cell r="C136" t="str">
            <v>,</v>
          </cell>
        </row>
        <row r="137">
          <cell r="B137">
            <v>185348</v>
          </cell>
          <cell r="C137" t="str">
            <v>,</v>
          </cell>
        </row>
        <row r="138">
          <cell r="B138">
            <v>150105</v>
          </cell>
          <cell r="C138" t="str">
            <v>,</v>
          </cell>
        </row>
        <row r="139">
          <cell r="B139">
            <v>150108</v>
          </cell>
          <cell r="C139" t="str">
            <v>,</v>
          </cell>
        </row>
        <row r="140">
          <cell r="B140">
            <v>150104</v>
          </cell>
          <cell r="C140" t="str">
            <v>,</v>
          </cell>
        </row>
        <row r="141">
          <cell r="B141">
            <v>150106</v>
          </cell>
          <cell r="C141" t="str">
            <v>,</v>
          </cell>
        </row>
        <row r="142">
          <cell r="B142">
            <v>150103</v>
          </cell>
          <cell r="C142" t="str">
            <v>,</v>
          </cell>
        </row>
        <row r="143">
          <cell r="B143">
            <v>150107</v>
          </cell>
          <cell r="C143" t="str">
            <v>,</v>
          </cell>
        </row>
        <row r="144">
          <cell r="B144">
            <v>181300</v>
          </cell>
          <cell r="C144" t="str">
            <v>,</v>
          </cell>
        </row>
        <row r="145">
          <cell r="B145">
            <v>204079</v>
          </cell>
          <cell r="C145" t="str">
            <v>,</v>
          </cell>
        </row>
        <row r="146">
          <cell r="B146">
            <v>204080</v>
          </cell>
          <cell r="C146" t="str">
            <v>,</v>
          </cell>
        </row>
        <row r="147">
          <cell r="B147">
            <v>204077</v>
          </cell>
          <cell r="C147" t="str">
            <v>,</v>
          </cell>
        </row>
        <row r="148">
          <cell r="B148">
            <v>204078</v>
          </cell>
          <cell r="C148" t="str">
            <v>,</v>
          </cell>
        </row>
        <row r="149">
          <cell r="B149">
            <v>191033</v>
          </cell>
          <cell r="C149" t="str">
            <v>,</v>
          </cell>
        </row>
        <row r="150">
          <cell r="B150">
            <v>150099</v>
          </cell>
          <cell r="C150" t="str">
            <v>,</v>
          </cell>
        </row>
        <row r="151">
          <cell r="B151">
            <v>192488</v>
          </cell>
          <cell r="C151" t="str">
            <v>,</v>
          </cell>
        </row>
        <row r="152">
          <cell r="B152">
            <v>214772</v>
          </cell>
          <cell r="C152" t="str">
            <v>,</v>
          </cell>
        </row>
        <row r="153">
          <cell r="B153">
            <v>214779</v>
          </cell>
          <cell r="C153" t="str">
            <v>,</v>
          </cell>
        </row>
        <row r="154">
          <cell r="B154">
            <v>214797</v>
          </cell>
          <cell r="C154" t="str">
            <v>,</v>
          </cell>
        </row>
        <row r="155">
          <cell r="B155">
            <v>194146</v>
          </cell>
          <cell r="C155" t="str">
            <v>,</v>
          </cell>
        </row>
        <row r="156">
          <cell r="B156">
            <v>184997</v>
          </cell>
          <cell r="C156" t="str">
            <v>,</v>
          </cell>
        </row>
        <row r="157">
          <cell r="B157">
            <v>184993</v>
          </cell>
          <cell r="C157" t="str">
            <v>,</v>
          </cell>
        </row>
        <row r="158">
          <cell r="B158">
            <v>166670</v>
          </cell>
          <cell r="C158" t="str">
            <v>,</v>
          </cell>
        </row>
        <row r="159">
          <cell r="B159">
            <v>172340</v>
          </cell>
          <cell r="C159" t="str">
            <v>,</v>
          </cell>
        </row>
        <row r="160">
          <cell r="B160">
            <v>166671</v>
          </cell>
          <cell r="C160" t="str">
            <v>,</v>
          </cell>
        </row>
        <row r="161">
          <cell r="B161">
            <v>176368</v>
          </cell>
          <cell r="C161" t="str">
            <v>,</v>
          </cell>
        </row>
        <row r="162">
          <cell r="B162">
            <v>218904</v>
          </cell>
          <cell r="C162" t="str">
            <v>,</v>
          </cell>
        </row>
        <row r="163">
          <cell r="B163">
            <v>232093</v>
          </cell>
          <cell r="C163" t="str">
            <v>,</v>
          </cell>
        </row>
        <row r="164">
          <cell r="B164">
            <v>232483</v>
          </cell>
          <cell r="C164" t="str">
            <v>,</v>
          </cell>
        </row>
        <row r="165">
          <cell r="B165">
            <v>236580</v>
          </cell>
          <cell r="C165" t="str">
            <v>,</v>
          </cell>
        </row>
        <row r="166">
          <cell r="B166">
            <v>236550</v>
          </cell>
          <cell r="C166" t="str">
            <v>,</v>
          </cell>
        </row>
        <row r="167">
          <cell r="B167">
            <v>236549</v>
          </cell>
          <cell r="C167" t="str">
            <v>,</v>
          </cell>
        </row>
        <row r="168">
          <cell r="B168">
            <v>236548</v>
          </cell>
          <cell r="C168" t="str">
            <v>,</v>
          </cell>
        </row>
        <row r="169">
          <cell r="B169">
            <v>237009</v>
          </cell>
          <cell r="C169" t="str">
            <v>,</v>
          </cell>
        </row>
        <row r="170">
          <cell r="B170">
            <v>237011</v>
          </cell>
          <cell r="C170" t="str">
            <v>,</v>
          </cell>
        </row>
        <row r="171">
          <cell r="B171">
            <v>240715</v>
          </cell>
          <cell r="C171" t="str">
            <v>,</v>
          </cell>
        </row>
        <row r="172">
          <cell r="B172">
            <v>240722</v>
          </cell>
          <cell r="C172" t="str">
            <v>,</v>
          </cell>
        </row>
        <row r="173">
          <cell r="B173">
            <v>240716</v>
          </cell>
          <cell r="C173" t="str">
            <v>,</v>
          </cell>
        </row>
        <row r="174">
          <cell r="B174">
            <v>240717</v>
          </cell>
          <cell r="C174" t="str">
            <v>,</v>
          </cell>
        </row>
        <row r="175">
          <cell r="B175">
            <v>240718</v>
          </cell>
          <cell r="C175" t="str">
            <v>,</v>
          </cell>
        </row>
        <row r="176">
          <cell r="B176">
            <v>240720</v>
          </cell>
          <cell r="C176" t="str">
            <v>,</v>
          </cell>
        </row>
        <row r="177">
          <cell r="B177">
            <v>240719</v>
          </cell>
          <cell r="C177" t="str">
            <v>,</v>
          </cell>
        </row>
        <row r="178">
          <cell r="B178">
            <v>240077</v>
          </cell>
          <cell r="C178" t="str">
            <v>,</v>
          </cell>
        </row>
        <row r="179">
          <cell r="B179">
            <v>241566</v>
          </cell>
          <cell r="C179" t="str">
            <v>,</v>
          </cell>
        </row>
        <row r="180">
          <cell r="B180">
            <v>241447</v>
          </cell>
          <cell r="C180" t="str">
            <v>,</v>
          </cell>
        </row>
        <row r="181">
          <cell r="B181">
            <v>242574</v>
          </cell>
          <cell r="C181" t="str">
            <v>,</v>
          </cell>
        </row>
        <row r="182">
          <cell r="B182">
            <v>242575</v>
          </cell>
          <cell r="C182" t="str">
            <v>,</v>
          </cell>
        </row>
        <row r="183">
          <cell r="B183">
            <v>242576</v>
          </cell>
          <cell r="C183" t="str">
            <v>,</v>
          </cell>
        </row>
        <row r="184">
          <cell r="B184">
            <v>245065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  <cell r="C7">
            <v>0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  <cell r="C10">
            <v>0</v>
          </cell>
        </row>
        <row r="11">
          <cell r="B11">
            <v>181290</v>
          </cell>
          <cell r="C11">
            <v>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  <cell r="C31">
            <v>0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9918046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  <cell r="C41">
            <v>0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  <cell r="C45">
            <v>0</v>
          </cell>
        </row>
        <row r="46">
          <cell r="B46">
            <v>150108</v>
          </cell>
          <cell r="C46">
            <v>0</v>
          </cell>
        </row>
        <row r="47">
          <cell r="B47">
            <v>150104</v>
          </cell>
          <cell r="C47">
            <v>0</v>
          </cell>
        </row>
        <row r="48">
          <cell r="B48">
            <v>150106</v>
          </cell>
          <cell r="C48">
            <v>0</v>
          </cell>
        </row>
        <row r="49">
          <cell r="B49">
            <v>150103</v>
          </cell>
          <cell r="C49">
            <v>0</v>
          </cell>
        </row>
        <row r="50">
          <cell r="B50">
            <v>150107</v>
          </cell>
          <cell r="C50">
            <v>0</v>
          </cell>
        </row>
        <row r="51">
          <cell r="B51">
            <v>181300</v>
          </cell>
          <cell r="C51">
            <v>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  <cell r="C57">
            <v>0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  <cell r="C60">
            <v>0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  <cell r="C68">
            <v>0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  <cell r="C78">
            <v>0</v>
          </cell>
        </row>
        <row r="79">
          <cell r="B79">
            <v>240722</v>
          </cell>
          <cell r="C79">
            <v>0</v>
          </cell>
        </row>
        <row r="80">
          <cell r="B80">
            <v>240716</v>
          </cell>
          <cell r="C80">
            <v>0</v>
          </cell>
        </row>
        <row r="81">
          <cell r="B81">
            <v>240717</v>
          </cell>
          <cell r="C81">
            <v>0</v>
          </cell>
        </row>
        <row r="82">
          <cell r="B82">
            <v>240718</v>
          </cell>
          <cell r="C82">
            <v>0</v>
          </cell>
        </row>
        <row r="83">
          <cell r="B83">
            <v>240720</v>
          </cell>
          <cell r="C83">
            <v>0</v>
          </cell>
        </row>
        <row r="84">
          <cell r="B84">
            <v>240719</v>
          </cell>
          <cell r="C84">
            <v>0</v>
          </cell>
        </row>
        <row r="85">
          <cell r="B85">
            <v>240077</v>
          </cell>
          <cell r="C85">
            <v>0</v>
          </cell>
        </row>
        <row r="86">
          <cell r="B86">
            <v>241566</v>
          </cell>
          <cell r="C86">
            <v>9919952</v>
          </cell>
        </row>
        <row r="87">
          <cell r="B87">
            <v>241447</v>
          </cell>
          <cell r="C87">
            <v>0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  <row r="91">
          <cell r="B91">
            <v>245065</v>
          </cell>
          <cell r="C91" t="e">
            <v>#N/A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showGridLines="0" tabSelected="1" zoomScale="70" zoomScaleNormal="70" workbookViewId="0">
      <selection activeCell="F5" sqref="F5"/>
    </sheetView>
  </sheetViews>
  <sheetFormatPr defaultColWidth="9" defaultRowHeight="31" customHeight="1"/>
  <cols>
    <col min="1" max="1" width="12.5" style="20" customWidth="1"/>
    <col min="2" max="2" width="14.875" style="20" customWidth="1"/>
    <col min="3" max="3" width="13.2083333333333" style="20" customWidth="1"/>
    <col min="4" max="4" width="12.5" style="21" customWidth="1"/>
    <col min="5" max="5" width="33.925" style="22" customWidth="1"/>
    <col min="6" max="7" width="14.375" style="23" customWidth="1"/>
    <col min="8" max="8" width="39.4583333333333" style="23" customWidth="1"/>
    <col min="9" max="9" width="19.2833333333333" style="22" customWidth="1"/>
    <col min="10" max="10" width="40.7166666666667" style="22" customWidth="1"/>
    <col min="11" max="16384" width="9" style="24"/>
  </cols>
  <sheetData>
    <row r="1" s="18" customFormat="1" ht="48" customHeight="1" spans="1:10">
      <c r="A1" s="25" t="s">
        <v>0</v>
      </c>
      <c r="B1" s="25" t="s">
        <v>1</v>
      </c>
      <c r="C1" s="25" t="s">
        <v>2</v>
      </c>
      <c r="D1" s="25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63" t="s">
        <v>9</v>
      </c>
    </row>
    <row r="2" customHeight="1" spans="1:10">
      <c r="A2" s="27" t="s">
        <v>10</v>
      </c>
      <c r="B2" s="27" t="s">
        <v>11</v>
      </c>
      <c r="C2" s="28">
        <v>166670</v>
      </c>
      <c r="D2" s="29">
        <f>VLOOKUP(C2,[2]Sheet1!$B$1:$C$65536,2,0)</f>
        <v>9918066</v>
      </c>
      <c r="E2" s="30" t="s">
        <v>12</v>
      </c>
      <c r="F2" s="31">
        <v>248</v>
      </c>
      <c r="G2" s="31">
        <v>148.8</v>
      </c>
      <c r="H2" s="31" t="s">
        <v>13</v>
      </c>
      <c r="I2" s="64">
        <f>(F2-G2)/F2</f>
        <v>0.4</v>
      </c>
      <c r="J2" s="42"/>
    </row>
    <row r="3" s="18" customFormat="1" customHeight="1" spans="1:10">
      <c r="A3" s="32" t="s">
        <v>14</v>
      </c>
      <c r="B3" s="32" t="s">
        <v>15</v>
      </c>
      <c r="C3" s="29">
        <v>241566</v>
      </c>
      <c r="D3" s="29">
        <f>VLOOKUP(C3,[2]Sheet1!$B$1:$C$65536,2,0)</f>
        <v>9919952</v>
      </c>
      <c r="E3" s="33" t="s">
        <v>16</v>
      </c>
      <c r="F3" s="34">
        <v>272</v>
      </c>
      <c r="G3" s="31">
        <v>59.4</v>
      </c>
      <c r="H3" s="35" t="s">
        <v>17</v>
      </c>
      <c r="I3" s="65">
        <v>0.4</v>
      </c>
      <c r="J3" s="34" t="s">
        <v>18</v>
      </c>
    </row>
    <row r="4" s="18" customFormat="1" ht="60" customHeight="1" spans="1:10">
      <c r="A4" s="32" t="s">
        <v>14</v>
      </c>
      <c r="B4" s="32" t="s">
        <v>15</v>
      </c>
      <c r="C4" s="29">
        <v>215271</v>
      </c>
      <c r="D4" s="29">
        <f>VLOOKUP(C4,[2]Sheet1!$B$1:$C$65536,2,0)</f>
        <v>9918132</v>
      </c>
      <c r="E4" s="33" t="s">
        <v>19</v>
      </c>
      <c r="F4" s="34">
        <v>68</v>
      </c>
      <c r="G4" s="31">
        <f>VLOOKUP(C4,[1]门店最终执行价格表!$B$2:$I$22,8,0)</f>
        <v>33.6</v>
      </c>
      <c r="H4" s="35" t="s">
        <v>20</v>
      </c>
      <c r="I4" s="65">
        <v>0.3212</v>
      </c>
      <c r="J4" s="34" t="s">
        <v>21</v>
      </c>
    </row>
    <row r="5" ht="82" customHeight="1" spans="1:10">
      <c r="A5" s="36" t="s">
        <v>10</v>
      </c>
      <c r="B5" s="36" t="s">
        <v>11</v>
      </c>
      <c r="C5" s="37">
        <v>185350</v>
      </c>
      <c r="D5" s="38">
        <f>VLOOKUP(C5,[2]Sheet1!$B$1:$C$65536,2,0)</f>
        <v>9918049</v>
      </c>
      <c r="E5" s="39" t="s">
        <v>22</v>
      </c>
      <c r="F5" s="40">
        <v>188</v>
      </c>
      <c r="G5" s="40">
        <v>112.8</v>
      </c>
      <c r="H5" s="41" t="s">
        <v>23</v>
      </c>
      <c r="I5" s="65">
        <f>(F5-G5)/F5</f>
        <v>0.4</v>
      </c>
      <c r="J5" s="55" t="s">
        <v>24</v>
      </c>
    </row>
    <row r="6" ht="48" customHeight="1" spans="1:10">
      <c r="A6" s="27" t="s">
        <v>10</v>
      </c>
      <c r="B6" s="27" t="s">
        <v>11</v>
      </c>
      <c r="C6" s="28">
        <v>240077</v>
      </c>
      <c r="D6" s="29">
        <f>VLOOKUP(C6,[2]Sheet1!$B$1:$C$65536,2,0)</f>
        <v>0</v>
      </c>
      <c r="E6" s="30" t="s">
        <v>25</v>
      </c>
      <c r="F6" s="31">
        <v>198</v>
      </c>
      <c r="G6" s="31">
        <v>118.8</v>
      </c>
      <c r="H6" s="42" t="s">
        <v>26</v>
      </c>
      <c r="I6" s="65">
        <f>(F6-G6)/F6</f>
        <v>0.4</v>
      </c>
      <c r="J6" s="43"/>
    </row>
    <row r="7" s="19" customFormat="1" ht="51" customHeight="1" spans="1:10">
      <c r="A7" s="27" t="s">
        <v>10</v>
      </c>
      <c r="B7" s="27" t="s">
        <v>11</v>
      </c>
      <c r="C7" s="28">
        <v>240077</v>
      </c>
      <c r="D7" s="29">
        <f>VLOOKUP(C7,[2]Sheet1!$B$1:$C$65536,2,0)</f>
        <v>0</v>
      </c>
      <c r="E7" s="30" t="s">
        <v>25</v>
      </c>
      <c r="F7" s="43">
        <v>198</v>
      </c>
      <c r="G7" s="31">
        <v>118.8</v>
      </c>
      <c r="H7" s="42" t="s">
        <v>23</v>
      </c>
      <c r="I7" s="65">
        <f>(F7-G7)/F7</f>
        <v>0.4</v>
      </c>
      <c r="J7" s="43"/>
    </row>
    <row r="8" s="18" customFormat="1" customHeight="1" spans="1:10">
      <c r="A8" s="32" t="s">
        <v>10</v>
      </c>
      <c r="B8" s="32" t="s">
        <v>11</v>
      </c>
      <c r="C8" s="29">
        <v>242576</v>
      </c>
      <c r="D8" s="29">
        <f>VLOOKUP(C8,[2]Sheet1!$B$1:$C$65536,2,0)</f>
        <v>9918995</v>
      </c>
      <c r="E8" s="34" t="s">
        <v>27</v>
      </c>
      <c r="F8" s="34">
        <v>428</v>
      </c>
      <c r="G8" s="31">
        <v>256.8</v>
      </c>
      <c r="H8" s="34" t="s">
        <v>28</v>
      </c>
      <c r="I8" s="65">
        <f>(J8-G8)/J8</f>
        <v>0.142857142857143</v>
      </c>
      <c r="J8" s="34">
        <f>F8*0.7</f>
        <v>299.6</v>
      </c>
    </row>
    <row r="9" s="18" customFormat="1" customHeight="1" spans="1:10">
      <c r="A9" s="32" t="s">
        <v>10</v>
      </c>
      <c r="B9" s="32" t="s">
        <v>11</v>
      </c>
      <c r="C9" s="29">
        <v>242575</v>
      </c>
      <c r="D9" s="29">
        <f>VLOOKUP(C9,[2]Sheet1!$B$1:$C$65536,2,0)</f>
        <v>9918996</v>
      </c>
      <c r="E9" s="34" t="s">
        <v>29</v>
      </c>
      <c r="F9" s="34">
        <v>398</v>
      </c>
      <c r="G9" s="31">
        <v>238.8</v>
      </c>
      <c r="H9" s="34" t="s">
        <v>28</v>
      </c>
      <c r="I9" s="65">
        <f>(J9-G9)/J9</f>
        <v>0.142857142857143</v>
      </c>
      <c r="J9" s="34">
        <f>F9*0.7</f>
        <v>278.6</v>
      </c>
    </row>
    <row r="10" s="18" customFormat="1" customHeight="1" spans="1:10">
      <c r="A10" s="32" t="s">
        <v>10</v>
      </c>
      <c r="B10" s="32" t="s">
        <v>11</v>
      </c>
      <c r="C10" s="29">
        <v>242574</v>
      </c>
      <c r="D10" s="29">
        <f>VLOOKUP(C10,[2]Sheet1!$B$1:$C$65536,2,0)</f>
        <v>9918997</v>
      </c>
      <c r="E10" s="34" t="s">
        <v>30</v>
      </c>
      <c r="F10" s="34">
        <v>338</v>
      </c>
      <c r="G10" s="31">
        <v>202.8</v>
      </c>
      <c r="H10" s="34" t="s">
        <v>28</v>
      </c>
      <c r="I10" s="65">
        <f>(J10-G10)/J10</f>
        <v>0.142857142857143</v>
      </c>
      <c r="J10" s="34">
        <f>F10*0.7</f>
        <v>236.6</v>
      </c>
    </row>
    <row r="11" customHeight="1" spans="1:10">
      <c r="A11" s="27" t="s">
        <v>10</v>
      </c>
      <c r="B11" s="27" t="s">
        <v>11</v>
      </c>
      <c r="C11" s="28">
        <v>218904</v>
      </c>
      <c r="D11" s="29">
        <f>VLOOKUP(C11,[2]Sheet1!$B$1:$C$65536,2,0)</f>
        <v>9918069</v>
      </c>
      <c r="E11" s="31" t="s">
        <v>31</v>
      </c>
      <c r="F11" s="31">
        <v>308</v>
      </c>
      <c r="G11" s="31">
        <f>VLOOKUP(C11,[1]门店最终执行价格表!$B$2:$I$22,8,0)</f>
        <v>184.8</v>
      </c>
      <c r="H11" s="43" t="s">
        <v>13</v>
      </c>
      <c r="I11" s="65">
        <f t="shared" ref="I8:I26" si="0">(F11-G11)/F11</f>
        <v>0.4</v>
      </c>
      <c r="J11" s="43"/>
    </row>
    <row r="12" customHeight="1" spans="1:10">
      <c r="A12" s="27" t="s">
        <v>10</v>
      </c>
      <c r="B12" s="27" t="s">
        <v>11</v>
      </c>
      <c r="C12" s="28">
        <v>236548</v>
      </c>
      <c r="D12" s="29">
        <f>VLOOKUP(C12,[2]Sheet1!$B$1:$C$65536,2,0)</f>
        <v>9918075</v>
      </c>
      <c r="E12" s="31" t="s">
        <v>32</v>
      </c>
      <c r="F12" s="31">
        <v>318</v>
      </c>
      <c r="G12" s="31">
        <f>VLOOKUP(C12,[1]门店最终执行价格表!$B$2:$I$22,8,0)</f>
        <v>190.8</v>
      </c>
      <c r="H12" s="43" t="s">
        <v>13</v>
      </c>
      <c r="I12" s="65">
        <f t="shared" si="0"/>
        <v>0.4</v>
      </c>
      <c r="J12" s="43"/>
    </row>
    <row r="13" customHeight="1" spans="1:10">
      <c r="A13" s="27" t="s">
        <v>10</v>
      </c>
      <c r="B13" s="27" t="s">
        <v>11</v>
      </c>
      <c r="C13" s="28">
        <v>236550</v>
      </c>
      <c r="D13" s="29">
        <f>VLOOKUP(C13,[2]Sheet1!$B$1:$C$65536,2,0)</f>
        <v>9918073</v>
      </c>
      <c r="E13" s="31" t="s">
        <v>33</v>
      </c>
      <c r="F13" s="31">
        <v>288</v>
      </c>
      <c r="G13" s="31">
        <f>VLOOKUP(C13,[1]门店最终执行价格表!$B$2:$I$22,8,0)</f>
        <v>172.8</v>
      </c>
      <c r="H13" s="43" t="s">
        <v>13</v>
      </c>
      <c r="I13" s="65">
        <f t="shared" si="0"/>
        <v>0.4</v>
      </c>
      <c r="J13" s="43"/>
    </row>
    <row r="14" customHeight="1" spans="1:10">
      <c r="A14" s="27" t="s">
        <v>10</v>
      </c>
      <c r="B14" s="27" t="s">
        <v>11</v>
      </c>
      <c r="C14" s="28">
        <v>215787</v>
      </c>
      <c r="D14" s="29">
        <f>VLOOKUP(C14,[2]Sheet1!$B$1:$C$65536,2,0)</f>
        <v>9918043</v>
      </c>
      <c r="E14" s="31" t="s">
        <v>34</v>
      </c>
      <c r="F14" s="31">
        <v>168</v>
      </c>
      <c r="G14" s="31">
        <f>VLOOKUP(C14,[1]门店最终执行价格表!$B$2:$I$22,8,0)</f>
        <v>100.8</v>
      </c>
      <c r="H14" s="43" t="s">
        <v>13</v>
      </c>
      <c r="I14" s="65">
        <f t="shared" si="0"/>
        <v>0.4</v>
      </c>
      <c r="J14" s="43"/>
    </row>
    <row r="15" customHeight="1" spans="1:10">
      <c r="A15" s="27" t="s">
        <v>10</v>
      </c>
      <c r="B15" s="27" t="s">
        <v>11</v>
      </c>
      <c r="C15" s="28">
        <v>181297</v>
      </c>
      <c r="D15" s="29">
        <f>VLOOKUP(C15,[2]Sheet1!$B$1:$C$65536,2,0)</f>
        <v>9918040</v>
      </c>
      <c r="E15" s="31" t="s">
        <v>35</v>
      </c>
      <c r="F15" s="31">
        <v>188</v>
      </c>
      <c r="G15" s="31">
        <v>112.8</v>
      </c>
      <c r="H15" s="43" t="s">
        <v>13</v>
      </c>
      <c r="I15" s="65">
        <f t="shared" si="0"/>
        <v>0.4</v>
      </c>
      <c r="J15" s="43"/>
    </row>
    <row r="16" customHeight="1" spans="1:10">
      <c r="A16" s="27" t="s">
        <v>10</v>
      </c>
      <c r="B16" s="27" t="s">
        <v>11</v>
      </c>
      <c r="C16" s="28">
        <v>181301</v>
      </c>
      <c r="D16" s="29">
        <f>VLOOKUP(C16,[2]Sheet1!$B$1:$C$65536,2,0)</f>
        <v>9918041</v>
      </c>
      <c r="E16" s="31" t="s">
        <v>36</v>
      </c>
      <c r="F16" s="31">
        <v>168</v>
      </c>
      <c r="G16" s="31">
        <v>100.8</v>
      </c>
      <c r="H16" s="43" t="s">
        <v>13</v>
      </c>
      <c r="I16" s="65">
        <f t="shared" si="0"/>
        <v>0.4</v>
      </c>
      <c r="J16" s="43"/>
    </row>
    <row r="17" customHeight="1" spans="1:10">
      <c r="A17" s="27" t="s">
        <v>10</v>
      </c>
      <c r="B17" s="27" t="s">
        <v>11</v>
      </c>
      <c r="C17" s="28">
        <v>181299</v>
      </c>
      <c r="D17" s="29">
        <f>VLOOKUP(C17,[2]Sheet1!$B$1:$C$65536,2,0)</f>
        <v>9918039</v>
      </c>
      <c r="E17" s="31" t="s">
        <v>37</v>
      </c>
      <c r="F17" s="31">
        <v>198</v>
      </c>
      <c r="G17" s="31">
        <v>118.8</v>
      </c>
      <c r="H17" s="43" t="s">
        <v>13</v>
      </c>
      <c r="I17" s="65">
        <f t="shared" si="0"/>
        <v>0.4</v>
      </c>
      <c r="J17" s="43"/>
    </row>
    <row r="18" customHeight="1" spans="1:10">
      <c r="A18" s="27" t="s">
        <v>10</v>
      </c>
      <c r="B18" s="27" t="s">
        <v>11</v>
      </c>
      <c r="C18" s="28">
        <v>232483</v>
      </c>
      <c r="D18" s="29">
        <f>VLOOKUP(C18,[2]Sheet1!$B$1:$C$65536,2,0)</f>
        <v>9918071</v>
      </c>
      <c r="E18" s="43" t="s">
        <v>38</v>
      </c>
      <c r="F18" s="43">
        <v>198</v>
      </c>
      <c r="G18" s="31">
        <f>VLOOKUP(C18,[1]门店最终执行价格表!$B$2:$I$22,8,0)</f>
        <v>118.8</v>
      </c>
      <c r="H18" s="43" t="s">
        <v>13</v>
      </c>
      <c r="I18" s="65">
        <f t="shared" si="0"/>
        <v>0.4</v>
      </c>
      <c r="J18" s="43"/>
    </row>
    <row r="19" customHeight="1" spans="1:10">
      <c r="A19" s="27" t="s">
        <v>10</v>
      </c>
      <c r="B19" s="27" t="s">
        <v>11</v>
      </c>
      <c r="C19" s="28">
        <v>204080</v>
      </c>
      <c r="D19" s="29">
        <f>VLOOKUP(C19,[2]Sheet1!$B$1:$C$65536,2,0)</f>
        <v>9918056</v>
      </c>
      <c r="E19" s="43" t="s">
        <v>39</v>
      </c>
      <c r="F19" s="43">
        <v>228</v>
      </c>
      <c r="G19" s="31">
        <f>VLOOKUP(C19,[1]门店最终执行价格表!$B$2:$I$22,8,0)</f>
        <v>136.8</v>
      </c>
      <c r="H19" s="43" t="s">
        <v>13</v>
      </c>
      <c r="I19" s="65">
        <f t="shared" si="0"/>
        <v>0.4</v>
      </c>
      <c r="J19" s="43"/>
    </row>
    <row r="20" customHeight="1" spans="1:10">
      <c r="A20" s="27" t="s">
        <v>10</v>
      </c>
      <c r="B20" s="27" t="s">
        <v>11</v>
      </c>
      <c r="C20" s="28">
        <v>204078</v>
      </c>
      <c r="D20" s="29">
        <f>VLOOKUP(C20,[2]Sheet1!$B$1:$C$65536,2,0)</f>
        <v>9918058</v>
      </c>
      <c r="E20" s="43" t="s">
        <v>40</v>
      </c>
      <c r="F20" s="43">
        <v>218</v>
      </c>
      <c r="G20" s="31">
        <f>VLOOKUP(C20,[1]门店最终执行价格表!$B$2:$I$22,8,0)</f>
        <v>130.8</v>
      </c>
      <c r="H20" s="43" t="s">
        <v>13</v>
      </c>
      <c r="I20" s="65">
        <f t="shared" si="0"/>
        <v>0.4</v>
      </c>
      <c r="J20" s="43"/>
    </row>
    <row r="21" customHeight="1" spans="1:10">
      <c r="A21" s="27" t="s">
        <v>10</v>
      </c>
      <c r="B21" s="27" t="s">
        <v>11</v>
      </c>
      <c r="C21" s="28">
        <v>204077</v>
      </c>
      <c r="D21" s="29">
        <f>VLOOKUP(C21,[2]Sheet1!$B$1:$C$65536,2,0)</f>
        <v>9918057</v>
      </c>
      <c r="E21" s="43" t="s">
        <v>41</v>
      </c>
      <c r="F21" s="43">
        <v>298</v>
      </c>
      <c r="G21" s="31">
        <f>VLOOKUP(C21,[1]门店最终执行价格表!$B$2:$I$22,8,0)</f>
        <v>178.8</v>
      </c>
      <c r="H21" s="43" t="s">
        <v>13</v>
      </c>
      <c r="I21" s="65">
        <f t="shared" si="0"/>
        <v>0.4</v>
      </c>
      <c r="J21" s="43"/>
    </row>
    <row r="22" customHeight="1" spans="1:10">
      <c r="A22" s="27" t="s">
        <v>10</v>
      </c>
      <c r="B22" s="27" t="s">
        <v>11</v>
      </c>
      <c r="C22" s="28">
        <v>204079</v>
      </c>
      <c r="D22" s="29">
        <f>VLOOKUP(C22,[2]Sheet1!$B$1:$C$65536,2,0)</f>
        <v>9918055</v>
      </c>
      <c r="E22" s="43" t="s">
        <v>42</v>
      </c>
      <c r="F22" s="43">
        <v>338</v>
      </c>
      <c r="G22" s="31">
        <f>VLOOKUP(C22,[1]门店最终执行价格表!$B$2:$I$22,8,0)</f>
        <v>202.8</v>
      </c>
      <c r="H22" s="43" t="s">
        <v>13</v>
      </c>
      <c r="I22" s="65">
        <f t="shared" si="0"/>
        <v>0.4</v>
      </c>
      <c r="J22" s="43"/>
    </row>
    <row r="23" customHeight="1" spans="1:10">
      <c r="A23" s="27" t="s">
        <v>10</v>
      </c>
      <c r="B23" s="27" t="s">
        <v>11</v>
      </c>
      <c r="C23" s="28">
        <v>172377</v>
      </c>
      <c r="D23" s="29">
        <f>VLOOKUP(C23,[2]Sheet1!$B$1:$C$65536,2,0)</f>
        <v>9918024</v>
      </c>
      <c r="E23" s="31" t="s">
        <v>43</v>
      </c>
      <c r="F23" s="31">
        <v>198</v>
      </c>
      <c r="G23" s="31">
        <f>VLOOKUP(C23,[1]门店最终执行价格表!$B$2:$I$22,8,0)</f>
        <v>118.8</v>
      </c>
      <c r="H23" s="43" t="s">
        <v>13</v>
      </c>
      <c r="I23" s="65">
        <f t="shared" si="0"/>
        <v>0.4</v>
      </c>
      <c r="J23" s="43"/>
    </row>
    <row r="24" customHeight="1" spans="1:10">
      <c r="A24" s="27" t="s">
        <v>10</v>
      </c>
      <c r="B24" s="27" t="s">
        <v>11</v>
      </c>
      <c r="C24" s="28">
        <v>181291</v>
      </c>
      <c r="D24" s="29">
        <f>VLOOKUP(C24,[2]Sheet1!$B$1:$C$65536,2,0)</f>
        <v>9917995</v>
      </c>
      <c r="E24" s="31" t="s">
        <v>44</v>
      </c>
      <c r="F24" s="31">
        <v>298</v>
      </c>
      <c r="G24" s="31">
        <v>178.8</v>
      </c>
      <c r="H24" s="43" t="s">
        <v>13</v>
      </c>
      <c r="I24" s="65">
        <f t="shared" si="0"/>
        <v>0.4</v>
      </c>
      <c r="J24" s="43"/>
    </row>
    <row r="25" customHeight="1" spans="1:10">
      <c r="A25" s="27" t="s">
        <v>10</v>
      </c>
      <c r="B25" s="27" t="s">
        <v>11</v>
      </c>
      <c r="C25" s="28">
        <v>150087</v>
      </c>
      <c r="D25" s="29">
        <f>VLOOKUP(C25,[2]Sheet1!$B$1:$C$65536,2,0)</f>
        <v>9918051</v>
      </c>
      <c r="E25" s="31" t="s">
        <v>45</v>
      </c>
      <c r="F25" s="31">
        <v>188</v>
      </c>
      <c r="G25" s="31">
        <v>112.8</v>
      </c>
      <c r="H25" s="43" t="s">
        <v>13</v>
      </c>
      <c r="I25" s="65">
        <f t="shared" si="0"/>
        <v>0.4</v>
      </c>
      <c r="J25" s="43"/>
    </row>
    <row r="26" customHeight="1" spans="1:10">
      <c r="A26" s="27" t="s">
        <v>10</v>
      </c>
      <c r="B26" s="27" t="s">
        <v>11</v>
      </c>
      <c r="C26" s="28">
        <v>150102</v>
      </c>
      <c r="D26" s="29">
        <f>VLOOKUP(C26,[2]Sheet1!$B$1:$C$65536,2,0)</f>
        <v>9918053</v>
      </c>
      <c r="E26" s="31" t="s">
        <v>46</v>
      </c>
      <c r="F26" s="31">
        <v>328</v>
      </c>
      <c r="G26" s="31">
        <v>196.8</v>
      </c>
      <c r="H26" s="43" t="s">
        <v>13</v>
      </c>
      <c r="I26" s="65">
        <f t="shared" si="0"/>
        <v>0.4</v>
      </c>
      <c r="J26" s="43"/>
    </row>
    <row r="27" customHeight="1" spans="1:10">
      <c r="A27" s="36" t="s">
        <v>10</v>
      </c>
      <c r="B27" s="36" t="s">
        <v>11</v>
      </c>
      <c r="C27" s="44">
        <v>232093</v>
      </c>
      <c r="D27" s="45">
        <f>VLOOKUP(C27,[3]Sheet1!$B$2:$C$91,2,0)</f>
        <v>9918070</v>
      </c>
      <c r="E27" s="46" t="s">
        <v>47</v>
      </c>
      <c r="F27" s="46">
        <v>188</v>
      </c>
      <c r="G27" s="47">
        <v>112.8</v>
      </c>
      <c r="H27" s="48" t="s">
        <v>13</v>
      </c>
      <c r="I27" s="65">
        <f t="shared" ref="I27:I35" si="1">(F27-G27)/F27</f>
        <v>0.4</v>
      </c>
      <c r="J27" s="66"/>
    </row>
    <row r="28" customHeight="1" spans="1:10">
      <c r="A28" s="36" t="s">
        <v>10</v>
      </c>
      <c r="B28" s="36" t="s">
        <v>11</v>
      </c>
      <c r="C28" s="44">
        <v>150077</v>
      </c>
      <c r="D28" s="45">
        <f>VLOOKUP(C28,[3]Sheet1!$B$2:$C$91,2,0)</f>
        <v>9918034</v>
      </c>
      <c r="E28" s="46" t="s">
        <v>48</v>
      </c>
      <c r="F28" s="46">
        <v>158</v>
      </c>
      <c r="G28" s="47">
        <v>94.8</v>
      </c>
      <c r="H28" s="48" t="s">
        <v>13</v>
      </c>
      <c r="I28" s="65">
        <f t="shared" si="1"/>
        <v>0.4</v>
      </c>
      <c r="J28" s="66"/>
    </row>
    <row r="29" customHeight="1" spans="1:10">
      <c r="A29" s="36" t="s">
        <v>10</v>
      </c>
      <c r="B29" s="36" t="s">
        <v>11</v>
      </c>
      <c r="C29" s="44">
        <v>150086</v>
      </c>
      <c r="D29" s="45">
        <f>VLOOKUP(C29,[3]Sheet1!$B$2:$C$91,2,0)</f>
        <v>9917997</v>
      </c>
      <c r="E29" s="46" t="s">
        <v>49</v>
      </c>
      <c r="F29" s="46">
        <v>188</v>
      </c>
      <c r="G29" s="47">
        <v>112.8</v>
      </c>
      <c r="H29" s="48" t="s">
        <v>13</v>
      </c>
      <c r="I29" s="65">
        <f t="shared" si="1"/>
        <v>0.4</v>
      </c>
      <c r="J29" s="66"/>
    </row>
    <row r="30" customHeight="1" spans="1:10">
      <c r="A30" s="36" t="s">
        <v>10</v>
      </c>
      <c r="B30" s="36" t="s">
        <v>11</v>
      </c>
      <c r="C30" s="44">
        <v>150101</v>
      </c>
      <c r="D30" s="45">
        <f>VLOOKUP(C30,[3]Sheet1!$B$2:$C$91,2,0)</f>
        <v>9918033</v>
      </c>
      <c r="E30" s="46" t="s">
        <v>50</v>
      </c>
      <c r="F30" s="46">
        <v>198</v>
      </c>
      <c r="G30" s="47">
        <v>118.8</v>
      </c>
      <c r="H30" s="48" t="s">
        <v>13</v>
      </c>
      <c r="I30" s="65">
        <f t="shared" si="1"/>
        <v>0.4</v>
      </c>
      <c r="J30" s="66"/>
    </row>
    <row r="31" customHeight="1" spans="1:10">
      <c r="A31" s="36" t="s">
        <v>10</v>
      </c>
      <c r="B31" s="36" t="s">
        <v>11</v>
      </c>
      <c r="C31" s="44">
        <v>172377</v>
      </c>
      <c r="D31" s="45">
        <f>VLOOKUP(C31,[3]Sheet1!$B$2:$C$91,2,0)</f>
        <v>9918024</v>
      </c>
      <c r="E31" s="46" t="s">
        <v>43</v>
      </c>
      <c r="F31" s="46">
        <v>198</v>
      </c>
      <c r="G31" s="47">
        <v>118.8</v>
      </c>
      <c r="H31" s="48" t="s">
        <v>13</v>
      </c>
      <c r="I31" s="65">
        <f t="shared" si="1"/>
        <v>0.4</v>
      </c>
      <c r="J31" s="66"/>
    </row>
    <row r="32" customHeight="1" spans="1:10">
      <c r="A32" s="36" t="s">
        <v>10</v>
      </c>
      <c r="B32" s="36" t="s">
        <v>11</v>
      </c>
      <c r="C32" s="44">
        <v>215791</v>
      </c>
      <c r="D32" s="45">
        <f>VLOOKUP(C32,[3]Sheet1!$B$2:$C$91,2,0)</f>
        <v>9918133</v>
      </c>
      <c r="E32" s="46" t="s">
        <v>51</v>
      </c>
      <c r="F32" s="46">
        <v>68</v>
      </c>
      <c r="G32" s="47">
        <v>40.8</v>
      </c>
      <c r="H32" s="48" t="s">
        <v>13</v>
      </c>
      <c r="I32" s="65">
        <f t="shared" si="1"/>
        <v>0.4</v>
      </c>
      <c r="J32" s="66"/>
    </row>
    <row r="33" customHeight="1" spans="1:10">
      <c r="A33" s="36" t="s">
        <v>10</v>
      </c>
      <c r="B33" s="36" t="s">
        <v>11</v>
      </c>
      <c r="C33" s="44">
        <v>150095</v>
      </c>
      <c r="D33" s="45">
        <f>VLOOKUP(C33,[3]Sheet1!$B$2:$C$91,2,0)</f>
        <v>9917993</v>
      </c>
      <c r="E33" s="46" t="s">
        <v>52</v>
      </c>
      <c r="F33" s="46">
        <v>388</v>
      </c>
      <c r="G33" s="47">
        <v>232.8</v>
      </c>
      <c r="H33" s="48" t="s">
        <v>13</v>
      </c>
      <c r="I33" s="65">
        <f t="shared" si="1"/>
        <v>0.4</v>
      </c>
      <c r="J33" s="66"/>
    </row>
    <row r="34" customHeight="1" spans="1:10">
      <c r="A34" s="36" t="s">
        <v>10</v>
      </c>
      <c r="B34" s="36" t="s">
        <v>11</v>
      </c>
      <c r="C34" s="44">
        <v>150096</v>
      </c>
      <c r="D34" s="45">
        <f>VLOOKUP(C34,[3]Sheet1!$B$2:$C$91,2,0)</f>
        <v>9917994</v>
      </c>
      <c r="E34" s="46" t="s">
        <v>53</v>
      </c>
      <c r="F34" s="46">
        <v>288</v>
      </c>
      <c r="G34" s="47">
        <v>172.8</v>
      </c>
      <c r="H34" s="48" t="s">
        <v>13</v>
      </c>
      <c r="I34" s="65">
        <f t="shared" si="1"/>
        <v>0.4</v>
      </c>
      <c r="J34" s="66"/>
    </row>
    <row r="35" customHeight="1" spans="1:10">
      <c r="A35" s="36" t="s">
        <v>10</v>
      </c>
      <c r="B35" s="36" t="s">
        <v>11</v>
      </c>
      <c r="C35" s="44">
        <v>185353</v>
      </c>
      <c r="D35" s="45">
        <f>VLOOKUP(C35,[3]Sheet1!$B$2:$C$91,2,0)</f>
        <v>9918017</v>
      </c>
      <c r="E35" s="46" t="s">
        <v>54</v>
      </c>
      <c r="F35" s="46">
        <v>218</v>
      </c>
      <c r="G35" s="47">
        <v>130.8</v>
      </c>
      <c r="H35" s="48" t="s">
        <v>13</v>
      </c>
      <c r="I35" s="65">
        <f t="shared" si="1"/>
        <v>0.4</v>
      </c>
      <c r="J35" s="66"/>
    </row>
    <row r="36" ht="75" customHeight="1" spans="1:10">
      <c r="A36" s="49" t="s">
        <v>55</v>
      </c>
      <c r="B36" s="50"/>
      <c r="C36" s="50"/>
      <c r="D36" s="50"/>
      <c r="E36" s="50"/>
      <c r="F36" s="50"/>
      <c r="G36" s="50"/>
      <c r="H36" s="51"/>
      <c r="I36" s="67"/>
      <c r="J36" s="66"/>
    </row>
    <row r="37" customHeight="1" spans="1:10">
      <c r="A37" s="52"/>
      <c r="B37" s="52"/>
      <c r="C37" s="52"/>
      <c r="D37" s="53"/>
      <c r="E37" s="52"/>
      <c r="F37" s="52"/>
      <c r="G37" s="31"/>
      <c r="H37" s="52"/>
      <c r="I37" s="67"/>
      <c r="J37" s="52"/>
    </row>
    <row r="38" s="18" customFormat="1" customHeight="1" spans="1:10">
      <c r="A38" s="25" t="s">
        <v>0</v>
      </c>
      <c r="B38" s="25" t="s">
        <v>1</v>
      </c>
      <c r="C38" s="25" t="s">
        <v>56</v>
      </c>
      <c r="D38" s="25" t="s">
        <v>3</v>
      </c>
      <c r="E38" s="26" t="s">
        <v>4</v>
      </c>
      <c r="F38" s="26" t="s">
        <v>5</v>
      </c>
      <c r="G38" s="26" t="s">
        <v>6</v>
      </c>
      <c r="H38" s="26" t="s">
        <v>57</v>
      </c>
      <c r="I38" s="65" t="s">
        <v>58</v>
      </c>
      <c r="J38" s="63" t="s">
        <v>9</v>
      </c>
    </row>
    <row r="39" customHeight="1" spans="1:10">
      <c r="A39" s="27">
        <v>44986</v>
      </c>
      <c r="B39" s="27">
        <v>44651</v>
      </c>
      <c r="C39" s="28">
        <v>218904</v>
      </c>
      <c r="D39" s="29">
        <f>VLOOKUP(C39,[2]Sheet1!$B$1:$C$65536,2,0)</f>
        <v>9918069</v>
      </c>
      <c r="E39" s="30" t="s">
        <v>31</v>
      </c>
      <c r="F39" s="54">
        <v>308</v>
      </c>
      <c r="G39" s="31">
        <f>VLOOKUP(C39,[1]门店最终执行价格表!$B$2:$I$22,8,0)</f>
        <v>184.8</v>
      </c>
      <c r="H39" s="54" t="s">
        <v>13</v>
      </c>
      <c r="I39" s="65">
        <f t="shared" ref="I39:I52" si="2">(F39-G39)/F39</f>
        <v>0.4</v>
      </c>
      <c r="J39" s="68"/>
    </row>
    <row r="40" customHeight="1" spans="1:10">
      <c r="A40" s="27">
        <v>44986</v>
      </c>
      <c r="B40" s="27">
        <v>44651</v>
      </c>
      <c r="C40" s="28">
        <v>236550</v>
      </c>
      <c r="D40" s="29">
        <f>VLOOKUP(C40,[2]Sheet1!$B$1:$C$65536,2,0)</f>
        <v>9918073</v>
      </c>
      <c r="E40" s="30" t="s">
        <v>33</v>
      </c>
      <c r="F40" s="54">
        <v>288</v>
      </c>
      <c r="G40" s="31">
        <f>VLOOKUP(C40,[1]门店最终执行价格表!$B$2:$I$22,8,0)</f>
        <v>172.8</v>
      </c>
      <c r="H40" s="54" t="s">
        <v>13</v>
      </c>
      <c r="I40" s="65">
        <f t="shared" si="2"/>
        <v>0.4</v>
      </c>
      <c r="J40" s="68"/>
    </row>
    <row r="41" customHeight="1" spans="1:10">
      <c r="A41" s="27">
        <v>44986</v>
      </c>
      <c r="B41" s="27">
        <v>44651</v>
      </c>
      <c r="C41" s="28">
        <v>236548</v>
      </c>
      <c r="D41" s="29">
        <f>VLOOKUP(C41,[2]Sheet1!$B$1:$C$65536,2,0)</f>
        <v>9918075</v>
      </c>
      <c r="E41" s="30" t="s">
        <v>32</v>
      </c>
      <c r="F41" s="54">
        <v>318</v>
      </c>
      <c r="G41" s="31">
        <f>VLOOKUP(C41,[1]门店最终执行价格表!$B$2:$I$22,8,0)</f>
        <v>190.8</v>
      </c>
      <c r="H41" s="54" t="s">
        <v>13</v>
      </c>
      <c r="I41" s="65">
        <f t="shared" si="2"/>
        <v>0.4</v>
      </c>
      <c r="J41" s="68"/>
    </row>
    <row r="42" customHeight="1" spans="1:10">
      <c r="A42" s="27">
        <v>44986</v>
      </c>
      <c r="B42" s="27">
        <v>44651</v>
      </c>
      <c r="C42" s="28">
        <v>181299</v>
      </c>
      <c r="D42" s="29">
        <f>VLOOKUP(C42,[2]Sheet1!$B$1:$C$65536,2,0)</f>
        <v>9918039</v>
      </c>
      <c r="E42" s="30" t="s">
        <v>37</v>
      </c>
      <c r="F42" s="54">
        <v>198</v>
      </c>
      <c r="G42" s="31">
        <v>118.8</v>
      </c>
      <c r="H42" s="54" t="s">
        <v>13</v>
      </c>
      <c r="I42" s="65">
        <f t="shared" si="2"/>
        <v>0.4</v>
      </c>
      <c r="J42" s="68"/>
    </row>
    <row r="43" customHeight="1" spans="1:10">
      <c r="A43" s="27">
        <v>44986</v>
      </c>
      <c r="B43" s="27">
        <v>44651</v>
      </c>
      <c r="C43" s="28">
        <v>181297</v>
      </c>
      <c r="D43" s="29">
        <f>VLOOKUP(C43,[2]Sheet1!$B$1:$C$65536,2,0)</f>
        <v>9918040</v>
      </c>
      <c r="E43" s="30" t="s">
        <v>35</v>
      </c>
      <c r="F43" s="54">
        <v>188</v>
      </c>
      <c r="G43" s="31">
        <v>112.8</v>
      </c>
      <c r="H43" s="54" t="s">
        <v>13</v>
      </c>
      <c r="I43" s="65">
        <f t="shared" si="2"/>
        <v>0.4</v>
      </c>
      <c r="J43" s="68"/>
    </row>
    <row r="44" customHeight="1" spans="1:10">
      <c r="A44" s="27">
        <v>44986</v>
      </c>
      <c r="B44" s="27">
        <v>44651</v>
      </c>
      <c r="C44" s="28">
        <v>215787</v>
      </c>
      <c r="D44" s="29">
        <f>VLOOKUP(C44,[2]Sheet1!$B$1:$C$65536,2,0)</f>
        <v>9918043</v>
      </c>
      <c r="E44" s="55" t="s">
        <v>34</v>
      </c>
      <c r="F44" s="54">
        <v>168</v>
      </c>
      <c r="G44" s="31">
        <f>VLOOKUP(C44,[1]门店最终执行价格表!$B$2:$I$22,8,0)</f>
        <v>100.8</v>
      </c>
      <c r="H44" s="54" t="s">
        <v>13</v>
      </c>
      <c r="I44" s="65">
        <f t="shared" si="2"/>
        <v>0.4</v>
      </c>
      <c r="J44" s="68"/>
    </row>
    <row r="45" ht="58" customHeight="1" spans="1:10">
      <c r="A45" s="56">
        <v>44986</v>
      </c>
      <c r="B45" s="56">
        <v>44651</v>
      </c>
      <c r="C45" s="57">
        <v>245065</v>
      </c>
      <c r="D45" s="58"/>
      <c r="E45" s="59" t="s">
        <v>59</v>
      </c>
      <c r="F45" s="60">
        <v>48</v>
      </c>
      <c r="G45" s="60">
        <v>11.94</v>
      </c>
      <c r="H45" s="61" t="s">
        <v>60</v>
      </c>
      <c r="I45" s="69">
        <v>0.7</v>
      </c>
      <c r="J45" s="70" t="s">
        <v>61</v>
      </c>
    </row>
    <row r="46" ht="64" customHeight="1" spans="1:10">
      <c r="A46" s="56">
        <v>44986</v>
      </c>
      <c r="B46" s="56">
        <v>44651</v>
      </c>
      <c r="C46" s="57">
        <v>237011</v>
      </c>
      <c r="D46" s="58">
        <f>VLOOKUP(C46,[2]Sheet1!$B$1:$C$65536,2,0)</f>
        <v>9918077</v>
      </c>
      <c r="E46" s="62" t="s">
        <v>62</v>
      </c>
      <c r="F46" s="60">
        <v>28</v>
      </c>
      <c r="G46" s="60">
        <f>VLOOKUP(C46,[1]门店最终执行价格表!$B$2:$I$22,8,0)</f>
        <v>16.8</v>
      </c>
      <c r="H46" s="61"/>
      <c r="I46" s="69"/>
      <c r="J46" s="71"/>
    </row>
    <row r="47" customHeight="1" spans="1:10">
      <c r="A47" s="56">
        <v>44986</v>
      </c>
      <c r="B47" s="56">
        <v>44651</v>
      </c>
      <c r="C47" s="57">
        <v>215271</v>
      </c>
      <c r="D47" s="58">
        <f>VLOOKUP(C47,[2]Sheet1!$B$1:$C$65536,2,0)</f>
        <v>9918132</v>
      </c>
      <c r="E47" s="62" t="s">
        <v>19</v>
      </c>
      <c r="F47" s="60">
        <v>68</v>
      </c>
      <c r="G47" s="60">
        <f>VLOOKUP(C47,[1]门店最终执行价格表!$B$2:$I$22,8,0)</f>
        <v>33.6</v>
      </c>
      <c r="H47" s="61" t="s">
        <v>63</v>
      </c>
      <c r="I47" s="69">
        <v>0.3212</v>
      </c>
      <c r="J47" s="72" t="s">
        <v>18</v>
      </c>
    </row>
    <row r="48" customHeight="1" spans="1:10">
      <c r="A48" s="56">
        <v>44986</v>
      </c>
      <c r="B48" s="56">
        <v>44651</v>
      </c>
      <c r="C48" s="57">
        <v>241566</v>
      </c>
      <c r="D48" s="58">
        <f>VLOOKUP(C48,[2]Sheet1!$B$1:$C$65536,2,0)</f>
        <v>9919952</v>
      </c>
      <c r="E48" s="62" t="s">
        <v>64</v>
      </c>
      <c r="F48" s="60" t="s">
        <v>65</v>
      </c>
      <c r="G48" s="60">
        <v>99</v>
      </c>
      <c r="H48" s="61" t="s">
        <v>66</v>
      </c>
      <c r="I48" s="69">
        <v>0.4</v>
      </c>
      <c r="J48" s="72" t="s">
        <v>21</v>
      </c>
    </row>
    <row r="49" customHeight="1" spans="1:10">
      <c r="A49" s="27">
        <v>44986</v>
      </c>
      <c r="B49" s="27">
        <v>44651</v>
      </c>
      <c r="C49" s="28">
        <v>185350</v>
      </c>
      <c r="D49" s="29">
        <f>VLOOKUP(C49,[2]Sheet1!$B$1:$C$65536,2,0)</f>
        <v>9918049</v>
      </c>
      <c r="E49" s="30" t="s">
        <v>22</v>
      </c>
      <c r="F49" s="31">
        <v>188</v>
      </c>
      <c r="G49" s="31">
        <v>112.8</v>
      </c>
      <c r="H49" s="42" t="s">
        <v>67</v>
      </c>
      <c r="I49" s="65">
        <f t="shared" si="2"/>
        <v>0.4</v>
      </c>
      <c r="J49" s="43"/>
    </row>
    <row r="50" customHeight="1" spans="1:10">
      <c r="A50" s="27">
        <v>44986</v>
      </c>
      <c r="B50" s="27">
        <v>44651</v>
      </c>
      <c r="C50" s="28">
        <v>240077</v>
      </c>
      <c r="D50" s="29">
        <f>VLOOKUP(C50,[2]Sheet1!$B$1:$C$65536,2,0)</f>
        <v>0</v>
      </c>
      <c r="E50" s="30" t="s">
        <v>25</v>
      </c>
      <c r="F50" s="31">
        <v>198</v>
      </c>
      <c r="G50" s="31">
        <v>118.8</v>
      </c>
      <c r="H50" s="42" t="s">
        <v>68</v>
      </c>
      <c r="I50" s="65">
        <f t="shared" si="2"/>
        <v>0.4</v>
      </c>
      <c r="J50" s="43"/>
    </row>
  </sheetData>
  <autoFilter ref="A1:J36">
    <extLst/>
  </autoFilter>
  <mergeCells count="2">
    <mergeCell ref="A36:H36"/>
    <mergeCell ref="J45:J46"/>
  </mergeCells>
  <dataValidations count="1">
    <dataValidation type="list" allowBlank="1" showInputMessage="1" showErrorMessage="1" sqref="H39:H44">
      <formula1>"买一送一,第二件半价,5折销售"</formula1>
    </dataValidation>
  </dataValidations>
  <pageMargins left="0.196527777777778" right="0.75" top="0.196527777777778" bottom="0.23611111111111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I3" sqref="I3:N7"/>
    </sheetView>
  </sheetViews>
  <sheetFormatPr defaultColWidth="9" defaultRowHeight="12"/>
  <cols>
    <col min="1" max="1" width="9.375" style="1" customWidth="1"/>
    <col min="2" max="2" width="9.625" style="1" customWidth="1"/>
    <col min="3" max="3" width="25.375" style="1" customWidth="1"/>
    <col min="4" max="4" width="7.75" style="1" customWidth="1"/>
    <col min="5" max="5" width="9" style="2"/>
    <col min="6" max="9" width="9" style="1"/>
    <col min="10" max="10" width="7.25" style="1" customWidth="1"/>
    <col min="11" max="11" width="11.75" style="1" customWidth="1"/>
    <col min="12" max="13" width="9" style="1"/>
    <col min="14" max="14" width="22.5" style="1" customWidth="1"/>
    <col min="15" max="16384" width="9" style="1"/>
  </cols>
  <sheetData>
    <row r="1" spans="1:5">
      <c r="A1" s="3" t="s">
        <v>56</v>
      </c>
      <c r="B1" s="3" t="s">
        <v>3</v>
      </c>
      <c r="C1" s="3" t="s">
        <v>69</v>
      </c>
      <c r="D1" s="3" t="s">
        <v>70</v>
      </c>
      <c r="E1" s="4" t="s">
        <v>71</v>
      </c>
    </row>
    <row r="2" ht="16.5" spans="1:5">
      <c r="A2" s="5">
        <v>242576</v>
      </c>
      <c r="B2" s="5">
        <f>VLOOKUP(A2,[2]Sheet1!$B$1:$C$65536,2,0)</f>
        <v>9918995</v>
      </c>
      <c r="C2" s="6" t="s">
        <v>27</v>
      </c>
      <c r="D2" s="6">
        <v>428</v>
      </c>
      <c r="E2" s="7" t="s">
        <v>28</v>
      </c>
    </row>
    <row r="3" ht="16.5" spans="1:14">
      <c r="A3" s="5">
        <v>242575</v>
      </c>
      <c r="B3" s="5">
        <f>VLOOKUP(A3,[2]Sheet1!$B$1:$C$65536,2,0)</f>
        <v>9918996</v>
      </c>
      <c r="C3" s="6" t="s">
        <v>29</v>
      </c>
      <c r="D3" s="6">
        <v>398</v>
      </c>
      <c r="E3" s="7" t="s">
        <v>28</v>
      </c>
      <c r="I3" s="3" t="s">
        <v>56</v>
      </c>
      <c r="J3" s="3" t="s">
        <v>3</v>
      </c>
      <c r="K3" s="3" t="s">
        <v>69</v>
      </c>
      <c r="L3" s="3" t="s">
        <v>70</v>
      </c>
      <c r="M3" s="3" t="s">
        <v>72</v>
      </c>
      <c r="N3" s="3" t="s">
        <v>71</v>
      </c>
    </row>
    <row r="4" ht="42.75" spans="1:15">
      <c r="A4" s="5">
        <v>242574</v>
      </c>
      <c r="B4" s="5">
        <f>VLOOKUP(A4,[2]Sheet1!$B$1:$C$65536,2,0)</f>
        <v>9918997</v>
      </c>
      <c r="C4" s="6" t="s">
        <v>30</v>
      </c>
      <c r="D4" s="6">
        <v>338</v>
      </c>
      <c r="E4" s="7" t="s">
        <v>28</v>
      </c>
      <c r="I4" s="8">
        <v>245065</v>
      </c>
      <c r="J4" s="9"/>
      <c r="K4" s="10" t="s">
        <v>59</v>
      </c>
      <c r="L4" s="11">
        <v>48</v>
      </c>
      <c r="M4" s="12" t="s">
        <v>73</v>
      </c>
      <c r="N4" s="13" t="s">
        <v>74</v>
      </c>
      <c r="O4" s="14"/>
    </row>
    <row r="5" ht="28.5" spans="1:15">
      <c r="A5" s="5">
        <v>218904</v>
      </c>
      <c r="B5" s="5">
        <f>VLOOKUP(A5,[2]Sheet1!$B$1:$C$65536,2,0)</f>
        <v>9918069</v>
      </c>
      <c r="C5" s="6" t="s">
        <v>31</v>
      </c>
      <c r="D5" s="6">
        <v>308</v>
      </c>
      <c r="E5" s="7" t="s">
        <v>13</v>
      </c>
      <c r="I5" s="8">
        <v>237011</v>
      </c>
      <c r="J5" s="9">
        <f>VLOOKUP(I5,[2]Sheet1!$B$1:$C$65536,2,0)</f>
        <v>9918077</v>
      </c>
      <c r="K5" s="15" t="s">
        <v>62</v>
      </c>
      <c r="L5" s="11">
        <v>28</v>
      </c>
      <c r="M5" s="12" t="s">
        <v>75</v>
      </c>
      <c r="N5" s="16"/>
      <c r="O5" s="14"/>
    </row>
    <row r="6" ht="16.5" spans="1:15">
      <c r="A6" s="5">
        <v>236548</v>
      </c>
      <c r="B6" s="5">
        <f>VLOOKUP(A6,[2]Sheet1!$B$1:$C$65536,2,0)</f>
        <v>9918075</v>
      </c>
      <c r="C6" s="6" t="s">
        <v>32</v>
      </c>
      <c r="D6" s="6">
        <v>318</v>
      </c>
      <c r="E6" s="7" t="s">
        <v>13</v>
      </c>
      <c r="I6" s="8">
        <v>215271</v>
      </c>
      <c r="J6" s="9">
        <f>VLOOKUP(I6,[2]Sheet1!$B$1:$C$65536,2,0)</f>
        <v>9918132</v>
      </c>
      <c r="K6" s="15" t="s">
        <v>19</v>
      </c>
      <c r="L6" s="11">
        <v>68</v>
      </c>
      <c r="M6" s="12" t="s">
        <v>63</v>
      </c>
      <c r="N6" s="17" t="s">
        <v>18</v>
      </c>
      <c r="O6" s="14"/>
    </row>
    <row r="7" ht="16.5" spans="1:15">
      <c r="A7" s="5">
        <v>236550</v>
      </c>
      <c r="B7" s="5">
        <f>VLOOKUP(A7,[2]Sheet1!$B$1:$C$65536,2,0)</f>
        <v>9918073</v>
      </c>
      <c r="C7" s="6" t="s">
        <v>33</v>
      </c>
      <c r="D7" s="6">
        <v>288</v>
      </c>
      <c r="E7" s="7" t="s">
        <v>13</v>
      </c>
      <c r="I7" s="8">
        <v>241566</v>
      </c>
      <c r="J7" s="9">
        <f>VLOOKUP(I7,[2]Sheet1!$B$1:$C$65536,2,0)</f>
        <v>9919952</v>
      </c>
      <c r="K7" s="15" t="s">
        <v>64</v>
      </c>
      <c r="L7" s="11" t="s">
        <v>65</v>
      </c>
      <c r="M7" s="12" t="s">
        <v>66</v>
      </c>
      <c r="N7" s="17" t="s">
        <v>21</v>
      </c>
      <c r="O7" s="14"/>
    </row>
    <row r="8" ht="16.5" spans="1:5">
      <c r="A8" s="5">
        <v>215787</v>
      </c>
      <c r="B8" s="5">
        <f>VLOOKUP(A8,[2]Sheet1!$B$1:$C$65536,2,0)</f>
        <v>9918043</v>
      </c>
      <c r="C8" s="6" t="s">
        <v>34</v>
      </c>
      <c r="D8" s="6">
        <v>168</v>
      </c>
      <c r="E8" s="7" t="s">
        <v>13</v>
      </c>
    </row>
    <row r="9" ht="16.5" spans="1:5">
      <c r="A9" s="5">
        <v>181297</v>
      </c>
      <c r="B9" s="5">
        <f>VLOOKUP(A9,[2]Sheet1!$B$1:$C$65536,2,0)</f>
        <v>9918040</v>
      </c>
      <c r="C9" s="6" t="s">
        <v>35</v>
      </c>
      <c r="D9" s="6">
        <v>188</v>
      </c>
      <c r="E9" s="7" t="s">
        <v>13</v>
      </c>
    </row>
    <row r="10" ht="16.5" spans="1:5">
      <c r="A10" s="5">
        <v>150093</v>
      </c>
      <c r="B10" s="5">
        <f>VLOOKUP(A10,[2]Sheet1!$B$1:$C$65536,2,0)</f>
        <v>9918038</v>
      </c>
      <c r="C10" s="6" t="s">
        <v>36</v>
      </c>
      <c r="D10" s="6">
        <v>168</v>
      </c>
      <c r="E10" s="7" t="s">
        <v>13</v>
      </c>
    </row>
    <row r="11" ht="16.5" spans="1:5">
      <c r="A11" s="5">
        <v>181299</v>
      </c>
      <c r="B11" s="5">
        <f>VLOOKUP(A11,[2]Sheet1!$B$1:$C$65536,2,0)</f>
        <v>9918039</v>
      </c>
      <c r="C11" s="6" t="s">
        <v>37</v>
      </c>
      <c r="D11" s="6">
        <v>198</v>
      </c>
      <c r="E11" s="7" t="s">
        <v>13</v>
      </c>
    </row>
    <row r="12" ht="16.5" spans="1:5">
      <c r="A12" s="5">
        <v>232483</v>
      </c>
      <c r="B12" s="5">
        <f>VLOOKUP(A12,[2]Sheet1!$B$1:$C$65536,2,0)</f>
        <v>9918071</v>
      </c>
      <c r="C12" s="6" t="s">
        <v>38</v>
      </c>
      <c r="D12" s="6">
        <v>198</v>
      </c>
      <c r="E12" s="7" t="s">
        <v>13</v>
      </c>
    </row>
    <row r="13" ht="16.5" spans="1:5">
      <c r="A13" s="5">
        <v>204080</v>
      </c>
      <c r="B13" s="5">
        <f>VLOOKUP(A13,[2]Sheet1!$B$1:$C$65536,2,0)</f>
        <v>9918056</v>
      </c>
      <c r="C13" s="6" t="s">
        <v>39</v>
      </c>
      <c r="D13" s="6">
        <v>228</v>
      </c>
      <c r="E13" s="7" t="s">
        <v>13</v>
      </c>
    </row>
    <row r="14" ht="16.5" spans="1:5">
      <c r="A14" s="5">
        <v>204078</v>
      </c>
      <c r="B14" s="5">
        <f>VLOOKUP(A14,[2]Sheet1!$B$1:$C$65536,2,0)</f>
        <v>9918058</v>
      </c>
      <c r="C14" s="6" t="s">
        <v>40</v>
      </c>
      <c r="D14" s="6">
        <v>218</v>
      </c>
      <c r="E14" s="7" t="s">
        <v>13</v>
      </c>
    </row>
    <row r="15" ht="16.5" spans="1:5">
      <c r="A15" s="5">
        <v>204077</v>
      </c>
      <c r="B15" s="5">
        <f>VLOOKUP(A15,[2]Sheet1!$B$1:$C$65536,2,0)</f>
        <v>9918057</v>
      </c>
      <c r="C15" s="6" t="s">
        <v>41</v>
      </c>
      <c r="D15" s="6">
        <v>298</v>
      </c>
      <c r="E15" s="7" t="s">
        <v>13</v>
      </c>
    </row>
    <row r="16" ht="16.5" spans="1:5">
      <c r="A16" s="5">
        <v>204079</v>
      </c>
      <c r="B16" s="5">
        <f>VLOOKUP(A16,[2]Sheet1!$B$1:$C$65536,2,0)</f>
        <v>9918055</v>
      </c>
      <c r="C16" s="6" t="s">
        <v>42</v>
      </c>
      <c r="D16" s="6">
        <v>338</v>
      </c>
      <c r="E16" s="7" t="s">
        <v>13</v>
      </c>
    </row>
    <row r="17" ht="16.5" spans="1:5">
      <c r="A17" s="5">
        <v>172377</v>
      </c>
      <c r="B17" s="5">
        <f>VLOOKUP(A17,[2]Sheet1!$B$1:$C$65536,2,0)</f>
        <v>9918024</v>
      </c>
      <c r="C17" s="6" t="s">
        <v>43</v>
      </c>
      <c r="D17" s="6">
        <v>198</v>
      </c>
      <c r="E17" s="7" t="s">
        <v>13</v>
      </c>
    </row>
    <row r="18" ht="16.5" spans="1:5">
      <c r="A18" s="5">
        <v>181291</v>
      </c>
      <c r="B18" s="5">
        <f>VLOOKUP(A18,[2]Sheet1!$B$1:$C$65536,2,0)</f>
        <v>9917995</v>
      </c>
      <c r="C18" s="6" t="s">
        <v>44</v>
      </c>
      <c r="D18" s="6">
        <v>298</v>
      </c>
      <c r="E18" s="7" t="s">
        <v>13</v>
      </c>
    </row>
    <row r="19" ht="16.5" spans="1:5">
      <c r="A19" s="5">
        <v>150087</v>
      </c>
      <c r="B19" s="5">
        <f>VLOOKUP(A19,[2]Sheet1!$B$1:$C$65536,2,0)</f>
        <v>9918051</v>
      </c>
      <c r="C19" s="6" t="s">
        <v>45</v>
      </c>
      <c r="D19" s="6">
        <v>188</v>
      </c>
      <c r="E19" s="7" t="s">
        <v>13</v>
      </c>
    </row>
    <row r="20" ht="16.5" spans="1:5">
      <c r="A20" s="5">
        <v>150102</v>
      </c>
      <c r="B20" s="5">
        <f>VLOOKUP(A20,[2]Sheet1!$B$1:$C$65536,2,0)</f>
        <v>9918053</v>
      </c>
      <c r="C20" s="6" t="s">
        <v>46</v>
      </c>
      <c r="D20" s="6">
        <v>328</v>
      </c>
      <c r="E20" s="7" t="s">
        <v>13</v>
      </c>
    </row>
  </sheetData>
  <mergeCells count="1"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太极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2023-01-31T10:44:00Z</dcterms:created>
  <dcterms:modified xsi:type="dcterms:W3CDTF">2023-02-25T08:59:03Z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_IPGFID">
    <vt:lpwstr>[DocID]=1F379F9D-F920-4DE0-B54C-AE5A8F0431D6</vt:lpwstr>
  </property>
  <property fmtid="{D5CDD505-2E9C-101B-9397-08002B2CF9AE}" pid="4" name="_IPGLAB_P-863A_E-1_CV-59DD8DC1_CN-78A21C20">
    <vt:lpwstr>YpKpZxVVlULrsR9RonAwYpqDVvbcJLwaEl2B7XPJhKk+1WYj+GoYApH2Bmc5XeKvvxFEXsb2i+PdHmP0sK81aq3UFbYIMtrk3UG6jbMd6KA=</vt:lpwstr>
  </property>
  <property fmtid="{D5CDD505-2E9C-101B-9397-08002B2CF9AE}" pid="5" name="ICV">
    <vt:lpwstr>25809518B3264A4A94AD04F7686E928D</vt:lpwstr>
  </property>
</Properties>
</file>