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activeTab="1"/>
  </bookViews>
  <sheets>
    <sheet name="门店任务" sheetId="1" r:id="rId1"/>
    <sheet name="奖励明细" sheetId="2" r:id="rId2"/>
  </sheets>
  <externalReferences>
    <externalReference r:id="rId3"/>
  </externalReferences>
  <definedNames>
    <definedName name="_xlnm._FilterDatabase" localSheetId="0" hidden="1">门店任务!$A$1:$M$144</definedName>
    <definedName name="_xlnm._FilterDatabase" localSheetId="1" hidden="1">奖励明细!$A$13:$Q$40</definedName>
  </definedNames>
  <calcPr calcId="144525"/>
</workbook>
</file>

<file path=xl/sharedStrings.xml><?xml version="1.0" encoding="utf-8"?>
<sst xmlns="http://schemas.openxmlformats.org/spreadsheetml/2006/main" count="506" uniqueCount="297">
  <si>
    <t>序号</t>
  </si>
  <si>
    <t>门店ID</t>
  </si>
  <si>
    <t>门店名称</t>
  </si>
  <si>
    <t>地址</t>
  </si>
  <si>
    <t>片区名称</t>
  </si>
  <si>
    <t>171745 益血生胶囊9.15-9.30任务</t>
  </si>
  <si>
    <t>14-30达成</t>
  </si>
  <si>
    <t>14-30达成率</t>
  </si>
  <si>
    <t>9.14-10.31</t>
  </si>
  <si>
    <t>达成率</t>
  </si>
  <si>
    <t>9.14-10.31（扣除10月1日-10月16日）</t>
  </si>
  <si>
    <t>9-10月扣除10.1-10.16达成率</t>
  </si>
  <si>
    <t>备注：10月1-16日按晒单政策，奖励已在存健康发放，不计入本次考核的奖励及任务中</t>
  </si>
  <si>
    <t>紫薇东路</t>
  </si>
  <si>
    <t>旗舰片区</t>
  </si>
  <si>
    <t>西部店</t>
  </si>
  <si>
    <r>
      <rPr>
        <sz val="10"/>
        <rFont val="宋体"/>
        <charset val="134"/>
      </rPr>
      <t>成都市五块石蓉北商贸大道二段228号</t>
    </r>
    <r>
      <rPr>
        <sz val="10"/>
        <rFont val="Arial"/>
        <charset val="134"/>
      </rPr>
      <t xml:space="preserve">			</t>
    </r>
    <r>
      <rPr>
        <sz val="10"/>
        <rFont val="宋体"/>
        <charset val="134"/>
      </rPr>
      <t xml:space="preserve"> </t>
    </r>
  </si>
  <si>
    <t>西门一片</t>
  </si>
  <si>
    <t>长寿路</t>
  </si>
  <si>
    <t>成华区华油路药店</t>
  </si>
  <si>
    <t>华区华油路6号附10号</t>
  </si>
  <si>
    <t>都江堰幸福镇翔凤路药店</t>
  </si>
  <si>
    <t>都江堰幸福镇翔风路745号（民主小区）</t>
  </si>
  <si>
    <t>城郊一片</t>
  </si>
  <si>
    <t>梨花街</t>
  </si>
  <si>
    <t>成都市锦江区梨花街2号附11号</t>
  </si>
  <si>
    <t>郫县郫筒镇一环路东南段药店</t>
  </si>
  <si>
    <t>四川太极大药房连锁有限公司郫县郫筒镇一环路东南段</t>
  </si>
  <si>
    <t>西门二片</t>
  </si>
  <si>
    <t>锦江区观音桥街药店</t>
  </si>
  <si>
    <t>锦江区观音桥街94、96、98号</t>
  </si>
  <si>
    <t>东南片区</t>
  </si>
  <si>
    <t xml:space="preserve">永康东路药店 </t>
  </si>
  <si>
    <t>永康附近</t>
  </si>
  <si>
    <t>崇州片区</t>
  </si>
  <si>
    <t>金马河</t>
  </si>
  <si>
    <t>成华区金马河路8号附22号1楼</t>
  </si>
  <si>
    <t>彭州致和路店</t>
  </si>
  <si>
    <t>四川省成都市彭州市致和镇南三环路二段207号1层、215号1层</t>
  </si>
  <si>
    <t>静沙路</t>
  </si>
  <si>
    <t>四川省成都市锦江区静沙南路48号</t>
  </si>
  <si>
    <t>新下街</t>
  </si>
  <si>
    <t>成都市高新区新下街353号</t>
  </si>
  <si>
    <t>沙河源药店</t>
  </si>
  <si>
    <t>成都市蓉北商贸大道二段278号4-1、4-2商铺</t>
  </si>
  <si>
    <t>成华区万科路药店</t>
  </si>
  <si>
    <t>成华区万科路4号39栋1层5号</t>
  </si>
  <si>
    <t>锦江区水杉街药店</t>
  </si>
  <si>
    <t>锦江区水杉街521、523号</t>
  </si>
  <si>
    <t>大邑县沙渠镇方圆路药店</t>
  </si>
  <si>
    <t>大邑县沙渠镇利民街94、96号</t>
  </si>
  <si>
    <t>三医院店（青龙街）</t>
  </si>
  <si>
    <t>四川省成都市青羊区青龙街27号附3号</t>
  </si>
  <si>
    <t>四川太极浆洗街药店</t>
  </si>
  <si>
    <r>
      <rPr>
        <sz val="10"/>
        <rFont val="宋体"/>
        <charset val="134"/>
      </rPr>
      <t>成都市武侯区浆洗街20号附4号、5号</t>
    </r>
    <r>
      <rPr>
        <sz val="10"/>
        <rFont val="Arial"/>
        <charset val="134"/>
      </rPr>
      <t xml:space="preserve">			</t>
    </r>
    <r>
      <rPr>
        <sz val="10"/>
        <rFont val="宋体"/>
        <charset val="134"/>
      </rPr>
      <t xml:space="preserve">
</t>
    </r>
  </si>
  <si>
    <t>都江堰市蒲阳路药店</t>
  </si>
  <si>
    <t>都江堰蒲阳路</t>
  </si>
  <si>
    <t>倪家桥</t>
  </si>
  <si>
    <t>成都市武侯区倪家桥路12号附3号</t>
  </si>
  <si>
    <t>丝竹路</t>
  </si>
  <si>
    <t>四川省成都市武侯区丝竹路11、12号1层</t>
  </si>
  <si>
    <t>青羊区童子街</t>
  </si>
  <si>
    <t>成都市青羊区忠烈祠西街34号</t>
  </si>
  <si>
    <t>科华北路</t>
  </si>
  <si>
    <t>成都市武侯区科华北路58号附8号</t>
  </si>
  <si>
    <t>金牛区黄苑东街药店</t>
  </si>
  <si>
    <t>大邑县安仁镇千禧街药店</t>
  </si>
  <si>
    <t>大邑安仁镇千禧街273号</t>
  </si>
  <si>
    <t>双林路药店</t>
  </si>
  <si>
    <t>成都市成华区双林路33号1楼</t>
  </si>
  <si>
    <t>五津西路药店</t>
  </si>
  <si>
    <t>成都市新津县五津西路234、236、238号一、二楼</t>
  </si>
  <si>
    <t>新津片区</t>
  </si>
  <si>
    <t>成华区二环路北四段药店（汇融名城）</t>
  </si>
  <si>
    <t>成华区二环路北四段9号1栋A区一楼11、12号</t>
  </si>
  <si>
    <t>旗舰店</t>
  </si>
  <si>
    <t>成都市上东大街232号（新良大厦一楼）</t>
  </si>
  <si>
    <t>天顺路店</t>
  </si>
  <si>
    <t>温江店</t>
  </si>
  <si>
    <t>温江区凤溪大道北段517-523号“上上城”</t>
  </si>
  <si>
    <t>红高东路</t>
  </si>
  <si>
    <t>郫都区</t>
  </si>
  <si>
    <t>泰和二街</t>
  </si>
  <si>
    <t>成都高新区泰和二街139号1层</t>
  </si>
  <si>
    <t>新津邓双镇岷江店</t>
  </si>
  <si>
    <t>新津县邓双镇飞雪路5号6栋23、24号</t>
  </si>
  <si>
    <t>青羊区北东街店</t>
  </si>
  <si>
    <r>
      <rPr>
        <sz val="10"/>
        <rFont val="宋体"/>
        <charset val="134"/>
      </rPr>
      <t>青羊区北东街48、50号</t>
    </r>
    <r>
      <rPr>
        <sz val="10"/>
        <rFont val="Arial"/>
        <charset val="134"/>
      </rPr>
      <t xml:space="preserve">			</t>
    </r>
    <r>
      <rPr>
        <sz val="10"/>
        <rFont val="宋体"/>
        <charset val="134"/>
      </rPr>
      <t xml:space="preserve"> </t>
    </r>
  </si>
  <si>
    <t>青羊区十二桥药店</t>
  </si>
  <si>
    <t>都江堰宝莲路</t>
  </si>
  <si>
    <t>都江堰市永丰街道宝莲路543,545号</t>
  </si>
  <si>
    <t>雅安市太极智慧云医药科技有限公司</t>
  </si>
  <si>
    <t>雅安</t>
  </si>
  <si>
    <t>怀远店</t>
  </si>
  <si>
    <r>
      <rPr>
        <sz val="10"/>
        <rFont val="宋体"/>
        <charset val="134"/>
      </rPr>
      <t>崇州市怀远镇新正东街202号</t>
    </r>
    <r>
      <rPr>
        <sz val="10"/>
        <rFont val="Arial"/>
        <charset val="134"/>
      </rPr>
      <t xml:space="preserve">			</t>
    </r>
    <r>
      <rPr>
        <sz val="10"/>
        <rFont val="宋体"/>
        <charset val="134"/>
      </rPr>
      <t xml:space="preserve"> </t>
    </r>
  </si>
  <si>
    <t>大邑县晋原镇子龙路店</t>
  </si>
  <si>
    <t>大邑县子龙街59号</t>
  </si>
  <si>
    <t>都江堰药店</t>
  </si>
  <si>
    <t>都江堰市都江堰大道幸福公寓85号</t>
  </si>
  <si>
    <t>光华西一路</t>
  </si>
  <si>
    <t>成都市青羊区光华西一路1号1层</t>
  </si>
  <si>
    <t>四川太极大邑县晋原镇北街药店</t>
  </si>
  <si>
    <t>四川省成都市大邑县晋原镇北街307、309、311号</t>
  </si>
  <si>
    <t>成华区华康路药店</t>
  </si>
  <si>
    <t>成华区龙潭寺华康路8号附1-7、1-8号</t>
  </si>
  <si>
    <t>邛崃翠荫街</t>
  </si>
  <si>
    <t>邛崃市文君街道办翠荫街352、354号</t>
  </si>
  <si>
    <t>崇州市崇阳镇尚贤坊街药店</t>
  </si>
  <si>
    <t>崇州市崇阳镇尚贤坊街89号</t>
  </si>
  <si>
    <t>金巷西街店</t>
  </si>
  <si>
    <t>成都市大邑县晋原街道金巷西街1号</t>
  </si>
  <si>
    <t>锦江区庆云南街药店</t>
  </si>
  <si>
    <t>锦江区庆云南街69号</t>
  </si>
  <si>
    <t>金牛区金沙路药店</t>
  </si>
  <si>
    <t>中和大道药店</t>
  </si>
  <si>
    <t>成都市高新区中和大道189号1栋1层4号</t>
  </si>
  <si>
    <t>双流县西航港街道锦华路一段药店</t>
  </si>
  <si>
    <t>成都市双流县西航港街道锦华路一段73号</t>
  </si>
  <si>
    <t>大邑蜀望路店</t>
  </si>
  <si>
    <t>四川省成都市大邑县晋原街道蜀望路56、58号</t>
  </si>
  <si>
    <t>四川太极新都区新都街道万和北路药店</t>
  </si>
  <si>
    <t>新都区新都街道万和北路313号</t>
  </si>
  <si>
    <t>郫县郫筒镇东大街药店</t>
  </si>
  <si>
    <t>郫县郫筒镇东大街436号</t>
  </si>
  <si>
    <t>西林一街</t>
  </si>
  <si>
    <t>成都市成华区西林一街29号附19号</t>
  </si>
  <si>
    <t>医贸大道店</t>
  </si>
  <si>
    <t>四川省成都市新都区斑竹园街道医贸大道205、207号</t>
  </si>
  <si>
    <t>都江堰市蒲阳镇堰问道西路药店</t>
  </si>
  <si>
    <t>都江堰问道西路11、13、15、17号</t>
  </si>
  <si>
    <t>高攀西巷</t>
  </si>
  <si>
    <t>土龙路药店</t>
  </si>
  <si>
    <t>贝森北路</t>
  </si>
  <si>
    <t>金牛区交大路第三药店</t>
  </si>
  <si>
    <t>蜀辉路店</t>
  </si>
  <si>
    <t>青羊区蜀辉路15号、17号</t>
  </si>
  <si>
    <t>培华东路店（六医院店）</t>
  </si>
  <si>
    <t>四川省成都市成华区培华东路6号附8号1层</t>
  </si>
  <si>
    <t>大邑县晋原镇内蒙古大道桃源药店</t>
  </si>
  <si>
    <t>大邑县晋原镇内蒙古大道36号</t>
  </si>
  <si>
    <t>元华二巷</t>
  </si>
  <si>
    <t>公司成都高新区元华二巷76号</t>
  </si>
  <si>
    <t>红星店</t>
  </si>
  <si>
    <r>
      <rPr>
        <sz val="10"/>
        <rFont val="宋体"/>
        <charset val="134"/>
      </rPr>
      <t>成都市红星路一段16号（中医院旁）</t>
    </r>
    <r>
      <rPr>
        <sz val="10"/>
        <rFont val="Arial"/>
        <charset val="134"/>
      </rPr>
      <t xml:space="preserve">			</t>
    </r>
    <r>
      <rPr>
        <sz val="10"/>
        <rFont val="宋体"/>
        <charset val="134"/>
      </rPr>
      <t xml:space="preserve"> </t>
    </r>
  </si>
  <si>
    <t>锦江区柳翠路药店</t>
  </si>
  <si>
    <t xml:space="preserve">锦江区柳翠路133号
</t>
  </si>
  <si>
    <t>武侯区佳灵路</t>
  </si>
  <si>
    <t>大石西路药店</t>
  </si>
  <si>
    <t>成都市青羊区大石西路80号附2号</t>
  </si>
  <si>
    <t>蜀源路店</t>
  </si>
  <si>
    <t>成都市青羊区蜀源路107号1层</t>
  </si>
  <si>
    <t>蜀兴路店</t>
  </si>
  <si>
    <t>成都市青羊区蜀鑫路8号9栋1层附101号、附102号、附103号</t>
  </si>
  <si>
    <t>新津武阳西路</t>
  </si>
  <si>
    <t>成都市新津县五津镇武阳西路146号</t>
  </si>
  <si>
    <t>四川太极高新区中和公济桥路药店</t>
  </si>
  <si>
    <t>成都市高新区中和公济桥路109号</t>
  </si>
  <si>
    <t>邛崃市临邛镇凤凰大道药店</t>
  </si>
  <si>
    <t>四川省成都市邛崃市文君街道凤凰大道480号附2号、482号</t>
  </si>
  <si>
    <t>都江堰景中路店</t>
  </si>
  <si>
    <t>都江堰景中路128，130,132,134号</t>
  </si>
  <si>
    <t>大邑县晋源镇东壕沟段药店</t>
  </si>
  <si>
    <t xml:space="preserve">大邑县晋原镇东壕沟北段 </t>
  </si>
  <si>
    <t>崇州中心店</t>
  </si>
  <si>
    <t>崇州市文化西街15-23号</t>
  </si>
  <si>
    <t>温江区公平街道江安路药店</t>
  </si>
  <si>
    <t>成都市温江区江安路187号</t>
  </si>
  <si>
    <t>清江东路药店</t>
  </si>
  <si>
    <t>尚锦路店</t>
  </si>
  <si>
    <t>武侯区科华街药店</t>
  </si>
  <si>
    <t>成都市武侯区科华街1号附11号</t>
  </si>
  <si>
    <t>新都区新繁镇繁江北路药店</t>
  </si>
  <si>
    <t>新都区新繁镇繁江北路115、117、119号</t>
  </si>
  <si>
    <t>邛崃中心药店</t>
  </si>
  <si>
    <r>
      <rPr>
        <sz val="10"/>
        <rFont val="宋体"/>
        <charset val="134"/>
      </rPr>
      <t>邛崃市临邛镇东街176号附1-3号</t>
    </r>
    <r>
      <rPr>
        <sz val="10"/>
        <rFont val="Arial"/>
        <charset val="134"/>
      </rPr>
      <t xml:space="preserve">			</t>
    </r>
    <r>
      <rPr>
        <sz val="10"/>
        <rFont val="宋体"/>
        <charset val="134"/>
      </rPr>
      <t xml:space="preserve">
</t>
    </r>
  </si>
  <si>
    <t>花照壁</t>
  </si>
  <si>
    <t>光华北五路店</t>
  </si>
  <si>
    <t>四川省成都市青羊区光华北五路1号</t>
  </si>
  <si>
    <t>新乐中街药店</t>
  </si>
  <si>
    <t>高新区新乐中街246、248、250号</t>
  </si>
  <si>
    <t>成华杉板桥南一路店</t>
  </si>
  <si>
    <t>成华区杉板桥南一路167号-169号</t>
  </si>
  <si>
    <t>成都成汉太极大药房有限公司</t>
  </si>
  <si>
    <t>观音阁店</t>
  </si>
  <si>
    <t>四川省成都市大邑县晋原街道观音阁街西段158、160号</t>
  </si>
  <si>
    <t>锦江区劼人路药店</t>
  </si>
  <si>
    <t>锦江区劼人路15号</t>
  </si>
  <si>
    <t>双楠店</t>
  </si>
  <si>
    <t>成都市武侯区双楠路287号</t>
  </si>
  <si>
    <t>沙湾东一路</t>
  </si>
  <si>
    <t>大邑南街店</t>
  </si>
  <si>
    <t>四川省成都市大邑县晋原街道南街398号、400号1层</t>
  </si>
  <si>
    <t>四川太极新津五津西路二店</t>
  </si>
  <si>
    <t>成都市新津县五津镇西路184、186号</t>
  </si>
  <si>
    <t>成华区华泰路药店</t>
  </si>
  <si>
    <t>成华区华泰路23号附1号</t>
  </si>
  <si>
    <t>新园大道药店</t>
  </si>
  <si>
    <t>高新区新园大道220、222、224号</t>
  </si>
  <si>
    <t>新都区马超东路店</t>
  </si>
  <si>
    <t>新都区马超东路518号25-1-3，1-4号</t>
  </si>
  <si>
    <t>东昌路店</t>
  </si>
  <si>
    <t>四川省成都市成华区东昌路53号</t>
  </si>
  <si>
    <t>光华药店</t>
  </si>
  <si>
    <t>金丝街药店</t>
  </si>
  <si>
    <t>成都市青羊区金丝街2号附3、4、5号</t>
  </si>
  <si>
    <t>兴义镇万兴路药店</t>
  </si>
  <si>
    <t>成都市新津县兴义镇万兴路272号</t>
  </si>
  <si>
    <t>花照壁中横街</t>
  </si>
  <si>
    <t>成华区羊子山西路药店（兴元华盛）</t>
  </si>
  <si>
    <t>成华区羊子山西路116号、洪山北路224号</t>
  </si>
  <si>
    <t>武侯区顺和街店</t>
  </si>
  <si>
    <t>都江堰聚源镇药店</t>
  </si>
  <si>
    <t>都江堰聚源镇中心街B2区联建房10栋1楼5、6号</t>
  </si>
  <si>
    <t>经一路店</t>
  </si>
  <si>
    <t>成都市青羊区经一路305号</t>
  </si>
  <si>
    <t>驷马桥店</t>
  </si>
  <si>
    <t>四川省成都市成华区驷马桥三路273号</t>
  </si>
  <si>
    <t>锦江区榕声路店</t>
  </si>
  <si>
    <t>锦江区榕声路58，62号</t>
  </si>
  <si>
    <t>杏林路</t>
  </si>
  <si>
    <t>邛崃市文君街道杏林路93、95号</t>
  </si>
  <si>
    <t>高新区大源北街药店</t>
  </si>
  <si>
    <t>高新区大源北街48号</t>
  </si>
  <si>
    <t>大悦路店</t>
  </si>
  <si>
    <t>银河北街</t>
  </si>
  <si>
    <t>邛崃市临邛镇洪川小区药店</t>
  </si>
  <si>
    <t xml:space="preserve">邛崃市洪川小区D9楼10号
</t>
  </si>
  <si>
    <t>邛崃市羊安镇永康大道药店</t>
  </si>
  <si>
    <t>邛崃市羊安镇永康大道42#楼5-2号</t>
  </si>
  <si>
    <t>高新区民丰大道西段药店</t>
  </si>
  <si>
    <t>光华村街药店</t>
  </si>
  <si>
    <t>通盈街药店</t>
  </si>
  <si>
    <t>成都市锦江区通盈街642号</t>
  </si>
  <si>
    <t>四川太极金牛区蜀汉路药店</t>
  </si>
  <si>
    <t>枣子巷药店</t>
  </si>
  <si>
    <t>大邑县晋原镇通达东路五段药店</t>
  </si>
  <si>
    <t xml:space="preserve">大邑县晋原镇通达路五段1号4栋5单元1层44号
</t>
  </si>
  <si>
    <t>四川太极金牛区银沙路药店</t>
  </si>
  <si>
    <t>成华区崔家店路药店</t>
  </si>
  <si>
    <t xml:space="preserve">成华区成华大道139号阳光舜苑1楼13、14号 </t>
  </si>
  <si>
    <t>双流区东升街道三强西路药店</t>
  </si>
  <si>
    <t>双流县东升街道三强西路90、92号1层</t>
  </si>
  <si>
    <t>都江堰奎光路中段药店</t>
  </si>
  <si>
    <t>都江堰奎光路中段256、258、260、262号</t>
  </si>
  <si>
    <t>宏济路</t>
  </si>
  <si>
    <t>四川省成都市锦江区宏济中路108号1栋1层</t>
  </si>
  <si>
    <t>成华区万宇路药店</t>
  </si>
  <si>
    <t>成华区万宇路96号</t>
  </si>
  <si>
    <t>金带街药店</t>
  </si>
  <si>
    <t>崇州市金带街一品江山5号\6号\7号</t>
  </si>
  <si>
    <t>华泰路二药店</t>
  </si>
  <si>
    <t>四川省成都市成华区华泰路1号附22号</t>
  </si>
  <si>
    <t>大邑县晋原镇东街药店</t>
  </si>
  <si>
    <t>四川省成都市大邑县晋原镇东街304号</t>
  </si>
  <si>
    <t>金祥店</t>
  </si>
  <si>
    <t>成都市青羊区金祥路14号附1号</t>
  </si>
  <si>
    <t>大邑县新场镇文昌街药店</t>
  </si>
  <si>
    <t>大邑县新场镇文昌街2、4号，万源街下段131、133号</t>
  </si>
  <si>
    <t>五福桥东路</t>
  </si>
  <si>
    <t xml:space="preserve">成都市金牛区五福桥东路9号附200号1层 </t>
  </si>
  <si>
    <t>大华街药店</t>
  </si>
  <si>
    <t>武侯区大华街路10号</t>
  </si>
  <si>
    <t>剑南大道店</t>
  </si>
  <si>
    <t>成都高新区剑南大道1545号1层、1549号1楼</t>
  </si>
  <si>
    <t>大药房连锁有限公司武侯区聚萃街药店</t>
  </si>
  <si>
    <t>成都市武侯区聚萃街377号</t>
  </si>
  <si>
    <t>蜀州中路店</t>
  </si>
  <si>
    <t>崇州市崇阳镇蜀州中路126号</t>
  </si>
  <si>
    <t>潘家街店</t>
  </si>
  <si>
    <t>大邑县晋原镇潘家街</t>
  </si>
  <si>
    <t>四川太极三江店</t>
  </si>
  <si>
    <t>三江镇崇新路一段165号</t>
  </si>
  <si>
    <t>泰和二街2店</t>
  </si>
  <si>
    <t>水碾河</t>
  </si>
  <si>
    <t>四川省成都市成华区水碾河路25号附21号1层</t>
  </si>
  <si>
    <t>元通大道店</t>
  </si>
  <si>
    <t>四川省成都市大邑县青霞街道元通路南段278号</t>
  </si>
  <si>
    <t>逸都路店</t>
  </si>
  <si>
    <t>成都市武侯区逸都路1号1栋1楼1号</t>
  </si>
  <si>
    <t>片区</t>
  </si>
  <si>
    <r>
      <t>9</t>
    </r>
    <r>
      <rPr>
        <b/>
        <sz val="11"/>
        <rFont val="宋体"/>
        <charset val="134"/>
      </rPr>
      <t>月</t>
    </r>
    <r>
      <rPr>
        <b/>
        <sz val="11"/>
        <rFont val="Arial"/>
        <charset val="134"/>
      </rPr>
      <t>14</t>
    </r>
    <r>
      <rPr>
        <b/>
        <sz val="11"/>
        <rFont val="宋体"/>
        <charset val="134"/>
      </rPr>
      <t>日</t>
    </r>
    <r>
      <rPr>
        <b/>
        <sz val="11"/>
        <rFont val="Arial"/>
        <charset val="134"/>
      </rPr>
      <t>-30</t>
    </r>
    <r>
      <rPr>
        <b/>
        <sz val="11"/>
        <rFont val="宋体"/>
        <charset val="134"/>
      </rPr>
      <t>日任务</t>
    </r>
  </si>
  <si>
    <t>片区达标奖励</t>
  </si>
  <si>
    <t>门店奖励合计</t>
  </si>
  <si>
    <t>合计金额</t>
  </si>
  <si>
    <t>分片区14-30达成</t>
  </si>
  <si>
    <t>片区未达标80%需全额退回金额</t>
  </si>
  <si>
    <t>片区门店达成50%以上盒数</t>
  </si>
  <si>
    <t>片区门店达成50%以上奖励</t>
  </si>
  <si>
    <t>门店未达标50%需退回金额</t>
  </si>
  <si>
    <t>9月统计合计片区退回金额</t>
  </si>
  <si>
    <t>9-10月活动达成合计</t>
  </si>
  <si>
    <t>10月全额需退回金额</t>
  </si>
  <si>
    <t>备注</t>
  </si>
  <si>
    <t>门店活动时间：9.14-9.30，10.17-10.31</t>
  </si>
  <si>
    <t>合计</t>
  </si>
  <si>
    <t xml:space="preserve">备注：各片区完成80%以上需按比例退回，80%以下全额退回；
门店完成率50%以上需按比例退回，任务完成率50%以下全额退回；
</t>
  </si>
  <si>
    <t>永康东路药店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</si>
</sst>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Arial"/>
      <charset val="134"/>
    </font>
    <font>
      <sz val="1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9" fontId="0" fillId="0" borderId="1" xfId="3" applyFill="1" applyBorder="1" applyAlignment="1">
      <alignment horizontal="center" vertical="center"/>
    </xf>
    <xf numFmtId="9" fontId="11" fillId="0" borderId="1" xfId="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3" fillId="0" borderId="0" xfId="3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3" fillId="0" borderId="1" xfId="3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9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1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3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\Documents\WeChat%20Files\wxid_p69318xu2onb21\FileStorage\File\2023-11\xiaoshou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2"/>
      <sheetName val="Sheet1"/>
      <sheetName val="Sheet3"/>
    </sheetNames>
    <sheetDataSet>
      <sheetData sheetId="0"/>
      <sheetData sheetId="1"/>
      <sheetData sheetId="2"/>
      <sheetData sheetId="3">
        <row r="1">
          <cell r="A1" t="str">
            <v>门店id</v>
          </cell>
          <cell r="B1" t="str">
            <v>求和项:数量</v>
          </cell>
        </row>
        <row r="2">
          <cell r="A2">
            <v>54</v>
          </cell>
          <cell r="B2">
            <v>3</v>
          </cell>
        </row>
        <row r="3">
          <cell r="A3">
            <v>307</v>
          </cell>
          <cell r="B3">
            <v>14</v>
          </cell>
        </row>
        <row r="4">
          <cell r="A4">
            <v>311</v>
          </cell>
          <cell r="B4">
            <v>11</v>
          </cell>
        </row>
        <row r="5">
          <cell r="A5">
            <v>329</v>
          </cell>
          <cell r="B5">
            <v>5</v>
          </cell>
        </row>
        <row r="6">
          <cell r="A6">
            <v>337</v>
          </cell>
          <cell r="B6">
            <v>14</v>
          </cell>
        </row>
        <row r="7">
          <cell r="A7">
            <v>339</v>
          </cell>
          <cell r="B7">
            <v>8</v>
          </cell>
        </row>
        <row r="8">
          <cell r="A8">
            <v>341</v>
          </cell>
          <cell r="B8">
            <v>2</v>
          </cell>
        </row>
        <row r="9">
          <cell r="A9">
            <v>343</v>
          </cell>
          <cell r="B9">
            <v>0</v>
          </cell>
        </row>
        <row r="10">
          <cell r="A10">
            <v>351</v>
          </cell>
          <cell r="B10">
            <v>4</v>
          </cell>
        </row>
        <row r="11">
          <cell r="A11">
            <v>355</v>
          </cell>
          <cell r="B11">
            <v>4</v>
          </cell>
        </row>
        <row r="12">
          <cell r="A12">
            <v>357</v>
          </cell>
          <cell r="B12">
            <v>2</v>
          </cell>
        </row>
        <row r="13">
          <cell r="A13">
            <v>371</v>
          </cell>
          <cell r="B13">
            <v>0</v>
          </cell>
        </row>
        <row r="14">
          <cell r="A14">
            <v>377</v>
          </cell>
          <cell r="B14">
            <v>1</v>
          </cell>
        </row>
        <row r="15">
          <cell r="A15">
            <v>379</v>
          </cell>
          <cell r="B15">
            <v>3</v>
          </cell>
        </row>
        <row r="16">
          <cell r="A16">
            <v>385</v>
          </cell>
          <cell r="B16">
            <v>8</v>
          </cell>
        </row>
        <row r="17">
          <cell r="A17">
            <v>387</v>
          </cell>
          <cell r="B17">
            <v>2</v>
          </cell>
        </row>
        <row r="18">
          <cell r="A18">
            <v>399</v>
          </cell>
          <cell r="B18">
            <v>3</v>
          </cell>
        </row>
        <row r="19">
          <cell r="A19">
            <v>514</v>
          </cell>
          <cell r="B19">
            <v>7</v>
          </cell>
        </row>
        <row r="20">
          <cell r="A20">
            <v>517</v>
          </cell>
          <cell r="B20">
            <v>7</v>
          </cell>
        </row>
        <row r="21">
          <cell r="A21">
            <v>570</v>
          </cell>
          <cell r="B21">
            <v>2</v>
          </cell>
        </row>
        <row r="22">
          <cell r="A22">
            <v>572</v>
          </cell>
          <cell r="B22">
            <v>3</v>
          </cell>
        </row>
        <row r="23">
          <cell r="A23">
            <v>578</v>
          </cell>
          <cell r="B23">
            <v>12</v>
          </cell>
        </row>
        <row r="24">
          <cell r="A24">
            <v>581</v>
          </cell>
          <cell r="B24">
            <v>7</v>
          </cell>
        </row>
        <row r="25">
          <cell r="A25">
            <v>582</v>
          </cell>
          <cell r="B25">
            <v>7</v>
          </cell>
        </row>
        <row r="26">
          <cell r="A26">
            <v>591</v>
          </cell>
          <cell r="B26">
            <v>2</v>
          </cell>
        </row>
        <row r="27">
          <cell r="A27">
            <v>594</v>
          </cell>
          <cell r="B27">
            <v>6</v>
          </cell>
        </row>
        <row r="28">
          <cell r="A28">
            <v>598</v>
          </cell>
          <cell r="B28">
            <v>10</v>
          </cell>
        </row>
        <row r="29">
          <cell r="A29">
            <v>706</v>
          </cell>
          <cell r="B29">
            <v>8</v>
          </cell>
        </row>
        <row r="30">
          <cell r="A30">
            <v>707</v>
          </cell>
          <cell r="B30">
            <v>10</v>
          </cell>
        </row>
        <row r="31">
          <cell r="A31">
            <v>709</v>
          </cell>
          <cell r="B31">
            <v>1</v>
          </cell>
        </row>
        <row r="32">
          <cell r="A32">
            <v>710</v>
          </cell>
          <cell r="B32">
            <v>1</v>
          </cell>
        </row>
        <row r="33">
          <cell r="A33">
            <v>712</v>
          </cell>
          <cell r="B33">
            <v>1</v>
          </cell>
        </row>
        <row r="34">
          <cell r="A34">
            <v>716</v>
          </cell>
          <cell r="B34">
            <v>10</v>
          </cell>
        </row>
        <row r="35">
          <cell r="A35">
            <v>723</v>
          </cell>
          <cell r="B35">
            <v>2</v>
          </cell>
        </row>
        <row r="36">
          <cell r="A36">
            <v>724</v>
          </cell>
          <cell r="B36">
            <v>12</v>
          </cell>
        </row>
        <row r="37">
          <cell r="A37">
            <v>726</v>
          </cell>
          <cell r="B37">
            <v>2</v>
          </cell>
        </row>
        <row r="38">
          <cell r="A38">
            <v>727</v>
          </cell>
          <cell r="B38">
            <v>4</v>
          </cell>
        </row>
        <row r="39">
          <cell r="A39">
            <v>730</v>
          </cell>
          <cell r="B39">
            <v>2</v>
          </cell>
        </row>
        <row r="40">
          <cell r="A40">
            <v>738</v>
          </cell>
          <cell r="B40">
            <v>7</v>
          </cell>
        </row>
        <row r="41">
          <cell r="A41">
            <v>740</v>
          </cell>
          <cell r="B41">
            <v>4</v>
          </cell>
        </row>
        <row r="42">
          <cell r="A42">
            <v>742</v>
          </cell>
          <cell r="B42">
            <v>5</v>
          </cell>
        </row>
        <row r="43">
          <cell r="A43">
            <v>745</v>
          </cell>
          <cell r="B43">
            <v>2</v>
          </cell>
        </row>
        <row r="44">
          <cell r="A44">
            <v>746</v>
          </cell>
          <cell r="B44">
            <v>4</v>
          </cell>
        </row>
        <row r="45">
          <cell r="A45">
            <v>747</v>
          </cell>
          <cell r="B45">
            <v>2</v>
          </cell>
        </row>
        <row r="46">
          <cell r="A46">
            <v>754</v>
          </cell>
          <cell r="B46">
            <v>4</v>
          </cell>
        </row>
        <row r="47">
          <cell r="A47">
            <v>102479</v>
          </cell>
          <cell r="B47">
            <v>1</v>
          </cell>
        </row>
        <row r="48">
          <cell r="A48">
            <v>102564</v>
          </cell>
          <cell r="B48">
            <v>4</v>
          </cell>
        </row>
        <row r="49">
          <cell r="A49">
            <v>102565</v>
          </cell>
          <cell r="B49">
            <v>2</v>
          </cell>
        </row>
        <row r="50">
          <cell r="A50">
            <v>102567</v>
          </cell>
          <cell r="B50">
            <v>2</v>
          </cell>
        </row>
        <row r="51">
          <cell r="A51">
            <v>102935</v>
          </cell>
          <cell r="B51">
            <v>2</v>
          </cell>
        </row>
        <row r="52">
          <cell r="A52">
            <v>103199</v>
          </cell>
          <cell r="B52">
            <v>1</v>
          </cell>
        </row>
        <row r="53">
          <cell r="A53">
            <v>103639</v>
          </cell>
          <cell r="B53">
            <v>8</v>
          </cell>
        </row>
        <row r="54">
          <cell r="A54">
            <v>104428</v>
          </cell>
          <cell r="B54">
            <v>14</v>
          </cell>
        </row>
        <row r="55">
          <cell r="A55">
            <v>104430</v>
          </cell>
          <cell r="B55">
            <v>2</v>
          </cell>
        </row>
        <row r="56">
          <cell r="A56">
            <v>105751</v>
          </cell>
          <cell r="B56">
            <v>8</v>
          </cell>
        </row>
        <row r="57">
          <cell r="A57">
            <v>105910</v>
          </cell>
          <cell r="B57">
            <v>5</v>
          </cell>
        </row>
        <row r="58">
          <cell r="A58">
            <v>106066</v>
          </cell>
          <cell r="B58">
            <v>17</v>
          </cell>
        </row>
        <row r="59">
          <cell r="A59">
            <v>106399</v>
          </cell>
          <cell r="B59">
            <v>4</v>
          </cell>
        </row>
        <row r="60">
          <cell r="A60">
            <v>106485</v>
          </cell>
          <cell r="B60">
            <v>2</v>
          </cell>
        </row>
        <row r="61">
          <cell r="A61">
            <v>106568</v>
          </cell>
          <cell r="B61">
            <v>2</v>
          </cell>
        </row>
        <row r="62">
          <cell r="A62">
            <v>106865</v>
          </cell>
          <cell r="B62">
            <v>6</v>
          </cell>
        </row>
        <row r="63">
          <cell r="A63">
            <v>107658</v>
          </cell>
          <cell r="B63">
            <v>3</v>
          </cell>
        </row>
        <row r="64">
          <cell r="A64">
            <v>107728</v>
          </cell>
          <cell r="B64">
            <v>4</v>
          </cell>
        </row>
        <row r="65">
          <cell r="A65">
            <v>108656</v>
          </cell>
          <cell r="B65">
            <v>1</v>
          </cell>
        </row>
        <row r="66">
          <cell r="A66">
            <v>110378</v>
          </cell>
          <cell r="B66">
            <v>4</v>
          </cell>
        </row>
        <row r="67">
          <cell r="A67">
            <v>111219</v>
          </cell>
          <cell r="B67">
            <v>2</v>
          </cell>
        </row>
        <row r="68">
          <cell r="A68">
            <v>112888</v>
          </cell>
          <cell r="B68">
            <v>1</v>
          </cell>
        </row>
        <row r="69">
          <cell r="A69">
            <v>113008</v>
          </cell>
          <cell r="B69">
            <v>2</v>
          </cell>
        </row>
        <row r="70">
          <cell r="A70">
            <v>113025</v>
          </cell>
          <cell r="B70">
            <v>2</v>
          </cell>
        </row>
        <row r="71">
          <cell r="A71">
            <v>113299</v>
          </cell>
          <cell r="B71">
            <v>2</v>
          </cell>
        </row>
        <row r="72">
          <cell r="A72">
            <v>113833</v>
          </cell>
          <cell r="B72">
            <v>4</v>
          </cell>
        </row>
        <row r="73">
          <cell r="A73">
            <v>114286</v>
          </cell>
          <cell r="B73">
            <v>2</v>
          </cell>
        </row>
        <row r="74">
          <cell r="A74">
            <v>114622</v>
          </cell>
          <cell r="B74">
            <v>1</v>
          </cell>
        </row>
        <row r="75">
          <cell r="A75">
            <v>114685</v>
          </cell>
          <cell r="B75">
            <v>8</v>
          </cell>
        </row>
        <row r="76">
          <cell r="A76">
            <v>114844</v>
          </cell>
          <cell r="B76">
            <v>4</v>
          </cell>
        </row>
        <row r="77">
          <cell r="A77">
            <v>115971</v>
          </cell>
          <cell r="B77">
            <v>3</v>
          </cell>
        </row>
        <row r="78">
          <cell r="A78">
            <v>116919</v>
          </cell>
          <cell r="B78">
            <v>6</v>
          </cell>
        </row>
        <row r="79">
          <cell r="A79">
            <v>117184</v>
          </cell>
          <cell r="B79">
            <v>6</v>
          </cell>
        </row>
        <row r="80">
          <cell r="A80">
            <v>117310</v>
          </cell>
          <cell r="B80">
            <v>12</v>
          </cell>
        </row>
        <row r="81">
          <cell r="A81">
            <v>117637</v>
          </cell>
          <cell r="B81">
            <v>4</v>
          </cell>
        </row>
        <row r="82">
          <cell r="A82">
            <v>117923</v>
          </cell>
          <cell r="B82">
            <v>1</v>
          </cell>
        </row>
        <row r="83">
          <cell r="A83">
            <v>118074</v>
          </cell>
          <cell r="B83">
            <v>4</v>
          </cell>
        </row>
        <row r="84">
          <cell r="A84">
            <v>118151</v>
          </cell>
          <cell r="B84">
            <v>1</v>
          </cell>
        </row>
        <row r="85">
          <cell r="A85">
            <v>119263</v>
          </cell>
          <cell r="B85">
            <v>2</v>
          </cell>
        </row>
        <row r="86">
          <cell r="A86">
            <v>119622</v>
          </cell>
          <cell r="B86">
            <v>3</v>
          </cell>
        </row>
        <row r="87">
          <cell r="A87">
            <v>120844</v>
          </cell>
          <cell r="B87">
            <v>2</v>
          </cell>
        </row>
        <row r="88">
          <cell r="A88">
            <v>122198</v>
          </cell>
          <cell r="B88">
            <v>0</v>
          </cell>
        </row>
        <row r="89">
          <cell r="A89">
            <v>122718</v>
          </cell>
          <cell r="B89">
            <v>1</v>
          </cell>
        </row>
        <row r="90">
          <cell r="A90">
            <v>122906</v>
          </cell>
          <cell r="B90">
            <v>3</v>
          </cell>
        </row>
        <row r="91">
          <cell r="A91">
            <v>128640</v>
          </cell>
          <cell r="B91">
            <v>5</v>
          </cell>
        </row>
        <row r="92">
          <cell r="A92">
            <v>138202</v>
          </cell>
          <cell r="B92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zoomScale="85" zoomScaleNormal="85" topLeftCell="A109" workbookViewId="0">
      <selection activeCell="G142" sqref="G142"/>
    </sheetView>
  </sheetViews>
  <sheetFormatPr defaultColWidth="9" defaultRowHeight="18" customHeight="1"/>
  <cols>
    <col min="1" max="1" width="6.24166666666667" style="33" customWidth="1"/>
    <col min="2" max="2" width="9" style="33"/>
    <col min="3" max="3" width="33" style="34" customWidth="1"/>
    <col min="4" max="4" width="33" style="34" hidden="1" customWidth="1"/>
    <col min="5" max="5" width="14.5083333333333" style="33" customWidth="1"/>
    <col min="6" max="6" width="16.325" style="35" customWidth="1"/>
    <col min="7" max="7" width="12.2583333333333" style="35" customWidth="1"/>
    <col min="8" max="8" width="12.8" style="35"/>
    <col min="9" max="9" width="16.25" style="35" hidden="1" customWidth="1"/>
    <col min="10" max="10" width="8.59166666666667" style="36" hidden="1" customWidth="1"/>
    <col min="11" max="12" width="20.7333333333333" style="35" customWidth="1"/>
    <col min="13" max="13" width="82.3416666666667" style="35" customWidth="1"/>
    <col min="14" max="16384" width="9" style="35"/>
  </cols>
  <sheetData>
    <row r="1" ht="50" customHeight="1" spans="1:13">
      <c r="A1" s="37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9" t="s">
        <v>5</v>
      </c>
      <c r="G1" s="38" t="s">
        <v>6</v>
      </c>
      <c r="H1" s="38" t="s">
        <v>7</v>
      </c>
      <c r="I1" s="19" t="s">
        <v>8</v>
      </c>
      <c r="J1" s="43" t="s">
        <v>9</v>
      </c>
      <c r="K1" s="19" t="s">
        <v>10</v>
      </c>
      <c r="L1" s="44" t="s">
        <v>11</v>
      </c>
      <c r="M1" s="45" t="s">
        <v>12</v>
      </c>
    </row>
    <row r="2" customHeight="1" spans="1:13">
      <c r="A2" s="24">
        <v>1</v>
      </c>
      <c r="B2" s="21">
        <v>105910</v>
      </c>
      <c r="C2" s="20" t="s">
        <v>13</v>
      </c>
      <c r="D2" s="20"/>
      <c r="E2" s="21" t="s">
        <v>14</v>
      </c>
      <c r="F2" s="24">
        <v>12</v>
      </c>
      <c r="G2" s="24">
        <f>VLOOKUP(B:B,[1]Sheet3!$A:$B,2,0)</f>
        <v>5</v>
      </c>
      <c r="H2" s="39">
        <f t="shared" ref="H2:H41" si="0">G2/F2</f>
        <v>0.416666666666667</v>
      </c>
      <c r="I2" s="24">
        <v>17</v>
      </c>
      <c r="J2" s="23">
        <v>1.41666666666667</v>
      </c>
      <c r="K2" s="40">
        <v>15</v>
      </c>
      <c r="L2" s="46">
        <v>1.25</v>
      </c>
      <c r="M2" s="45"/>
    </row>
    <row r="3" customHeight="1" spans="1:13">
      <c r="A3" s="24">
        <v>2</v>
      </c>
      <c r="B3" s="21">
        <v>311</v>
      </c>
      <c r="C3" s="20" t="s">
        <v>15</v>
      </c>
      <c r="D3" s="20" t="s">
        <v>16</v>
      </c>
      <c r="E3" s="21" t="s">
        <v>17</v>
      </c>
      <c r="F3" s="24">
        <v>12</v>
      </c>
      <c r="G3" s="24">
        <f>VLOOKUP(B:B,[1]Sheet3!$A:$B,2,0)</f>
        <v>11</v>
      </c>
      <c r="H3" s="23">
        <f t="shared" si="0"/>
        <v>0.916666666666667</v>
      </c>
      <c r="I3" s="24">
        <v>18</v>
      </c>
      <c r="J3" s="23">
        <v>1.5</v>
      </c>
      <c r="K3" s="40">
        <v>14</v>
      </c>
      <c r="L3" s="46">
        <v>1.16666666666667</v>
      </c>
      <c r="M3" s="47"/>
    </row>
    <row r="4" customHeight="1" spans="1:13">
      <c r="A4" s="24">
        <v>3</v>
      </c>
      <c r="B4" s="21">
        <v>117310</v>
      </c>
      <c r="C4" s="20" t="s">
        <v>18</v>
      </c>
      <c r="D4" s="20"/>
      <c r="E4" s="21" t="s">
        <v>17</v>
      </c>
      <c r="F4" s="24">
        <v>12</v>
      </c>
      <c r="G4" s="24">
        <f>VLOOKUP(B:B,[1]Sheet3!$A:$B,2,0)</f>
        <v>12</v>
      </c>
      <c r="H4" s="23">
        <f t="shared" si="0"/>
        <v>1</v>
      </c>
      <c r="I4" s="24">
        <v>14</v>
      </c>
      <c r="J4" s="23">
        <v>1.16666666666667</v>
      </c>
      <c r="K4" s="40">
        <v>14</v>
      </c>
      <c r="L4" s="46">
        <v>1.16666666666667</v>
      </c>
      <c r="M4" s="47"/>
    </row>
    <row r="5" customHeight="1" spans="1:13">
      <c r="A5" s="24">
        <v>4</v>
      </c>
      <c r="B5" s="21">
        <v>578</v>
      </c>
      <c r="C5" s="20" t="s">
        <v>19</v>
      </c>
      <c r="D5" s="20" t="s">
        <v>20</v>
      </c>
      <c r="E5" s="21" t="s">
        <v>17</v>
      </c>
      <c r="F5" s="24">
        <v>12</v>
      </c>
      <c r="G5" s="24">
        <f>VLOOKUP(B:B,[1]Sheet3!$A:$B,2,0)</f>
        <v>12</v>
      </c>
      <c r="H5" s="23">
        <f t="shared" si="0"/>
        <v>1</v>
      </c>
      <c r="I5" s="24">
        <v>12</v>
      </c>
      <c r="J5" s="23">
        <v>1</v>
      </c>
      <c r="K5" s="40">
        <v>12</v>
      </c>
      <c r="L5" s="46">
        <v>1</v>
      </c>
      <c r="M5" s="40"/>
    </row>
    <row r="6" customHeight="1" spans="1:13">
      <c r="A6" s="24">
        <v>5</v>
      </c>
      <c r="B6" s="21">
        <v>706</v>
      </c>
      <c r="C6" s="20" t="s">
        <v>21</v>
      </c>
      <c r="D6" s="20" t="s">
        <v>22</v>
      </c>
      <c r="E6" s="21" t="s">
        <v>23</v>
      </c>
      <c r="F6" s="24">
        <v>12</v>
      </c>
      <c r="G6" s="24">
        <f>VLOOKUP(B:B,[1]Sheet3!$A:$B,2,0)</f>
        <v>8</v>
      </c>
      <c r="H6" s="23">
        <f t="shared" si="0"/>
        <v>0.666666666666667</v>
      </c>
      <c r="I6" s="24">
        <v>12</v>
      </c>
      <c r="J6" s="23">
        <v>1</v>
      </c>
      <c r="K6" s="40">
        <v>12</v>
      </c>
      <c r="L6" s="46">
        <v>1</v>
      </c>
      <c r="M6" s="47"/>
    </row>
    <row r="7" customHeight="1" spans="1:13">
      <c r="A7" s="24">
        <v>6</v>
      </c>
      <c r="B7" s="21">
        <v>106066</v>
      </c>
      <c r="C7" s="20" t="s">
        <v>24</v>
      </c>
      <c r="D7" s="20" t="s">
        <v>25</v>
      </c>
      <c r="E7" s="21" t="s">
        <v>14</v>
      </c>
      <c r="F7" s="24">
        <v>18</v>
      </c>
      <c r="G7" s="24">
        <f>VLOOKUP(B:B,[1]Sheet3!$A:$B,2,0)</f>
        <v>17</v>
      </c>
      <c r="H7" s="23">
        <f t="shared" si="0"/>
        <v>0.944444444444444</v>
      </c>
      <c r="I7" s="24">
        <v>21</v>
      </c>
      <c r="J7" s="23">
        <v>1.16666666666667</v>
      </c>
      <c r="K7" s="40">
        <v>17</v>
      </c>
      <c r="L7" s="46">
        <v>0.944444444444444</v>
      </c>
      <c r="M7" s="40"/>
    </row>
    <row r="8" customHeight="1" spans="1:13">
      <c r="A8" s="24">
        <v>7</v>
      </c>
      <c r="B8" s="21">
        <v>747</v>
      </c>
      <c r="C8" s="20" t="s">
        <v>26</v>
      </c>
      <c r="D8" s="20" t="s">
        <v>27</v>
      </c>
      <c r="E8" s="21" t="s">
        <v>28</v>
      </c>
      <c r="F8" s="24">
        <v>12</v>
      </c>
      <c r="G8" s="24">
        <f>VLOOKUP(B:B,[1]Sheet3!$A:$B,2,0)</f>
        <v>2</v>
      </c>
      <c r="H8" s="39">
        <f t="shared" si="0"/>
        <v>0.166666666666667</v>
      </c>
      <c r="I8" s="24">
        <v>10</v>
      </c>
      <c r="J8" s="23">
        <v>0.833333333333333</v>
      </c>
      <c r="K8" s="40">
        <v>10</v>
      </c>
      <c r="L8" s="46">
        <v>0.833333333333333</v>
      </c>
      <c r="M8" s="47"/>
    </row>
    <row r="9" customHeight="1" spans="1:13">
      <c r="A9" s="24">
        <v>8</v>
      </c>
      <c r="B9" s="21">
        <v>724</v>
      </c>
      <c r="C9" s="20" t="s">
        <v>29</v>
      </c>
      <c r="D9" s="20" t="s">
        <v>30</v>
      </c>
      <c r="E9" s="21" t="s">
        <v>31</v>
      </c>
      <c r="F9" s="24">
        <v>18</v>
      </c>
      <c r="G9" s="24">
        <f>VLOOKUP(B:B,[1]Sheet3!$A:$B,2,0)</f>
        <v>12</v>
      </c>
      <c r="H9" s="23">
        <f t="shared" si="0"/>
        <v>0.666666666666667</v>
      </c>
      <c r="I9" s="24">
        <v>16</v>
      </c>
      <c r="J9" s="23">
        <v>0.888888888888889</v>
      </c>
      <c r="K9" s="40">
        <v>14</v>
      </c>
      <c r="L9" s="46">
        <v>0.777777777777778</v>
      </c>
      <c r="M9" s="47"/>
    </row>
    <row r="10" customHeight="1" spans="1:13">
      <c r="A10" s="24">
        <v>9</v>
      </c>
      <c r="B10" s="21">
        <v>104428</v>
      </c>
      <c r="C10" s="20" t="s">
        <v>32</v>
      </c>
      <c r="D10" s="20" t="s">
        <v>33</v>
      </c>
      <c r="E10" s="21" t="s">
        <v>34</v>
      </c>
      <c r="F10" s="24">
        <v>18</v>
      </c>
      <c r="G10" s="24">
        <f>VLOOKUP(B:B,[1]Sheet3!$A:$B,2,0)</f>
        <v>14</v>
      </c>
      <c r="H10" s="23">
        <f t="shared" si="0"/>
        <v>0.777777777777778</v>
      </c>
      <c r="I10" s="24">
        <v>14</v>
      </c>
      <c r="J10" s="23">
        <v>0.777777777777778</v>
      </c>
      <c r="K10" s="40">
        <v>14</v>
      </c>
      <c r="L10" s="46">
        <v>0.777777777777778</v>
      </c>
      <c r="M10" s="47"/>
    </row>
    <row r="11" customHeight="1" spans="1:13">
      <c r="A11" s="24">
        <v>10</v>
      </c>
      <c r="B11" s="21">
        <v>103639</v>
      </c>
      <c r="C11" s="20" t="s">
        <v>35</v>
      </c>
      <c r="D11" s="20" t="s">
        <v>36</v>
      </c>
      <c r="E11" s="21" t="s">
        <v>31</v>
      </c>
      <c r="F11" s="24">
        <v>12</v>
      </c>
      <c r="G11" s="24">
        <f>VLOOKUP(B:B,[1]Sheet3!$A:$B,2,0)</f>
        <v>8</v>
      </c>
      <c r="H11" s="23">
        <f t="shared" si="0"/>
        <v>0.666666666666667</v>
      </c>
      <c r="I11" s="24">
        <v>10</v>
      </c>
      <c r="J11" s="23">
        <v>0.833333333333333</v>
      </c>
      <c r="K11" s="40">
        <v>8</v>
      </c>
      <c r="L11" s="46">
        <v>0.666666666666667</v>
      </c>
      <c r="M11" s="47"/>
    </row>
    <row r="12" customHeight="1" spans="1:13">
      <c r="A12" s="24">
        <v>11</v>
      </c>
      <c r="B12" s="21">
        <v>120844</v>
      </c>
      <c r="C12" s="20" t="s">
        <v>37</v>
      </c>
      <c r="D12" s="20" t="s">
        <v>38</v>
      </c>
      <c r="E12" s="21" t="s">
        <v>28</v>
      </c>
      <c r="F12" s="24">
        <v>12</v>
      </c>
      <c r="G12" s="24">
        <f>VLOOKUP(B:B,[1]Sheet3!$A:$B,2,0)</f>
        <v>2</v>
      </c>
      <c r="H12" s="39">
        <f t="shared" si="0"/>
        <v>0.166666666666667</v>
      </c>
      <c r="I12" s="24">
        <v>10</v>
      </c>
      <c r="J12" s="23">
        <v>0.833333333333333</v>
      </c>
      <c r="K12" s="40">
        <v>8</v>
      </c>
      <c r="L12" s="46">
        <v>0.666666666666667</v>
      </c>
      <c r="M12" s="47"/>
    </row>
    <row r="13" customHeight="1" spans="1:13">
      <c r="A13" s="24">
        <v>12</v>
      </c>
      <c r="B13" s="21">
        <v>117184</v>
      </c>
      <c r="C13" s="20" t="s">
        <v>39</v>
      </c>
      <c r="D13" s="20" t="s">
        <v>40</v>
      </c>
      <c r="E13" s="21" t="s">
        <v>31</v>
      </c>
      <c r="F13" s="24">
        <v>12</v>
      </c>
      <c r="G13" s="24">
        <f>VLOOKUP(B:B,[1]Sheet3!$A:$B,2,0)</f>
        <v>6</v>
      </c>
      <c r="H13" s="23">
        <f t="shared" si="0"/>
        <v>0.5</v>
      </c>
      <c r="I13" s="24">
        <v>9</v>
      </c>
      <c r="J13" s="23">
        <v>0.75</v>
      </c>
      <c r="K13" s="40">
        <v>8</v>
      </c>
      <c r="L13" s="46">
        <v>0.666666666666667</v>
      </c>
      <c r="M13" s="47"/>
    </row>
    <row r="14" customHeight="1" spans="1:13">
      <c r="A14" s="24">
        <v>13</v>
      </c>
      <c r="B14" s="21">
        <v>105751</v>
      </c>
      <c r="C14" s="20" t="s">
        <v>41</v>
      </c>
      <c r="D14" s="20" t="s">
        <v>42</v>
      </c>
      <c r="E14" s="21" t="s">
        <v>31</v>
      </c>
      <c r="F14" s="24">
        <v>12</v>
      </c>
      <c r="G14" s="24">
        <f>VLOOKUP(B:B,[1]Sheet3!$A:$B,2,0)</f>
        <v>8</v>
      </c>
      <c r="H14" s="23">
        <f t="shared" si="0"/>
        <v>0.666666666666667</v>
      </c>
      <c r="I14" s="24">
        <v>8</v>
      </c>
      <c r="J14" s="23">
        <v>0.666666666666667</v>
      </c>
      <c r="K14" s="40">
        <v>8</v>
      </c>
      <c r="L14" s="46">
        <v>0.666666666666667</v>
      </c>
      <c r="M14" s="47"/>
    </row>
    <row r="15" customHeight="1" spans="1:13">
      <c r="A15" s="24">
        <v>14</v>
      </c>
      <c r="B15" s="21">
        <v>339</v>
      </c>
      <c r="C15" s="20" t="s">
        <v>43</v>
      </c>
      <c r="D15" s="20" t="s">
        <v>44</v>
      </c>
      <c r="E15" s="21" t="s">
        <v>17</v>
      </c>
      <c r="F15" s="24">
        <v>12</v>
      </c>
      <c r="G15" s="24">
        <f>VLOOKUP(B:B,[1]Sheet3!$A:$B,2,0)</f>
        <v>8</v>
      </c>
      <c r="H15" s="23">
        <f t="shared" si="0"/>
        <v>0.666666666666667</v>
      </c>
      <c r="I15" s="24">
        <v>8</v>
      </c>
      <c r="J15" s="23">
        <v>0.666666666666667</v>
      </c>
      <c r="K15" s="40">
        <v>8</v>
      </c>
      <c r="L15" s="46">
        <v>0.666666666666667</v>
      </c>
      <c r="M15" s="47"/>
    </row>
    <row r="16" customHeight="1" spans="1:13">
      <c r="A16" s="24">
        <v>15</v>
      </c>
      <c r="B16" s="21">
        <v>707</v>
      </c>
      <c r="C16" s="20" t="s">
        <v>45</v>
      </c>
      <c r="D16" s="20" t="s">
        <v>46</v>
      </c>
      <c r="E16" s="21" t="s">
        <v>31</v>
      </c>
      <c r="F16" s="24">
        <v>18</v>
      </c>
      <c r="G16" s="24">
        <f>VLOOKUP(B:B,[1]Sheet3!$A:$B,2,0)</f>
        <v>10</v>
      </c>
      <c r="H16" s="23">
        <f t="shared" si="0"/>
        <v>0.555555555555556</v>
      </c>
      <c r="I16" s="24">
        <v>12</v>
      </c>
      <c r="J16" s="23">
        <v>0.666666666666667</v>
      </c>
      <c r="K16" s="40">
        <v>12</v>
      </c>
      <c r="L16" s="46">
        <v>0.666666666666667</v>
      </c>
      <c r="M16" s="47"/>
    </row>
    <row r="17" customHeight="1" spans="1:13">
      <c r="A17" s="24">
        <v>16</v>
      </c>
      <c r="B17" s="21">
        <v>598</v>
      </c>
      <c r="C17" s="20" t="s">
        <v>47</v>
      </c>
      <c r="D17" s="20" t="s">
        <v>48</v>
      </c>
      <c r="E17" s="21" t="s">
        <v>31</v>
      </c>
      <c r="F17" s="24">
        <v>18</v>
      </c>
      <c r="G17" s="24">
        <f>VLOOKUP(B:B,[1]Sheet3!$A:$B,2,0)</f>
        <v>10</v>
      </c>
      <c r="H17" s="23">
        <f t="shared" si="0"/>
        <v>0.555555555555556</v>
      </c>
      <c r="I17" s="24">
        <v>12</v>
      </c>
      <c r="J17" s="23">
        <v>0.666666666666667</v>
      </c>
      <c r="K17" s="40">
        <v>12</v>
      </c>
      <c r="L17" s="46">
        <v>0.666666666666667</v>
      </c>
      <c r="M17" s="47"/>
    </row>
    <row r="18" customHeight="1" spans="1:13">
      <c r="A18" s="24">
        <v>17</v>
      </c>
      <c r="B18" s="21">
        <v>716</v>
      </c>
      <c r="C18" s="20" t="s">
        <v>49</v>
      </c>
      <c r="D18" s="20" t="s">
        <v>50</v>
      </c>
      <c r="E18" s="21" t="s">
        <v>23</v>
      </c>
      <c r="F18" s="24">
        <v>18</v>
      </c>
      <c r="G18" s="24">
        <f>VLOOKUP(B:B,[1]Sheet3!$A:$B,2,0)</f>
        <v>10</v>
      </c>
      <c r="H18" s="23">
        <f t="shared" si="0"/>
        <v>0.555555555555556</v>
      </c>
      <c r="I18" s="24">
        <v>15</v>
      </c>
      <c r="J18" s="23">
        <v>0.833333333333333</v>
      </c>
      <c r="K18" s="40">
        <v>11</v>
      </c>
      <c r="L18" s="46">
        <v>0.611111111111111</v>
      </c>
      <c r="M18" s="40"/>
    </row>
    <row r="19" customHeight="1" spans="1:13">
      <c r="A19" s="24">
        <v>18</v>
      </c>
      <c r="B19" s="21">
        <v>114685</v>
      </c>
      <c r="C19" s="20" t="s">
        <v>51</v>
      </c>
      <c r="D19" s="20" t="s">
        <v>52</v>
      </c>
      <c r="E19" s="21" t="s">
        <v>14</v>
      </c>
      <c r="F19" s="24">
        <v>20</v>
      </c>
      <c r="G19" s="24">
        <f>VLOOKUP(B:B,[1]Sheet3!$A:$B,2,0)</f>
        <v>8</v>
      </c>
      <c r="H19" s="39">
        <f t="shared" si="0"/>
        <v>0.4</v>
      </c>
      <c r="I19" s="24">
        <v>12</v>
      </c>
      <c r="J19" s="23">
        <v>0.6</v>
      </c>
      <c r="K19" s="40">
        <v>12</v>
      </c>
      <c r="L19" s="46">
        <v>0.6</v>
      </c>
      <c r="M19" s="47"/>
    </row>
    <row r="20" customHeight="1" spans="1:13">
      <c r="A20" s="24">
        <v>19</v>
      </c>
      <c r="B20" s="21">
        <v>337</v>
      </c>
      <c r="C20" s="20" t="s">
        <v>53</v>
      </c>
      <c r="D20" s="20" t="s">
        <v>54</v>
      </c>
      <c r="E20" s="21" t="s">
        <v>14</v>
      </c>
      <c r="F20" s="24">
        <v>24</v>
      </c>
      <c r="G20" s="24">
        <f>VLOOKUP(B:B,[1]Sheet3!$A:$B,2,0)</f>
        <v>14</v>
      </c>
      <c r="H20" s="23">
        <f t="shared" si="0"/>
        <v>0.583333333333333</v>
      </c>
      <c r="I20" s="24">
        <v>14</v>
      </c>
      <c r="J20" s="23">
        <v>0.583333333333333</v>
      </c>
      <c r="K20" s="40">
        <v>14</v>
      </c>
      <c r="L20" s="46">
        <v>0.583333333333333</v>
      </c>
      <c r="M20" s="47"/>
    </row>
    <row r="21" customHeight="1" spans="1:13">
      <c r="A21" s="24">
        <v>20</v>
      </c>
      <c r="B21" s="21">
        <v>738</v>
      </c>
      <c r="C21" s="20" t="s">
        <v>55</v>
      </c>
      <c r="D21" s="20" t="s">
        <v>56</v>
      </c>
      <c r="E21" s="21" t="s">
        <v>23</v>
      </c>
      <c r="F21" s="24">
        <v>12</v>
      </c>
      <c r="G21" s="24">
        <f>VLOOKUP(B:B,[1]Sheet3!$A:$B,2,0)</f>
        <v>7</v>
      </c>
      <c r="H21" s="23">
        <f t="shared" si="0"/>
        <v>0.583333333333333</v>
      </c>
      <c r="I21" s="24">
        <v>7</v>
      </c>
      <c r="J21" s="23">
        <v>0.583333333333333</v>
      </c>
      <c r="K21" s="40">
        <v>7</v>
      </c>
      <c r="L21" s="46">
        <v>0.583333333333333</v>
      </c>
      <c r="M21" s="47"/>
    </row>
    <row r="22" customHeight="1" spans="1:13">
      <c r="A22" s="24">
        <v>21</v>
      </c>
      <c r="B22" s="21">
        <v>113299</v>
      </c>
      <c r="C22" s="20" t="s">
        <v>57</v>
      </c>
      <c r="D22" s="20" t="s">
        <v>58</v>
      </c>
      <c r="E22" s="21" t="s">
        <v>14</v>
      </c>
      <c r="F22" s="24">
        <v>12</v>
      </c>
      <c r="G22" s="24">
        <f>VLOOKUP(B:B,[1]Sheet3!$A:$B,2,0)</f>
        <v>2</v>
      </c>
      <c r="H22" s="39">
        <f t="shared" si="0"/>
        <v>0.166666666666667</v>
      </c>
      <c r="I22" s="24">
        <v>10</v>
      </c>
      <c r="J22" s="23">
        <v>0.833333333333333</v>
      </c>
      <c r="K22" s="40">
        <v>6</v>
      </c>
      <c r="L22" s="46">
        <v>0.5</v>
      </c>
      <c r="M22" s="47"/>
    </row>
    <row r="23" customHeight="1" spans="1:13">
      <c r="A23" s="24">
        <v>22</v>
      </c>
      <c r="B23" s="21">
        <v>106865</v>
      </c>
      <c r="C23" s="20" t="s">
        <v>59</v>
      </c>
      <c r="D23" s="20" t="s">
        <v>60</v>
      </c>
      <c r="E23" s="21" t="s">
        <v>14</v>
      </c>
      <c r="F23" s="24">
        <v>12</v>
      </c>
      <c r="G23" s="24">
        <f>VLOOKUP(B:B,[1]Sheet3!$A:$B,2,0)</f>
        <v>6</v>
      </c>
      <c r="H23" s="23">
        <f t="shared" si="0"/>
        <v>0.5</v>
      </c>
      <c r="I23" s="24">
        <v>8</v>
      </c>
      <c r="J23" s="23">
        <v>0.666666666666667</v>
      </c>
      <c r="K23" s="40">
        <v>6</v>
      </c>
      <c r="L23" s="46">
        <v>0.5</v>
      </c>
      <c r="M23" s="47"/>
    </row>
    <row r="24" customHeight="1" spans="1:13">
      <c r="A24" s="24">
        <v>23</v>
      </c>
      <c r="B24" s="21">
        <v>102935</v>
      </c>
      <c r="C24" s="20" t="s">
        <v>61</v>
      </c>
      <c r="D24" s="20" t="s">
        <v>62</v>
      </c>
      <c r="E24" s="21" t="s">
        <v>14</v>
      </c>
      <c r="F24" s="24">
        <v>12</v>
      </c>
      <c r="G24" s="24">
        <f>VLOOKUP(B:B,[1]Sheet3!$A:$B,2,0)</f>
        <v>2</v>
      </c>
      <c r="H24" s="39">
        <f t="shared" si="0"/>
        <v>0.166666666666667</v>
      </c>
      <c r="I24" s="24">
        <v>8</v>
      </c>
      <c r="J24" s="23">
        <v>0.666666666666667</v>
      </c>
      <c r="K24" s="40">
        <v>6</v>
      </c>
      <c r="L24" s="46">
        <v>0.5</v>
      </c>
      <c r="M24" s="47"/>
    </row>
    <row r="25" customHeight="1" spans="1:13">
      <c r="A25" s="24">
        <v>24</v>
      </c>
      <c r="B25" s="21">
        <v>116919</v>
      </c>
      <c r="C25" s="20" t="s">
        <v>63</v>
      </c>
      <c r="D25" s="20" t="s">
        <v>64</v>
      </c>
      <c r="E25" s="21" t="s">
        <v>14</v>
      </c>
      <c r="F25" s="24">
        <v>12</v>
      </c>
      <c r="G25" s="24">
        <f>VLOOKUP(B:B,[1]Sheet3!$A:$B,2,0)</f>
        <v>6</v>
      </c>
      <c r="H25" s="23">
        <f t="shared" si="0"/>
        <v>0.5</v>
      </c>
      <c r="I25" s="24">
        <v>7</v>
      </c>
      <c r="J25" s="23">
        <v>0.583333333333333</v>
      </c>
      <c r="K25" s="40">
        <v>6</v>
      </c>
      <c r="L25" s="46">
        <v>0.5</v>
      </c>
      <c r="M25" s="40"/>
    </row>
    <row r="26" customHeight="1" spans="1:13">
      <c r="A26" s="24">
        <v>25</v>
      </c>
      <c r="B26" s="21">
        <v>727</v>
      </c>
      <c r="C26" s="20" t="s">
        <v>65</v>
      </c>
      <c r="D26" s="20"/>
      <c r="E26" s="21" t="s">
        <v>17</v>
      </c>
      <c r="F26" s="24">
        <v>12</v>
      </c>
      <c r="G26" s="24">
        <f>VLOOKUP(B:B,[1]Sheet3!$A:$B,2,0)</f>
        <v>4</v>
      </c>
      <c r="H26" s="39">
        <f t="shared" si="0"/>
        <v>0.333333333333333</v>
      </c>
      <c r="I26" s="24">
        <v>7</v>
      </c>
      <c r="J26" s="23">
        <v>0.583333333333333</v>
      </c>
      <c r="K26" s="40">
        <v>6</v>
      </c>
      <c r="L26" s="46">
        <v>0.5</v>
      </c>
      <c r="M26" s="47"/>
    </row>
    <row r="27" customHeight="1" spans="1:13">
      <c r="A27" s="24">
        <v>26</v>
      </c>
      <c r="B27" s="21">
        <v>594</v>
      </c>
      <c r="C27" s="20" t="s">
        <v>66</v>
      </c>
      <c r="D27" s="20" t="s">
        <v>67</v>
      </c>
      <c r="E27" s="21" t="s">
        <v>23</v>
      </c>
      <c r="F27" s="24">
        <v>12</v>
      </c>
      <c r="G27" s="24">
        <f>VLOOKUP(B:B,[1]Sheet3!$A:$B,2,0)</f>
        <v>6</v>
      </c>
      <c r="H27" s="23">
        <f t="shared" si="0"/>
        <v>0.5</v>
      </c>
      <c r="I27" s="24">
        <v>6</v>
      </c>
      <c r="J27" s="23">
        <v>0.5</v>
      </c>
      <c r="K27" s="40">
        <v>6</v>
      </c>
      <c r="L27" s="46">
        <v>0.5</v>
      </c>
      <c r="M27" s="40"/>
    </row>
    <row r="28" customHeight="1" spans="1:13">
      <c r="A28" s="24">
        <v>27</v>
      </c>
      <c r="B28" s="21">
        <v>355</v>
      </c>
      <c r="C28" s="20" t="s">
        <v>68</v>
      </c>
      <c r="D28" s="20" t="s">
        <v>69</v>
      </c>
      <c r="E28" s="21" t="s">
        <v>31</v>
      </c>
      <c r="F28" s="24">
        <v>12</v>
      </c>
      <c r="G28" s="24">
        <f>VLOOKUP(B:B,[1]Sheet3!$A:$B,2,0)</f>
        <v>4</v>
      </c>
      <c r="H28" s="39">
        <f t="shared" si="0"/>
        <v>0.333333333333333</v>
      </c>
      <c r="I28" s="24">
        <v>6</v>
      </c>
      <c r="J28" s="23">
        <v>0.5</v>
      </c>
      <c r="K28" s="40">
        <v>6</v>
      </c>
      <c r="L28" s="46">
        <v>0.5</v>
      </c>
      <c r="M28" s="47"/>
    </row>
    <row r="29" customHeight="1" spans="1:13">
      <c r="A29" s="24">
        <v>28</v>
      </c>
      <c r="B29" s="21">
        <v>385</v>
      </c>
      <c r="C29" s="20" t="s">
        <v>70</v>
      </c>
      <c r="D29" s="20" t="s">
        <v>71</v>
      </c>
      <c r="E29" s="21" t="s">
        <v>72</v>
      </c>
      <c r="F29" s="40">
        <v>18</v>
      </c>
      <c r="G29" s="40">
        <f>VLOOKUP(B:B,[1]Sheet3!$A:$B,2,0)</f>
        <v>8</v>
      </c>
      <c r="H29" s="41">
        <f t="shared" si="0"/>
        <v>0.444444444444444</v>
      </c>
      <c r="I29" s="40">
        <v>8</v>
      </c>
      <c r="J29" s="39">
        <v>0.444444444444444</v>
      </c>
      <c r="K29" s="40">
        <v>8</v>
      </c>
      <c r="L29" s="48">
        <v>0.444444444444444</v>
      </c>
      <c r="M29" s="47"/>
    </row>
    <row r="30" customHeight="1" spans="1:13">
      <c r="A30" s="24">
        <v>29</v>
      </c>
      <c r="B30" s="21">
        <v>581</v>
      </c>
      <c r="C30" s="20" t="s">
        <v>73</v>
      </c>
      <c r="D30" s="20" t="s">
        <v>74</v>
      </c>
      <c r="E30" s="21" t="s">
        <v>17</v>
      </c>
      <c r="F30" s="40">
        <v>18</v>
      </c>
      <c r="G30" s="40">
        <f>VLOOKUP(B:B,[1]Sheet3!$A:$B,2,0)</f>
        <v>7</v>
      </c>
      <c r="H30" s="41">
        <f t="shared" si="0"/>
        <v>0.388888888888889</v>
      </c>
      <c r="I30" s="40">
        <v>8</v>
      </c>
      <c r="J30" s="39">
        <v>0.444444444444444</v>
      </c>
      <c r="K30" s="40">
        <v>8</v>
      </c>
      <c r="L30" s="48">
        <v>0.444444444444444</v>
      </c>
      <c r="M30" s="47"/>
    </row>
    <row r="31" customHeight="1" spans="1:13">
      <c r="A31" s="24">
        <v>30</v>
      </c>
      <c r="B31" s="21">
        <v>307</v>
      </c>
      <c r="C31" s="20" t="s">
        <v>75</v>
      </c>
      <c r="D31" s="20" t="s">
        <v>76</v>
      </c>
      <c r="E31" s="21" t="s">
        <v>14</v>
      </c>
      <c r="F31" s="24">
        <v>50</v>
      </c>
      <c r="G31" s="24">
        <f>VLOOKUP(B:B,[1]Sheet3!$A:$B,2,0)</f>
        <v>14</v>
      </c>
      <c r="H31" s="39">
        <f t="shared" si="0"/>
        <v>0.28</v>
      </c>
      <c r="I31" s="24">
        <v>26</v>
      </c>
      <c r="J31" s="23">
        <v>0.52</v>
      </c>
      <c r="K31" s="40">
        <v>22</v>
      </c>
      <c r="L31" s="48">
        <v>0.44</v>
      </c>
      <c r="M31" s="47"/>
    </row>
    <row r="32" customHeight="1" spans="1:13">
      <c r="A32" s="24">
        <v>31</v>
      </c>
      <c r="B32" s="21">
        <v>115971</v>
      </c>
      <c r="C32" s="20" t="s">
        <v>77</v>
      </c>
      <c r="D32" s="20"/>
      <c r="E32" s="21" t="s">
        <v>31</v>
      </c>
      <c r="F32" s="24">
        <v>12</v>
      </c>
      <c r="G32" s="24">
        <f>VLOOKUP(B:B,[1]Sheet3!$A:$B,2,0)</f>
        <v>3</v>
      </c>
      <c r="H32" s="39">
        <f t="shared" si="0"/>
        <v>0.25</v>
      </c>
      <c r="I32" s="24">
        <v>7</v>
      </c>
      <c r="J32" s="23">
        <v>0.583333333333333</v>
      </c>
      <c r="K32" s="40">
        <v>5</v>
      </c>
      <c r="L32" s="48">
        <v>0.416666666666667</v>
      </c>
      <c r="M32" s="47"/>
    </row>
    <row r="33" customHeight="1" spans="1:13">
      <c r="A33" s="24">
        <v>32</v>
      </c>
      <c r="B33" s="21">
        <v>329</v>
      </c>
      <c r="C33" s="20" t="s">
        <v>78</v>
      </c>
      <c r="D33" s="20" t="s">
        <v>79</v>
      </c>
      <c r="E33" s="21" t="s">
        <v>28</v>
      </c>
      <c r="F33" s="40">
        <v>12</v>
      </c>
      <c r="G33" s="40">
        <f>VLOOKUP(B:B,[1]Sheet3!$A:$B,2,0)</f>
        <v>5</v>
      </c>
      <c r="H33" s="41">
        <f t="shared" si="0"/>
        <v>0.416666666666667</v>
      </c>
      <c r="I33" s="40">
        <v>5</v>
      </c>
      <c r="J33" s="39">
        <v>0.416666666666667</v>
      </c>
      <c r="K33" s="40">
        <v>5</v>
      </c>
      <c r="L33" s="48">
        <v>0.416666666666667</v>
      </c>
      <c r="M33" s="47"/>
    </row>
    <row r="34" customHeight="1" spans="1:13">
      <c r="A34" s="24">
        <v>33</v>
      </c>
      <c r="B34" s="21">
        <v>128640</v>
      </c>
      <c r="C34" s="20" t="s">
        <v>80</v>
      </c>
      <c r="D34" s="20" t="s">
        <v>81</v>
      </c>
      <c r="E34" s="21" t="s">
        <v>28</v>
      </c>
      <c r="F34" s="40">
        <v>12</v>
      </c>
      <c r="G34" s="40">
        <f>VLOOKUP(B:B,[1]Sheet3!$A:$B,2,0)</f>
        <v>5</v>
      </c>
      <c r="H34" s="41">
        <f t="shared" si="0"/>
        <v>0.416666666666667</v>
      </c>
      <c r="I34" s="40">
        <v>5</v>
      </c>
      <c r="J34" s="39">
        <v>0.416666666666667</v>
      </c>
      <c r="K34" s="40">
        <v>5</v>
      </c>
      <c r="L34" s="48">
        <v>0.416666666666667</v>
      </c>
      <c r="M34" s="47"/>
    </row>
    <row r="35" customHeight="1" spans="1:13">
      <c r="A35" s="24">
        <v>34</v>
      </c>
      <c r="B35" s="21">
        <v>118074</v>
      </c>
      <c r="C35" s="20" t="s">
        <v>82</v>
      </c>
      <c r="D35" s="20" t="s">
        <v>83</v>
      </c>
      <c r="E35" s="21" t="s">
        <v>31</v>
      </c>
      <c r="F35" s="24">
        <v>18</v>
      </c>
      <c r="G35" s="24">
        <f>VLOOKUP(B:B,[1]Sheet3!$A:$B,2,0)</f>
        <v>4</v>
      </c>
      <c r="H35" s="39">
        <f t="shared" si="0"/>
        <v>0.222222222222222</v>
      </c>
      <c r="I35" s="24">
        <v>10</v>
      </c>
      <c r="J35" s="23">
        <v>0.555555555555556</v>
      </c>
      <c r="K35" s="40">
        <v>7</v>
      </c>
      <c r="L35" s="48">
        <v>0.388888888888889</v>
      </c>
      <c r="M35" s="40"/>
    </row>
    <row r="36" customHeight="1" spans="1:13">
      <c r="A36" s="24">
        <v>35</v>
      </c>
      <c r="B36" s="21">
        <v>514</v>
      </c>
      <c r="C36" s="20" t="s">
        <v>84</v>
      </c>
      <c r="D36" s="20" t="s">
        <v>85</v>
      </c>
      <c r="E36" s="21" t="s">
        <v>72</v>
      </c>
      <c r="F36" s="40">
        <v>18</v>
      </c>
      <c r="G36" s="40">
        <f>VLOOKUP(B:B,[1]Sheet3!$A:$B,2,0)</f>
        <v>7</v>
      </c>
      <c r="H36" s="41">
        <f t="shared" si="0"/>
        <v>0.388888888888889</v>
      </c>
      <c r="I36" s="40">
        <v>7</v>
      </c>
      <c r="J36" s="39">
        <v>0.388888888888889</v>
      </c>
      <c r="K36" s="40">
        <v>7</v>
      </c>
      <c r="L36" s="48">
        <v>0.388888888888889</v>
      </c>
      <c r="M36" s="40"/>
    </row>
    <row r="37" customHeight="1" spans="1:13">
      <c r="A37" s="24">
        <v>36</v>
      </c>
      <c r="B37" s="21">
        <v>517</v>
      </c>
      <c r="C37" s="20" t="s">
        <v>86</v>
      </c>
      <c r="D37" s="20" t="s">
        <v>87</v>
      </c>
      <c r="E37" s="21" t="s">
        <v>17</v>
      </c>
      <c r="F37" s="40">
        <v>20</v>
      </c>
      <c r="G37" s="40">
        <f>VLOOKUP(B:B,[1]Sheet3!$A:$B,2,0)</f>
        <v>7</v>
      </c>
      <c r="H37" s="41">
        <f t="shared" si="0"/>
        <v>0.35</v>
      </c>
      <c r="I37" s="40">
        <v>9</v>
      </c>
      <c r="J37" s="39">
        <v>0.45</v>
      </c>
      <c r="K37" s="40">
        <v>7</v>
      </c>
      <c r="L37" s="48">
        <v>0.35</v>
      </c>
      <c r="M37" s="47"/>
    </row>
    <row r="38" customHeight="1" spans="1:13">
      <c r="A38" s="24">
        <v>37</v>
      </c>
      <c r="B38" s="21">
        <v>582</v>
      </c>
      <c r="C38" s="20" t="s">
        <v>88</v>
      </c>
      <c r="D38" s="20"/>
      <c r="E38" s="21" t="s">
        <v>17</v>
      </c>
      <c r="F38" s="40">
        <v>20</v>
      </c>
      <c r="G38" s="40">
        <f>VLOOKUP(B:B,[1]Sheet3!$A:$B,2,0)</f>
        <v>7</v>
      </c>
      <c r="H38" s="41">
        <f t="shared" si="0"/>
        <v>0.35</v>
      </c>
      <c r="I38" s="40">
        <v>8</v>
      </c>
      <c r="J38" s="39">
        <v>0.4</v>
      </c>
      <c r="K38" s="40">
        <v>7</v>
      </c>
      <c r="L38" s="48">
        <v>0.35</v>
      </c>
      <c r="M38" s="47"/>
    </row>
    <row r="39" customHeight="1" spans="1:13">
      <c r="A39" s="24">
        <v>38</v>
      </c>
      <c r="B39" s="21">
        <v>110378</v>
      </c>
      <c r="C39" s="20" t="s">
        <v>89</v>
      </c>
      <c r="D39" s="20" t="s">
        <v>90</v>
      </c>
      <c r="E39" s="21" t="s">
        <v>23</v>
      </c>
      <c r="F39" s="24">
        <v>12</v>
      </c>
      <c r="G39" s="24">
        <f>VLOOKUP(B:B,[1]Sheet3!$A:$B,2,0)</f>
        <v>4</v>
      </c>
      <c r="H39" s="39">
        <f t="shared" si="0"/>
        <v>0.333333333333333</v>
      </c>
      <c r="I39" s="24">
        <v>8</v>
      </c>
      <c r="J39" s="23">
        <v>0.666666666666667</v>
      </c>
      <c r="K39" s="40">
        <v>4</v>
      </c>
      <c r="L39" s="48">
        <v>0.333333333333333</v>
      </c>
      <c r="M39" s="40"/>
    </row>
    <row r="40" customHeight="1" spans="1:13">
      <c r="A40" s="24">
        <v>39</v>
      </c>
      <c r="B40" s="24">
        <v>138202</v>
      </c>
      <c r="C40" s="42" t="s">
        <v>91</v>
      </c>
      <c r="D40" s="20" t="s">
        <v>92</v>
      </c>
      <c r="E40" s="24" t="s">
        <v>28</v>
      </c>
      <c r="F40" s="24">
        <v>12</v>
      </c>
      <c r="G40" s="24">
        <f>VLOOKUP(B:B,[1]Sheet3!$A:$B,2,0)</f>
        <v>4</v>
      </c>
      <c r="H40" s="39">
        <f t="shared" si="0"/>
        <v>0.333333333333333</v>
      </c>
      <c r="I40" s="24">
        <v>8</v>
      </c>
      <c r="J40" s="23">
        <v>0.666666666666667</v>
      </c>
      <c r="K40" s="40">
        <v>4</v>
      </c>
      <c r="L40" s="48">
        <v>0.333333333333333</v>
      </c>
      <c r="M40" s="40"/>
    </row>
    <row r="41" customHeight="1" spans="1:13">
      <c r="A41" s="24">
        <v>40</v>
      </c>
      <c r="B41" s="21">
        <v>54</v>
      </c>
      <c r="C41" s="20" t="s">
        <v>93</v>
      </c>
      <c r="D41" s="20" t="s">
        <v>94</v>
      </c>
      <c r="E41" s="21" t="s">
        <v>34</v>
      </c>
      <c r="F41" s="24">
        <v>18</v>
      </c>
      <c r="G41" s="24">
        <f>VLOOKUP(B:B,[1]Sheet3!$A:$B,2,0)</f>
        <v>3</v>
      </c>
      <c r="H41" s="39">
        <f t="shared" si="0"/>
        <v>0.166666666666667</v>
      </c>
      <c r="I41" s="24">
        <v>12</v>
      </c>
      <c r="J41" s="23">
        <v>0.666666666666667</v>
      </c>
      <c r="K41" s="40">
        <v>6</v>
      </c>
      <c r="L41" s="48">
        <v>0.333333333333333</v>
      </c>
      <c r="M41" s="47"/>
    </row>
    <row r="42" customHeight="1" spans="1:13">
      <c r="A42" s="24">
        <v>41</v>
      </c>
      <c r="B42" s="21">
        <v>539</v>
      </c>
      <c r="C42" s="20" t="s">
        <v>95</v>
      </c>
      <c r="D42" s="20" t="s">
        <v>96</v>
      </c>
      <c r="E42" s="21" t="s">
        <v>23</v>
      </c>
      <c r="F42" s="24">
        <v>12</v>
      </c>
      <c r="G42" s="24"/>
      <c r="H42" s="24"/>
      <c r="I42" s="24">
        <v>6</v>
      </c>
      <c r="J42" s="23">
        <v>0.5</v>
      </c>
      <c r="K42" s="40">
        <v>4</v>
      </c>
      <c r="L42" s="48">
        <v>0.333333333333333</v>
      </c>
      <c r="M42" s="47"/>
    </row>
    <row r="43" customHeight="1" spans="1:13">
      <c r="A43" s="24">
        <v>42</v>
      </c>
      <c r="B43" s="21">
        <v>351</v>
      </c>
      <c r="C43" s="20" t="s">
        <v>97</v>
      </c>
      <c r="D43" s="20" t="s">
        <v>98</v>
      </c>
      <c r="E43" s="21" t="s">
        <v>23</v>
      </c>
      <c r="F43" s="40">
        <v>12</v>
      </c>
      <c r="G43" s="40">
        <f>VLOOKUP(B:B,[1]Sheet3!$A:$B,2,0)</f>
        <v>4</v>
      </c>
      <c r="H43" s="41">
        <f t="shared" ref="H43:H52" si="1">G43/F43</f>
        <v>0.333333333333333</v>
      </c>
      <c r="I43" s="40">
        <v>5</v>
      </c>
      <c r="J43" s="39">
        <v>0.416666666666667</v>
      </c>
      <c r="K43" s="40">
        <v>4</v>
      </c>
      <c r="L43" s="48">
        <v>0.333333333333333</v>
      </c>
      <c r="M43" s="47"/>
    </row>
    <row r="44" customHeight="1" spans="1:13">
      <c r="A44" s="24">
        <v>43</v>
      </c>
      <c r="B44" s="21">
        <v>113833</v>
      </c>
      <c r="C44" s="20" t="s">
        <v>99</v>
      </c>
      <c r="D44" s="20" t="s">
        <v>100</v>
      </c>
      <c r="E44" s="21" t="s">
        <v>28</v>
      </c>
      <c r="F44" s="40">
        <v>12</v>
      </c>
      <c r="G44" s="40">
        <f>VLOOKUP(B:B,[1]Sheet3!$A:$B,2,0)</f>
        <v>4</v>
      </c>
      <c r="H44" s="41">
        <f t="shared" si="1"/>
        <v>0.333333333333333</v>
      </c>
      <c r="I44" s="40">
        <v>4</v>
      </c>
      <c r="J44" s="39">
        <v>0.333333333333333</v>
      </c>
      <c r="K44" s="40">
        <v>4</v>
      </c>
      <c r="L44" s="48">
        <v>0.333333333333333</v>
      </c>
      <c r="M44" s="40"/>
    </row>
    <row r="45" customHeight="1" spans="1:13">
      <c r="A45" s="24">
        <v>44</v>
      </c>
      <c r="B45" s="21">
        <v>107728</v>
      </c>
      <c r="C45" s="20" t="s">
        <v>101</v>
      </c>
      <c r="D45" s="20" t="s">
        <v>102</v>
      </c>
      <c r="E45" s="21" t="s">
        <v>23</v>
      </c>
      <c r="F45" s="40">
        <v>12</v>
      </c>
      <c r="G45" s="40">
        <f>VLOOKUP(B:B,[1]Sheet3!$A:$B,2,0)</f>
        <v>4</v>
      </c>
      <c r="H45" s="41">
        <f t="shared" si="1"/>
        <v>0.333333333333333</v>
      </c>
      <c r="I45" s="40">
        <v>4</v>
      </c>
      <c r="J45" s="39">
        <v>0.333333333333333</v>
      </c>
      <c r="K45" s="40">
        <v>4</v>
      </c>
      <c r="L45" s="48">
        <v>0.333333333333333</v>
      </c>
      <c r="M45" s="47"/>
    </row>
    <row r="46" customHeight="1" spans="1:13">
      <c r="A46" s="24">
        <v>45</v>
      </c>
      <c r="B46" s="21">
        <v>740</v>
      </c>
      <c r="C46" s="20" t="s">
        <v>103</v>
      </c>
      <c r="D46" s="20" t="s">
        <v>104</v>
      </c>
      <c r="E46" s="21" t="s">
        <v>31</v>
      </c>
      <c r="F46" s="40">
        <v>12</v>
      </c>
      <c r="G46" s="40">
        <f>VLOOKUP(B:B,[1]Sheet3!$A:$B,2,0)</f>
        <v>4</v>
      </c>
      <c r="H46" s="41">
        <f t="shared" si="1"/>
        <v>0.333333333333333</v>
      </c>
      <c r="I46" s="40">
        <v>4</v>
      </c>
      <c r="J46" s="39">
        <v>0.333333333333333</v>
      </c>
      <c r="K46" s="40">
        <v>4</v>
      </c>
      <c r="L46" s="48">
        <v>0.333333333333333</v>
      </c>
      <c r="M46" s="47"/>
    </row>
    <row r="47" customHeight="1" spans="1:13">
      <c r="A47" s="24">
        <v>46</v>
      </c>
      <c r="B47" s="21">
        <v>102564</v>
      </c>
      <c r="C47" s="20" t="s">
        <v>105</v>
      </c>
      <c r="D47" s="20" t="s">
        <v>106</v>
      </c>
      <c r="E47" s="21" t="s">
        <v>23</v>
      </c>
      <c r="F47" s="40">
        <v>12</v>
      </c>
      <c r="G47" s="40">
        <f>VLOOKUP(B:B,[1]Sheet3!$A:$B,2,0)</f>
        <v>4</v>
      </c>
      <c r="H47" s="41">
        <f t="shared" si="1"/>
        <v>0.333333333333333</v>
      </c>
      <c r="I47" s="40">
        <v>4</v>
      </c>
      <c r="J47" s="39">
        <v>0.333333333333333</v>
      </c>
      <c r="K47" s="40">
        <v>4</v>
      </c>
      <c r="L47" s="48">
        <v>0.333333333333333</v>
      </c>
      <c r="M47" s="47"/>
    </row>
    <row r="48" customHeight="1" spans="1:13">
      <c r="A48" s="24">
        <v>47</v>
      </c>
      <c r="B48" s="21">
        <v>754</v>
      </c>
      <c r="C48" s="20" t="s">
        <v>107</v>
      </c>
      <c r="D48" s="20" t="s">
        <v>108</v>
      </c>
      <c r="E48" s="21" t="s">
        <v>34</v>
      </c>
      <c r="F48" s="40">
        <v>12</v>
      </c>
      <c r="G48" s="40">
        <f>VLOOKUP(B:B,[1]Sheet3!$A:$B,2,0)</f>
        <v>4</v>
      </c>
      <c r="H48" s="41">
        <f t="shared" si="1"/>
        <v>0.333333333333333</v>
      </c>
      <c r="I48" s="40">
        <v>4</v>
      </c>
      <c r="J48" s="39">
        <v>0.333333333333333</v>
      </c>
      <c r="K48" s="40">
        <v>4</v>
      </c>
      <c r="L48" s="48">
        <v>0.333333333333333</v>
      </c>
      <c r="M48" s="47"/>
    </row>
    <row r="49" customHeight="1" spans="1:13">
      <c r="A49" s="24">
        <v>48</v>
      </c>
      <c r="B49" s="21">
        <v>117637</v>
      </c>
      <c r="C49" s="20" t="s">
        <v>109</v>
      </c>
      <c r="D49" s="20" t="s">
        <v>110</v>
      </c>
      <c r="E49" s="21" t="s">
        <v>23</v>
      </c>
      <c r="F49" s="40">
        <v>12</v>
      </c>
      <c r="G49" s="40">
        <f>VLOOKUP(B:B,[1]Sheet3!$A:$B,2,0)</f>
        <v>4</v>
      </c>
      <c r="H49" s="41">
        <f t="shared" si="1"/>
        <v>0.333333333333333</v>
      </c>
      <c r="I49" s="40">
        <v>4</v>
      </c>
      <c r="J49" s="39">
        <v>0.333333333333333</v>
      </c>
      <c r="K49" s="40">
        <v>4</v>
      </c>
      <c r="L49" s="48">
        <v>0.333333333333333</v>
      </c>
      <c r="M49" s="40"/>
    </row>
    <row r="50" customHeight="1" spans="1:13">
      <c r="A50" s="24">
        <v>49</v>
      </c>
      <c r="B50" s="21">
        <v>742</v>
      </c>
      <c r="C50" s="20" t="s">
        <v>111</v>
      </c>
      <c r="D50" s="20" t="s">
        <v>112</v>
      </c>
      <c r="E50" s="21" t="s">
        <v>14</v>
      </c>
      <c r="F50" s="40">
        <v>18</v>
      </c>
      <c r="G50" s="40">
        <f>VLOOKUP(B:B,[1]Sheet3!$A:$B,2,0)</f>
        <v>5</v>
      </c>
      <c r="H50" s="41">
        <f t="shared" si="1"/>
        <v>0.277777777777778</v>
      </c>
      <c r="I50" s="40">
        <v>6</v>
      </c>
      <c r="J50" s="39">
        <v>0.333333333333333</v>
      </c>
      <c r="K50" s="40">
        <v>6</v>
      </c>
      <c r="L50" s="48">
        <v>0.333333333333333</v>
      </c>
      <c r="M50" s="47"/>
    </row>
    <row r="51" customHeight="1" spans="1:13">
      <c r="A51" s="24">
        <v>50</v>
      </c>
      <c r="B51" s="21">
        <v>745</v>
      </c>
      <c r="C51" s="20" t="s">
        <v>113</v>
      </c>
      <c r="D51" s="20"/>
      <c r="E51" s="21" t="s">
        <v>17</v>
      </c>
      <c r="F51" s="40">
        <v>12</v>
      </c>
      <c r="G51" s="40">
        <f>VLOOKUP(B:B,[1]Sheet3!$A:$B,2,0)</f>
        <v>2</v>
      </c>
      <c r="H51" s="41">
        <f t="shared" si="1"/>
        <v>0.166666666666667</v>
      </c>
      <c r="I51" s="40">
        <v>4</v>
      </c>
      <c r="J51" s="39">
        <v>0.333333333333333</v>
      </c>
      <c r="K51" s="40">
        <v>4</v>
      </c>
      <c r="L51" s="48">
        <v>0.333333333333333</v>
      </c>
      <c r="M51" s="47"/>
    </row>
    <row r="52" customHeight="1" spans="1:13">
      <c r="A52" s="24">
        <v>51</v>
      </c>
      <c r="B52" s="21">
        <v>104430</v>
      </c>
      <c r="C52" s="20" t="s">
        <v>114</v>
      </c>
      <c r="D52" s="20" t="s">
        <v>115</v>
      </c>
      <c r="E52" s="21" t="s">
        <v>31</v>
      </c>
      <c r="F52" s="40">
        <v>12</v>
      </c>
      <c r="G52" s="40">
        <f>VLOOKUP(B:B,[1]Sheet3!$A:$B,2,0)</f>
        <v>2</v>
      </c>
      <c r="H52" s="41">
        <f t="shared" si="1"/>
        <v>0.166666666666667</v>
      </c>
      <c r="I52" s="40">
        <v>4</v>
      </c>
      <c r="J52" s="39">
        <v>0.333333333333333</v>
      </c>
      <c r="K52" s="40">
        <v>4</v>
      </c>
      <c r="L52" s="48">
        <v>0.333333333333333</v>
      </c>
      <c r="M52" s="47"/>
    </row>
    <row r="53" customHeight="1" spans="1:13">
      <c r="A53" s="24">
        <v>52</v>
      </c>
      <c r="B53" s="21">
        <v>573</v>
      </c>
      <c r="C53" s="20" t="s">
        <v>116</v>
      </c>
      <c r="D53" s="20" t="s">
        <v>117</v>
      </c>
      <c r="E53" s="21" t="s">
        <v>31</v>
      </c>
      <c r="F53" s="40">
        <v>12</v>
      </c>
      <c r="G53" s="40"/>
      <c r="H53" s="40"/>
      <c r="I53" s="40">
        <v>4</v>
      </c>
      <c r="J53" s="39">
        <v>0.333333333333333</v>
      </c>
      <c r="K53" s="40">
        <v>4</v>
      </c>
      <c r="L53" s="48">
        <v>0.333333333333333</v>
      </c>
      <c r="M53" s="47"/>
    </row>
    <row r="54" customHeight="1" spans="1:13">
      <c r="A54" s="24">
        <v>53</v>
      </c>
      <c r="B54" s="21">
        <v>122686</v>
      </c>
      <c r="C54" s="20" t="s">
        <v>118</v>
      </c>
      <c r="D54" s="20" t="s">
        <v>119</v>
      </c>
      <c r="E54" s="21" t="s">
        <v>23</v>
      </c>
      <c r="F54" s="40">
        <v>12</v>
      </c>
      <c r="G54" s="40"/>
      <c r="H54" s="40"/>
      <c r="I54" s="40">
        <v>4</v>
      </c>
      <c r="J54" s="39">
        <v>0.333333333333333</v>
      </c>
      <c r="K54" s="40">
        <v>4</v>
      </c>
      <c r="L54" s="48">
        <v>0.333333333333333</v>
      </c>
      <c r="M54" s="47"/>
    </row>
    <row r="55" customHeight="1" spans="1:13">
      <c r="A55" s="24">
        <v>54</v>
      </c>
      <c r="B55" s="21">
        <v>107658</v>
      </c>
      <c r="C55" s="20" t="s">
        <v>120</v>
      </c>
      <c r="D55" s="20" t="s">
        <v>121</v>
      </c>
      <c r="E55" s="21" t="s">
        <v>28</v>
      </c>
      <c r="F55" s="40">
        <v>18</v>
      </c>
      <c r="G55" s="40">
        <f>VLOOKUP(B:B,[1]Sheet3!$A:$B,2,0)</f>
        <v>3</v>
      </c>
      <c r="H55" s="41">
        <f>G55/F55</f>
        <v>0.166666666666667</v>
      </c>
      <c r="I55" s="40">
        <v>7</v>
      </c>
      <c r="J55" s="39">
        <v>0.388888888888889</v>
      </c>
      <c r="K55" s="40">
        <v>5</v>
      </c>
      <c r="L55" s="48">
        <v>0.277777777777778</v>
      </c>
      <c r="M55" s="47"/>
    </row>
    <row r="56" customHeight="1" spans="1:13">
      <c r="A56" s="24">
        <v>55</v>
      </c>
      <c r="B56" s="21">
        <v>572</v>
      </c>
      <c r="C56" s="20" t="s">
        <v>122</v>
      </c>
      <c r="D56" s="20" t="s">
        <v>123</v>
      </c>
      <c r="E56" s="21" t="s">
        <v>28</v>
      </c>
      <c r="F56" s="24">
        <v>12</v>
      </c>
      <c r="G56" s="24">
        <f>VLOOKUP(B:B,[1]Sheet3!$A:$B,2,0)</f>
        <v>3</v>
      </c>
      <c r="H56" s="39">
        <f>G56/F56</f>
        <v>0.25</v>
      </c>
      <c r="I56" s="24">
        <v>11</v>
      </c>
      <c r="J56" s="23">
        <v>0.916666666666667</v>
      </c>
      <c r="K56" s="40">
        <v>3</v>
      </c>
      <c r="L56" s="48">
        <v>0.25</v>
      </c>
      <c r="M56" s="47"/>
    </row>
    <row r="57" customHeight="1" spans="1:13">
      <c r="A57" s="24">
        <v>56</v>
      </c>
      <c r="B57" s="21">
        <v>103199</v>
      </c>
      <c r="C57" s="20" t="s">
        <v>124</v>
      </c>
      <c r="D57" s="20" t="s">
        <v>125</v>
      </c>
      <c r="E57" s="21" t="s">
        <v>17</v>
      </c>
      <c r="F57" s="24">
        <v>12</v>
      </c>
      <c r="G57" s="24">
        <f>VLOOKUP(B:B,[1]Sheet3!$A:$B,2,0)</f>
        <v>1</v>
      </c>
      <c r="H57" s="39">
        <f>G57/F57</f>
        <v>0.0833333333333333</v>
      </c>
      <c r="I57" s="24">
        <v>6</v>
      </c>
      <c r="J57" s="23">
        <v>0.5</v>
      </c>
      <c r="K57" s="40">
        <v>3</v>
      </c>
      <c r="L57" s="48">
        <v>0.25</v>
      </c>
      <c r="M57" s="47"/>
    </row>
    <row r="58" customHeight="1" spans="1:13">
      <c r="A58" s="24">
        <v>57</v>
      </c>
      <c r="B58" s="21">
        <v>122906</v>
      </c>
      <c r="C58" s="20" t="s">
        <v>126</v>
      </c>
      <c r="D58" s="20" t="s">
        <v>127</v>
      </c>
      <c r="E58" s="21" t="s">
        <v>28</v>
      </c>
      <c r="F58" s="40">
        <v>12</v>
      </c>
      <c r="G58" s="40">
        <f>VLOOKUP(B:B,[1]Sheet3!$A:$B,2,0)</f>
        <v>3</v>
      </c>
      <c r="H58" s="41">
        <f>G58/F58</f>
        <v>0.25</v>
      </c>
      <c r="I58" s="40">
        <v>5</v>
      </c>
      <c r="J58" s="39">
        <v>0.416666666666667</v>
      </c>
      <c r="K58" s="40">
        <v>3</v>
      </c>
      <c r="L58" s="48">
        <v>0.25</v>
      </c>
      <c r="M58" s="47"/>
    </row>
    <row r="59" customHeight="1" spans="1:13">
      <c r="A59" s="24">
        <v>58</v>
      </c>
      <c r="B59" s="21">
        <v>710</v>
      </c>
      <c r="C59" s="20" t="s">
        <v>128</v>
      </c>
      <c r="D59" s="20" t="s">
        <v>129</v>
      </c>
      <c r="E59" s="21" t="s">
        <v>23</v>
      </c>
      <c r="F59" s="40">
        <v>12</v>
      </c>
      <c r="G59" s="40">
        <f>VLOOKUP(B:B,[1]Sheet3!$A:$B,2,0)</f>
        <v>1</v>
      </c>
      <c r="H59" s="41">
        <f>G59/F59</f>
        <v>0.0833333333333333</v>
      </c>
      <c r="I59" s="40">
        <v>5</v>
      </c>
      <c r="J59" s="39">
        <v>0.416666666666667</v>
      </c>
      <c r="K59" s="40">
        <v>3</v>
      </c>
      <c r="L59" s="48">
        <v>0.25</v>
      </c>
      <c r="M59" s="47"/>
    </row>
    <row r="60" customHeight="1" spans="1:13">
      <c r="A60" s="24">
        <v>59</v>
      </c>
      <c r="B60" s="24">
        <v>119622</v>
      </c>
      <c r="C60" s="20" t="s">
        <v>130</v>
      </c>
      <c r="D60" s="20"/>
      <c r="E60" s="21" t="s">
        <v>14</v>
      </c>
      <c r="F60" s="40">
        <v>12</v>
      </c>
      <c r="G60" s="40">
        <v>3</v>
      </c>
      <c r="H60" s="40"/>
      <c r="I60" s="40">
        <v>3</v>
      </c>
      <c r="J60" s="39">
        <v>0.25</v>
      </c>
      <c r="K60" s="40">
        <v>3</v>
      </c>
      <c r="L60" s="48">
        <v>0.25</v>
      </c>
      <c r="M60" s="40"/>
    </row>
    <row r="61" customHeight="1" spans="1:13">
      <c r="A61" s="24">
        <v>60</v>
      </c>
      <c r="B61" s="21">
        <v>379</v>
      </c>
      <c r="C61" s="20" t="s">
        <v>131</v>
      </c>
      <c r="D61" s="20"/>
      <c r="E61" s="21" t="s">
        <v>17</v>
      </c>
      <c r="F61" s="24">
        <v>18</v>
      </c>
      <c r="G61" s="24">
        <f>VLOOKUP(B:B,[1]Sheet3!$A:$B,2,0)</f>
        <v>3</v>
      </c>
      <c r="H61" s="39">
        <f>G61/F61</f>
        <v>0.166666666666667</v>
      </c>
      <c r="I61" s="24">
        <v>12</v>
      </c>
      <c r="J61" s="23">
        <v>0.666666666666667</v>
      </c>
      <c r="K61" s="40">
        <v>4</v>
      </c>
      <c r="L61" s="48">
        <v>0.222222222222222</v>
      </c>
      <c r="M61" s="47"/>
    </row>
    <row r="62" customHeight="1" spans="1:13">
      <c r="A62" s="24">
        <v>61</v>
      </c>
      <c r="B62" s="21">
        <v>103198</v>
      </c>
      <c r="C62" s="20" t="s">
        <v>132</v>
      </c>
      <c r="D62" s="20"/>
      <c r="E62" s="21" t="s">
        <v>17</v>
      </c>
      <c r="F62" s="40">
        <v>18</v>
      </c>
      <c r="G62" s="40"/>
      <c r="H62" s="40"/>
      <c r="I62" s="40">
        <v>8</v>
      </c>
      <c r="J62" s="39">
        <v>0.444444444444444</v>
      </c>
      <c r="K62" s="40">
        <v>4</v>
      </c>
      <c r="L62" s="48">
        <v>0.222222222222222</v>
      </c>
      <c r="M62" s="47"/>
    </row>
    <row r="63" customHeight="1" spans="1:13">
      <c r="A63" s="24">
        <v>62</v>
      </c>
      <c r="B63" s="21">
        <v>726</v>
      </c>
      <c r="C63" s="20" t="s">
        <v>133</v>
      </c>
      <c r="D63" s="20"/>
      <c r="E63" s="21" t="s">
        <v>17</v>
      </c>
      <c r="F63" s="40">
        <v>18</v>
      </c>
      <c r="G63" s="40">
        <f>VLOOKUP(B:B,[1]Sheet3!$A:$B,2,0)</f>
        <v>2</v>
      </c>
      <c r="H63" s="41">
        <f>G63/F63</f>
        <v>0.111111111111111</v>
      </c>
      <c r="I63" s="40">
        <v>6</v>
      </c>
      <c r="J63" s="39">
        <v>0.333333333333333</v>
      </c>
      <c r="K63" s="40">
        <v>4</v>
      </c>
      <c r="L63" s="48">
        <v>0.222222222222222</v>
      </c>
      <c r="M63" s="47"/>
    </row>
    <row r="64" customHeight="1" spans="1:13">
      <c r="A64" s="24">
        <v>63</v>
      </c>
      <c r="B64" s="21">
        <v>106399</v>
      </c>
      <c r="C64" s="20" t="s">
        <v>134</v>
      </c>
      <c r="D64" s="20" t="s">
        <v>135</v>
      </c>
      <c r="E64" s="21" t="s">
        <v>28</v>
      </c>
      <c r="F64" s="40">
        <v>18</v>
      </c>
      <c r="G64" s="40">
        <f>VLOOKUP(B:B,[1]Sheet3!$A:$B,2,0)</f>
        <v>4</v>
      </c>
      <c r="H64" s="41">
        <f>G64/F64</f>
        <v>0.222222222222222</v>
      </c>
      <c r="I64" s="40">
        <v>4</v>
      </c>
      <c r="J64" s="39">
        <v>0.222222222222222</v>
      </c>
      <c r="K64" s="40">
        <v>4</v>
      </c>
      <c r="L64" s="48">
        <v>0.222222222222222</v>
      </c>
      <c r="M64" s="47"/>
    </row>
    <row r="65" customHeight="1" spans="1:13">
      <c r="A65" s="24">
        <v>64</v>
      </c>
      <c r="B65" s="21">
        <v>114844</v>
      </c>
      <c r="C65" s="20" t="s">
        <v>136</v>
      </c>
      <c r="D65" s="20" t="s">
        <v>137</v>
      </c>
      <c r="E65" s="21" t="s">
        <v>17</v>
      </c>
      <c r="F65" s="40">
        <v>18</v>
      </c>
      <c r="G65" s="40">
        <f>VLOOKUP(B:B,[1]Sheet3!$A:$B,2,0)</f>
        <v>4</v>
      </c>
      <c r="H65" s="41">
        <f>G65/F65</f>
        <v>0.222222222222222</v>
      </c>
      <c r="I65" s="40">
        <v>4</v>
      </c>
      <c r="J65" s="39">
        <v>0.222222222222222</v>
      </c>
      <c r="K65" s="40">
        <v>4</v>
      </c>
      <c r="L65" s="48">
        <v>0.222222222222222</v>
      </c>
      <c r="M65" s="40"/>
    </row>
    <row r="66" customHeight="1" spans="1:13">
      <c r="A66" s="24">
        <v>65</v>
      </c>
      <c r="B66" s="21">
        <v>746</v>
      </c>
      <c r="C66" s="20" t="s">
        <v>138</v>
      </c>
      <c r="D66" s="20" t="s">
        <v>139</v>
      </c>
      <c r="E66" s="21" t="s">
        <v>23</v>
      </c>
      <c r="F66" s="40">
        <v>18</v>
      </c>
      <c r="G66" s="40">
        <f>VLOOKUP(B:B,[1]Sheet3!$A:$B,2,0)</f>
        <v>4</v>
      </c>
      <c r="H66" s="41">
        <f>G66/F66</f>
        <v>0.222222222222222</v>
      </c>
      <c r="I66" s="40">
        <v>4</v>
      </c>
      <c r="J66" s="39">
        <v>0.222222222222222</v>
      </c>
      <c r="K66" s="40">
        <v>4</v>
      </c>
      <c r="L66" s="48">
        <v>0.222222222222222</v>
      </c>
      <c r="M66" s="40"/>
    </row>
    <row r="67" customHeight="1" spans="1:13">
      <c r="A67" s="24">
        <v>66</v>
      </c>
      <c r="B67" s="21">
        <v>106485</v>
      </c>
      <c r="C67" s="20" t="s">
        <v>140</v>
      </c>
      <c r="D67" s="20" t="s">
        <v>141</v>
      </c>
      <c r="E67" s="21" t="s">
        <v>14</v>
      </c>
      <c r="F67" s="40">
        <v>12</v>
      </c>
      <c r="G67" s="40">
        <f>VLOOKUP(B:B,[1]Sheet3!$A:$B,2,0)</f>
        <v>2</v>
      </c>
      <c r="H67" s="41">
        <f>G67/F67</f>
        <v>0.166666666666667</v>
      </c>
      <c r="I67" s="40">
        <v>4</v>
      </c>
      <c r="J67" s="39">
        <v>0.333333333333333</v>
      </c>
      <c r="K67" s="40">
        <v>2</v>
      </c>
      <c r="L67" s="48">
        <v>0.166666666666667</v>
      </c>
      <c r="M67" s="47"/>
    </row>
    <row r="68" customHeight="1" spans="1:13">
      <c r="A68" s="24">
        <v>67</v>
      </c>
      <c r="B68" s="21">
        <v>308</v>
      </c>
      <c r="C68" s="20" t="s">
        <v>142</v>
      </c>
      <c r="D68" s="20" t="s">
        <v>143</v>
      </c>
      <c r="E68" s="21" t="s">
        <v>14</v>
      </c>
      <c r="F68" s="40">
        <v>12</v>
      </c>
      <c r="G68" s="40"/>
      <c r="H68" s="40"/>
      <c r="I68" s="40">
        <v>4</v>
      </c>
      <c r="J68" s="39">
        <v>0.333333333333333</v>
      </c>
      <c r="K68" s="40">
        <v>2</v>
      </c>
      <c r="L68" s="48">
        <v>0.166666666666667</v>
      </c>
      <c r="M68" s="40"/>
    </row>
    <row r="69" customHeight="1" spans="1:13">
      <c r="A69" s="24">
        <v>68</v>
      </c>
      <c r="B69" s="21">
        <v>723</v>
      </c>
      <c r="C69" s="20" t="s">
        <v>144</v>
      </c>
      <c r="D69" s="20" t="s">
        <v>145</v>
      </c>
      <c r="E69" s="21" t="s">
        <v>31</v>
      </c>
      <c r="F69" s="40">
        <v>12</v>
      </c>
      <c r="G69" s="40">
        <f>VLOOKUP(B:B,[1]Sheet3!$A:$B,2,0)</f>
        <v>2</v>
      </c>
      <c r="H69" s="41">
        <f t="shared" ref="H69:H76" si="2">G69/F69</f>
        <v>0.166666666666667</v>
      </c>
      <c r="I69" s="40">
        <v>2</v>
      </c>
      <c r="J69" s="39">
        <v>0.166666666666667</v>
      </c>
      <c r="K69" s="40">
        <v>2</v>
      </c>
      <c r="L69" s="48">
        <v>0.166666666666667</v>
      </c>
      <c r="M69" s="47"/>
    </row>
    <row r="70" customHeight="1" spans="1:13">
      <c r="A70" s="24">
        <v>69</v>
      </c>
      <c r="B70" s="21">
        <v>102565</v>
      </c>
      <c r="C70" s="20" t="s">
        <v>146</v>
      </c>
      <c r="D70" s="20"/>
      <c r="E70" s="21" t="s">
        <v>17</v>
      </c>
      <c r="F70" s="40">
        <v>12</v>
      </c>
      <c r="G70" s="40">
        <f>VLOOKUP(B:B,[1]Sheet3!$A:$B,2,0)</f>
        <v>2</v>
      </c>
      <c r="H70" s="41">
        <f t="shared" si="2"/>
        <v>0.166666666666667</v>
      </c>
      <c r="I70" s="40">
        <v>2</v>
      </c>
      <c r="J70" s="39">
        <v>0.166666666666667</v>
      </c>
      <c r="K70" s="40">
        <v>2</v>
      </c>
      <c r="L70" s="48">
        <v>0.166666666666667</v>
      </c>
      <c r="M70" s="47"/>
    </row>
    <row r="71" customHeight="1" spans="1:13">
      <c r="A71" s="24">
        <v>70</v>
      </c>
      <c r="B71" s="21">
        <v>570</v>
      </c>
      <c r="C71" s="20" t="s">
        <v>147</v>
      </c>
      <c r="D71" s="20" t="s">
        <v>148</v>
      </c>
      <c r="E71" s="21" t="s">
        <v>28</v>
      </c>
      <c r="F71" s="40">
        <v>12</v>
      </c>
      <c r="G71" s="40">
        <f>VLOOKUP(B:B,[1]Sheet3!$A:$B,2,0)</f>
        <v>2</v>
      </c>
      <c r="H71" s="41">
        <f t="shared" si="2"/>
        <v>0.166666666666667</v>
      </c>
      <c r="I71" s="40">
        <v>2</v>
      </c>
      <c r="J71" s="39">
        <v>0.166666666666667</v>
      </c>
      <c r="K71" s="40">
        <v>2</v>
      </c>
      <c r="L71" s="48">
        <v>0.166666666666667</v>
      </c>
      <c r="M71" s="40"/>
    </row>
    <row r="72" customHeight="1" spans="1:13">
      <c r="A72" s="24">
        <v>71</v>
      </c>
      <c r="B72" s="21">
        <v>119263</v>
      </c>
      <c r="C72" s="20" t="s">
        <v>149</v>
      </c>
      <c r="D72" s="20" t="s">
        <v>150</v>
      </c>
      <c r="E72" s="21" t="s">
        <v>28</v>
      </c>
      <c r="F72" s="40">
        <v>12</v>
      </c>
      <c r="G72" s="40">
        <f>VLOOKUP(B:B,[1]Sheet3!$A:$B,2,0)</f>
        <v>2</v>
      </c>
      <c r="H72" s="41">
        <f t="shared" si="2"/>
        <v>0.166666666666667</v>
      </c>
      <c r="I72" s="40">
        <v>2</v>
      </c>
      <c r="J72" s="39">
        <v>0.166666666666667</v>
      </c>
      <c r="K72" s="40">
        <v>2</v>
      </c>
      <c r="L72" s="48">
        <v>0.166666666666667</v>
      </c>
      <c r="M72" s="40"/>
    </row>
    <row r="73" customHeight="1" spans="1:13">
      <c r="A73" s="24">
        <v>72</v>
      </c>
      <c r="B73" s="21">
        <v>113025</v>
      </c>
      <c r="C73" s="20" t="s">
        <v>151</v>
      </c>
      <c r="D73" s="20" t="s">
        <v>152</v>
      </c>
      <c r="E73" s="21" t="s">
        <v>28</v>
      </c>
      <c r="F73" s="40">
        <v>12</v>
      </c>
      <c r="G73" s="40">
        <f>VLOOKUP(B:B,[1]Sheet3!$A:$B,2,0)</f>
        <v>2</v>
      </c>
      <c r="H73" s="41">
        <f t="shared" si="2"/>
        <v>0.166666666666667</v>
      </c>
      <c r="I73" s="40">
        <v>2</v>
      </c>
      <c r="J73" s="39">
        <v>0.166666666666667</v>
      </c>
      <c r="K73" s="40">
        <v>2</v>
      </c>
      <c r="L73" s="48">
        <v>0.166666666666667</v>
      </c>
      <c r="M73" s="40"/>
    </row>
    <row r="74" customHeight="1" spans="1:13">
      <c r="A74" s="24">
        <v>73</v>
      </c>
      <c r="B74" s="21">
        <v>102567</v>
      </c>
      <c r="C74" s="20" t="s">
        <v>153</v>
      </c>
      <c r="D74" s="20" t="s">
        <v>154</v>
      </c>
      <c r="E74" s="21" t="s">
        <v>72</v>
      </c>
      <c r="F74" s="40">
        <v>12</v>
      </c>
      <c r="G74" s="40">
        <f>VLOOKUP(B:B,[1]Sheet3!$A:$B,2,0)</f>
        <v>2</v>
      </c>
      <c r="H74" s="41">
        <f t="shared" si="2"/>
        <v>0.166666666666667</v>
      </c>
      <c r="I74" s="40">
        <v>2</v>
      </c>
      <c r="J74" s="39">
        <v>0.166666666666667</v>
      </c>
      <c r="K74" s="40">
        <v>2</v>
      </c>
      <c r="L74" s="48">
        <v>0.166666666666667</v>
      </c>
      <c r="M74" s="40"/>
    </row>
    <row r="75" customHeight="1" spans="1:13">
      <c r="A75" s="24">
        <v>74</v>
      </c>
      <c r="B75" s="21">
        <v>106568</v>
      </c>
      <c r="C75" s="20" t="s">
        <v>155</v>
      </c>
      <c r="D75" s="20" t="s">
        <v>156</v>
      </c>
      <c r="E75" s="21" t="s">
        <v>31</v>
      </c>
      <c r="F75" s="40">
        <v>12</v>
      </c>
      <c r="G75" s="40">
        <f>VLOOKUP(B:B,[1]Sheet3!$A:$B,2,0)</f>
        <v>2</v>
      </c>
      <c r="H75" s="41">
        <f t="shared" si="2"/>
        <v>0.166666666666667</v>
      </c>
      <c r="I75" s="40">
        <v>2</v>
      </c>
      <c r="J75" s="39">
        <v>0.166666666666667</v>
      </c>
      <c r="K75" s="40">
        <v>2</v>
      </c>
      <c r="L75" s="48">
        <v>0.166666666666667</v>
      </c>
      <c r="M75" s="47"/>
    </row>
    <row r="76" customHeight="1" spans="1:13">
      <c r="A76" s="24">
        <v>75</v>
      </c>
      <c r="B76" s="21">
        <v>591</v>
      </c>
      <c r="C76" s="20" t="s">
        <v>157</v>
      </c>
      <c r="D76" s="20" t="s">
        <v>158</v>
      </c>
      <c r="E76" s="21" t="s">
        <v>23</v>
      </c>
      <c r="F76" s="40">
        <v>12</v>
      </c>
      <c r="G76" s="40">
        <f>VLOOKUP(B:B,[1]Sheet3!$A:$B,2,0)</f>
        <v>2</v>
      </c>
      <c r="H76" s="41">
        <f t="shared" si="2"/>
        <v>0.166666666666667</v>
      </c>
      <c r="I76" s="40">
        <v>2</v>
      </c>
      <c r="J76" s="39">
        <v>0.166666666666667</v>
      </c>
      <c r="K76" s="40">
        <v>2</v>
      </c>
      <c r="L76" s="48">
        <v>0.166666666666667</v>
      </c>
      <c r="M76" s="40"/>
    </row>
    <row r="77" customHeight="1" spans="1:13">
      <c r="A77" s="24">
        <v>76</v>
      </c>
      <c r="B77" s="21">
        <v>587</v>
      </c>
      <c r="C77" s="20" t="s">
        <v>159</v>
      </c>
      <c r="D77" s="20" t="s">
        <v>160</v>
      </c>
      <c r="E77" s="21" t="s">
        <v>23</v>
      </c>
      <c r="F77" s="40">
        <v>12</v>
      </c>
      <c r="G77" s="40"/>
      <c r="H77" s="40"/>
      <c r="I77" s="40">
        <v>2</v>
      </c>
      <c r="J77" s="39">
        <v>0.166666666666667</v>
      </c>
      <c r="K77" s="40">
        <v>2</v>
      </c>
      <c r="L77" s="48">
        <v>0.166666666666667</v>
      </c>
      <c r="M77" s="40"/>
    </row>
    <row r="78" customHeight="1" spans="1:13">
      <c r="A78" s="24">
        <v>77</v>
      </c>
      <c r="B78" s="21">
        <v>549</v>
      </c>
      <c r="C78" s="20" t="s">
        <v>161</v>
      </c>
      <c r="D78" s="20" t="s">
        <v>162</v>
      </c>
      <c r="E78" s="21" t="s">
        <v>23</v>
      </c>
      <c r="F78" s="40">
        <v>12</v>
      </c>
      <c r="G78" s="40"/>
      <c r="H78" s="40"/>
      <c r="I78" s="40">
        <v>2</v>
      </c>
      <c r="J78" s="39">
        <v>0.166666666666667</v>
      </c>
      <c r="K78" s="40">
        <v>2</v>
      </c>
      <c r="L78" s="48">
        <v>0.166666666666667</v>
      </c>
      <c r="M78" s="47"/>
    </row>
    <row r="79" customHeight="1" spans="1:13">
      <c r="A79" s="24">
        <v>78</v>
      </c>
      <c r="B79" s="21">
        <v>52</v>
      </c>
      <c r="C79" s="20" t="s">
        <v>163</v>
      </c>
      <c r="D79" s="20" t="s">
        <v>164</v>
      </c>
      <c r="E79" s="21" t="s">
        <v>34</v>
      </c>
      <c r="F79" s="40">
        <v>12</v>
      </c>
      <c r="G79" s="40"/>
      <c r="H79" s="40"/>
      <c r="I79" s="40">
        <v>2</v>
      </c>
      <c r="J79" s="39">
        <v>0.166666666666667</v>
      </c>
      <c r="K79" s="40">
        <v>2</v>
      </c>
      <c r="L79" s="48">
        <v>0.166666666666667</v>
      </c>
      <c r="M79" s="40"/>
    </row>
    <row r="80" customHeight="1" spans="1:13">
      <c r="A80" s="24">
        <v>79</v>
      </c>
      <c r="B80" s="21">
        <v>101453</v>
      </c>
      <c r="C80" s="20" t="s">
        <v>165</v>
      </c>
      <c r="D80" s="20" t="s">
        <v>166</v>
      </c>
      <c r="E80" s="21" t="s">
        <v>28</v>
      </c>
      <c r="F80" s="40">
        <v>18</v>
      </c>
      <c r="G80" s="40"/>
      <c r="H80" s="40"/>
      <c r="I80" s="40">
        <v>8</v>
      </c>
      <c r="J80" s="39">
        <v>0.444444444444444</v>
      </c>
      <c r="K80" s="40">
        <v>2</v>
      </c>
      <c r="L80" s="48">
        <v>0.111111111111111</v>
      </c>
      <c r="M80" s="47"/>
    </row>
    <row r="81" customHeight="1" spans="1:13">
      <c r="A81" s="24">
        <v>80</v>
      </c>
      <c r="B81" s="21">
        <v>357</v>
      </c>
      <c r="C81" s="20" t="s">
        <v>167</v>
      </c>
      <c r="D81" s="20"/>
      <c r="E81" s="21" t="s">
        <v>17</v>
      </c>
      <c r="F81" s="40">
        <v>18</v>
      </c>
      <c r="G81" s="40">
        <f>VLOOKUP(B:B,[1]Sheet3!$A:$B,2,0)</f>
        <v>2</v>
      </c>
      <c r="H81" s="41">
        <f>G81/F81</f>
        <v>0.111111111111111</v>
      </c>
      <c r="I81" s="40">
        <v>6</v>
      </c>
      <c r="J81" s="39">
        <v>0.333333333333333</v>
      </c>
      <c r="K81" s="40">
        <v>2</v>
      </c>
      <c r="L81" s="48">
        <v>0.111111111111111</v>
      </c>
      <c r="M81" s="47"/>
    </row>
    <row r="82" customHeight="1" spans="1:13">
      <c r="A82" s="24">
        <v>81</v>
      </c>
      <c r="B82" s="21">
        <v>113008</v>
      </c>
      <c r="C82" s="20" t="s">
        <v>168</v>
      </c>
      <c r="D82" s="20">
        <v>0</v>
      </c>
      <c r="E82" s="21" t="s">
        <v>28</v>
      </c>
      <c r="F82" s="40">
        <v>18</v>
      </c>
      <c r="G82" s="40">
        <f>VLOOKUP(B:B,[1]Sheet3!$A:$B,2,0)</f>
        <v>2</v>
      </c>
      <c r="H82" s="41">
        <f>G82/F82</f>
        <v>0.111111111111111</v>
      </c>
      <c r="I82" s="40">
        <v>4</v>
      </c>
      <c r="J82" s="39">
        <v>0.222222222222222</v>
      </c>
      <c r="K82" s="40">
        <v>2</v>
      </c>
      <c r="L82" s="48">
        <v>0.111111111111111</v>
      </c>
      <c r="M82" s="47"/>
    </row>
    <row r="83" customHeight="1" spans="1:13">
      <c r="A83" s="24">
        <v>82</v>
      </c>
      <c r="B83" s="21">
        <v>744</v>
      </c>
      <c r="C83" s="20" t="s">
        <v>169</v>
      </c>
      <c r="D83" s="20" t="s">
        <v>170</v>
      </c>
      <c r="E83" s="21" t="s">
        <v>14</v>
      </c>
      <c r="F83" s="40">
        <v>18</v>
      </c>
      <c r="G83" s="40"/>
      <c r="H83" s="40"/>
      <c r="I83" s="40">
        <v>3</v>
      </c>
      <c r="J83" s="39">
        <v>0.166666666666667</v>
      </c>
      <c r="K83" s="40">
        <v>2</v>
      </c>
      <c r="L83" s="48">
        <v>0.111111111111111</v>
      </c>
      <c r="M83" s="40"/>
    </row>
    <row r="84" customHeight="1" spans="1:13">
      <c r="A84" s="24">
        <v>83</v>
      </c>
      <c r="B84" s="21">
        <v>730</v>
      </c>
      <c r="C84" s="20" t="s">
        <v>171</v>
      </c>
      <c r="D84" s="20" t="s">
        <v>172</v>
      </c>
      <c r="E84" s="21" t="s">
        <v>28</v>
      </c>
      <c r="F84" s="40">
        <v>18</v>
      </c>
      <c r="G84" s="40">
        <f>VLOOKUP(B:B,[1]Sheet3!$A:$B,2,0)</f>
        <v>2</v>
      </c>
      <c r="H84" s="41">
        <f>G84/F84</f>
        <v>0.111111111111111</v>
      </c>
      <c r="I84" s="40">
        <v>2</v>
      </c>
      <c r="J84" s="39">
        <v>0.111111111111111</v>
      </c>
      <c r="K84" s="40">
        <v>2</v>
      </c>
      <c r="L84" s="48">
        <v>0.111111111111111</v>
      </c>
      <c r="M84" s="47"/>
    </row>
    <row r="85" customHeight="1" spans="1:13">
      <c r="A85" s="24">
        <v>84</v>
      </c>
      <c r="B85" s="21">
        <v>341</v>
      </c>
      <c r="C85" s="20" t="s">
        <v>173</v>
      </c>
      <c r="D85" s="20" t="s">
        <v>174</v>
      </c>
      <c r="E85" s="21" t="s">
        <v>23</v>
      </c>
      <c r="F85" s="40">
        <v>18</v>
      </c>
      <c r="G85" s="40">
        <f>VLOOKUP(B:B,[1]Sheet3!$A:$B,2,0)</f>
        <v>2</v>
      </c>
      <c r="H85" s="41">
        <f>G85/F85</f>
        <v>0.111111111111111</v>
      </c>
      <c r="I85" s="40">
        <v>2</v>
      </c>
      <c r="J85" s="39">
        <v>0.111111111111111</v>
      </c>
      <c r="K85" s="40">
        <v>2</v>
      </c>
      <c r="L85" s="48">
        <v>0.111111111111111</v>
      </c>
      <c r="M85" s="40"/>
    </row>
    <row r="86" ht="25" customHeight="1" spans="1:13">
      <c r="A86" s="24">
        <v>85</v>
      </c>
      <c r="B86" s="21">
        <v>111219</v>
      </c>
      <c r="C86" s="20" t="s">
        <v>175</v>
      </c>
      <c r="D86" s="20"/>
      <c r="E86" s="21" t="s">
        <v>17</v>
      </c>
      <c r="F86" s="40">
        <v>18</v>
      </c>
      <c r="G86" s="40">
        <f>VLOOKUP(B:B,[1]Sheet3!$A:$B,2,0)</f>
        <v>2</v>
      </c>
      <c r="H86" s="41">
        <f>G86/F86</f>
        <v>0.111111111111111</v>
      </c>
      <c r="I86" s="40">
        <v>2</v>
      </c>
      <c r="J86" s="39">
        <v>0.111111111111111</v>
      </c>
      <c r="K86" s="40">
        <v>2</v>
      </c>
      <c r="L86" s="48">
        <v>0.111111111111111</v>
      </c>
      <c r="M86" s="40"/>
    </row>
    <row r="87" customHeight="1" spans="1:13">
      <c r="A87" s="24">
        <v>86</v>
      </c>
      <c r="B87" s="21">
        <v>114286</v>
      </c>
      <c r="C87" s="20" t="s">
        <v>176</v>
      </c>
      <c r="D87" s="20" t="s">
        <v>177</v>
      </c>
      <c r="E87" s="21" t="s">
        <v>28</v>
      </c>
      <c r="F87" s="40">
        <v>18</v>
      </c>
      <c r="G87" s="40">
        <f>VLOOKUP(B:B,[1]Sheet3!$A:$B,2,0)</f>
        <v>2</v>
      </c>
      <c r="H87" s="41">
        <f>G87/F87</f>
        <v>0.111111111111111</v>
      </c>
      <c r="I87" s="40">
        <v>2</v>
      </c>
      <c r="J87" s="39">
        <v>0.111111111111111</v>
      </c>
      <c r="K87" s="40">
        <v>2</v>
      </c>
      <c r="L87" s="48">
        <v>0.111111111111111</v>
      </c>
      <c r="M87" s="40"/>
    </row>
    <row r="88" customHeight="1" spans="1:13">
      <c r="A88" s="24">
        <v>87</v>
      </c>
      <c r="B88" s="21">
        <v>387</v>
      </c>
      <c r="C88" s="20" t="s">
        <v>178</v>
      </c>
      <c r="D88" s="20" t="s">
        <v>179</v>
      </c>
      <c r="E88" s="21" t="s">
        <v>31</v>
      </c>
      <c r="F88" s="40">
        <v>18</v>
      </c>
      <c r="G88" s="40">
        <f>VLOOKUP(B:B,[1]Sheet3!$A:$B,2,0)</f>
        <v>2</v>
      </c>
      <c r="H88" s="41">
        <f>G88/F88</f>
        <v>0.111111111111111</v>
      </c>
      <c r="I88" s="40">
        <v>2</v>
      </c>
      <c r="J88" s="39">
        <v>0.111111111111111</v>
      </c>
      <c r="K88" s="40">
        <v>2</v>
      </c>
      <c r="L88" s="48">
        <v>0.111111111111111</v>
      </c>
      <c r="M88" s="40"/>
    </row>
    <row r="89" customHeight="1" spans="1:13">
      <c r="A89" s="24">
        <v>88</v>
      </c>
      <c r="B89" s="21">
        <v>511</v>
      </c>
      <c r="C89" s="20" t="s">
        <v>180</v>
      </c>
      <c r="D89" s="20" t="s">
        <v>181</v>
      </c>
      <c r="E89" s="21" t="s">
        <v>31</v>
      </c>
      <c r="F89" s="40">
        <v>18</v>
      </c>
      <c r="G89" s="40"/>
      <c r="H89" s="40"/>
      <c r="I89" s="40">
        <v>2</v>
      </c>
      <c r="J89" s="39">
        <v>0.111111111111111</v>
      </c>
      <c r="K89" s="40">
        <v>2</v>
      </c>
      <c r="L89" s="48">
        <v>0.111111111111111</v>
      </c>
      <c r="M89" s="40"/>
    </row>
    <row r="90" customHeight="1" spans="1:13">
      <c r="A90" s="24">
        <v>89</v>
      </c>
      <c r="B90" s="21">
        <v>399</v>
      </c>
      <c r="C90" s="20" t="s">
        <v>182</v>
      </c>
      <c r="D90" s="20"/>
      <c r="E90" s="21" t="s">
        <v>14</v>
      </c>
      <c r="F90" s="40">
        <v>30</v>
      </c>
      <c r="G90" s="40">
        <f>VLOOKUP(B:B,[1]Sheet3!$A:$B,2,0)</f>
        <v>3</v>
      </c>
      <c r="H90" s="41">
        <f t="shared" ref="H90:H100" si="3">G90/F90</f>
        <v>0.1</v>
      </c>
      <c r="I90" s="40">
        <v>9</v>
      </c>
      <c r="J90" s="39">
        <v>0.3</v>
      </c>
      <c r="K90" s="40">
        <v>3</v>
      </c>
      <c r="L90" s="48">
        <v>0.1</v>
      </c>
      <c r="M90" s="40"/>
    </row>
    <row r="91" customHeight="1" spans="1:13">
      <c r="A91" s="24">
        <v>90</v>
      </c>
      <c r="B91" s="21">
        <v>117923</v>
      </c>
      <c r="C91" s="20" t="s">
        <v>183</v>
      </c>
      <c r="D91" s="20" t="s">
        <v>184</v>
      </c>
      <c r="E91" s="21" t="s">
        <v>23</v>
      </c>
      <c r="F91" s="40">
        <v>12</v>
      </c>
      <c r="G91" s="40">
        <f>VLOOKUP(B:B,[1]Sheet3!$A:$B,2,0)</f>
        <v>1</v>
      </c>
      <c r="H91" s="41">
        <f t="shared" si="3"/>
        <v>0.0833333333333333</v>
      </c>
      <c r="I91" s="40">
        <v>2</v>
      </c>
      <c r="J91" s="39">
        <v>0.166666666666667</v>
      </c>
      <c r="K91" s="40">
        <v>1</v>
      </c>
      <c r="L91" s="48">
        <v>0.0833333333333333</v>
      </c>
      <c r="M91" s="47"/>
    </row>
    <row r="92" customHeight="1" spans="1:13">
      <c r="A92" s="24">
        <v>91</v>
      </c>
      <c r="B92" s="21">
        <v>102479</v>
      </c>
      <c r="C92" s="20" t="s">
        <v>185</v>
      </c>
      <c r="D92" s="20" t="s">
        <v>186</v>
      </c>
      <c r="E92" s="21" t="s">
        <v>31</v>
      </c>
      <c r="F92" s="40">
        <v>12</v>
      </c>
      <c r="G92" s="40">
        <f>VLOOKUP(B:B,[1]Sheet3!$A:$B,2,0)</f>
        <v>1</v>
      </c>
      <c r="H92" s="41">
        <f t="shared" si="3"/>
        <v>0.0833333333333333</v>
      </c>
      <c r="I92" s="40">
        <v>1</v>
      </c>
      <c r="J92" s="39">
        <v>0.0833333333333333</v>
      </c>
      <c r="K92" s="40">
        <v>1</v>
      </c>
      <c r="L92" s="48">
        <v>0.0833333333333333</v>
      </c>
      <c r="M92" s="40"/>
    </row>
    <row r="93" customHeight="1" spans="1:13">
      <c r="A93" s="24">
        <v>92</v>
      </c>
      <c r="B93" s="21">
        <v>112888</v>
      </c>
      <c r="C93" s="20" t="s">
        <v>187</v>
      </c>
      <c r="D93" s="20" t="s">
        <v>188</v>
      </c>
      <c r="E93" s="21" t="s">
        <v>28</v>
      </c>
      <c r="F93" s="40">
        <v>12</v>
      </c>
      <c r="G93" s="40">
        <f>VLOOKUP(B:B,[1]Sheet3!$A:$B,2,0)</f>
        <v>1</v>
      </c>
      <c r="H93" s="41">
        <f t="shared" si="3"/>
        <v>0.0833333333333333</v>
      </c>
      <c r="I93" s="40">
        <v>1</v>
      </c>
      <c r="J93" s="39">
        <v>0.0833333333333333</v>
      </c>
      <c r="K93" s="40">
        <v>1</v>
      </c>
      <c r="L93" s="48">
        <v>0.0833333333333333</v>
      </c>
      <c r="M93" s="47"/>
    </row>
    <row r="94" customHeight="1" spans="1:13">
      <c r="A94" s="24">
        <v>93</v>
      </c>
      <c r="B94" s="21">
        <v>118151</v>
      </c>
      <c r="C94" s="20" t="s">
        <v>189</v>
      </c>
      <c r="D94" s="20"/>
      <c r="E94" s="21" t="s">
        <v>17</v>
      </c>
      <c r="F94" s="40">
        <v>12</v>
      </c>
      <c r="G94" s="40">
        <f>VLOOKUP(B:B,[1]Sheet3!$A:$B,2,0)</f>
        <v>1</v>
      </c>
      <c r="H94" s="41">
        <f t="shared" si="3"/>
        <v>0.0833333333333333</v>
      </c>
      <c r="I94" s="40">
        <v>1</v>
      </c>
      <c r="J94" s="39">
        <v>0.0833333333333333</v>
      </c>
      <c r="K94" s="40">
        <v>1</v>
      </c>
      <c r="L94" s="48">
        <v>0.0833333333333333</v>
      </c>
      <c r="M94" s="40"/>
    </row>
    <row r="95" customHeight="1" spans="1:13">
      <c r="A95" s="24">
        <v>94</v>
      </c>
      <c r="B95" s="21">
        <v>122718</v>
      </c>
      <c r="C95" s="20" t="s">
        <v>190</v>
      </c>
      <c r="D95" s="20" t="s">
        <v>191</v>
      </c>
      <c r="E95" s="21" t="s">
        <v>23</v>
      </c>
      <c r="F95" s="40">
        <v>12</v>
      </c>
      <c r="G95" s="40">
        <f>VLOOKUP(B:B,[1]Sheet3!$A:$B,2,0)</f>
        <v>1</v>
      </c>
      <c r="H95" s="41">
        <f t="shared" si="3"/>
        <v>0.0833333333333333</v>
      </c>
      <c r="I95" s="40">
        <v>1</v>
      </c>
      <c r="J95" s="39">
        <v>0.0833333333333333</v>
      </c>
      <c r="K95" s="40">
        <v>1</v>
      </c>
      <c r="L95" s="48">
        <v>0.0833333333333333</v>
      </c>
      <c r="M95" s="47"/>
    </row>
    <row r="96" customHeight="1" spans="1:13">
      <c r="A96" s="24">
        <v>95</v>
      </c>
      <c r="B96" s="21">
        <v>108656</v>
      </c>
      <c r="C96" s="20" t="s">
        <v>192</v>
      </c>
      <c r="D96" s="20" t="s">
        <v>193</v>
      </c>
      <c r="E96" s="21" t="s">
        <v>72</v>
      </c>
      <c r="F96" s="40">
        <v>18</v>
      </c>
      <c r="G96" s="40">
        <f>VLOOKUP(B:B,[1]Sheet3!$A:$B,2,0)</f>
        <v>1</v>
      </c>
      <c r="H96" s="41">
        <f t="shared" si="3"/>
        <v>0.0555555555555556</v>
      </c>
      <c r="I96" s="40">
        <v>3</v>
      </c>
      <c r="J96" s="39">
        <v>0.166666666666667</v>
      </c>
      <c r="K96" s="40">
        <v>1</v>
      </c>
      <c r="L96" s="48">
        <v>0.0555555555555556</v>
      </c>
      <c r="M96" s="47"/>
    </row>
    <row r="97" customHeight="1" spans="1:13">
      <c r="A97" s="24">
        <v>96</v>
      </c>
      <c r="B97" s="21">
        <v>712</v>
      </c>
      <c r="C97" s="20" t="s">
        <v>194</v>
      </c>
      <c r="D97" s="20" t="s">
        <v>195</v>
      </c>
      <c r="E97" s="21" t="s">
        <v>31</v>
      </c>
      <c r="F97" s="40">
        <v>18</v>
      </c>
      <c r="G97" s="40">
        <f>VLOOKUP(B:B,[1]Sheet3!$A:$B,2,0)</f>
        <v>1</v>
      </c>
      <c r="H97" s="41">
        <f t="shared" si="3"/>
        <v>0.0555555555555556</v>
      </c>
      <c r="I97" s="40">
        <v>1</v>
      </c>
      <c r="J97" s="39">
        <v>0.0555555555555556</v>
      </c>
      <c r="K97" s="40">
        <v>1</v>
      </c>
      <c r="L97" s="48">
        <v>0.0555555555555556</v>
      </c>
      <c r="M97" s="40"/>
    </row>
    <row r="98" customHeight="1" spans="1:13">
      <c r="A98" s="24">
        <v>97</v>
      </c>
      <c r="B98" s="21">
        <v>377</v>
      </c>
      <c r="C98" s="20" t="s">
        <v>196</v>
      </c>
      <c r="D98" s="20" t="s">
        <v>197</v>
      </c>
      <c r="E98" s="21" t="s">
        <v>31</v>
      </c>
      <c r="F98" s="40">
        <v>18</v>
      </c>
      <c r="G98" s="40">
        <f>VLOOKUP(B:B,[1]Sheet3!$A:$B,2,0)</f>
        <v>1</v>
      </c>
      <c r="H98" s="41">
        <f t="shared" si="3"/>
        <v>0.0555555555555556</v>
      </c>
      <c r="I98" s="40">
        <v>1</v>
      </c>
      <c r="J98" s="39">
        <v>0.0555555555555556</v>
      </c>
      <c r="K98" s="40">
        <v>1</v>
      </c>
      <c r="L98" s="48">
        <v>0.0555555555555556</v>
      </c>
      <c r="M98" s="40"/>
    </row>
    <row r="99" customHeight="1" spans="1:13">
      <c r="A99" s="24">
        <v>98</v>
      </c>
      <c r="B99" s="21">
        <v>709</v>
      </c>
      <c r="C99" s="20" t="s">
        <v>198</v>
      </c>
      <c r="D99" s="20" t="s">
        <v>199</v>
      </c>
      <c r="E99" s="21" t="s">
        <v>28</v>
      </c>
      <c r="F99" s="40">
        <v>18</v>
      </c>
      <c r="G99" s="40">
        <f>VLOOKUP(B:B,[1]Sheet3!$A:$B,2,0)</f>
        <v>1</v>
      </c>
      <c r="H99" s="41">
        <f t="shared" si="3"/>
        <v>0.0555555555555556</v>
      </c>
      <c r="I99" s="40">
        <v>1</v>
      </c>
      <c r="J99" s="39">
        <v>0.0555555555555556</v>
      </c>
      <c r="K99" s="40">
        <v>1</v>
      </c>
      <c r="L99" s="48">
        <v>0.0555555555555556</v>
      </c>
      <c r="M99" s="47"/>
    </row>
    <row r="100" customHeight="1" spans="1:13">
      <c r="A100" s="24">
        <v>99</v>
      </c>
      <c r="B100" s="21">
        <v>114622</v>
      </c>
      <c r="C100" s="20" t="s">
        <v>200</v>
      </c>
      <c r="D100" s="20" t="s">
        <v>201</v>
      </c>
      <c r="E100" s="21" t="s">
        <v>17</v>
      </c>
      <c r="F100" s="40">
        <v>18</v>
      </c>
      <c r="G100" s="40">
        <f>VLOOKUP(B:B,[1]Sheet3!$A:$B,2,0)</f>
        <v>1</v>
      </c>
      <c r="H100" s="41">
        <f t="shared" si="3"/>
        <v>0.0555555555555556</v>
      </c>
      <c r="I100" s="40">
        <v>1</v>
      </c>
      <c r="J100" s="39">
        <v>0.0555555555555556</v>
      </c>
      <c r="K100" s="40">
        <v>1</v>
      </c>
      <c r="L100" s="48">
        <v>0.0555555555555556</v>
      </c>
      <c r="M100" s="40"/>
    </row>
    <row r="101" customHeight="1" spans="1:13">
      <c r="A101" s="24">
        <v>100</v>
      </c>
      <c r="B101" s="21">
        <v>343</v>
      </c>
      <c r="C101" s="20" t="s">
        <v>202</v>
      </c>
      <c r="D101" s="20"/>
      <c r="E101" s="21" t="s">
        <v>17</v>
      </c>
      <c r="F101" s="40">
        <v>20</v>
      </c>
      <c r="G101" s="40"/>
      <c r="H101" s="40"/>
      <c r="I101" s="40"/>
      <c r="J101" s="39">
        <v>0</v>
      </c>
      <c r="K101" s="40">
        <v>1</v>
      </c>
      <c r="L101" s="48">
        <v>0.05</v>
      </c>
      <c r="M101" s="40"/>
    </row>
    <row r="102" customHeight="1" spans="1:13">
      <c r="A102" s="24">
        <v>101</v>
      </c>
      <c r="B102" s="21">
        <v>391</v>
      </c>
      <c r="C102" s="20" t="s">
        <v>203</v>
      </c>
      <c r="D102" s="20" t="s">
        <v>204</v>
      </c>
      <c r="E102" s="21" t="s">
        <v>17</v>
      </c>
      <c r="F102" s="24">
        <v>12</v>
      </c>
      <c r="G102" s="24"/>
      <c r="H102" s="24"/>
      <c r="I102" s="24">
        <v>6</v>
      </c>
      <c r="J102" s="23">
        <v>0.5</v>
      </c>
      <c r="K102" s="40"/>
      <c r="L102" s="48">
        <v>0</v>
      </c>
      <c r="M102" s="40"/>
    </row>
    <row r="103" customHeight="1" spans="1:13">
      <c r="A103" s="24">
        <v>102</v>
      </c>
      <c r="B103" s="21">
        <v>371</v>
      </c>
      <c r="C103" s="20" t="s">
        <v>205</v>
      </c>
      <c r="D103" s="20" t="s">
        <v>206</v>
      </c>
      <c r="E103" s="21" t="s">
        <v>72</v>
      </c>
      <c r="F103" s="24">
        <v>12</v>
      </c>
      <c r="G103" s="24">
        <f>VLOOKUP(B:B,[1]Sheet3!$A:$B,2,0)</f>
        <v>0</v>
      </c>
      <c r="H103" s="24"/>
      <c r="I103" s="24">
        <v>6</v>
      </c>
      <c r="J103" s="23">
        <v>0.5</v>
      </c>
      <c r="K103" s="40"/>
      <c r="L103" s="48">
        <v>0</v>
      </c>
      <c r="M103" s="40"/>
    </row>
    <row r="104" customHeight="1" spans="1:13">
      <c r="A104" s="24">
        <v>103</v>
      </c>
      <c r="B104" s="21">
        <v>117491</v>
      </c>
      <c r="C104" s="20" t="s">
        <v>207</v>
      </c>
      <c r="D104" s="20"/>
      <c r="E104" s="21" t="s">
        <v>17</v>
      </c>
      <c r="F104" s="40">
        <v>18</v>
      </c>
      <c r="G104" s="40"/>
      <c r="H104" s="40"/>
      <c r="I104" s="40">
        <v>4</v>
      </c>
      <c r="J104" s="39">
        <v>0.222222222222222</v>
      </c>
      <c r="K104" s="40"/>
      <c r="L104" s="48">
        <v>0</v>
      </c>
      <c r="M104" s="40"/>
    </row>
    <row r="105" customHeight="1" spans="1:13">
      <c r="A105" s="24">
        <v>104</v>
      </c>
      <c r="B105" s="21">
        <v>585</v>
      </c>
      <c r="C105" s="20" t="s">
        <v>208</v>
      </c>
      <c r="D105" s="20" t="s">
        <v>209</v>
      </c>
      <c r="E105" s="21" t="s">
        <v>17</v>
      </c>
      <c r="F105" s="40">
        <v>18</v>
      </c>
      <c r="G105" s="40"/>
      <c r="H105" s="40"/>
      <c r="I105" s="40">
        <v>4</v>
      </c>
      <c r="J105" s="39">
        <v>0.222222222222222</v>
      </c>
      <c r="K105" s="40"/>
      <c r="L105" s="48">
        <v>0</v>
      </c>
      <c r="M105" s="40"/>
    </row>
    <row r="106" customHeight="1" spans="1:13">
      <c r="A106" s="24">
        <v>105</v>
      </c>
      <c r="B106" s="21">
        <v>513</v>
      </c>
      <c r="C106" s="20" t="s">
        <v>210</v>
      </c>
      <c r="D106" s="20"/>
      <c r="E106" s="21" t="s">
        <v>28</v>
      </c>
      <c r="F106" s="40">
        <v>18</v>
      </c>
      <c r="G106" s="40"/>
      <c r="H106" s="40"/>
      <c r="I106" s="40">
        <v>4</v>
      </c>
      <c r="J106" s="39">
        <v>0.222222222222222</v>
      </c>
      <c r="K106" s="40"/>
      <c r="L106" s="48">
        <v>0</v>
      </c>
      <c r="M106" s="40"/>
    </row>
    <row r="107" customHeight="1" spans="1:13">
      <c r="A107" s="24">
        <v>106</v>
      </c>
      <c r="B107" s="21">
        <v>713</v>
      </c>
      <c r="C107" s="20" t="s">
        <v>211</v>
      </c>
      <c r="D107" s="20" t="s">
        <v>212</v>
      </c>
      <c r="E107" s="21" t="s">
        <v>23</v>
      </c>
      <c r="F107" s="40">
        <v>12</v>
      </c>
      <c r="G107" s="40"/>
      <c r="H107" s="40"/>
      <c r="I107" s="40">
        <v>2</v>
      </c>
      <c r="J107" s="39">
        <v>0.166666666666667</v>
      </c>
      <c r="K107" s="40"/>
      <c r="L107" s="48">
        <v>0</v>
      </c>
      <c r="M107" s="40"/>
    </row>
    <row r="108" customHeight="1" spans="1:13">
      <c r="A108" s="24">
        <v>107</v>
      </c>
      <c r="B108" s="21">
        <v>116773</v>
      </c>
      <c r="C108" s="20" t="s">
        <v>213</v>
      </c>
      <c r="D108" s="20" t="s">
        <v>214</v>
      </c>
      <c r="E108" s="21" t="s">
        <v>28</v>
      </c>
      <c r="F108" s="40">
        <v>12</v>
      </c>
      <c r="G108" s="40"/>
      <c r="H108" s="40"/>
      <c r="I108" s="40">
        <v>2</v>
      </c>
      <c r="J108" s="39">
        <v>0.166666666666667</v>
      </c>
      <c r="K108" s="40"/>
      <c r="L108" s="48">
        <v>0</v>
      </c>
      <c r="M108" s="40"/>
    </row>
    <row r="109" customHeight="1" spans="1:13">
      <c r="A109" s="24">
        <v>108</v>
      </c>
      <c r="B109" s="21">
        <v>119262</v>
      </c>
      <c r="C109" s="20" t="s">
        <v>215</v>
      </c>
      <c r="D109" s="20" t="s">
        <v>216</v>
      </c>
      <c r="E109" s="21" t="s">
        <v>17</v>
      </c>
      <c r="F109" s="40">
        <v>12</v>
      </c>
      <c r="G109" s="40"/>
      <c r="H109" s="40"/>
      <c r="I109" s="40">
        <v>2</v>
      </c>
      <c r="J109" s="39">
        <v>0.166666666666667</v>
      </c>
      <c r="K109" s="40"/>
      <c r="L109" s="48">
        <v>0</v>
      </c>
      <c r="M109" s="40"/>
    </row>
    <row r="110" customHeight="1" spans="1:13">
      <c r="A110" s="24">
        <v>109</v>
      </c>
      <c r="B110" s="21">
        <v>546</v>
      </c>
      <c r="C110" s="20" t="s">
        <v>217</v>
      </c>
      <c r="D110" s="20" t="s">
        <v>218</v>
      </c>
      <c r="E110" s="21" t="s">
        <v>31</v>
      </c>
      <c r="F110" s="40">
        <v>18</v>
      </c>
      <c r="G110" s="40"/>
      <c r="H110" s="40"/>
      <c r="I110" s="40">
        <v>2</v>
      </c>
      <c r="J110" s="39">
        <v>0.111111111111111</v>
      </c>
      <c r="K110" s="40"/>
      <c r="L110" s="48">
        <v>0</v>
      </c>
      <c r="M110" s="40"/>
    </row>
    <row r="111" customHeight="1" spans="1:13">
      <c r="A111" s="24">
        <v>110</v>
      </c>
      <c r="B111" s="21">
        <v>111400</v>
      </c>
      <c r="C111" s="20" t="s">
        <v>219</v>
      </c>
      <c r="D111" s="20" t="s">
        <v>220</v>
      </c>
      <c r="E111" s="21" t="s">
        <v>23</v>
      </c>
      <c r="F111" s="40">
        <v>18</v>
      </c>
      <c r="G111" s="40"/>
      <c r="H111" s="40"/>
      <c r="I111" s="40">
        <v>2</v>
      </c>
      <c r="J111" s="39">
        <v>0.111111111111111</v>
      </c>
      <c r="K111" s="40"/>
      <c r="L111" s="48">
        <v>0</v>
      </c>
      <c r="M111" s="40"/>
    </row>
    <row r="112" customHeight="1" spans="1:13">
      <c r="A112" s="24">
        <v>111</v>
      </c>
      <c r="B112" s="21">
        <v>737</v>
      </c>
      <c r="C112" s="20" t="s">
        <v>221</v>
      </c>
      <c r="D112" s="20" t="s">
        <v>222</v>
      </c>
      <c r="E112" s="21" t="s">
        <v>31</v>
      </c>
      <c r="F112" s="40">
        <v>18</v>
      </c>
      <c r="G112" s="40"/>
      <c r="H112" s="40"/>
      <c r="I112" s="40">
        <v>2</v>
      </c>
      <c r="J112" s="39">
        <v>0.111111111111111</v>
      </c>
      <c r="K112" s="40"/>
      <c r="L112" s="48">
        <v>0</v>
      </c>
      <c r="M112" s="40"/>
    </row>
    <row r="113" customHeight="1" spans="1:13">
      <c r="A113" s="24">
        <v>112</v>
      </c>
      <c r="B113" s="21">
        <v>106569</v>
      </c>
      <c r="C113" s="20" t="s">
        <v>223</v>
      </c>
      <c r="D113" s="20"/>
      <c r="E113" s="21" t="s">
        <v>28</v>
      </c>
      <c r="F113" s="40">
        <v>18</v>
      </c>
      <c r="G113" s="40"/>
      <c r="H113" s="40"/>
      <c r="I113" s="40">
        <v>2</v>
      </c>
      <c r="J113" s="39">
        <v>0.111111111111111</v>
      </c>
      <c r="K113" s="40"/>
      <c r="L113" s="48">
        <v>0</v>
      </c>
      <c r="M113" s="40"/>
    </row>
    <row r="114" customHeight="1" spans="1:13">
      <c r="A114" s="24">
        <v>113</v>
      </c>
      <c r="B114" s="21">
        <v>102934</v>
      </c>
      <c r="C114" s="20" t="s">
        <v>224</v>
      </c>
      <c r="D114" s="20"/>
      <c r="E114" s="21" t="s">
        <v>17</v>
      </c>
      <c r="F114" s="40">
        <v>18</v>
      </c>
      <c r="G114" s="40"/>
      <c r="H114" s="40"/>
      <c r="I114" s="40">
        <v>2</v>
      </c>
      <c r="J114" s="39">
        <v>0.111111111111111</v>
      </c>
      <c r="K114" s="40"/>
      <c r="L114" s="48">
        <v>0</v>
      </c>
      <c r="M114" s="40"/>
    </row>
    <row r="115" customHeight="1" spans="1:13">
      <c r="A115" s="24">
        <v>114</v>
      </c>
      <c r="B115" s="21">
        <v>721</v>
      </c>
      <c r="C115" s="20" t="s">
        <v>225</v>
      </c>
      <c r="D115" s="20" t="s">
        <v>226</v>
      </c>
      <c r="E115" s="21" t="s">
        <v>23</v>
      </c>
      <c r="F115" s="40">
        <v>18</v>
      </c>
      <c r="G115" s="40"/>
      <c r="H115" s="40"/>
      <c r="I115" s="40">
        <v>2</v>
      </c>
      <c r="J115" s="39">
        <v>0.111111111111111</v>
      </c>
      <c r="K115" s="40"/>
      <c r="L115" s="48">
        <v>0</v>
      </c>
      <c r="M115" s="40"/>
    </row>
    <row r="116" customHeight="1" spans="1:13">
      <c r="A116" s="24">
        <v>115</v>
      </c>
      <c r="B116" s="21">
        <v>732</v>
      </c>
      <c r="C116" s="20" t="s">
        <v>227</v>
      </c>
      <c r="D116" s="20" t="s">
        <v>228</v>
      </c>
      <c r="E116" s="21" t="s">
        <v>23</v>
      </c>
      <c r="F116" s="40">
        <v>12</v>
      </c>
      <c r="G116" s="40"/>
      <c r="H116" s="40"/>
      <c r="I116" s="40">
        <v>1</v>
      </c>
      <c r="J116" s="39">
        <v>0.0833333333333333</v>
      </c>
      <c r="K116" s="40"/>
      <c r="L116" s="48">
        <v>0</v>
      </c>
      <c r="M116" s="40"/>
    </row>
    <row r="117" customHeight="1" spans="1:13">
      <c r="A117" s="24">
        <v>116</v>
      </c>
      <c r="B117" s="21">
        <v>571</v>
      </c>
      <c r="C117" s="20" t="s">
        <v>229</v>
      </c>
      <c r="D117" s="20" t="s">
        <v>229</v>
      </c>
      <c r="E117" s="21" t="s">
        <v>31</v>
      </c>
      <c r="F117" s="40">
        <v>18</v>
      </c>
      <c r="G117" s="40"/>
      <c r="H117" s="40"/>
      <c r="I117" s="40"/>
      <c r="J117" s="39">
        <v>0</v>
      </c>
      <c r="K117" s="40"/>
      <c r="L117" s="48">
        <v>0</v>
      </c>
      <c r="M117" s="47"/>
    </row>
    <row r="118" customHeight="1" spans="1:13">
      <c r="A118" s="24">
        <v>117</v>
      </c>
      <c r="B118" s="21">
        <v>365</v>
      </c>
      <c r="C118" s="20" t="s">
        <v>230</v>
      </c>
      <c r="D118" s="20"/>
      <c r="E118" s="21" t="s">
        <v>17</v>
      </c>
      <c r="F118" s="40">
        <v>18</v>
      </c>
      <c r="G118" s="40"/>
      <c r="H118" s="40"/>
      <c r="I118" s="40"/>
      <c r="J118" s="39">
        <v>0</v>
      </c>
      <c r="K118" s="40"/>
      <c r="L118" s="48">
        <v>0</v>
      </c>
      <c r="M118" s="47"/>
    </row>
    <row r="119" customHeight="1" spans="1:13">
      <c r="A119" s="24">
        <v>118</v>
      </c>
      <c r="B119" s="21">
        <v>373</v>
      </c>
      <c r="C119" s="20" t="s">
        <v>231</v>
      </c>
      <c r="D119" s="20" t="s">
        <v>232</v>
      </c>
      <c r="E119" s="21" t="s">
        <v>31</v>
      </c>
      <c r="F119" s="40">
        <v>18</v>
      </c>
      <c r="G119" s="40"/>
      <c r="H119" s="40"/>
      <c r="I119" s="40"/>
      <c r="J119" s="39">
        <v>0</v>
      </c>
      <c r="K119" s="40"/>
      <c r="L119" s="48">
        <v>0</v>
      </c>
      <c r="M119" s="40"/>
    </row>
    <row r="120" customHeight="1" spans="1:13">
      <c r="A120" s="24">
        <v>119</v>
      </c>
      <c r="B120" s="21">
        <v>105267</v>
      </c>
      <c r="C120" s="20" t="s">
        <v>233</v>
      </c>
      <c r="D120" s="20"/>
      <c r="E120" s="21" t="s">
        <v>17</v>
      </c>
      <c r="F120" s="40">
        <v>18</v>
      </c>
      <c r="G120" s="40"/>
      <c r="H120" s="40"/>
      <c r="I120" s="40"/>
      <c r="J120" s="39">
        <v>0</v>
      </c>
      <c r="K120" s="40"/>
      <c r="L120" s="48">
        <v>0</v>
      </c>
      <c r="M120" s="47"/>
    </row>
    <row r="121" customHeight="1" spans="1:13">
      <c r="A121" s="24">
        <v>120</v>
      </c>
      <c r="B121" s="21">
        <v>359</v>
      </c>
      <c r="C121" s="20" t="s">
        <v>234</v>
      </c>
      <c r="D121" s="20"/>
      <c r="E121" s="21" t="s">
        <v>17</v>
      </c>
      <c r="F121" s="40">
        <v>18</v>
      </c>
      <c r="G121" s="40"/>
      <c r="H121" s="40"/>
      <c r="I121" s="40"/>
      <c r="J121" s="39">
        <v>0</v>
      </c>
      <c r="K121" s="40"/>
      <c r="L121" s="48">
        <v>0</v>
      </c>
      <c r="M121" s="47"/>
    </row>
    <row r="122" customHeight="1" spans="1:13">
      <c r="A122" s="24">
        <v>121</v>
      </c>
      <c r="B122" s="21">
        <v>717</v>
      </c>
      <c r="C122" s="20" t="s">
        <v>235</v>
      </c>
      <c r="D122" s="20" t="s">
        <v>236</v>
      </c>
      <c r="E122" s="21" t="s">
        <v>23</v>
      </c>
      <c r="F122" s="40">
        <v>18</v>
      </c>
      <c r="G122" s="40"/>
      <c r="H122" s="40"/>
      <c r="I122" s="40"/>
      <c r="J122" s="39">
        <v>0</v>
      </c>
      <c r="K122" s="40"/>
      <c r="L122" s="48">
        <v>0</v>
      </c>
      <c r="M122" s="47"/>
    </row>
    <row r="123" customHeight="1" spans="1:13">
      <c r="A123" s="24">
        <v>122</v>
      </c>
      <c r="B123" s="21">
        <v>108277</v>
      </c>
      <c r="C123" s="20" t="s">
        <v>237</v>
      </c>
      <c r="D123" s="20"/>
      <c r="E123" s="21" t="s">
        <v>17</v>
      </c>
      <c r="F123" s="40">
        <v>12</v>
      </c>
      <c r="G123" s="40"/>
      <c r="H123" s="40"/>
      <c r="I123" s="40"/>
      <c r="J123" s="39">
        <v>0</v>
      </c>
      <c r="K123" s="40"/>
      <c r="L123" s="48">
        <v>0</v>
      </c>
      <c r="M123" s="47"/>
    </row>
    <row r="124" customHeight="1" spans="1:13">
      <c r="A124" s="24">
        <v>123</v>
      </c>
      <c r="B124" s="21">
        <v>515</v>
      </c>
      <c r="C124" s="20" t="s">
        <v>238</v>
      </c>
      <c r="D124" s="20" t="s">
        <v>239</v>
      </c>
      <c r="E124" s="21" t="s">
        <v>31</v>
      </c>
      <c r="F124" s="40">
        <v>12</v>
      </c>
      <c r="G124" s="40"/>
      <c r="H124" s="40"/>
      <c r="I124" s="40"/>
      <c r="J124" s="39">
        <v>0</v>
      </c>
      <c r="K124" s="40"/>
      <c r="L124" s="48">
        <v>0</v>
      </c>
      <c r="M124" s="47"/>
    </row>
    <row r="125" customHeight="1" spans="1:13">
      <c r="A125" s="24">
        <v>124</v>
      </c>
      <c r="B125" s="21">
        <v>733</v>
      </c>
      <c r="C125" s="20" t="s">
        <v>240</v>
      </c>
      <c r="D125" s="20" t="s">
        <v>241</v>
      </c>
      <c r="E125" s="21" t="s">
        <v>31</v>
      </c>
      <c r="F125" s="40">
        <v>12</v>
      </c>
      <c r="G125" s="40"/>
      <c r="H125" s="40"/>
      <c r="I125" s="40"/>
      <c r="J125" s="39">
        <v>0</v>
      </c>
      <c r="K125" s="40"/>
      <c r="L125" s="48">
        <v>0</v>
      </c>
      <c r="M125" s="47"/>
    </row>
    <row r="126" customHeight="1" spans="1:13">
      <c r="A126" s="24">
        <v>125</v>
      </c>
      <c r="B126" s="21">
        <v>704</v>
      </c>
      <c r="C126" s="20" t="s">
        <v>242</v>
      </c>
      <c r="D126" s="20" t="s">
        <v>243</v>
      </c>
      <c r="E126" s="21" t="s">
        <v>23</v>
      </c>
      <c r="F126" s="40">
        <v>12</v>
      </c>
      <c r="G126" s="40"/>
      <c r="H126" s="40"/>
      <c r="I126" s="40"/>
      <c r="J126" s="39">
        <v>0</v>
      </c>
      <c r="K126" s="40"/>
      <c r="L126" s="48">
        <v>0</v>
      </c>
      <c r="M126" s="40"/>
    </row>
    <row r="127" customHeight="1" spans="1:13">
      <c r="A127" s="24">
        <v>126</v>
      </c>
      <c r="B127" s="21">
        <v>116482</v>
      </c>
      <c r="C127" s="20" t="s">
        <v>244</v>
      </c>
      <c r="D127" s="20" t="s">
        <v>245</v>
      </c>
      <c r="E127" s="21" t="s">
        <v>14</v>
      </c>
      <c r="F127" s="40">
        <v>12</v>
      </c>
      <c r="G127" s="40"/>
      <c r="H127" s="40"/>
      <c r="I127" s="40"/>
      <c r="J127" s="39">
        <v>0</v>
      </c>
      <c r="K127" s="40"/>
      <c r="L127" s="48">
        <v>0</v>
      </c>
      <c r="M127" s="47"/>
    </row>
    <row r="128" customHeight="1" spans="1:13">
      <c r="A128" s="24">
        <v>127</v>
      </c>
      <c r="B128" s="21">
        <v>743</v>
      </c>
      <c r="C128" s="20" t="s">
        <v>246</v>
      </c>
      <c r="D128" s="20" t="s">
        <v>247</v>
      </c>
      <c r="E128" s="21" t="s">
        <v>31</v>
      </c>
      <c r="F128" s="40">
        <v>12</v>
      </c>
      <c r="G128" s="40"/>
      <c r="H128" s="40"/>
      <c r="I128" s="40"/>
      <c r="J128" s="39">
        <v>0</v>
      </c>
      <c r="K128" s="40"/>
      <c r="L128" s="48">
        <v>0</v>
      </c>
      <c r="M128" s="47"/>
    </row>
    <row r="129" customHeight="1" spans="1:13">
      <c r="A129" s="24">
        <v>128</v>
      </c>
      <c r="B129" s="21">
        <v>367</v>
      </c>
      <c r="C129" s="20" t="s">
        <v>248</v>
      </c>
      <c r="D129" s="20" t="s">
        <v>249</v>
      </c>
      <c r="E129" s="21" t="s">
        <v>34</v>
      </c>
      <c r="F129" s="40">
        <v>12</v>
      </c>
      <c r="G129" s="40"/>
      <c r="H129" s="40"/>
      <c r="I129" s="40"/>
      <c r="J129" s="39">
        <v>0</v>
      </c>
      <c r="K129" s="40"/>
      <c r="L129" s="48">
        <v>0</v>
      </c>
      <c r="M129" s="47"/>
    </row>
    <row r="130" customHeight="1" spans="1:13">
      <c r="A130" s="24">
        <v>129</v>
      </c>
      <c r="B130" s="21">
        <v>122198</v>
      </c>
      <c r="C130" s="20" t="s">
        <v>250</v>
      </c>
      <c r="D130" s="20" t="s">
        <v>251</v>
      </c>
      <c r="E130" s="21" t="s">
        <v>31</v>
      </c>
      <c r="F130" s="40">
        <v>12</v>
      </c>
      <c r="G130" s="40"/>
      <c r="H130" s="40"/>
      <c r="I130" s="40"/>
      <c r="J130" s="39">
        <v>0</v>
      </c>
      <c r="K130" s="40"/>
      <c r="L130" s="48">
        <v>0</v>
      </c>
      <c r="M130" s="40"/>
    </row>
    <row r="131" customHeight="1" spans="1:13">
      <c r="A131" s="24">
        <v>130</v>
      </c>
      <c r="B131" s="21">
        <v>748</v>
      </c>
      <c r="C131" s="20" t="s">
        <v>252</v>
      </c>
      <c r="D131" s="20" t="s">
        <v>253</v>
      </c>
      <c r="E131" s="21" t="s">
        <v>23</v>
      </c>
      <c r="F131" s="40">
        <v>12</v>
      </c>
      <c r="G131" s="40"/>
      <c r="H131" s="40"/>
      <c r="I131" s="40"/>
      <c r="J131" s="39">
        <v>0</v>
      </c>
      <c r="K131" s="40"/>
      <c r="L131" s="48">
        <v>0</v>
      </c>
      <c r="M131" s="47"/>
    </row>
    <row r="132" customHeight="1" spans="1:13">
      <c r="A132" s="24">
        <v>131</v>
      </c>
      <c r="B132" s="21">
        <v>118951</v>
      </c>
      <c r="C132" s="20" t="s">
        <v>254</v>
      </c>
      <c r="D132" s="20" t="s">
        <v>255</v>
      </c>
      <c r="E132" s="21" t="s">
        <v>28</v>
      </c>
      <c r="F132" s="40">
        <v>12</v>
      </c>
      <c r="G132" s="40"/>
      <c r="H132" s="40"/>
      <c r="I132" s="40"/>
      <c r="J132" s="39">
        <v>0</v>
      </c>
      <c r="K132" s="40"/>
      <c r="L132" s="48">
        <v>0</v>
      </c>
      <c r="M132" s="47"/>
    </row>
    <row r="133" customHeight="1" spans="1:13">
      <c r="A133" s="24">
        <v>132</v>
      </c>
      <c r="B133" s="21">
        <v>720</v>
      </c>
      <c r="C133" s="20" t="s">
        <v>256</v>
      </c>
      <c r="D133" s="20" t="s">
        <v>257</v>
      </c>
      <c r="E133" s="21" t="s">
        <v>23</v>
      </c>
      <c r="F133" s="40">
        <v>12</v>
      </c>
      <c r="G133" s="40"/>
      <c r="H133" s="40"/>
      <c r="I133" s="40"/>
      <c r="J133" s="39">
        <v>0</v>
      </c>
      <c r="K133" s="40"/>
      <c r="L133" s="48">
        <v>0</v>
      </c>
      <c r="M133" s="47"/>
    </row>
    <row r="134" customHeight="1" spans="1:13">
      <c r="A134" s="24">
        <v>133</v>
      </c>
      <c r="B134" s="21">
        <v>112415</v>
      </c>
      <c r="C134" s="20" t="s">
        <v>258</v>
      </c>
      <c r="D134" s="20" t="s">
        <v>259</v>
      </c>
      <c r="E134" s="21" t="s">
        <v>17</v>
      </c>
      <c r="F134" s="40">
        <v>12</v>
      </c>
      <c r="G134" s="40"/>
      <c r="H134" s="40"/>
      <c r="I134" s="40"/>
      <c r="J134" s="39">
        <v>0</v>
      </c>
      <c r="K134" s="40"/>
      <c r="L134" s="48">
        <v>0</v>
      </c>
      <c r="M134" s="47"/>
    </row>
    <row r="135" customHeight="1" spans="1:13">
      <c r="A135" s="24">
        <v>134</v>
      </c>
      <c r="B135" s="21">
        <v>104429</v>
      </c>
      <c r="C135" s="20" t="s">
        <v>260</v>
      </c>
      <c r="D135" s="20" t="s">
        <v>261</v>
      </c>
      <c r="E135" s="21" t="s">
        <v>28</v>
      </c>
      <c r="F135" s="40">
        <v>12</v>
      </c>
      <c r="G135" s="40"/>
      <c r="H135" s="40"/>
      <c r="I135" s="40"/>
      <c r="J135" s="39">
        <v>0</v>
      </c>
      <c r="K135" s="40"/>
      <c r="L135" s="48">
        <v>0</v>
      </c>
      <c r="M135" s="47"/>
    </row>
    <row r="136" customHeight="1" spans="1:13">
      <c r="A136" s="24">
        <v>135</v>
      </c>
      <c r="B136" s="21">
        <v>114069</v>
      </c>
      <c r="C136" s="20" t="s">
        <v>262</v>
      </c>
      <c r="D136" s="20" t="s">
        <v>263</v>
      </c>
      <c r="E136" s="21" t="s">
        <v>31</v>
      </c>
      <c r="F136" s="40">
        <v>12</v>
      </c>
      <c r="G136" s="40"/>
      <c r="H136" s="40"/>
      <c r="I136" s="40"/>
      <c r="J136" s="39">
        <v>0</v>
      </c>
      <c r="K136" s="40"/>
      <c r="L136" s="48">
        <v>0</v>
      </c>
      <c r="M136" s="47"/>
    </row>
    <row r="137" customHeight="1" spans="1:13">
      <c r="A137" s="24">
        <v>136</v>
      </c>
      <c r="B137" s="21">
        <v>752</v>
      </c>
      <c r="C137" s="20" t="s">
        <v>264</v>
      </c>
      <c r="D137" s="20" t="s">
        <v>265</v>
      </c>
      <c r="E137" s="21" t="s">
        <v>28</v>
      </c>
      <c r="F137" s="40">
        <v>12</v>
      </c>
      <c r="G137" s="40"/>
      <c r="H137" s="40"/>
      <c r="I137" s="40"/>
      <c r="J137" s="39">
        <v>0</v>
      </c>
      <c r="K137" s="40"/>
      <c r="L137" s="48">
        <v>0</v>
      </c>
      <c r="M137" s="47"/>
    </row>
    <row r="138" customHeight="1" spans="1:13">
      <c r="A138" s="24">
        <v>137</v>
      </c>
      <c r="B138" s="21">
        <v>104838</v>
      </c>
      <c r="C138" s="20" t="s">
        <v>266</v>
      </c>
      <c r="D138" s="20" t="s">
        <v>267</v>
      </c>
      <c r="E138" s="21" t="s">
        <v>34</v>
      </c>
      <c r="F138" s="40">
        <v>12</v>
      </c>
      <c r="G138" s="40"/>
      <c r="H138" s="40"/>
      <c r="I138" s="40"/>
      <c r="J138" s="39">
        <v>0</v>
      </c>
      <c r="K138" s="40"/>
      <c r="L138" s="48">
        <v>0</v>
      </c>
      <c r="M138" s="47"/>
    </row>
    <row r="139" customHeight="1" spans="1:13">
      <c r="A139" s="24">
        <v>138</v>
      </c>
      <c r="B139" s="21">
        <v>104533</v>
      </c>
      <c r="C139" s="20" t="s">
        <v>268</v>
      </c>
      <c r="D139" s="20" t="s">
        <v>269</v>
      </c>
      <c r="E139" s="21" t="s">
        <v>23</v>
      </c>
      <c r="F139" s="40">
        <v>12</v>
      </c>
      <c r="G139" s="40"/>
      <c r="H139" s="40"/>
      <c r="I139" s="40"/>
      <c r="J139" s="39">
        <v>0</v>
      </c>
      <c r="K139" s="40"/>
      <c r="L139" s="48">
        <v>0</v>
      </c>
      <c r="M139" s="47"/>
    </row>
    <row r="140" customHeight="1" spans="1:13">
      <c r="A140" s="24">
        <v>139</v>
      </c>
      <c r="B140" s="21">
        <v>56</v>
      </c>
      <c r="C140" s="20" t="s">
        <v>270</v>
      </c>
      <c r="D140" s="20" t="s">
        <v>271</v>
      </c>
      <c r="E140" s="21" t="s">
        <v>34</v>
      </c>
      <c r="F140" s="40">
        <v>12</v>
      </c>
      <c r="G140" s="40"/>
      <c r="H140" s="40"/>
      <c r="I140" s="40"/>
      <c r="J140" s="39">
        <v>0</v>
      </c>
      <c r="K140" s="40"/>
      <c r="L140" s="48">
        <v>0</v>
      </c>
      <c r="M140" s="47"/>
    </row>
    <row r="141" customHeight="1" spans="1:13">
      <c r="A141" s="24">
        <v>140</v>
      </c>
      <c r="B141" s="21">
        <v>114848</v>
      </c>
      <c r="C141" s="20" t="s">
        <v>272</v>
      </c>
      <c r="D141" s="20"/>
      <c r="E141" s="21" t="s">
        <v>31</v>
      </c>
      <c r="F141" s="40">
        <v>12</v>
      </c>
      <c r="G141" s="40"/>
      <c r="H141" s="40"/>
      <c r="I141" s="40"/>
      <c r="J141" s="39">
        <v>0</v>
      </c>
      <c r="K141" s="40"/>
      <c r="L141" s="48">
        <v>0</v>
      </c>
      <c r="M141" s="47"/>
    </row>
    <row r="142" customHeight="1" spans="1:13">
      <c r="A142" s="24">
        <v>141</v>
      </c>
      <c r="B142" s="21">
        <v>118758</v>
      </c>
      <c r="C142" s="20" t="s">
        <v>273</v>
      </c>
      <c r="D142" s="20" t="s">
        <v>274</v>
      </c>
      <c r="E142" s="21" t="s">
        <v>31</v>
      </c>
      <c r="F142" s="40">
        <v>12</v>
      </c>
      <c r="G142" s="40"/>
      <c r="H142" s="40"/>
      <c r="I142" s="40"/>
      <c r="J142" s="39">
        <v>0</v>
      </c>
      <c r="K142" s="40"/>
      <c r="L142" s="48">
        <v>0</v>
      </c>
      <c r="M142" s="47"/>
    </row>
    <row r="143" ht="17" customHeight="1" spans="1:13">
      <c r="A143" s="24">
        <v>142</v>
      </c>
      <c r="B143" s="21">
        <v>123007</v>
      </c>
      <c r="C143" s="20" t="s">
        <v>275</v>
      </c>
      <c r="D143" s="20" t="s">
        <v>276</v>
      </c>
      <c r="E143" s="21" t="s">
        <v>23</v>
      </c>
      <c r="F143" s="40">
        <v>12</v>
      </c>
      <c r="G143" s="40"/>
      <c r="H143" s="40"/>
      <c r="I143" s="40"/>
      <c r="J143" s="39">
        <v>0</v>
      </c>
      <c r="K143" s="40"/>
      <c r="L143" s="48">
        <v>0</v>
      </c>
      <c r="M143" s="47"/>
    </row>
    <row r="144" customHeight="1" spans="1:13">
      <c r="A144" s="24">
        <v>143</v>
      </c>
      <c r="B144" s="21">
        <v>113298</v>
      </c>
      <c r="C144" s="20" t="s">
        <v>277</v>
      </c>
      <c r="D144" s="20" t="s">
        <v>278</v>
      </c>
      <c r="E144" s="21" t="s">
        <v>28</v>
      </c>
      <c r="F144" s="40">
        <v>12</v>
      </c>
      <c r="G144" s="40"/>
      <c r="H144" s="40"/>
      <c r="I144" s="40"/>
      <c r="J144" s="39">
        <v>0</v>
      </c>
      <c r="K144" s="40"/>
      <c r="L144" s="48">
        <v>0</v>
      </c>
      <c r="M144" s="47"/>
    </row>
  </sheetData>
  <autoFilter ref="A1:M144">
    <extLst/>
  </autoFilter>
  <mergeCells count="1">
    <mergeCell ref="M1:M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workbookViewId="0">
      <selection activeCell="S17" sqref="S17"/>
    </sheetView>
  </sheetViews>
  <sheetFormatPr defaultColWidth="9" defaultRowHeight="13.5"/>
  <cols>
    <col min="1" max="1" width="21.375" style="1" customWidth="1"/>
    <col min="2" max="2" width="12.0916666666667" style="1" customWidth="1"/>
    <col min="3" max="3" width="13.2083333333333" style="1" customWidth="1"/>
    <col min="4" max="4" width="14.7416666666667" style="1" customWidth="1"/>
    <col min="5" max="5" width="10.2916666666667" style="1" customWidth="1"/>
    <col min="6" max="6" width="10.3" style="1" customWidth="1"/>
    <col min="7" max="7" width="13.125" style="1" customWidth="1"/>
    <col min="8" max="8" width="9.43333333333333" style="1" hidden="1" customWidth="1"/>
    <col min="9" max="9" width="11.025" style="1" hidden="1" customWidth="1"/>
    <col min="10" max="11" width="9" style="1" hidden="1" customWidth="1"/>
    <col min="12" max="13" width="9" style="1"/>
    <col min="14" max="14" width="7.63333333333333" style="1" customWidth="1"/>
    <col min="15" max="18" width="9" style="1"/>
    <col min="19" max="19" width="15.0083333333333" style="1" customWidth="1"/>
    <col min="20" max="16384" width="9" style="1"/>
  </cols>
  <sheetData>
    <row r="1" ht="55" customHeight="1" spans="1:19">
      <c r="A1" s="2" t="s">
        <v>279</v>
      </c>
      <c r="B1" s="3" t="s">
        <v>280</v>
      </c>
      <c r="C1" s="2" t="s">
        <v>281</v>
      </c>
      <c r="D1" s="2" t="s">
        <v>282</v>
      </c>
      <c r="E1" s="4" t="s">
        <v>283</v>
      </c>
      <c r="F1" s="4" t="s">
        <v>284</v>
      </c>
      <c r="G1" s="5" t="s">
        <v>9</v>
      </c>
      <c r="H1" s="4" t="s">
        <v>285</v>
      </c>
      <c r="I1" s="4" t="s">
        <v>286</v>
      </c>
      <c r="J1" s="4" t="s">
        <v>287</v>
      </c>
      <c r="K1" s="4" t="s">
        <v>288</v>
      </c>
      <c r="L1" s="25" t="s">
        <v>289</v>
      </c>
      <c r="M1" s="25" t="s">
        <v>290</v>
      </c>
      <c r="N1" s="5" t="s">
        <v>9</v>
      </c>
      <c r="O1" s="26" t="s">
        <v>285</v>
      </c>
      <c r="P1" s="18" t="s">
        <v>286</v>
      </c>
      <c r="Q1" s="18" t="s">
        <v>287</v>
      </c>
      <c r="R1" s="31" t="s">
        <v>291</v>
      </c>
      <c r="S1" s="17" t="s">
        <v>292</v>
      </c>
    </row>
    <row r="2" ht="14.25" spans="1:19">
      <c r="A2" s="2" t="s">
        <v>23</v>
      </c>
      <c r="B2" s="2">
        <v>384</v>
      </c>
      <c r="C2" s="6">
        <v>2560</v>
      </c>
      <c r="D2" s="2">
        <v>3840</v>
      </c>
      <c r="E2" s="2">
        <v>6400</v>
      </c>
      <c r="F2" s="7">
        <v>62</v>
      </c>
      <c r="G2" s="8">
        <f>F2/B2</f>
        <v>0.161458333333333</v>
      </c>
      <c r="H2" s="9">
        <f>C2</f>
        <v>2560</v>
      </c>
      <c r="I2" s="5">
        <v>31</v>
      </c>
      <c r="J2" s="5">
        <v>310</v>
      </c>
      <c r="K2" s="27">
        <f>D2-J2</f>
        <v>3530</v>
      </c>
      <c r="L2" s="5">
        <f>C2+K2</f>
        <v>6090</v>
      </c>
      <c r="M2" s="28">
        <v>81</v>
      </c>
      <c r="N2" s="29">
        <f>M2/B2</f>
        <v>0.2109375</v>
      </c>
      <c r="O2" s="30">
        <v>2560</v>
      </c>
      <c r="P2" s="17">
        <v>36</v>
      </c>
      <c r="Q2" s="17">
        <f>P2*10</f>
        <v>360</v>
      </c>
      <c r="R2" s="32">
        <f>E2-Q2</f>
        <v>6040</v>
      </c>
      <c r="S2" s="18" t="s">
        <v>293</v>
      </c>
    </row>
    <row r="3" ht="14.25" spans="1:19">
      <c r="A3" s="2" t="s">
        <v>34</v>
      </c>
      <c r="B3" s="2">
        <v>96</v>
      </c>
      <c r="C3" s="6">
        <v>640</v>
      </c>
      <c r="D3" s="2">
        <v>960</v>
      </c>
      <c r="E3" s="2">
        <v>1600</v>
      </c>
      <c r="F3" s="7">
        <v>21</v>
      </c>
      <c r="G3" s="8">
        <f t="shared" ref="G3:G9" si="0">F3/B3</f>
        <v>0.21875</v>
      </c>
      <c r="H3" s="9">
        <f t="shared" ref="H3:H9" si="1">C3</f>
        <v>640</v>
      </c>
      <c r="I3" s="5">
        <v>14</v>
      </c>
      <c r="J3" s="5">
        <v>140</v>
      </c>
      <c r="K3" s="27">
        <f t="shared" ref="K3:K9" si="2">D3-J3</f>
        <v>820</v>
      </c>
      <c r="L3" s="5">
        <f t="shared" ref="L3:L9" si="3">C3+K3</f>
        <v>1460</v>
      </c>
      <c r="M3" s="27">
        <v>26</v>
      </c>
      <c r="N3" s="29">
        <f t="shared" ref="N3:N9" si="4">M3/B3</f>
        <v>0.270833333333333</v>
      </c>
      <c r="O3" s="30">
        <v>640</v>
      </c>
      <c r="P3" s="17">
        <v>14</v>
      </c>
      <c r="Q3" s="17">
        <f t="shared" ref="Q3:Q9" si="5">P3*10</f>
        <v>140</v>
      </c>
      <c r="R3" s="32">
        <f t="shared" ref="R3:R9" si="6">E3-Q3</f>
        <v>1460</v>
      </c>
      <c r="S3" s="18"/>
    </row>
    <row r="4" ht="14.25" spans="1:19">
      <c r="A4" s="2" t="s">
        <v>31</v>
      </c>
      <c r="B4" s="2">
        <v>432</v>
      </c>
      <c r="C4" s="6">
        <v>2880</v>
      </c>
      <c r="D4" s="2">
        <v>4320</v>
      </c>
      <c r="E4" s="2">
        <v>7200</v>
      </c>
      <c r="F4" s="7">
        <v>80</v>
      </c>
      <c r="G4" s="8">
        <f t="shared" si="0"/>
        <v>0.185185185185185</v>
      </c>
      <c r="H4" s="9">
        <f t="shared" si="1"/>
        <v>2880</v>
      </c>
      <c r="I4" s="5">
        <v>54</v>
      </c>
      <c r="J4" s="5">
        <v>540</v>
      </c>
      <c r="K4" s="27">
        <f t="shared" si="2"/>
        <v>3780</v>
      </c>
      <c r="L4" s="5">
        <f t="shared" si="3"/>
        <v>6660</v>
      </c>
      <c r="M4" s="27">
        <v>103</v>
      </c>
      <c r="N4" s="29">
        <f t="shared" si="4"/>
        <v>0.238425925925926</v>
      </c>
      <c r="O4" s="30">
        <v>2880</v>
      </c>
      <c r="P4" s="17">
        <v>68</v>
      </c>
      <c r="Q4" s="17">
        <f t="shared" si="5"/>
        <v>680</v>
      </c>
      <c r="R4" s="32">
        <f t="shared" si="6"/>
        <v>6520</v>
      </c>
      <c r="S4" s="18"/>
    </row>
    <row r="5" ht="14.25" spans="1:19">
      <c r="A5" s="2" t="s">
        <v>14</v>
      </c>
      <c r="B5" s="2">
        <v>286</v>
      </c>
      <c r="C5" s="6">
        <v>1900</v>
      </c>
      <c r="D5" s="2">
        <v>2860</v>
      </c>
      <c r="E5" s="2">
        <v>4760</v>
      </c>
      <c r="F5" s="7">
        <v>87</v>
      </c>
      <c r="G5" s="8">
        <f t="shared" si="0"/>
        <v>0.304195804195804</v>
      </c>
      <c r="H5" s="9">
        <f t="shared" si="1"/>
        <v>1900</v>
      </c>
      <c r="I5" s="5">
        <v>43</v>
      </c>
      <c r="J5" s="5">
        <v>430</v>
      </c>
      <c r="K5" s="27">
        <f t="shared" si="2"/>
        <v>2430</v>
      </c>
      <c r="L5" s="5">
        <f t="shared" si="3"/>
        <v>4330</v>
      </c>
      <c r="M5" s="27">
        <v>122</v>
      </c>
      <c r="N5" s="29">
        <f t="shared" si="4"/>
        <v>0.426573426573427</v>
      </c>
      <c r="O5" s="30">
        <v>1900</v>
      </c>
      <c r="P5" s="17">
        <v>82</v>
      </c>
      <c r="Q5" s="17">
        <f t="shared" si="5"/>
        <v>820</v>
      </c>
      <c r="R5" s="32">
        <f t="shared" si="6"/>
        <v>3940</v>
      </c>
      <c r="S5" s="18"/>
    </row>
    <row r="6" ht="14.25" spans="1:19">
      <c r="A6" s="2" t="s">
        <v>28</v>
      </c>
      <c r="B6" s="2">
        <v>366</v>
      </c>
      <c r="C6" s="6">
        <v>2440</v>
      </c>
      <c r="D6" s="2">
        <v>3660</v>
      </c>
      <c r="E6" s="2">
        <v>6100</v>
      </c>
      <c r="F6" s="7">
        <v>49</v>
      </c>
      <c r="G6" s="8">
        <f t="shared" si="0"/>
        <v>0.133879781420765</v>
      </c>
      <c r="H6" s="9">
        <f t="shared" si="1"/>
        <v>2440</v>
      </c>
      <c r="I6" s="5">
        <v>0</v>
      </c>
      <c r="J6" s="5">
        <v>0</v>
      </c>
      <c r="K6" s="27">
        <f t="shared" si="2"/>
        <v>3660</v>
      </c>
      <c r="L6" s="5">
        <f t="shared" si="3"/>
        <v>6100</v>
      </c>
      <c r="M6" s="27">
        <v>67</v>
      </c>
      <c r="N6" s="29">
        <f t="shared" si="4"/>
        <v>0.183060109289617</v>
      </c>
      <c r="O6" s="30">
        <v>2440</v>
      </c>
      <c r="P6" s="17">
        <v>18</v>
      </c>
      <c r="Q6" s="17">
        <f t="shared" si="5"/>
        <v>180</v>
      </c>
      <c r="R6" s="32">
        <f t="shared" si="6"/>
        <v>5920</v>
      </c>
      <c r="S6" s="18"/>
    </row>
    <row r="7" ht="14.25" spans="1:19">
      <c r="A7" s="2" t="s">
        <v>17</v>
      </c>
      <c r="B7" s="2">
        <v>468</v>
      </c>
      <c r="C7" s="6">
        <v>3120</v>
      </c>
      <c r="D7" s="2">
        <v>4680</v>
      </c>
      <c r="E7" s="2">
        <v>7800</v>
      </c>
      <c r="F7" s="7">
        <v>88</v>
      </c>
      <c r="G7" s="8">
        <f t="shared" si="0"/>
        <v>0.188034188034188</v>
      </c>
      <c r="H7" s="9">
        <f t="shared" si="1"/>
        <v>3120</v>
      </c>
      <c r="I7" s="5">
        <v>43</v>
      </c>
      <c r="J7" s="5">
        <v>430</v>
      </c>
      <c r="K7" s="27">
        <f t="shared" si="2"/>
        <v>4250</v>
      </c>
      <c r="L7" s="5">
        <f t="shared" si="3"/>
        <v>7370</v>
      </c>
      <c r="M7" s="27">
        <v>108</v>
      </c>
      <c r="N7" s="29">
        <f t="shared" si="4"/>
        <v>0.230769230769231</v>
      </c>
      <c r="O7" s="30">
        <v>3120</v>
      </c>
      <c r="P7" s="17">
        <v>54</v>
      </c>
      <c r="Q7" s="17">
        <f t="shared" si="5"/>
        <v>540</v>
      </c>
      <c r="R7" s="32">
        <f t="shared" si="6"/>
        <v>7260</v>
      </c>
      <c r="S7" s="18"/>
    </row>
    <row r="8" ht="14.25" spans="1:19">
      <c r="A8" s="2" t="s">
        <v>72</v>
      </c>
      <c r="B8" s="2">
        <v>100</v>
      </c>
      <c r="C8" s="6">
        <v>670</v>
      </c>
      <c r="D8" s="2">
        <v>1000</v>
      </c>
      <c r="E8" s="2">
        <v>1670</v>
      </c>
      <c r="F8" s="7">
        <v>18</v>
      </c>
      <c r="G8" s="8">
        <f t="shared" si="0"/>
        <v>0.18</v>
      </c>
      <c r="H8" s="9">
        <f t="shared" si="1"/>
        <v>670</v>
      </c>
      <c r="I8" s="5">
        <v>0</v>
      </c>
      <c r="J8" s="5">
        <v>0</v>
      </c>
      <c r="K8" s="27">
        <f t="shared" si="2"/>
        <v>1000</v>
      </c>
      <c r="L8" s="5">
        <f t="shared" si="3"/>
        <v>1670</v>
      </c>
      <c r="M8" s="27">
        <v>18</v>
      </c>
      <c r="N8" s="29">
        <f t="shared" si="4"/>
        <v>0.18</v>
      </c>
      <c r="O8" s="30">
        <v>670</v>
      </c>
      <c r="P8" s="17">
        <v>0</v>
      </c>
      <c r="Q8" s="17">
        <f t="shared" si="5"/>
        <v>0</v>
      </c>
      <c r="R8" s="32">
        <f t="shared" si="6"/>
        <v>1670</v>
      </c>
      <c r="S8" s="18"/>
    </row>
    <row r="9" ht="14.25" spans="1:19">
      <c r="A9" s="2" t="s">
        <v>294</v>
      </c>
      <c r="B9" s="2">
        <v>2110</v>
      </c>
      <c r="C9" s="2">
        <f>SUM(C2:C8)</f>
        <v>14210</v>
      </c>
      <c r="D9" s="2">
        <f>SUM(D2:D8)</f>
        <v>21320</v>
      </c>
      <c r="E9" s="2">
        <f>SUM(E2:E8)</f>
        <v>35530</v>
      </c>
      <c r="F9" s="7">
        <v>405</v>
      </c>
      <c r="G9" s="8">
        <f t="shared" si="0"/>
        <v>0.191943127962085</v>
      </c>
      <c r="H9" s="9">
        <f t="shared" si="1"/>
        <v>14210</v>
      </c>
      <c r="I9" s="5">
        <v>185</v>
      </c>
      <c r="J9" s="5">
        <v>1850</v>
      </c>
      <c r="K9" s="27">
        <f t="shared" si="2"/>
        <v>19470</v>
      </c>
      <c r="L9" s="5">
        <f t="shared" si="3"/>
        <v>33680</v>
      </c>
      <c r="M9" s="27">
        <f>SUM(M2:M8)</f>
        <v>525</v>
      </c>
      <c r="N9" s="29">
        <f t="shared" si="4"/>
        <v>0.248815165876777</v>
      </c>
      <c r="O9" s="30">
        <v>14210</v>
      </c>
      <c r="P9" s="17">
        <f>SUM(P2:P8)</f>
        <v>272</v>
      </c>
      <c r="Q9" s="17">
        <f t="shared" si="5"/>
        <v>2720</v>
      </c>
      <c r="R9" s="32">
        <f t="shared" si="6"/>
        <v>32810</v>
      </c>
      <c r="S9" s="18"/>
    </row>
    <row r="10" ht="69.75" customHeight="1" spans="1:18">
      <c r="A10" s="10" t="s">
        <v>295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customHeight="1" spans="1:5">
      <c r="A11" s="12"/>
      <c r="E11" s="13"/>
    </row>
    <row r="13" ht="45" customHeight="1" spans="1:7">
      <c r="A13" s="14" t="s">
        <v>2</v>
      </c>
      <c r="B13" s="14" t="s">
        <v>4</v>
      </c>
      <c r="C13" s="15" t="s">
        <v>5</v>
      </c>
      <c r="D13" s="16" t="s">
        <v>6</v>
      </c>
      <c r="E13" s="17" t="s">
        <v>7</v>
      </c>
      <c r="F13" s="18" t="s">
        <v>10</v>
      </c>
      <c r="G13" s="19" t="s">
        <v>11</v>
      </c>
    </row>
    <row r="14" ht="24" customHeight="1" spans="1:7">
      <c r="A14" s="20" t="s">
        <v>13</v>
      </c>
      <c r="B14" s="21" t="s">
        <v>14</v>
      </c>
      <c r="C14" s="16">
        <v>12</v>
      </c>
      <c r="D14" s="16">
        <v>5</v>
      </c>
      <c r="E14" s="22">
        <v>0.416666666666667</v>
      </c>
      <c r="F14" s="16">
        <v>15</v>
      </c>
      <c r="G14" s="23">
        <v>1.25</v>
      </c>
    </row>
    <row r="15" ht="24" customHeight="1" spans="1:7">
      <c r="A15" s="20" t="s">
        <v>15</v>
      </c>
      <c r="B15" s="21" t="s">
        <v>17</v>
      </c>
      <c r="C15" s="16">
        <v>12</v>
      </c>
      <c r="D15" s="16">
        <v>11</v>
      </c>
      <c r="E15" s="23">
        <v>0.916666666666667</v>
      </c>
      <c r="F15" s="16">
        <v>14</v>
      </c>
      <c r="G15" s="23">
        <v>1.16666666666667</v>
      </c>
    </row>
    <row r="16" ht="24" customHeight="1" spans="1:7">
      <c r="A16" s="20" t="s">
        <v>18</v>
      </c>
      <c r="B16" s="21" t="s">
        <v>17</v>
      </c>
      <c r="C16" s="16">
        <v>12</v>
      </c>
      <c r="D16" s="16">
        <v>12</v>
      </c>
      <c r="E16" s="23">
        <v>1</v>
      </c>
      <c r="F16" s="16">
        <v>14</v>
      </c>
      <c r="G16" s="23">
        <v>1.16666666666667</v>
      </c>
    </row>
    <row r="17" ht="24" customHeight="1" spans="1:7">
      <c r="A17" s="20" t="s">
        <v>19</v>
      </c>
      <c r="B17" s="21" t="s">
        <v>17</v>
      </c>
      <c r="C17" s="16">
        <v>12</v>
      </c>
      <c r="D17" s="16">
        <v>12</v>
      </c>
      <c r="E17" s="23">
        <v>1</v>
      </c>
      <c r="F17" s="16">
        <v>12</v>
      </c>
      <c r="G17" s="23">
        <v>1</v>
      </c>
    </row>
    <row r="18" ht="24" customHeight="1" spans="1:7">
      <c r="A18" s="20" t="s">
        <v>21</v>
      </c>
      <c r="B18" s="21" t="s">
        <v>23</v>
      </c>
      <c r="C18" s="16">
        <v>12</v>
      </c>
      <c r="D18" s="16">
        <v>8</v>
      </c>
      <c r="E18" s="23">
        <v>0.666666666666667</v>
      </c>
      <c r="F18" s="16">
        <v>12</v>
      </c>
      <c r="G18" s="23">
        <v>1</v>
      </c>
    </row>
    <row r="19" ht="24" customHeight="1" spans="1:7">
      <c r="A19" s="20" t="s">
        <v>24</v>
      </c>
      <c r="B19" s="21" t="s">
        <v>14</v>
      </c>
      <c r="C19" s="16">
        <v>18</v>
      </c>
      <c r="D19" s="16">
        <v>17</v>
      </c>
      <c r="E19" s="23">
        <v>0.944444444444444</v>
      </c>
      <c r="F19" s="16">
        <v>17</v>
      </c>
      <c r="G19" s="23">
        <v>0.944444444444444</v>
      </c>
    </row>
    <row r="20" ht="24" customHeight="1" spans="1:7">
      <c r="A20" s="20" t="s">
        <v>26</v>
      </c>
      <c r="B20" s="21" t="s">
        <v>28</v>
      </c>
      <c r="C20" s="16">
        <v>12</v>
      </c>
      <c r="D20" s="16">
        <v>2</v>
      </c>
      <c r="E20" s="22">
        <v>0.166666666666667</v>
      </c>
      <c r="F20" s="16">
        <v>10</v>
      </c>
      <c r="G20" s="23">
        <v>0.833333333333333</v>
      </c>
    </row>
    <row r="21" ht="24" customHeight="1" spans="1:7">
      <c r="A21" s="20" t="s">
        <v>29</v>
      </c>
      <c r="B21" s="21" t="s">
        <v>31</v>
      </c>
      <c r="C21" s="16">
        <v>18</v>
      </c>
      <c r="D21" s="16">
        <v>12</v>
      </c>
      <c r="E21" s="23">
        <v>0.666666666666667</v>
      </c>
      <c r="F21" s="16">
        <v>14</v>
      </c>
      <c r="G21" s="23">
        <v>0.777777777777778</v>
      </c>
    </row>
    <row r="22" ht="24" customHeight="1" spans="1:7">
      <c r="A22" s="20" t="s">
        <v>296</v>
      </c>
      <c r="B22" s="21" t="s">
        <v>34</v>
      </c>
      <c r="C22" s="16">
        <v>18</v>
      </c>
      <c r="D22" s="16">
        <v>14</v>
      </c>
      <c r="E22" s="23">
        <v>0.777777777777778</v>
      </c>
      <c r="F22" s="16">
        <v>14</v>
      </c>
      <c r="G22" s="23">
        <v>0.777777777777778</v>
      </c>
    </row>
    <row r="23" ht="24" customHeight="1" spans="1:7">
      <c r="A23" s="20" t="s">
        <v>35</v>
      </c>
      <c r="B23" s="21" t="s">
        <v>31</v>
      </c>
      <c r="C23" s="16">
        <v>12</v>
      </c>
      <c r="D23" s="16">
        <v>8</v>
      </c>
      <c r="E23" s="23">
        <v>0.666666666666667</v>
      </c>
      <c r="F23" s="16">
        <v>8</v>
      </c>
      <c r="G23" s="23">
        <v>0.666666666666667</v>
      </c>
    </row>
    <row r="24" ht="24" customHeight="1" spans="1:7">
      <c r="A24" s="20" t="s">
        <v>37</v>
      </c>
      <c r="B24" s="21" t="s">
        <v>28</v>
      </c>
      <c r="C24" s="16">
        <v>12</v>
      </c>
      <c r="D24" s="16">
        <v>2</v>
      </c>
      <c r="E24" s="22">
        <v>0.166666666666667</v>
      </c>
      <c r="F24" s="16">
        <v>8</v>
      </c>
      <c r="G24" s="23">
        <v>0.666666666666667</v>
      </c>
    </row>
    <row r="25" ht="24" customHeight="1" spans="1:7">
      <c r="A25" s="20" t="s">
        <v>39</v>
      </c>
      <c r="B25" s="21" t="s">
        <v>31</v>
      </c>
      <c r="C25" s="16">
        <v>12</v>
      </c>
      <c r="D25" s="16">
        <v>6</v>
      </c>
      <c r="E25" s="23">
        <v>0.5</v>
      </c>
      <c r="F25" s="16">
        <v>8</v>
      </c>
      <c r="G25" s="23">
        <v>0.666666666666667</v>
      </c>
    </row>
    <row r="26" ht="24" customHeight="1" spans="1:7">
      <c r="A26" s="20" t="s">
        <v>41</v>
      </c>
      <c r="B26" s="21" t="s">
        <v>31</v>
      </c>
      <c r="C26" s="16">
        <v>12</v>
      </c>
      <c r="D26" s="16">
        <v>8</v>
      </c>
      <c r="E26" s="23">
        <v>0.666666666666667</v>
      </c>
      <c r="F26" s="16">
        <v>8</v>
      </c>
      <c r="G26" s="23">
        <v>0.666666666666667</v>
      </c>
    </row>
    <row r="27" ht="24" customHeight="1" spans="1:7">
      <c r="A27" s="20" t="s">
        <v>43</v>
      </c>
      <c r="B27" s="21" t="s">
        <v>17</v>
      </c>
      <c r="C27" s="16">
        <v>12</v>
      </c>
      <c r="D27" s="16">
        <v>8</v>
      </c>
      <c r="E27" s="23">
        <v>0.666666666666667</v>
      </c>
      <c r="F27" s="16">
        <v>8</v>
      </c>
      <c r="G27" s="23">
        <v>0.666666666666667</v>
      </c>
    </row>
    <row r="28" ht="24" customHeight="1" spans="1:7">
      <c r="A28" s="20" t="s">
        <v>45</v>
      </c>
      <c r="B28" s="21" t="s">
        <v>31</v>
      </c>
      <c r="C28" s="16">
        <v>18</v>
      </c>
      <c r="D28" s="16">
        <v>10</v>
      </c>
      <c r="E28" s="23">
        <v>0.555555555555556</v>
      </c>
      <c r="F28" s="16">
        <v>12</v>
      </c>
      <c r="G28" s="23">
        <v>0.666666666666667</v>
      </c>
    </row>
    <row r="29" ht="24" customHeight="1" spans="1:7">
      <c r="A29" s="20" t="s">
        <v>47</v>
      </c>
      <c r="B29" s="21" t="s">
        <v>31</v>
      </c>
      <c r="C29" s="16">
        <v>18</v>
      </c>
      <c r="D29" s="16">
        <v>10</v>
      </c>
      <c r="E29" s="23">
        <v>0.555555555555556</v>
      </c>
      <c r="F29" s="16">
        <v>12</v>
      </c>
      <c r="G29" s="23">
        <v>0.666666666666667</v>
      </c>
    </row>
    <row r="30" ht="24" customHeight="1" spans="1:7">
      <c r="A30" s="20" t="s">
        <v>49</v>
      </c>
      <c r="B30" s="21" t="s">
        <v>23</v>
      </c>
      <c r="C30" s="16">
        <v>18</v>
      </c>
      <c r="D30" s="16">
        <v>10</v>
      </c>
      <c r="E30" s="23">
        <v>0.555555555555556</v>
      </c>
      <c r="F30" s="16">
        <v>11</v>
      </c>
      <c r="G30" s="23">
        <v>0.611111111111111</v>
      </c>
    </row>
    <row r="31" ht="24" customHeight="1" spans="1:7">
      <c r="A31" s="20" t="s">
        <v>51</v>
      </c>
      <c r="B31" s="21" t="s">
        <v>14</v>
      </c>
      <c r="C31" s="16">
        <v>20</v>
      </c>
      <c r="D31" s="16">
        <v>8</v>
      </c>
      <c r="E31" s="22">
        <v>0.4</v>
      </c>
      <c r="F31" s="16">
        <v>12</v>
      </c>
      <c r="G31" s="23">
        <v>0.6</v>
      </c>
    </row>
    <row r="32" ht="24" customHeight="1" spans="1:7">
      <c r="A32" s="20" t="s">
        <v>53</v>
      </c>
      <c r="B32" s="21" t="s">
        <v>14</v>
      </c>
      <c r="C32" s="16">
        <v>24</v>
      </c>
      <c r="D32" s="16">
        <v>14</v>
      </c>
      <c r="E32" s="23">
        <v>0.583333333333333</v>
      </c>
      <c r="F32" s="16">
        <v>14</v>
      </c>
      <c r="G32" s="23">
        <v>0.583333333333333</v>
      </c>
    </row>
    <row r="33" ht="24" customHeight="1" spans="1:7">
      <c r="A33" s="24" t="s">
        <v>55</v>
      </c>
      <c r="B33" s="17" t="s">
        <v>23</v>
      </c>
      <c r="C33" s="17">
        <v>12</v>
      </c>
      <c r="D33" s="17">
        <v>7</v>
      </c>
      <c r="E33" s="23">
        <v>0.583333333333333</v>
      </c>
      <c r="F33" s="16">
        <v>7</v>
      </c>
      <c r="G33" s="23">
        <v>0.583333333333333</v>
      </c>
    </row>
    <row r="34" ht="24" customHeight="1" spans="1:7">
      <c r="A34" s="24" t="s">
        <v>57</v>
      </c>
      <c r="B34" s="17" t="s">
        <v>14</v>
      </c>
      <c r="C34" s="17">
        <v>12</v>
      </c>
      <c r="D34" s="17">
        <v>2</v>
      </c>
      <c r="E34" s="22">
        <v>0.166666666666667</v>
      </c>
      <c r="F34" s="16">
        <v>6</v>
      </c>
      <c r="G34" s="23">
        <v>0.5</v>
      </c>
    </row>
    <row r="35" ht="24" customHeight="1" spans="1:7">
      <c r="A35" s="24" t="s">
        <v>59</v>
      </c>
      <c r="B35" s="17" t="s">
        <v>14</v>
      </c>
      <c r="C35" s="17">
        <v>12</v>
      </c>
      <c r="D35" s="17">
        <v>6</v>
      </c>
      <c r="E35" s="23">
        <v>0.5</v>
      </c>
      <c r="F35" s="16">
        <v>6</v>
      </c>
      <c r="G35" s="23">
        <v>0.5</v>
      </c>
    </row>
    <row r="36" ht="24" customHeight="1" spans="1:7">
      <c r="A36" s="24" t="s">
        <v>61</v>
      </c>
      <c r="B36" s="17" t="s">
        <v>14</v>
      </c>
      <c r="C36" s="17">
        <v>12</v>
      </c>
      <c r="D36" s="17">
        <v>2</v>
      </c>
      <c r="E36" s="22">
        <v>0.166666666666667</v>
      </c>
      <c r="F36" s="16">
        <v>6</v>
      </c>
      <c r="G36" s="23">
        <v>0.5</v>
      </c>
    </row>
    <row r="37" ht="24" customHeight="1" spans="1:7">
      <c r="A37" s="24" t="s">
        <v>63</v>
      </c>
      <c r="B37" s="17" t="s">
        <v>14</v>
      </c>
      <c r="C37" s="17">
        <v>12</v>
      </c>
      <c r="D37" s="17">
        <v>6</v>
      </c>
      <c r="E37" s="23">
        <v>0.5</v>
      </c>
      <c r="F37" s="16">
        <v>6</v>
      </c>
      <c r="G37" s="23">
        <v>0.5</v>
      </c>
    </row>
    <row r="38" ht="24" customHeight="1" spans="1:7">
      <c r="A38" s="24" t="s">
        <v>65</v>
      </c>
      <c r="B38" s="17" t="s">
        <v>17</v>
      </c>
      <c r="C38" s="17">
        <v>12</v>
      </c>
      <c r="D38" s="17">
        <v>4</v>
      </c>
      <c r="E38" s="22">
        <v>0.333333333333333</v>
      </c>
      <c r="F38" s="16">
        <v>6</v>
      </c>
      <c r="G38" s="23">
        <v>0.5</v>
      </c>
    </row>
    <row r="39" ht="24" customHeight="1" spans="1:7">
      <c r="A39" s="24" t="s">
        <v>66</v>
      </c>
      <c r="B39" s="17" t="s">
        <v>23</v>
      </c>
      <c r="C39" s="17">
        <v>12</v>
      </c>
      <c r="D39" s="17">
        <v>6</v>
      </c>
      <c r="E39" s="23">
        <v>0.5</v>
      </c>
      <c r="F39" s="16">
        <v>6</v>
      </c>
      <c r="G39" s="23">
        <v>0.5</v>
      </c>
    </row>
    <row r="40" ht="24" customHeight="1" spans="1:7">
      <c r="A40" s="24" t="s">
        <v>68</v>
      </c>
      <c r="B40" s="17" t="s">
        <v>31</v>
      </c>
      <c r="C40" s="17">
        <v>12</v>
      </c>
      <c r="D40" s="17">
        <v>4</v>
      </c>
      <c r="E40" s="22">
        <v>0.333333333333333</v>
      </c>
      <c r="F40" s="16">
        <v>6</v>
      </c>
      <c r="G40" s="23">
        <v>0.5</v>
      </c>
    </row>
  </sheetData>
  <mergeCells count="3">
    <mergeCell ref="A10:R10"/>
    <mergeCell ref="A11:E11"/>
    <mergeCell ref="S2:S9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</vt:lpstr>
      <vt:lpstr>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2023-09-12T13:08:00Z</dcterms:created>
  <dcterms:modified xsi:type="dcterms:W3CDTF">2023-11-16T06:04:14Z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39CEB31724DE41E58FE7CA1BFD47FE5B_13</vt:lpwstr>
  </property>
  <property fmtid="{D5CDD505-2E9C-101B-9397-08002B2CF9AE}" pid="3" name="KSOProductBuildVer">
    <vt:lpwstr>2052-12.1.0.15712</vt:lpwstr>
  </property>
</Properties>
</file>