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0" firstSheet="2" activeTab="2"/>
  </bookViews>
  <sheets>
    <sheet name="Sheet4" sheetId="2" state="hidden" r:id="rId1"/>
    <sheet name="Sheet1" sheetId="1" state="hidden" r:id="rId2"/>
    <sheet name="完成情况" sheetId="3" r:id="rId3"/>
  </sheets>
  <externalReferences>
    <externalReference r:id="rId5"/>
  </externalReferences>
  <definedNames>
    <definedName name="_xlnm._FilterDatabase" localSheetId="1" hidden="1">Sheet1!$A$2:$BS$145</definedName>
    <definedName name="_xlnm._FilterDatabase" localSheetId="2" hidden="1">完成情况!$A$2:$XFA$144</definedName>
  </definedNames>
  <calcPr calcId="144525"/>
  <pivotCaches>
    <pivotCache cacheId="0" r:id="rId4"/>
  </pivotCaches>
</workbook>
</file>

<file path=xl/sharedStrings.xml><?xml version="1.0" encoding="utf-8"?>
<sst xmlns="http://schemas.openxmlformats.org/spreadsheetml/2006/main" count="683" uniqueCount="194">
  <si>
    <t>片区</t>
  </si>
  <si>
    <t>求和项:250g</t>
  </si>
  <si>
    <t>求和项:按60粒单盒进行认购</t>
  </si>
  <si>
    <t>求和项:沉香认购盒数</t>
  </si>
  <si>
    <t>求和项:熊胆认购盒数</t>
  </si>
  <si>
    <t>求和项:合计预发</t>
  </si>
  <si>
    <t>北门片</t>
  </si>
  <si>
    <t>城郊一片</t>
  </si>
  <si>
    <t>城中片</t>
  </si>
  <si>
    <t>崇州片</t>
  </si>
  <si>
    <t>东南片区</t>
  </si>
  <si>
    <t>都江堰片</t>
  </si>
  <si>
    <t>旗舰片区</t>
  </si>
  <si>
    <t>西门二片</t>
  </si>
  <si>
    <t>西门一片</t>
  </si>
  <si>
    <t>新津片</t>
  </si>
  <si>
    <t>(空白)</t>
  </si>
  <si>
    <t>总计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</si>
  <si>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年</t>
    </r>
    <r>
      <rPr>
        <sz val="10"/>
        <rFont val="Arial"/>
        <charset val="0"/>
      </rPr>
      <t>7</t>
    </r>
    <r>
      <rPr>
        <sz val="10"/>
        <rFont val="宋体"/>
        <charset val="0"/>
      </rPr>
      <t>月认购任务</t>
    </r>
  </si>
  <si>
    <t>太极天胶</t>
  </si>
  <si>
    <t>补肾益寿胶囊</t>
  </si>
  <si>
    <t>沉香化气片</t>
  </si>
  <si>
    <r>
      <rPr>
        <sz val="10"/>
        <color rgb="FF000000"/>
        <rFont val="宋体"/>
        <charset val="134"/>
      </rPr>
      <t>复方熊胆薄荷含片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熊胆舒喉片</t>
    </r>
    <r>
      <rPr>
        <sz val="10"/>
        <color rgb="FF000000"/>
        <rFont val="Arial"/>
        <charset val="134"/>
      </rPr>
      <t>)</t>
    </r>
  </si>
  <si>
    <t>2022年7月认购</t>
  </si>
  <si>
    <t>序号</t>
  </si>
  <si>
    <t>门店ID</t>
  </si>
  <si>
    <t>门店名</t>
  </si>
  <si>
    <t>250g</t>
  </si>
  <si>
    <t>按60粒单盒进行认购</t>
  </si>
  <si>
    <t>1档</t>
  </si>
  <si>
    <t>2档</t>
  </si>
  <si>
    <t>门店选择档次</t>
  </si>
  <si>
    <t>沉香认购盒数</t>
  </si>
  <si>
    <t>预发</t>
  </si>
  <si>
    <t>熊胆认购盒数</t>
  </si>
  <si>
    <t>合计预发</t>
  </si>
  <si>
    <t>阿胶认购盒数</t>
  </si>
  <si>
    <t>补肾认购盒数</t>
  </si>
  <si>
    <t>四川太极旗舰店</t>
  </si>
  <si>
    <t>四川太极青羊区十二桥药店</t>
  </si>
  <si>
    <t>四川太极青羊区青龙街药店</t>
  </si>
  <si>
    <t>四川太极青羊区北东街店</t>
  </si>
  <si>
    <t>四川太极浆洗街药店</t>
  </si>
  <si>
    <t>成都成汉太极大药房有限公司</t>
  </si>
  <si>
    <t>四川太极光华药店</t>
  </si>
  <si>
    <t>四川太极邛崃中心药店</t>
  </si>
  <si>
    <t>四川太极高新区锦城大道药店</t>
  </si>
  <si>
    <t>四川太极金牛区花照壁中横街药店</t>
  </si>
  <si>
    <t>四川太极五津西路药店</t>
  </si>
  <si>
    <t>合计</t>
  </si>
  <si>
    <t>四川太极成华区万科路药店</t>
  </si>
  <si>
    <t>四川太极新都区新繁镇繁江北路药店</t>
  </si>
  <si>
    <t>四川太极光华村街药店</t>
  </si>
  <si>
    <t>四川太极锦江区庆云南街药店</t>
  </si>
  <si>
    <t>四川太极通盈街药店</t>
  </si>
  <si>
    <t>四川太极成华杉板桥南一路店</t>
  </si>
  <si>
    <t>四川太极清江东路药店</t>
  </si>
  <si>
    <t>四川太极新都区新都街道万和北路药店</t>
  </si>
  <si>
    <t>四川太极锦江区榕声路店</t>
  </si>
  <si>
    <t>四川太极新津县五津镇五津西路二药房</t>
  </si>
  <si>
    <t>四川太极武侯区科华街药店</t>
  </si>
  <si>
    <t>四川太极高新区大源北街药店</t>
  </si>
  <si>
    <t>四川太极成华区羊子山西路药店（兴元华盛）</t>
  </si>
  <si>
    <t>四川太极新乐中街药店</t>
  </si>
  <si>
    <t>四川太极成华区二环路北四段药店（汇融名城）</t>
  </si>
  <si>
    <t>四川太极金牛区银河北街药店</t>
  </si>
  <si>
    <t>四川太极枣子巷药店</t>
  </si>
  <si>
    <t>四川太极锦江区观音桥街药店</t>
  </si>
  <si>
    <t>四川太极邛崃市文君街道杏林路药店</t>
  </si>
  <si>
    <t>四川太极青羊区蜀辉路药店</t>
  </si>
  <si>
    <t>四川太极成华区培华东路药店</t>
  </si>
  <si>
    <t>四川太极土龙路药店</t>
  </si>
  <si>
    <t>四川太极成华区华油路药店</t>
  </si>
  <si>
    <t>四川太极成华区华泰路药店</t>
  </si>
  <si>
    <t>四川太极郫县郫筒镇一环路东南段药店</t>
  </si>
  <si>
    <t>四川太极新都区马超东路店</t>
  </si>
  <si>
    <t>四川太极武侯区顺和街店</t>
  </si>
  <si>
    <t>四川太极新园大道药店</t>
  </si>
  <si>
    <t>四川太极新津邓双镇岷江店</t>
  </si>
  <si>
    <t>四川太极高新区泰和二街药店</t>
  </si>
  <si>
    <t>四川太极金牛区蜀汉路药店</t>
  </si>
  <si>
    <t>四川太极武侯区大悦路药店</t>
  </si>
  <si>
    <t>四川太极青羊区贝森北路药店</t>
  </si>
  <si>
    <t>四川太极怀远店</t>
  </si>
  <si>
    <t>四川太极成华区东昌路一药店</t>
  </si>
  <si>
    <t>四川太极金牛区银沙路药店</t>
  </si>
  <si>
    <t>四川太极金牛区交大路第三药店</t>
  </si>
  <si>
    <t>四川太极锦江区水杉街药店</t>
  </si>
  <si>
    <t>四川太极大邑县晋原镇内蒙古大道桃源药店</t>
  </si>
  <si>
    <t>四川太极金牛区花照壁药店</t>
  </si>
  <si>
    <t>四川太极成华区崔家店路药店</t>
  </si>
  <si>
    <t>四川太极武侯区佳灵路药店</t>
  </si>
  <si>
    <t>四川太极成都高新区元华二巷药店</t>
  </si>
  <si>
    <t>四川太极邛崃市临邛镇洪川小区药店</t>
  </si>
  <si>
    <t>四川太极高新区紫薇东路药店</t>
  </si>
  <si>
    <t>四川太极双林路药店</t>
  </si>
  <si>
    <t>四川太极大邑县晋原镇通达东路五段药店</t>
  </si>
  <si>
    <t>四川太极西部店</t>
  </si>
  <si>
    <t>四川太极温江区公平街道江安路药店</t>
  </si>
  <si>
    <t>四川太极锦江区静沙南路药店</t>
  </si>
  <si>
    <t>四川太极温江店</t>
  </si>
  <si>
    <t>四川太极成华区西林一街药店</t>
  </si>
  <si>
    <t>四川太极高新天久北巷药店</t>
  </si>
  <si>
    <t>四川太极金牛区金沙路药店</t>
  </si>
  <si>
    <t>四川太极高新区新下街药店</t>
  </si>
  <si>
    <t>四川太极大邑县沙渠镇方圆路药店</t>
  </si>
  <si>
    <t>四川太极大邑县晋原镇北街药店</t>
  </si>
  <si>
    <t>四川太极青羊区童子街药店</t>
  </si>
  <si>
    <t>四川太极郫县郫筒镇东大街药店</t>
  </si>
  <si>
    <t>四川太极锦江区梨花街药店</t>
  </si>
  <si>
    <t>四川太极青羊区光华北五路药店</t>
  </si>
  <si>
    <t>四川太极武侯区丝竹路药店</t>
  </si>
  <si>
    <t>四川太极成华区万宇路药店</t>
  </si>
  <si>
    <t>四川太极成华区金马河路药店</t>
  </si>
  <si>
    <t>四川太极彭州市致和镇南三环路药店</t>
  </si>
  <si>
    <t>四川太极都江堰景中路店</t>
  </si>
  <si>
    <t>四川太极大邑县晋原镇子龙路店</t>
  </si>
  <si>
    <t>四川太极崇州市崇阳镇永康东路药店</t>
  </si>
  <si>
    <t>四川太极金丝街药店</t>
  </si>
  <si>
    <t>四川太极大邑县晋原镇东街药店</t>
  </si>
  <si>
    <t>四川太极金带街药店</t>
  </si>
  <si>
    <t>四川太极大邑县安仁镇千禧街药店</t>
  </si>
  <si>
    <t>四川太极武侯区长寿路药店</t>
  </si>
  <si>
    <t>四川太极金牛区沙湾东一路药店</t>
  </si>
  <si>
    <t>四川太极大药房连锁有限公司武侯区聚萃街药店</t>
  </si>
  <si>
    <t>四川太极崇州市崇阳镇尚贤坊街药店</t>
  </si>
  <si>
    <t>四川太极都江堰市蒲阳路药店</t>
  </si>
  <si>
    <t>四川太极成华区华康路药店</t>
  </si>
  <si>
    <t>四川太极青羊区大石西路药店</t>
  </si>
  <si>
    <t>四川太极都江堰奎光路中段药店</t>
  </si>
  <si>
    <t>四川太极邛崃市临邛镇翠荫街药店</t>
  </si>
  <si>
    <t>四川太极都江堰市蒲阳镇堰问道西路药店</t>
  </si>
  <si>
    <t>四川太极高新区中和大道药店</t>
  </si>
  <si>
    <t>四川太极都江堰药店</t>
  </si>
  <si>
    <t>四川太极红星店</t>
  </si>
  <si>
    <t>四川太极双流区东升街道三强西路药店</t>
  </si>
  <si>
    <t>四川太极金牛区黄苑东街药店</t>
  </si>
  <si>
    <t>四川太极高新区天顺路药店</t>
  </si>
  <si>
    <t>四川太极都江堰幸福镇翔凤路药店</t>
  </si>
  <si>
    <t>四川太极双流县西航港街道锦华路一段药店</t>
  </si>
  <si>
    <t>四川太极青羊区蜀鑫路药店</t>
  </si>
  <si>
    <t>四川太极都江堰聚源镇药店</t>
  </si>
  <si>
    <t>四川太极锦江区劼人路药店</t>
  </si>
  <si>
    <t>四川太极邛崃市羊安镇永康大道药店</t>
  </si>
  <si>
    <t>四川太极锦江区宏济中路药店</t>
  </si>
  <si>
    <t>四川太极武侯区倪家桥路药店</t>
  </si>
  <si>
    <t>四川太极大邑县新场镇文昌街药店</t>
  </si>
  <si>
    <t>四川太极武侯区双楠路药店</t>
  </si>
  <si>
    <t>四川太极武侯区大华街药店</t>
  </si>
  <si>
    <t>四川太极大邑县晋源镇东壕沟段药店</t>
  </si>
  <si>
    <t>四川太极成华区华泰路二药店</t>
  </si>
  <si>
    <t>四川太极沙河源药店</t>
  </si>
  <si>
    <t>四川太极新津县五津镇武阳西路药店</t>
  </si>
  <si>
    <t>四川太极金牛区五福桥东路药店</t>
  </si>
  <si>
    <t>四川太极青羊区光华西一路药店</t>
  </si>
  <si>
    <t>四川太极青羊区蜀源路药店</t>
  </si>
  <si>
    <t>四川太极武侯区科华北路药店</t>
  </si>
  <si>
    <t>四川太极锦江区柳翠路药店</t>
  </si>
  <si>
    <t>四川太极青羊区金祥路药店</t>
  </si>
  <si>
    <t>四川太极都江堰市永丰街道宝莲路药店</t>
  </si>
  <si>
    <t>四川太极崇州市崇阳镇蜀州中路药店</t>
  </si>
  <si>
    <t>四川太极崇州中心店</t>
  </si>
  <si>
    <t>四川太极武侯区逸都路药店</t>
  </si>
  <si>
    <t>四川太极大邑县观音阁街西段店</t>
  </si>
  <si>
    <t>四川太极大邑县晋原镇潘家街药店</t>
  </si>
  <si>
    <t>四川太极青羊区经一路药店</t>
  </si>
  <si>
    <t>四川太极高新区剑南大道药店</t>
  </si>
  <si>
    <t>四川太极高新区中和公济桥路药店</t>
  </si>
  <si>
    <t>四川太极大邑晋原街道金巷西街药店</t>
  </si>
  <si>
    <t>四川太极成华区水碾河路药店</t>
  </si>
  <si>
    <t>四川太极兴义镇万兴路药店</t>
  </si>
  <si>
    <t>四川太极大邑县青霞街道元通路南段药店</t>
  </si>
  <si>
    <t>四川太极成华区驷马桥三路药店</t>
  </si>
  <si>
    <t>四川太极新都区斑竹园街道医贸大道药店</t>
  </si>
  <si>
    <t>四川太极邛崃市文君街道凤凰大道药店</t>
  </si>
  <si>
    <t>四川太极崇州市怀远镇文井北路药店</t>
  </si>
  <si>
    <t>四川太极成都高新区尚锦路药店</t>
  </si>
  <si>
    <t>四川太极大邑县晋原街道蜀望路药店</t>
  </si>
  <si>
    <t>四川太极三江店</t>
  </si>
  <si>
    <t>四川太极大邑县晋原街道南街药店</t>
  </si>
  <si>
    <r>
      <rPr>
        <sz val="10"/>
        <rFont val="Arial"/>
        <charset val="0"/>
      </rPr>
      <t>2022</t>
    </r>
    <r>
      <rPr>
        <sz val="10"/>
        <rFont val="宋体"/>
        <charset val="0"/>
      </rPr>
      <t>年</t>
    </r>
    <r>
      <rPr>
        <sz val="10"/>
        <rFont val="Arial"/>
        <charset val="0"/>
      </rPr>
      <t>7-8</t>
    </r>
    <r>
      <rPr>
        <sz val="10"/>
        <rFont val="宋体"/>
        <charset val="0"/>
      </rPr>
      <t>月认购任务</t>
    </r>
  </si>
  <si>
    <t>复方熊胆薄荷含片(熊胆舒喉片)</t>
  </si>
  <si>
    <t>预发奖励</t>
  </si>
  <si>
    <t>销售数量</t>
  </si>
  <si>
    <t>内购数量</t>
  </si>
  <si>
    <t>完成情况</t>
  </si>
  <si>
    <t>实际奖励</t>
  </si>
  <si>
    <t>销售盒数</t>
  </si>
  <si>
    <t>实得奖励</t>
  </si>
  <si>
    <t>实际销售</t>
  </si>
  <si>
    <t>预发奖励汇总</t>
  </si>
  <si>
    <t>实际应领奖励</t>
  </si>
  <si>
    <t>应补发</t>
  </si>
  <si>
    <t>应退回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</si>
</sst>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2&#24180;7&#26376;&#35748;&#36141;&#26723;&#27425;&#36873;&#2532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主表"/>
    </sheetNames>
    <sheetDataSet>
      <sheetData sheetId="0">
        <row r="1">
          <cell r="F1" t="str">
            <v>门店id</v>
          </cell>
          <cell r="G1" t="str">
            <v>门店</v>
          </cell>
          <cell r="H1" t="str">
            <v>沉香化气片认购档次</v>
          </cell>
        </row>
        <row r="2">
          <cell r="F2">
            <v>570</v>
          </cell>
          <cell r="G2" t="str">
            <v>570</v>
          </cell>
          <cell r="H2">
            <v>1</v>
          </cell>
        </row>
        <row r="3">
          <cell r="F3">
            <v>598</v>
          </cell>
          <cell r="G3" t="str">
            <v>水杉街</v>
          </cell>
          <cell r="H3">
            <v>1</v>
          </cell>
        </row>
        <row r="4">
          <cell r="F4">
            <v>549</v>
          </cell>
          <cell r="G4" t="str">
            <v>东壕沟店</v>
          </cell>
          <cell r="H4">
            <v>2</v>
          </cell>
        </row>
        <row r="5">
          <cell r="F5">
            <v>748</v>
          </cell>
          <cell r="G5" t="str">
            <v>大邑东街</v>
          </cell>
          <cell r="H5">
            <v>1</v>
          </cell>
        </row>
        <row r="6">
          <cell r="F6">
            <v>712</v>
          </cell>
          <cell r="G6" t="str">
            <v>华泰店</v>
          </cell>
          <cell r="H6">
            <v>1</v>
          </cell>
        </row>
        <row r="7">
          <cell r="F7">
            <v>105267</v>
          </cell>
          <cell r="G7" t="str">
            <v>蜀汉路</v>
          </cell>
          <cell r="H7">
            <v>1</v>
          </cell>
        </row>
        <row r="8">
          <cell r="F8">
            <v>587</v>
          </cell>
          <cell r="G8" t="str">
            <v>景中店</v>
          </cell>
          <cell r="H8">
            <v>1</v>
          </cell>
        </row>
        <row r="9">
          <cell r="F9">
            <v>106066</v>
          </cell>
          <cell r="G9" t="str">
            <v>梨花街</v>
          </cell>
          <cell r="H9">
            <v>2</v>
          </cell>
        </row>
        <row r="10">
          <cell r="F10">
            <v>307</v>
          </cell>
          <cell r="G10" t="str">
            <v>旗舰店</v>
          </cell>
          <cell r="H10">
            <v>2</v>
          </cell>
        </row>
        <row r="11">
          <cell r="F11">
            <v>571</v>
          </cell>
          <cell r="G11" t="str">
            <v>锦城店</v>
          </cell>
          <cell r="H11">
            <v>1</v>
          </cell>
        </row>
        <row r="12">
          <cell r="F12">
            <v>726</v>
          </cell>
          <cell r="G12" t="str">
            <v>交大三店</v>
          </cell>
          <cell r="H12">
            <v>2</v>
          </cell>
        </row>
        <row r="13">
          <cell r="F13">
            <v>581</v>
          </cell>
          <cell r="G13" t="str">
            <v>汇融</v>
          </cell>
          <cell r="H13">
            <v>2</v>
          </cell>
        </row>
        <row r="14">
          <cell r="F14">
            <v>539</v>
          </cell>
          <cell r="G14" t="str">
            <v>大邑子龙店</v>
          </cell>
          <cell r="H14">
            <v>1</v>
          </cell>
        </row>
        <row r="15">
          <cell r="F15">
            <v>107728</v>
          </cell>
          <cell r="G15" t="str">
            <v>大邑北街店</v>
          </cell>
          <cell r="H15">
            <v>1</v>
          </cell>
        </row>
        <row r="16">
          <cell r="F16">
            <v>311</v>
          </cell>
          <cell r="G16" t="str">
            <v>西部</v>
          </cell>
          <cell r="H16">
            <v>2</v>
          </cell>
        </row>
        <row r="17">
          <cell r="F17">
            <v>112888</v>
          </cell>
          <cell r="G17" t="str">
            <v>双楠店</v>
          </cell>
          <cell r="H17">
            <v>1</v>
          </cell>
        </row>
        <row r="18">
          <cell r="F18">
            <v>120844</v>
          </cell>
          <cell r="G18" t="str">
            <v>彭州店</v>
          </cell>
          <cell r="H18">
            <v>1</v>
          </cell>
        </row>
        <row r="19">
          <cell r="F19">
            <v>122906</v>
          </cell>
          <cell r="G19" t="str">
            <v>医贸大道</v>
          </cell>
          <cell r="H19">
            <v>1</v>
          </cell>
        </row>
        <row r="20">
          <cell r="F20">
            <v>113298</v>
          </cell>
          <cell r="G20" t="str">
            <v>逸都路</v>
          </cell>
          <cell r="H20">
            <v>1</v>
          </cell>
        </row>
        <row r="21">
          <cell r="F21">
            <v>724</v>
          </cell>
          <cell r="G21" t="str">
            <v>观音桥</v>
          </cell>
          <cell r="H21">
            <v>1</v>
          </cell>
        </row>
        <row r="22">
          <cell r="F22">
            <v>102935</v>
          </cell>
          <cell r="G22" t="str">
            <v>童子街店</v>
          </cell>
          <cell r="H22">
            <v>2</v>
          </cell>
        </row>
        <row r="23">
          <cell r="F23">
            <v>723</v>
          </cell>
          <cell r="G23" t="str">
            <v>柳翠店</v>
          </cell>
          <cell r="H23">
            <v>1</v>
          </cell>
        </row>
        <row r="24">
          <cell r="F24">
            <v>122198</v>
          </cell>
          <cell r="G24" t="str">
            <v>华泰二店</v>
          </cell>
          <cell r="H24">
            <v>2</v>
          </cell>
        </row>
        <row r="25">
          <cell r="F25">
            <v>122686</v>
          </cell>
          <cell r="G25" t="str">
            <v>蜀望路店</v>
          </cell>
          <cell r="H25">
            <v>1</v>
          </cell>
        </row>
        <row r="26">
          <cell r="F26">
            <v>116482</v>
          </cell>
          <cell r="G26" t="str">
            <v>宏济中路</v>
          </cell>
          <cell r="H26">
            <v>1</v>
          </cell>
        </row>
        <row r="27">
          <cell r="F27">
            <v>379</v>
          </cell>
          <cell r="G27" t="str">
            <v>土龙路</v>
          </cell>
          <cell r="H27">
            <v>2</v>
          </cell>
        </row>
        <row r="28">
          <cell r="F28">
            <v>377</v>
          </cell>
          <cell r="G28" t="str">
            <v>新园大道</v>
          </cell>
          <cell r="H28">
            <v>1</v>
          </cell>
        </row>
        <row r="29">
          <cell r="F29">
            <v>339</v>
          </cell>
          <cell r="G29" t="str">
            <v>沙河源</v>
          </cell>
          <cell r="H29">
            <v>1</v>
          </cell>
        </row>
        <row r="30">
          <cell r="F30">
            <v>114069</v>
          </cell>
          <cell r="G30" t="str">
            <v>剑南</v>
          </cell>
          <cell r="H30">
            <v>1</v>
          </cell>
        </row>
        <row r="31">
          <cell r="F31">
            <v>118074</v>
          </cell>
          <cell r="G31" t="str">
            <v>泰和二街</v>
          </cell>
          <cell r="H31">
            <v>1</v>
          </cell>
        </row>
        <row r="32">
          <cell r="F32">
            <v>101453</v>
          </cell>
          <cell r="G32" t="str">
            <v>江安店</v>
          </cell>
          <cell r="H32">
            <v>1</v>
          </cell>
        </row>
        <row r="33">
          <cell r="F33">
            <v>591</v>
          </cell>
          <cell r="G33" t="str">
            <v>邛崃凤凰大道</v>
          </cell>
          <cell r="H33">
            <v>1</v>
          </cell>
        </row>
        <row r="34">
          <cell r="F34">
            <v>112415</v>
          </cell>
          <cell r="G34" t="str">
            <v>五福桥东路店</v>
          </cell>
          <cell r="H34">
            <v>1</v>
          </cell>
        </row>
        <row r="35">
          <cell r="F35">
            <v>105910</v>
          </cell>
          <cell r="G35" t="str">
            <v>紫薇东路</v>
          </cell>
          <cell r="H35">
            <v>1</v>
          </cell>
        </row>
        <row r="36">
          <cell r="F36">
            <v>117923</v>
          </cell>
          <cell r="G36" t="str">
            <v>大邑观音阁西段药店</v>
          </cell>
          <cell r="H36">
            <v>1</v>
          </cell>
        </row>
        <row r="37">
          <cell r="F37">
            <v>123007</v>
          </cell>
          <cell r="G37" t="str">
            <v>大邑县元通路店</v>
          </cell>
          <cell r="H37">
            <v>2</v>
          </cell>
        </row>
        <row r="38">
          <cell r="F38">
            <v>104430</v>
          </cell>
          <cell r="G38" t="str">
            <v>中和大道2</v>
          </cell>
          <cell r="H38">
            <v>2</v>
          </cell>
        </row>
        <row r="39">
          <cell r="F39">
            <v>110378</v>
          </cell>
          <cell r="G39" t="str">
            <v>宝莲路店</v>
          </cell>
          <cell r="H39">
            <v>1</v>
          </cell>
        </row>
        <row r="40">
          <cell r="F40">
            <v>754</v>
          </cell>
          <cell r="G40" t="str">
            <v>尚贤坊</v>
          </cell>
          <cell r="H40">
            <v>1</v>
          </cell>
        </row>
        <row r="41">
          <cell r="F41">
            <v>117637</v>
          </cell>
          <cell r="G41" t="str">
            <v>金巷西街店</v>
          </cell>
          <cell r="H41">
            <v>1</v>
          </cell>
        </row>
        <row r="42">
          <cell r="F42">
            <v>106485</v>
          </cell>
          <cell r="G42" t="str">
            <v>元华二巷</v>
          </cell>
          <cell r="H42">
            <v>1</v>
          </cell>
        </row>
        <row r="43">
          <cell r="F43">
            <v>387</v>
          </cell>
          <cell r="G43" t="str">
            <v>新乐中街</v>
          </cell>
          <cell r="H43">
            <v>2</v>
          </cell>
        </row>
        <row r="44">
          <cell r="F44">
            <v>114844</v>
          </cell>
          <cell r="G44" t="str">
            <v>培华东路店</v>
          </cell>
          <cell r="H44">
            <v>1</v>
          </cell>
        </row>
        <row r="45">
          <cell r="F45">
            <v>52</v>
          </cell>
          <cell r="G45" t="str">
            <v>崇州中心店</v>
          </cell>
          <cell r="H45">
            <v>1</v>
          </cell>
        </row>
        <row r="46">
          <cell r="F46">
            <v>106865</v>
          </cell>
          <cell r="G46" t="str">
            <v>丝竹路太极大药房</v>
          </cell>
          <cell r="H46">
            <v>1</v>
          </cell>
        </row>
        <row r="47">
          <cell r="F47">
            <v>511</v>
          </cell>
          <cell r="G47" t="str">
            <v>杉板桥</v>
          </cell>
          <cell r="H47">
            <v>2</v>
          </cell>
        </row>
        <row r="48">
          <cell r="F48">
            <v>582</v>
          </cell>
          <cell r="G48" t="str">
            <v>十二桥店</v>
          </cell>
          <cell r="H48">
            <v>1</v>
          </cell>
        </row>
        <row r="49">
          <cell r="F49">
            <v>747</v>
          </cell>
          <cell r="G49" t="str">
            <v>郫都二店</v>
          </cell>
          <cell r="H49">
            <v>2</v>
          </cell>
        </row>
        <row r="50">
          <cell r="F50">
            <v>517</v>
          </cell>
          <cell r="G50" t="str">
            <v>北东街</v>
          </cell>
          <cell r="H50">
            <v>2</v>
          </cell>
        </row>
        <row r="51">
          <cell r="F51">
            <v>116773</v>
          </cell>
          <cell r="G51" t="str">
            <v>经一路</v>
          </cell>
          <cell r="H51">
            <v>1</v>
          </cell>
        </row>
        <row r="52">
          <cell r="F52">
            <v>514</v>
          </cell>
          <cell r="G52" t="str">
            <v>邓双店</v>
          </cell>
          <cell r="H52">
            <v>2</v>
          </cell>
        </row>
        <row r="53">
          <cell r="F53">
            <v>108277</v>
          </cell>
          <cell r="G53" t="str">
            <v>银沙</v>
          </cell>
          <cell r="H53">
            <v>1</v>
          </cell>
        </row>
        <row r="54">
          <cell r="F54">
            <v>742</v>
          </cell>
          <cell r="G54" t="str">
            <v>庆云南街店</v>
          </cell>
          <cell r="H54">
            <v>2</v>
          </cell>
        </row>
        <row r="55">
          <cell r="F55">
            <v>385</v>
          </cell>
          <cell r="G55" t="str">
            <v>五津西路店</v>
          </cell>
          <cell r="H55">
            <v>2</v>
          </cell>
        </row>
        <row r="56">
          <cell r="F56">
            <v>515</v>
          </cell>
          <cell r="G56" t="str">
            <v>崔家店</v>
          </cell>
          <cell r="H56">
            <v>1</v>
          </cell>
        </row>
        <row r="57">
          <cell r="F57">
            <v>102567</v>
          </cell>
          <cell r="G57" t="str">
            <v>新津武阳西路</v>
          </cell>
          <cell r="H57">
            <v>1</v>
          </cell>
        </row>
        <row r="58">
          <cell r="F58">
            <v>740</v>
          </cell>
          <cell r="G58" t="str">
            <v>华康</v>
          </cell>
          <cell r="H58">
            <v>2</v>
          </cell>
        </row>
        <row r="59">
          <cell r="F59">
            <v>115971</v>
          </cell>
          <cell r="G59" t="str">
            <v>天顺路店</v>
          </cell>
          <cell r="H59">
            <v>1</v>
          </cell>
        </row>
        <row r="60">
          <cell r="F60">
            <v>399</v>
          </cell>
          <cell r="G60" t="str">
            <v>天久北巷店</v>
          </cell>
          <cell r="H60">
            <v>1</v>
          </cell>
        </row>
        <row r="61">
          <cell r="F61">
            <v>365</v>
          </cell>
          <cell r="G61" t="str">
            <v>光华村</v>
          </cell>
          <cell r="H61">
            <v>2</v>
          </cell>
        </row>
        <row r="62">
          <cell r="F62">
            <v>308</v>
          </cell>
          <cell r="G62" t="str">
            <v>红星店</v>
          </cell>
          <cell r="H62">
            <v>1</v>
          </cell>
        </row>
        <row r="63">
          <cell r="F63">
            <v>329</v>
          </cell>
          <cell r="G63" t="str">
            <v>温江店</v>
          </cell>
          <cell r="H63">
            <v>2</v>
          </cell>
        </row>
        <row r="64">
          <cell r="F64">
            <v>573</v>
          </cell>
          <cell r="G64" t="str">
            <v>锦华</v>
          </cell>
          <cell r="H64">
            <v>1</v>
          </cell>
        </row>
        <row r="65">
          <cell r="F65">
            <v>102479</v>
          </cell>
          <cell r="G65" t="str">
            <v>劼人路</v>
          </cell>
          <cell r="H65">
            <v>1</v>
          </cell>
        </row>
        <row r="66">
          <cell r="F66">
            <v>119263</v>
          </cell>
          <cell r="G66" t="str">
            <v>蜀源路</v>
          </cell>
          <cell r="H66">
            <v>1</v>
          </cell>
        </row>
        <row r="67">
          <cell r="F67">
            <v>709</v>
          </cell>
          <cell r="G67" t="str">
            <v>马超东路</v>
          </cell>
          <cell r="H67">
            <v>1</v>
          </cell>
        </row>
        <row r="68">
          <cell r="F68">
            <v>106865</v>
          </cell>
          <cell r="G68" t="str">
            <v>丝竹路</v>
          </cell>
          <cell r="H68">
            <v>2</v>
          </cell>
        </row>
        <row r="69">
          <cell r="F69">
            <v>737</v>
          </cell>
          <cell r="G69" t="str">
            <v>大源北街</v>
          </cell>
          <cell r="H69">
            <v>2</v>
          </cell>
        </row>
        <row r="70">
          <cell r="F70">
            <v>341</v>
          </cell>
          <cell r="G70" t="str">
            <v>邛崃中心店</v>
          </cell>
          <cell r="H70">
            <v>1</v>
          </cell>
        </row>
        <row r="71">
          <cell r="F71">
            <v>367</v>
          </cell>
          <cell r="G71" t="str">
            <v>金带店</v>
          </cell>
          <cell r="H71">
            <v>2</v>
          </cell>
        </row>
        <row r="72">
          <cell r="F72">
            <v>102934</v>
          </cell>
          <cell r="G72" t="str">
            <v>银河北街</v>
          </cell>
          <cell r="H72">
            <v>2</v>
          </cell>
        </row>
        <row r="73">
          <cell r="F73">
            <v>106569</v>
          </cell>
          <cell r="G73" t="str">
            <v>大悦</v>
          </cell>
          <cell r="H73">
            <v>1</v>
          </cell>
        </row>
        <row r="74">
          <cell r="F74">
            <v>706</v>
          </cell>
          <cell r="G74" t="str">
            <v>翔凤店</v>
          </cell>
          <cell r="H74">
            <v>2</v>
          </cell>
        </row>
        <row r="75">
          <cell r="F75">
            <v>102565</v>
          </cell>
          <cell r="G75" t="str">
            <v>大悦</v>
          </cell>
          <cell r="H75">
            <v>1</v>
          </cell>
        </row>
        <row r="76">
          <cell r="F76">
            <v>104838</v>
          </cell>
          <cell r="G76" t="str">
            <v>蜀州中路</v>
          </cell>
          <cell r="H76">
            <v>2</v>
          </cell>
        </row>
        <row r="77">
          <cell r="F77">
            <v>743</v>
          </cell>
          <cell r="G77" t="str">
            <v>万宇</v>
          </cell>
          <cell r="H77">
            <v>2</v>
          </cell>
        </row>
        <row r="78">
          <cell r="F78">
            <v>707</v>
          </cell>
          <cell r="G78" t="str">
            <v>万科</v>
          </cell>
          <cell r="H78">
            <v>2</v>
          </cell>
        </row>
        <row r="79">
          <cell r="F79">
            <v>116482</v>
          </cell>
          <cell r="G79" t="str">
            <v>宏济中路</v>
          </cell>
          <cell r="H79">
            <v>1</v>
          </cell>
        </row>
        <row r="80">
          <cell r="F80">
            <v>117491</v>
          </cell>
          <cell r="G80" t="str">
            <v>花照壁中横街店</v>
          </cell>
          <cell r="H80">
            <v>1</v>
          </cell>
        </row>
        <row r="81">
          <cell r="F81">
            <v>111400</v>
          </cell>
          <cell r="G81" t="str">
            <v>邛崃杏林店</v>
          </cell>
          <cell r="H81">
            <v>2</v>
          </cell>
        </row>
        <row r="82">
          <cell r="F82">
            <v>118151</v>
          </cell>
          <cell r="G82" t="str">
            <v>沙湾东一路</v>
          </cell>
          <cell r="H82">
            <v>1</v>
          </cell>
        </row>
        <row r="83">
          <cell r="F83">
            <v>114286</v>
          </cell>
          <cell r="G83" t="str">
            <v>北五路</v>
          </cell>
          <cell r="H83">
            <v>2</v>
          </cell>
        </row>
        <row r="84">
          <cell r="F84">
            <v>581</v>
          </cell>
          <cell r="G84" t="str">
            <v>汇融名城</v>
          </cell>
          <cell r="H84">
            <v>2</v>
          </cell>
        </row>
        <row r="85">
          <cell r="F85">
            <v>117637</v>
          </cell>
          <cell r="G85" t="str">
            <v>金巷西街</v>
          </cell>
          <cell r="H85">
            <v>1</v>
          </cell>
        </row>
        <row r="86">
          <cell r="F86">
            <v>119262</v>
          </cell>
          <cell r="G86" t="str">
            <v>驷马桥三路</v>
          </cell>
          <cell r="H86">
            <v>1</v>
          </cell>
        </row>
        <row r="87">
          <cell r="F87">
            <v>578</v>
          </cell>
          <cell r="G87" t="str">
            <v>华油</v>
          </cell>
          <cell r="H87">
            <v>2</v>
          </cell>
        </row>
        <row r="88">
          <cell r="F88">
            <v>122176</v>
          </cell>
          <cell r="G88" t="str">
            <v>怀远文井北路店</v>
          </cell>
          <cell r="H88">
            <v>1</v>
          </cell>
        </row>
        <row r="89">
          <cell r="F89">
            <v>727</v>
          </cell>
          <cell r="G89" t="str">
            <v>黄苑东街</v>
          </cell>
          <cell r="H89">
            <v>1</v>
          </cell>
        </row>
        <row r="90">
          <cell r="F90">
            <v>107658</v>
          </cell>
          <cell r="G90" t="str">
            <v>万和北路</v>
          </cell>
          <cell r="H90">
            <v>2</v>
          </cell>
        </row>
        <row r="91">
          <cell r="F91">
            <v>113299</v>
          </cell>
          <cell r="G91" t="str">
            <v>倪家桥</v>
          </cell>
          <cell r="H91">
            <v>2</v>
          </cell>
        </row>
        <row r="92">
          <cell r="F92">
            <v>337</v>
          </cell>
          <cell r="G92" t="str">
            <v>浆洗街</v>
          </cell>
          <cell r="H92">
            <v>2</v>
          </cell>
        </row>
        <row r="93">
          <cell r="F93">
            <v>359</v>
          </cell>
          <cell r="G93" t="str">
            <v>枣子巷</v>
          </cell>
          <cell r="H93">
            <v>1</v>
          </cell>
        </row>
        <row r="94">
          <cell r="F94">
            <v>716</v>
          </cell>
          <cell r="G94" t="str">
            <v>沙渠店</v>
          </cell>
          <cell r="H94">
            <v>1</v>
          </cell>
        </row>
        <row r="95">
          <cell r="F95">
            <v>591</v>
          </cell>
          <cell r="G95" t="str">
            <v>邛崃凤凰大道店</v>
          </cell>
          <cell r="H95">
            <v>1</v>
          </cell>
        </row>
        <row r="96">
          <cell r="F96">
            <v>710</v>
          </cell>
          <cell r="G96" t="str">
            <v>问道西路店</v>
          </cell>
          <cell r="H96">
            <v>2</v>
          </cell>
        </row>
        <row r="97">
          <cell r="F97">
            <v>742</v>
          </cell>
          <cell r="G97" t="str">
            <v>庆云南街</v>
          </cell>
          <cell r="H97">
            <v>2</v>
          </cell>
        </row>
        <row r="98">
          <cell r="F98">
            <v>105751</v>
          </cell>
          <cell r="G98" t="str">
            <v>新下街</v>
          </cell>
          <cell r="H98">
            <v>2</v>
          </cell>
        </row>
        <row r="99">
          <cell r="F99">
            <v>713</v>
          </cell>
          <cell r="G99" t="str">
            <v>聚源店</v>
          </cell>
          <cell r="H99">
            <v>2</v>
          </cell>
        </row>
        <row r="100">
          <cell r="F100">
            <v>585</v>
          </cell>
          <cell r="G100" t="str">
            <v>羊子山</v>
          </cell>
          <cell r="H100">
            <v>2</v>
          </cell>
        </row>
        <row r="101">
          <cell r="F101">
            <v>104428</v>
          </cell>
          <cell r="G101" t="str">
            <v>永康东路</v>
          </cell>
          <cell r="H101">
            <v>2</v>
          </cell>
        </row>
        <row r="102">
          <cell r="F102">
            <v>103198</v>
          </cell>
          <cell r="G102" t="str">
            <v>贝森北路店</v>
          </cell>
          <cell r="H102">
            <v>1</v>
          </cell>
        </row>
        <row r="103">
          <cell r="F103">
            <v>104533</v>
          </cell>
          <cell r="G103" t="str">
            <v>潘家街店</v>
          </cell>
          <cell r="H103">
            <v>1</v>
          </cell>
        </row>
        <row r="104">
          <cell r="F104">
            <v>117310</v>
          </cell>
          <cell r="G104" t="str">
            <v>长寿路</v>
          </cell>
          <cell r="H104">
            <v>1</v>
          </cell>
        </row>
        <row r="105">
          <cell r="F105">
            <v>721</v>
          </cell>
          <cell r="G105" t="str">
            <v>邛崃洪川店</v>
          </cell>
          <cell r="H105">
            <v>1</v>
          </cell>
        </row>
        <row r="106">
          <cell r="F106">
            <v>118951</v>
          </cell>
          <cell r="G106" t="str">
            <v>金祥店</v>
          </cell>
          <cell r="H106">
            <v>2</v>
          </cell>
        </row>
        <row r="107">
          <cell r="F107">
            <v>546</v>
          </cell>
          <cell r="G107" t="str">
            <v>榕声</v>
          </cell>
          <cell r="H107">
            <v>2</v>
          </cell>
        </row>
        <row r="108">
          <cell r="F108">
            <v>116919</v>
          </cell>
          <cell r="G108" t="str">
            <v>科华北</v>
          </cell>
          <cell r="H108">
            <v>2</v>
          </cell>
        </row>
        <row r="109">
          <cell r="F109">
            <v>351</v>
          </cell>
          <cell r="G109" t="str">
            <v>都江堰店</v>
          </cell>
          <cell r="H109">
            <v>2</v>
          </cell>
        </row>
        <row r="110">
          <cell r="F110">
            <v>594</v>
          </cell>
          <cell r="G110" t="str">
            <v>大邑安仁店</v>
          </cell>
          <cell r="H110">
            <v>2</v>
          </cell>
        </row>
        <row r="111">
          <cell r="F111">
            <v>103199</v>
          </cell>
          <cell r="G111" t="str">
            <v>西林一街</v>
          </cell>
          <cell r="H111">
            <v>2</v>
          </cell>
        </row>
        <row r="112">
          <cell r="F112">
            <v>105910</v>
          </cell>
          <cell r="G112" t="str">
            <v>紫薇东路</v>
          </cell>
          <cell r="H112">
            <v>1</v>
          </cell>
        </row>
        <row r="113">
          <cell r="F113">
            <v>113833</v>
          </cell>
          <cell r="G113" t="str">
            <v>光华西一路</v>
          </cell>
          <cell r="H113">
            <v>2</v>
          </cell>
        </row>
        <row r="114">
          <cell r="F114">
            <v>100429</v>
          </cell>
          <cell r="G114" t="str">
            <v>大华</v>
          </cell>
          <cell r="H114">
            <v>1</v>
          </cell>
        </row>
        <row r="115">
          <cell r="F115">
            <v>113025</v>
          </cell>
          <cell r="G115" t="str">
            <v>蜀鑫路店</v>
          </cell>
          <cell r="H115">
            <v>1</v>
          </cell>
        </row>
        <row r="116">
          <cell r="F116">
            <v>745</v>
          </cell>
          <cell r="G116" t="str">
            <v>金沙店</v>
          </cell>
          <cell r="H116">
            <v>1</v>
          </cell>
        </row>
        <row r="117">
          <cell r="F117">
            <v>114622</v>
          </cell>
          <cell r="G117" t="str">
            <v>东昌路</v>
          </cell>
          <cell r="H117">
            <v>2</v>
          </cell>
        </row>
        <row r="118">
          <cell r="F118">
            <v>732</v>
          </cell>
          <cell r="G118" t="str">
            <v>羊安店</v>
          </cell>
          <cell r="H118">
            <v>1</v>
          </cell>
        </row>
        <row r="119">
          <cell r="F119">
            <v>704</v>
          </cell>
          <cell r="G119" t="str">
            <v>奎光店</v>
          </cell>
          <cell r="H119">
            <v>1</v>
          </cell>
        </row>
        <row r="120">
          <cell r="F120">
            <v>746</v>
          </cell>
          <cell r="G120" t="str">
            <v>桃源店</v>
          </cell>
          <cell r="H120">
            <v>1</v>
          </cell>
        </row>
        <row r="121">
          <cell r="F121">
            <v>122718</v>
          </cell>
          <cell r="G121" t="str">
            <v>大邑南街</v>
          </cell>
          <cell r="H121">
            <v>1</v>
          </cell>
        </row>
        <row r="122">
          <cell r="F122">
            <v>511</v>
          </cell>
          <cell r="G122" t="str">
            <v>杉板桥</v>
          </cell>
          <cell r="H122">
            <v>2</v>
          </cell>
        </row>
        <row r="123">
          <cell r="F123">
            <v>56</v>
          </cell>
          <cell r="G123" t="str">
            <v>三江店</v>
          </cell>
          <cell r="H123">
            <v>2</v>
          </cell>
        </row>
        <row r="124">
          <cell r="F124">
            <v>738</v>
          </cell>
          <cell r="G124" t="str">
            <v>蒲阳路店</v>
          </cell>
          <cell r="H124">
            <v>1</v>
          </cell>
        </row>
        <row r="125">
          <cell r="F125">
            <v>720</v>
          </cell>
          <cell r="G125" t="str">
            <v>新场店</v>
          </cell>
          <cell r="H125">
            <v>1</v>
          </cell>
        </row>
        <row r="126">
          <cell r="F126">
            <v>587</v>
          </cell>
          <cell r="G126" t="str">
            <v>景中店</v>
          </cell>
          <cell r="H126">
            <v>1</v>
          </cell>
        </row>
        <row r="127">
          <cell r="F127">
            <v>343</v>
          </cell>
          <cell r="G127" t="str">
            <v>光华店</v>
          </cell>
          <cell r="H127">
            <v>1</v>
          </cell>
        </row>
        <row r="128">
          <cell r="F128">
            <v>123007</v>
          </cell>
          <cell r="G128" t="str">
            <v>大邑元通店</v>
          </cell>
          <cell r="H128">
            <v>2</v>
          </cell>
        </row>
        <row r="129">
          <cell r="F129">
            <v>122686</v>
          </cell>
          <cell r="G129" t="str">
            <v>蜀望路店</v>
          </cell>
          <cell r="H129">
            <v>1</v>
          </cell>
        </row>
        <row r="130">
          <cell r="F130">
            <v>733</v>
          </cell>
          <cell r="G130" t="str">
            <v>三强西路</v>
          </cell>
          <cell r="H130">
            <v>2</v>
          </cell>
        </row>
        <row r="131">
          <cell r="F131">
            <v>730</v>
          </cell>
          <cell r="G131" t="str">
            <v>新繁店</v>
          </cell>
          <cell r="H131">
            <v>2</v>
          </cell>
        </row>
        <row r="132">
          <cell r="F132">
            <v>582</v>
          </cell>
          <cell r="G132" t="str">
            <v>十二桥</v>
          </cell>
          <cell r="H132">
            <v>1</v>
          </cell>
        </row>
        <row r="133">
          <cell r="F133">
            <v>747</v>
          </cell>
          <cell r="G133" t="str">
            <v>郫县二店</v>
          </cell>
          <cell r="H133">
            <v>1</v>
          </cell>
        </row>
        <row r="134">
          <cell r="F134">
            <v>514</v>
          </cell>
          <cell r="G134" t="str">
            <v>邓双店</v>
          </cell>
          <cell r="H134">
            <v>2</v>
          </cell>
        </row>
        <row r="135">
          <cell r="F135">
            <v>744</v>
          </cell>
          <cell r="G135" t="str">
            <v>科华店</v>
          </cell>
          <cell r="H135">
            <v>2</v>
          </cell>
        </row>
        <row r="136">
          <cell r="F136">
            <v>717</v>
          </cell>
          <cell r="G136" t="str">
            <v>通达店</v>
          </cell>
          <cell r="H136">
            <v>2</v>
          </cell>
        </row>
        <row r="137">
          <cell r="F137">
            <v>311</v>
          </cell>
          <cell r="G137" t="str">
            <v>西部店</v>
          </cell>
          <cell r="H137">
            <v>1</v>
          </cell>
        </row>
        <row r="138">
          <cell r="F138">
            <v>102564</v>
          </cell>
          <cell r="G138" t="str">
            <v>邛崃翠荫店</v>
          </cell>
          <cell r="H138">
            <v>1</v>
          </cell>
        </row>
        <row r="139">
          <cell r="F139">
            <v>106568</v>
          </cell>
          <cell r="G139" t="str">
            <v>公济桥</v>
          </cell>
          <cell r="H139">
            <v>2</v>
          </cell>
        </row>
        <row r="140">
          <cell r="F140">
            <v>54</v>
          </cell>
          <cell r="G140" t="str">
            <v>怀远店</v>
          </cell>
          <cell r="H140">
            <v>2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750.4622222222" refreshedBy="Administrator" recordCount="142">
  <cacheSource type="worksheet">
    <worksheetSource ref="D2:Q144" sheet="Sheet1"/>
  </cacheSource>
  <cacheFields count="15">
    <cacheField name="片区" numFmtId="0">
      <sharedItems containsBlank="1" count="11">
        <s v="旗舰片区"/>
        <s v="西门一片"/>
        <s v="城中片"/>
        <s v="城郊一片"/>
        <s v="东南片区"/>
        <s v="新津片"/>
        <s v="北门片"/>
        <s v="西门二片"/>
        <s v="崇州片"/>
        <s v="都江堰片"/>
        <m/>
      </sharedItems>
    </cacheField>
    <cacheField name="门店类型" numFmtId="0">
      <sharedItems containsBlank="1" count="9">
        <s v="T"/>
        <s v="A1"/>
        <s v="A2"/>
        <s v="A3"/>
        <s v="B1"/>
        <s v="B2"/>
        <s v="C1"/>
        <s v="C2"/>
        <m/>
      </sharedItems>
    </cacheField>
    <cacheField name="250g" numFmtId="0">
      <sharedItems containsSemiMixedTypes="0" containsString="0" containsNumber="1" containsInteger="1" minValue="0" maxValue="620" count="5">
        <n v="12"/>
        <n v="6"/>
        <n v="5"/>
        <n v="3"/>
        <n v="620"/>
      </sharedItems>
    </cacheField>
    <cacheField name="按60粒单盒进行认购" numFmtId="0">
      <sharedItems containsSemiMixedTypes="0" containsString="0" containsNumber="1" containsInteger="1" minValue="0" maxValue="1255" count="21">
        <n v="80"/>
        <n v="17"/>
        <n v="10"/>
        <n v="24"/>
        <n v="13"/>
        <n v="28"/>
        <n v="8"/>
        <n v="18"/>
        <n v="14"/>
        <n v="7"/>
        <n v="15"/>
        <n v="11"/>
        <n v="6"/>
        <n v="23"/>
        <n v="16"/>
        <n v="4"/>
        <n v="20"/>
        <n v="12"/>
        <n v="3"/>
        <n v="5"/>
        <n v="1255"/>
      </sharedItems>
    </cacheField>
    <cacheField name="1档" numFmtId="0">
      <sharedItems containsSemiMixedTypes="0" containsString="0" containsNumber="1" containsInteger="1" minValue="0" maxValue="8512" count="44">
        <n v="90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1"/>
        <n v="92"/>
        <n v="93"/>
        <n v="94"/>
        <n v="95"/>
        <n v="96"/>
        <n v="97"/>
        <n v="98"/>
        <n v="99"/>
        <n v="100"/>
        <n v="101"/>
        <n v="30"/>
        <n v="8512"/>
      </sharedItems>
    </cacheField>
    <cacheField name="2档" numFmtId="0">
      <sharedItems containsSemiMixedTypes="0" containsString="0" containsNumber="1" containsInteger="1" minValue="0" maxValue="12742" count="44">
        <n v="120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1"/>
        <n v="122"/>
        <n v="123"/>
        <n v="124"/>
        <n v="125"/>
        <n v="126"/>
        <n v="127"/>
        <n v="128"/>
        <n v="129"/>
        <n v="130"/>
        <n v="131"/>
        <n v="60"/>
        <n v="12742"/>
      </sharedItems>
    </cacheField>
    <cacheField name="门店选择档次" numFmtId="0">
      <sharedItems containsSemiMixedTypes="0" containsString="0" containsNumber="1" containsInteger="1" minValue="0" maxValue="195" count="3">
        <n v="2"/>
        <n v="1"/>
        <n v="195"/>
      </sharedItems>
    </cacheField>
    <cacheField name="沉香认购盒数" numFmtId="0">
      <sharedItems containsSemiMixedTypes="0" containsString="0" containsNumber="1" containsInteger="1" minValue="0" maxValue="10132" count="42">
        <n v="120"/>
        <n v="90"/>
        <n v="61"/>
        <n v="62"/>
        <n v="63"/>
        <n v="94"/>
        <n v="65"/>
        <n v="66"/>
        <n v="67"/>
        <n v="68"/>
        <n v="99"/>
        <n v="100"/>
        <n v="71"/>
        <n v="102"/>
        <n v="73"/>
        <n v="74"/>
        <n v="75"/>
        <n v="76"/>
        <n v="77"/>
        <n v="78"/>
        <n v="79"/>
        <n v="80"/>
        <n v="81"/>
        <n v="112"/>
        <n v="113"/>
        <n v="84"/>
        <n v="85"/>
        <n v="116"/>
        <n v="117"/>
        <n v="88"/>
        <n v="89"/>
        <n v="91"/>
        <n v="92"/>
        <n v="123"/>
        <n v="125"/>
        <n v="126"/>
        <n v="97"/>
        <n v="128"/>
        <n v="101"/>
        <n v="60"/>
        <n v="30"/>
        <n v="10132"/>
      </sharedItems>
    </cacheField>
    <cacheField name="预发" numFmtId="0">
      <sharedItems containsSemiMixedTypes="0" containsString="0" containsNumber="1" containsInteger="1" minValue="0" maxValue="15328" count="48">
        <n v="240"/>
        <n v="90"/>
        <n v="180"/>
        <n v="61"/>
        <n v="62"/>
        <n v="63"/>
        <n v="188"/>
        <n v="65"/>
        <n v="66"/>
        <n v="67"/>
        <n v="68"/>
        <n v="198"/>
        <n v="200"/>
        <n v="71"/>
        <n v="204"/>
        <n v="73"/>
        <n v="74"/>
        <n v="75"/>
        <n v="76"/>
        <n v="77"/>
        <n v="78"/>
        <n v="79"/>
        <n v="80"/>
        <n v="81"/>
        <n v="224"/>
        <n v="226"/>
        <n v="84"/>
        <n v="85"/>
        <n v="232"/>
        <n v="234"/>
        <n v="88"/>
        <n v="89"/>
        <n v="91"/>
        <n v="92"/>
        <n v="246"/>
        <n v="94"/>
        <n v="250"/>
        <n v="252"/>
        <n v="97"/>
        <n v="256"/>
        <n v="99"/>
        <n v="100"/>
        <n v="101"/>
        <n v="60"/>
        <n v="182"/>
        <n v="30"/>
        <n v="120"/>
        <n v="15328"/>
      </sharedItems>
    </cacheField>
    <cacheField name="1档2" numFmtId="0">
      <sharedItems containsSemiMixedTypes="0" containsString="0" containsNumber="1" containsInteger="1" minValue="0" maxValue="5940" count="4">
        <n v="60"/>
        <n v="45"/>
        <n v="30"/>
        <n v="5940"/>
      </sharedItems>
    </cacheField>
    <cacheField name="2档2" numFmtId="0">
      <sharedItems containsSemiMixedTypes="0" containsString="0" containsNumber="1" containsInteger="1" minValue="0" maxValue="8580" count="4">
        <n v="90"/>
        <n v="60"/>
        <n v="45"/>
        <n v="8580"/>
      </sharedItems>
    </cacheField>
    <cacheField name="门店选择档次2" numFmtId="0">
      <sharedItems containsSemiMixedTypes="0" containsString="0" containsNumber="1" containsInteger="1" minValue="0" maxValue="200" count="3">
        <n v="2"/>
        <n v="1"/>
        <n v="200"/>
      </sharedItems>
    </cacheField>
    <cacheField name="熊胆认购盒数" numFmtId="0">
      <sharedItems containsSemiMixedTypes="0" containsString="0" containsNumber="1" containsInteger="1" minValue="0" maxValue="7125" count="5">
        <n v="90"/>
        <n v="60"/>
        <n v="45"/>
        <n v="30"/>
        <n v="7125"/>
      </sharedItems>
    </cacheField>
    <cacheField name="预发2" numFmtId="0">
      <sharedItems containsSemiMixedTypes="0" containsString="0" containsNumber="1" containsInteger="1" minValue="0" maxValue="10935" count="7">
        <n v="180"/>
        <n v="60"/>
        <n v="120"/>
        <n v="45"/>
        <n v="30"/>
        <n v="90"/>
        <n v="10935"/>
      </sharedItems>
    </cacheField>
    <cacheField name="合计预发" numFmtId="0">
      <sharedItems containsSemiMixedTypes="0" containsString="0" containsNumber="1" containsInteger="1" minValue="0" maxValue="67303" count="74">
        <n v="1660"/>
        <n v="586"/>
        <n v="530"/>
        <n v="800"/>
        <n v="912"/>
        <n v="554"/>
        <n v="674"/>
        <n v="464"/>
        <n v="824"/>
        <n v="944"/>
        <n v="594"/>
        <n v="562"/>
        <n v="856"/>
        <n v="614"/>
        <n v="776"/>
        <n v="790"/>
        <n v="504"/>
        <n v="538"/>
        <n v="512"/>
        <n v="584"/>
        <n v="768"/>
        <n v="495"/>
        <n v="511"/>
        <n v="488"/>
        <n v="688"/>
        <n v="408"/>
        <n v="425"/>
        <n v="426"/>
        <n v="427"/>
        <n v="752"/>
        <n v="634"/>
        <n v="430"/>
        <n v="638"/>
        <n v="496"/>
        <n v="508"/>
        <n v="434"/>
        <n v="510"/>
        <n v="428"/>
        <n v="305"/>
        <n v="438"/>
        <n v="439"/>
        <n v="650"/>
        <n v="600"/>
        <n v="491"/>
        <n v="444"/>
        <n v="706"/>
        <n v="536"/>
        <n v="481"/>
        <n v="448"/>
        <n v="319"/>
        <n v="664"/>
        <n v="453"/>
        <n v="684"/>
        <n v="611"/>
        <n v="440"/>
        <n v="443"/>
        <n v="452"/>
        <n v="483"/>
        <n v="314"/>
        <n v="358"/>
        <n v="242"/>
        <n v="290"/>
        <n v="330"/>
        <n v="392"/>
        <n v="302"/>
        <n v="412"/>
        <n v="322"/>
        <n v="306"/>
        <n v="346"/>
        <n v="384"/>
        <n v="338"/>
        <n v="234"/>
        <n v="250"/>
        <n v="67303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2">
  <r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1"/>
    <x v="1"/>
    <x v="0"/>
    <x v="0"/>
    <x v="1"/>
    <x v="1"/>
    <x v="1"/>
    <x v="0"/>
    <x v="0"/>
    <x v="1"/>
    <x v="1"/>
    <x v="1"/>
    <x v="1"/>
  </r>
  <r>
    <x v="2"/>
    <x v="1"/>
    <x v="1"/>
    <x v="2"/>
    <x v="0"/>
    <x v="0"/>
    <x v="1"/>
    <x v="1"/>
    <x v="1"/>
    <x v="0"/>
    <x v="0"/>
    <x v="1"/>
    <x v="1"/>
    <x v="1"/>
    <x v="2"/>
  </r>
  <r>
    <x v="2"/>
    <x v="1"/>
    <x v="1"/>
    <x v="2"/>
    <x v="0"/>
    <x v="0"/>
    <x v="0"/>
    <x v="0"/>
    <x v="0"/>
    <x v="0"/>
    <x v="0"/>
    <x v="0"/>
    <x v="0"/>
    <x v="0"/>
    <x v="3"/>
  </r>
  <r>
    <x v="2"/>
    <x v="1"/>
    <x v="1"/>
    <x v="3"/>
    <x v="0"/>
    <x v="0"/>
    <x v="0"/>
    <x v="0"/>
    <x v="0"/>
    <x v="0"/>
    <x v="0"/>
    <x v="0"/>
    <x v="0"/>
    <x v="0"/>
    <x v="4"/>
  </r>
  <r>
    <x v="0"/>
    <x v="1"/>
    <x v="1"/>
    <x v="4"/>
    <x v="0"/>
    <x v="0"/>
    <x v="1"/>
    <x v="1"/>
    <x v="1"/>
    <x v="0"/>
    <x v="0"/>
    <x v="1"/>
    <x v="1"/>
    <x v="1"/>
    <x v="5"/>
  </r>
  <r>
    <x v="1"/>
    <x v="2"/>
    <x v="1"/>
    <x v="1"/>
    <x v="0"/>
    <x v="0"/>
    <x v="1"/>
    <x v="1"/>
    <x v="1"/>
    <x v="0"/>
    <x v="0"/>
    <x v="1"/>
    <x v="1"/>
    <x v="1"/>
    <x v="1"/>
  </r>
  <r>
    <x v="3"/>
    <x v="2"/>
    <x v="1"/>
    <x v="5"/>
    <x v="0"/>
    <x v="0"/>
    <x v="1"/>
    <x v="1"/>
    <x v="1"/>
    <x v="0"/>
    <x v="0"/>
    <x v="1"/>
    <x v="1"/>
    <x v="1"/>
    <x v="6"/>
  </r>
  <r>
    <x v="4"/>
    <x v="2"/>
    <x v="1"/>
    <x v="4"/>
    <x v="0"/>
    <x v="0"/>
    <x v="1"/>
    <x v="1"/>
    <x v="1"/>
    <x v="0"/>
    <x v="0"/>
    <x v="1"/>
    <x v="1"/>
    <x v="1"/>
    <x v="5"/>
  </r>
  <r>
    <x v="1"/>
    <x v="2"/>
    <x v="2"/>
    <x v="6"/>
    <x v="0"/>
    <x v="0"/>
    <x v="1"/>
    <x v="1"/>
    <x v="1"/>
    <x v="0"/>
    <x v="0"/>
    <x v="1"/>
    <x v="1"/>
    <x v="1"/>
    <x v="7"/>
  </r>
  <r>
    <x v="5"/>
    <x v="2"/>
    <x v="1"/>
    <x v="4"/>
    <x v="0"/>
    <x v="0"/>
    <x v="0"/>
    <x v="0"/>
    <x v="0"/>
    <x v="0"/>
    <x v="0"/>
    <x v="0"/>
    <x v="0"/>
    <x v="0"/>
    <x v="8"/>
  </r>
  <r>
    <x v="4"/>
    <x v="2"/>
    <x v="1"/>
    <x v="2"/>
    <x v="0"/>
    <x v="0"/>
    <x v="0"/>
    <x v="0"/>
    <x v="0"/>
    <x v="0"/>
    <x v="0"/>
    <x v="0"/>
    <x v="0"/>
    <x v="0"/>
    <x v="3"/>
  </r>
  <r>
    <x v="6"/>
    <x v="2"/>
    <x v="1"/>
    <x v="2"/>
    <x v="0"/>
    <x v="0"/>
    <x v="0"/>
    <x v="0"/>
    <x v="0"/>
    <x v="0"/>
    <x v="0"/>
    <x v="0"/>
    <x v="0"/>
    <x v="0"/>
    <x v="3"/>
  </r>
  <r>
    <x v="1"/>
    <x v="2"/>
    <x v="1"/>
    <x v="5"/>
    <x v="0"/>
    <x v="0"/>
    <x v="0"/>
    <x v="0"/>
    <x v="0"/>
    <x v="0"/>
    <x v="0"/>
    <x v="0"/>
    <x v="0"/>
    <x v="0"/>
    <x v="9"/>
  </r>
  <r>
    <x v="0"/>
    <x v="2"/>
    <x v="1"/>
    <x v="2"/>
    <x v="0"/>
    <x v="0"/>
    <x v="0"/>
    <x v="0"/>
    <x v="0"/>
    <x v="0"/>
    <x v="0"/>
    <x v="0"/>
    <x v="0"/>
    <x v="0"/>
    <x v="3"/>
  </r>
  <r>
    <x v="2"/>
    <x v="2"/>
    <x v="1"/>
    <x v="7"/>
    <x v="0"/>
    <x v="0"/>
    <x v="1"/>
    <x v="1"/>
    <x v="1"/>
    <x v="0"/>
    <x v="0"/>
    <x v="1"/>
    <x v="1"/>
    <x v="1"/>
    <x v="10"/>
  </r>
  <r>
    <x v="2"/>
    <x v="3"/>
    <x v="1"/>
    <x v="2"/>
    <x v="0"/>
    <x v="0"/>
    <x v="0"/>
    <x v="0"/>
    <x v="0"/>
    <x v="0"/>
    <x v="0"/>
    <x v="0"/>
    <x v="0"/>
    <x v="0"/>
    <x v="3"/>
  </r>
  <r>
    <x v="1"/>
    <x v="3"/>
    <x v="1"/>
    <x v="8"/>
    <x v="0"/>
    <x v="0"/>
    <x v="1"/>
    <x v="1"/>
    <x v="1"/>
    <x v="0"/>
    <x v="0"/>
    <x v="1"/>
    <x v="1"/>
    <x v="1"/>
    <x v="11"/>
  </r>
  <r>
    <x v="6"/>
    <x v="3"/>
    <x v="1"/>
    <x v="2"/>
    <x v="0"/>
    <x v="0"/>
    <x v="0"/>
    <x v="0"/>
    <x v="0"/>
    <x v="0"/>
    <x v="0"/>
    <x v="0"/>
    <x v="0"/>
    <x v="0"/>
    <x v="3"/>
  </r>
  <r>
    <x v="2"/>
    <x v="3"/>
    <x v="1"/>
    <x v="1"/>
    <x v="0"/>
    <x v="0"/>
    <x v="0"/>
    <x v="0"/>
    <x v="0"/>
    <x v="0"/>
    <x v="0"/>
    <x v="0"/>
    <x v="0"/>
    <x v="0"/>
    <x v="12"/>
  </r>
  <r>
    <x v="5"/>
    <x v="3"/>
    <x v="1"/>
    <x v="2"/>
    <x v="0"/>
    <x v="0"/>
    <x v="1"/>
    <x v="1"/>
    <x v="1"/>
    <x v="0"/>
    <x v="0"/>
    <x v="1"/>
    <x v="1"/>
    <x v="1"/>
    <x v="2"/>
  </r>
  <r>
    <x v="2"/>
    <x v="3"/>
    <x v="2"/>
    <x v="6"/>
    <x v="0"/>
    <x v="0"/>
    <x v="0"/>
    <x v="0"/>
    <x v="0"/>
    <x v="0"/>
    <x v="0"/>
    <x v="1"/>
    <x v="1"/>
    <x v="1"/>
    <x v="13"/>
  </r>
  <r>
    <x v="4"/>
    <x v="3"/>
    <x v="1"/>
    <x v="9"/>
    <x v="0"/>
    <x v="0"/>
    <x v="0"/>
    <x v="0"/>
    <x v="0"/>
    <x v="0"/>
    <x v="0"/>
    <x v="0"/>
    <x v="0"/>
    <x v="0"/>
    <x v="14"/>
  </r>
  <r>
    <x v="6"/>
    <x v="3"/>
    <x v="2"/>
    <x v="10"/>
    <x v="0"/>
    <x v="0"/>
    <x v="0"/>
    <x v="0"/>
    <x v="0"/>
    <x v="0"/>
    <x v="0"/>
    <x v="0"/>
    <x v="0"/>
    <x v="0"/>
    <x v="15"/>
  </r>
  <r>
    <x v="4"/>
    <x v="3"/>
    <x v="1"/>
    <x v="9"/>
    <x v="0"/>
    <x v="0"/>
    <x v="0"/>
    <x v="0"/>
    <x v="0"/>
    <x v="0"/>
    <x v="0"/>
    <x v="0"/>
    <x v="0"/>
    <x v="0"/>
    <x v="14"/>
  </r>
  <r>
    <x v="6"/>
    <x v="3"/>
    <x v="1"/>
    <x v="9"/>
    <x v="0"/>
    <x v="0"/>
    <x v="0"/>
    <x v="0"/>
    <x v="0"/>
    <x v="0"/>
    <x v="0"/>
    <x v="0"/>
    <x v="0"/>
    <x v="0"/>
    <x v="14"/>
  </r>
  <r>
    <x v="1"/>
    <x v="3"/>
    <x v="1"/>
    <x v="2"/>
    <x v="0"/>
    <x v="0"/>
    <x v="0"/>
    <x v="0"/>
    <x v="0"/>
    <x v="0"/>
    <x v="0"/>
    <x v="0"/>
    <x v="0"/>
    <x v="0"/>
    <x v="3"/>
  </r>
  <r>
    <x v="1"/>
    <x v="3"/>
    <x v="2"/>
    <x v="4"/>
    <x v="0"/>
    <x v="0"/>
    <x v="1"/>
    <x v="1"/>
    <x v="1"/>
    <x v="0"/>
    <x v="0"/>
    <x v="1"/>
    <x v="1"/>
    <x v="1"/>
    <x v="16"/>
  </r>
  <r>
    <x v="2"/>
    <x v="3"/>
    <x v="1"/>
    <x v="11"/>
    <x v="0"/>
    <x v="0"/>
    <x v="1"/>
    <x v="1"/>
    <x v="1"/>
    <x v="0"/>
    <x v="0"/>
    <x v="1"/>
    <x v="1"/>
    <x v="1"/>
    <x v="17"/>
  </r>
  <r>
    <x v="3"/>
    <x v="3"/>
    <x v="1"/>
    <x v="2"/>
    <x v="0"/>
    <x v="0"/>
    <x v="0"/>
    <x v="0"/>
    <x v="0"/>
    <x v="0"/>
    <x v="0"/>
    <x v="0"/>
    <x v="0"/>
    <x v="0"/>
    <x v="3"/>
  </r>
  <r>
    <x v="7"/>
    <x v="3"/>
    <x v="2"/>
    <x v="8"/>
    <x v="0"/>
    <x v="0"/>
    <x v="1"/>
    <x v="1"/>
    <x v="1"/>
    <x v="0"/>
    <x v="0"/>
    <x v="1"/>
    <x v="1"/>
    <x v="1"/>
    <x v="18"/>
  </r>
  <r>
    <x v="2"/>
    <x v="3"/>
    <x v="2"/>
    <x v="6"/>
    <x v="0"/>
    <x v="0"/>
    <x v="1"/>
    <x v="1"/>
    <x v="1"/>
    <x v="0"/>
    <x v="0"/>
    <x v="0"/>
    <x v="0"/>
    <x v="0"/>
    <x v="19"/>
  </r>
  <r>
    <x v="1"/>
    <x v="3"/>
    <x v="1"/>
    <x v="4"/>
    <x v="0"/>
    <x v="0"/>
    <x v="0"/>
    <x v="0"/>
    <x v="0"/>
    <x v="0"/>
    <x v="0"/>
    <x v="0"/>
    <x v="0"/>
    <x v="0"/>
    <x v="8"/>
  </r>
  <r>
    <x v="6"/>
    <x v="3"/>
    <x v="1"/>
    <x v="12"/>
    <x v="0"/>
    <x v="0"/>
    <x v="0"/>
    <x v="0"/>
    <x v="0"/>
    <x v="0"/>
    <x v="0"/>
    <x v="0"/>
    <x v="0"/>
    <x v="0"/>
    <x v="20"/>
  </r>
  <r>
    <x v="4"/>
    <x v="3"/>
    <x v="1"/>
    <x v="4"/>
    <x v="0"/>
    <x v="0"/>
    <x v="1"/>
    <x v="1"/>
    <x v="1"/>
    <x v="0"/>
    <x v="0"/>
    <x v="1"/>
    <x v="1"/>
    <x v="1"/>
    <x v="5"/>
  </r>
  <r>
    <x v="2"/>
    <x v="4"/>
    <x v="2"/>
    <x v="6"/>
    <x v="1"/>
    <x v="1"/>
    <x v="0"/>
    <x v="1"/>
    <x v="2"/>
    <x v="1"/>
    <x v="1"/>
    <x v="0"/>
    <x v="1"/>
    <x v="2"/>
    <x v="13"/>
  </r>
  <r>
    <x v="6"/>
    <x v="4"/>
    <x v="2"/>
    <x v="6"/>
    <x v="2"/>
    <x v="2"/>
    <x v="1"/>
    <x v="2"/>
    <x v="3"/>
    <x v="1"/>
    <x v="1"/>
    <x v="0"/>
    <x v="1"/>
    <x v="2"/>
    <x v="21"/>
  </r>
  <r>
    <x v="1"/>
    <x v="4"/>
    <x v="1"/>
    <x v="4"/>
    <x v="3"/>
    <x v="3"/>
    <x v="1"/>
    <x v="3"/>
    <x v="4"/>
    <x v="1"/>
    <x v="1"/>
    <x v="1"/>
    <x v="2"/>
    <x v="3"/>
    <x v="22"/>
  </r>
  <r>
    <x v="4"/>
    <x v="4"/>
    <x v="1"/>
    <x v="2"/>
    <x v="4"/>
    <x v="4"/>
    <x v="1"/>
    <x v="4"/>
    <x v="5"/>
    <x v="1"/>
    <x v="1"/>
    <x v="1"/>
    <x v="2"/>
    <x v="3"/>
    <x v="23"/>
  </r>
  <r>
    <x v="5"/>
    <x v="4"/>
    <x v="1"/>
    <x v="2"/>
    <x v="5"/>
    <x v="5"/>
    <x v="0"/>
    <x v="5"/>
    <x v="6"/>
    <x v="1"/>
    <x v="1"/>
    <x v="0"/>
    <x v="1"/>
    <x v="2"/>
    <x v="24"/>
  </r>
  <r>
    <x v="4"/>
    <x v="4"/>
    <x v="2"/>
    <x v="12"/>
    <x v="6"/>
    <x v="6"/>
    <x v="1"/>
    <x v="6"/>
    <x v="7"/>
    <x v="1"/>
    <x v="1"/>
    <x v="1"/>
    <x v="2"/>
    <x v="3"/>
    <x v="25"/>
  </r>
  <r>
    <x v="1"/>
    <x v="4"/>
    <x v="2"/>
    <x v="6"/>
    <x v="7"/>
    <x v="7"/>
    <x v="1"/>
    <x v="7"/>
    <x v="8"/>
    <x v="1"/>
    <x v="1"/>
    <x v="1"/>
    <x v="2"/>
    <x v="3"/>
    <x v="26"/>
  </r>
  <r>
    <x v="1"/>
    <x v="4"/>
    <x v="2"/>
    <x v="6"/>
    <x v="8"/>
    <x v="8"/>
    <x v="1"/>
    <x v="8"/>
    <x v="9"/>
    <x v="1"/>
    <x v="1"/>
    <x v="1"/>
    <x v="2"/>
    <x v="3"/>
    <x v="27"/>
  </r>
  <r>
    <x v="1"/>
    <x v="4"/>
    <x v="2"/>
    <x v="6"/>
    <x v="9"/>
    <x v="9"/>
    <x v="1"/>
    <x v="9"/>
    <x v="10"/>
    <x v="1"/>
    <x v="1"/>
    <x v="1"/>
    <x v="2"/>
    <x v="3"/>
    <x v="28"/>
  </r>
  <r>
    <x v="8"/>
    <x v="4"/>
    <x v="2"/>
    <x v="13"/>
    <x v="10"/>
    <x v="10"/>
    <x v="0"/>
    <x v="10"/>
    <x v="11"/>
    <x v="1"/>
    <x v="1"/>
    <x v="0"/>
    <x v="1"/>
    <x v="2"/>
    <x v="29"/>
  </r>
  <r>
    <x v="6"/>
    <x v="4"/>
    <x v="2"/>
    <x v="6"/>
    <x v="11"/>
    <x v="11"/>
    <x v="0"/>
    <x v="11"/>
    <x v="12"/>
    <x v="1"/>
    <x v="1"/>
    <x v="0"/>
    <x v="1"/>
    <x v="2"/>
    <x v="30"/>
  </r>
  <r>
    <x v="1"/>
    <x v="4"/>
    <x v="2"/>
    <x v="6"/>
    <x v="12"/>
    <x v="12"/>
    <x v="1"/>
    <x v="12"/>
    <x v="13"/>
    <x v="1"/>
    <x v="1"/>
    <x v="1"/>
    <x v="2"/>
    <x v="3"/>
    <x v="31"/>
  </r>
  <r>
    <x v="1"/>
    <x v="4"/>
    <x v="2"/>
    <x v="6"/>
    <x v="13"/>
    <x v="13"/>
    <x v="0"/>
    <x v="13"/>
    <x v="14"/>
    <x v="1"/>
    <x v="1"/>
    <x v="0"/>
    <x v="1"/>
    <x v="2"/>
    <x v="32"/>
  </r>
  <r>
    <x v="2"/>
    <x v="4"/>
    <x v="2"/>
    <x v="14"/>
    <x v="14"/>
    <x v="14"/>
    <x v="1"/>
    <x v="14"/>
    <x v="15"/>
    <x v="1"/>
    <x v="1"/>
    <x v="1"/>
    <x v="2"/>
    <x v="3"/>
    <x v="33"/>
  </r>
  <r>
    <x v="3"/>
    <x v="4"/>
    <x v="2"/>
    <x v="6"/>
    <x v="15"/>
    <x v="15"/>
    <x v="1"/>
    <x v="15"/>
    <x v="16"/>
    <x v="1"/>
    <x v="1"/>
    <x v="0"/>
    <x v="1"/>
    <x v="2"/>
    <x v="34"/>
  </r>
  <r>
    <x v="1"/>
    <x v="4"/>
    <x v="2"/>
    <x v="6"/>
    <x v="16"/>
    <x v="16"/>
    <x v="1"/>
    <x v="16"/>
    <x v="17"/>
    <x v="1"/>
    <x v="1"/>
    <x v="1"/>
    <x v="2"/>
    <x v="3"/>
    <x v="35"/>
  </r>
  <r>
    <x v="2"/>
    <x v="4"/>
    <x v="2"/>
    <x v="6"/>
    <x v="17"/>
    <x v="17"/>
    <x v="1"/>
    <x v="17"/>
    <x v="18"/>
    <x v="1"/>
    <x v="1"/>
    <x v="0"/>
    <x v="1"/>
    <x v="2"/>
    <x v="36"/>
  </r>
  <r>
    <x v="1"/>
    <x v="4"/>
    <x v="2"/>
    <x v="9"/>
    <x v="18"/>
    <x v="18"/>
    <x v="1"/>
    <x v="18"/>
    <x v="19"/>
    <x v="1"/>
    <x v="1"/>
    <x v="1"/>
    <x v="2"/>
    <x v="3"/>
    <x v="37"/>
  </r>
  <r>
    <x v="0"/>
    <x v="4"/>
    <x v="3"/>
    <x v="15"/>
    <x v="19"/>
    <x v="19"/>
    <x v="1"/>
    <x v="19"/>
    <x v="20"/>
    <x v="1"/>
    <x v="1"/>
    <x v="1"/>
    <x v="2"/>
    <x v="3"/>
    <x v="38"/>
  </r>
  <r>
    <x v="3"/>
    <x v="4"/>
    <x v="2"/>
    <x v="6"/>
    <x v="20"/>
    <x v="20"/>
    <x v="1"/>
    <x v="20"/>
    <x v="21"/>
    <x v="1"/>
    <x v="1"/>
    <x v="1"/>
    <x v="2"/>
    <x v="3"/>
    <x v="39"/>
  </r>
  <r>
    <x v="1"/>
    <x v="4"/>
    <x v="2"/>
    <x v="6"/>
    <x v="21"/>
    <x v="21"/>
    <x v="1"/>
    <x v="21"/>
    <x v="22"/>
    <x v="1"/>
    <x v="1"/>
    <x v="1"/>
    <x v="2"/>
    <x v="3"/>
    <x v="40"/>
  </r>
  <r>
    <x v="2"/>
    <x v="4"/>
    <x v="2"/>
    <x v="14"/>
    <x v="22"/>
    <x v="22"/>
    <x v="1"/>
    <x v="22"/>
    <x v="23"/>
    <x v="1"/>
    <x v="1"/>
    <x v="1"/>
    <x v="2"/>
    <x v="3"/>
    <x v="16"/>
  </r>
  <r>
    <x v="3"/>
    <x v="4"/>
    <x v="2"/>
    <x v="9"/>
    <x v="23"/>
    <x v="23"/>
    <x v="0"/>
    <x v="23"/>
    <x v="24"/>
    <x v="1"/>
    <x v="1"/>
    <x v="0"/>
    <x v="1"/>
    <x v="2"/>
    <x v="41"/>
  </r>
  <r>
    <x v="6"/>
    <x v="4"/>
    <x v="3"/>
    <x v="4"/>
    <x v="24"/>
    <x v="24"/>
    <x v="0"/>
    <x v="24"/>
    <x v="25"/>
    <x v="1"/>
    <x v="1"/>
    <x v="0"/>
    <x v="1"/>
    <x v="2"/>
    <x v="42"/>
  </r>
  <r>
    <x v="7"/>
    <x v="5"/>
    <x v="2"/>
    <x v="8"/>
    <x v="25"/>
    <x v="25"/>
    <x v="1"/>
    <x v="25"/>
    <x v="26"/>
    <x v="1"/>
    <x v="1"/>
    <x v="1"/>
    <x v="2"/>
    <x v="3"/>
    <x v="43"/>
  </r>
  <r>
    <x v="2"/>
    <x v="4"/>
    <x v="2"/>
    <x v="6"/>
    <x v="26"/>
    <x v="26"/>
    <x v="1"/>
    <x v="26"/>
    <x v="27"/>
    <x v="1"/>
    <x v="1"/>
    <x v="1"/>
    <x v="2"/>
    <x v="3"/>
    <x v="44"/>
  </r>
  <r>
    <x v="7"/>
    <x v="5"/>
    <x v="2"/>
    <x v="4"/>
    <x v="27"/>
    <x v="27"/>
    <x v="0"/>
    <x v="27"/>
    <x v="28"/>
    <x v="1"/>
    <x v="1"/>
    <x v="0"/>
    <x v="1"/>
    <x v="2"/>
    <x v="45"/>
  </r>
  <r>
    <x v="6"/>
    <x v="5"/>
    <x v="3"/>
    <x v="15"/>
    <x v="28"/>
    <x v="28"/>
    <x v="0"/>
    <x v="28"/>
    <x v="29"/>
    <x v="1"/>
    <x v="1"/>
    <x v="0"/>
    <x v="1"/>
    <x v="2"/>
    <x v="46"/>
  </r>
  <r>
    <x v="1"/>
    <x v="4"/>
    <x v="1"/>
    <x v="12"/>
    <x v="29"/>
    <x v="29"/>
    <x v="1"/>
    <x v="29"/>
    <x v="30"/>
    <x v="1"/>
    <x v="1"/>
    <x v="1"/>
    <x v="2"/>
    <x v="3"/>
    <x v="47"/>
  </r>
  <r>
    <x v="1"/>
    <x v="5"/>
    <x v="2"/>
    <x v="6"/>
    <x v="30"/>
    <x v="30"/>
    <x v="1"/>
    <x v="30"/>
    <x v="31"/>
    <x v="1"/>
    <x v="1"/>
    <x v="1"/>
    <x v="2"/>
    <x v="3"/>
    <x v="48"/>
  </r>
  <r>
    <x v="4"/>
    <x v="4"/>
    <x v="2"/>
    <x v="6"/>
    <x v="0"/>
    <x v="0"/>
    <x v="0"/>
    <x v="0"/>
    <x v="0"/>
    <x v="1"/>
    <x v="1"/>
    <x v="0"/>
    <x v="1"/>
    <x v="2"/>
    <x v="6"/>
  </r>
  <r>
    <x v="3"/>
    <x v="5"/>
    <x v="2"/>
    <x v="12"/>
    <x v="31"/>
    <x v="31"/>
    <x v="1"/>
    <x v="31"/>
    <x v="32"/>
    <x v="1"/>
    <x v="1"/>
    <x v="1"/>
    <x v="2"/>
    <x v="3"/>
    <x v="35"/>
  </r>
  <r>
    <x v="3"/>
    <x v="5"/>
    <x v="3"/>
    <x v="15"/>
    <x v="32"/>
    <x v="32"/>
    <x v="1"/>
    <x v="32"/>
    <x v="33"/>
    <x v="1"/>
    <x v="1"/>
    <x v="1"/>
    <x v="2"/>
    <x v="3"/>
    <x v="49"/>
  </r>
  <r>
    <x v="0"/>
    <x v="5"/>
    <x v="2"/>
    <x v="12"/>
    <x v="33"/>
    <x v="33"/>
    <x v="0"/>
    <x v="33"/>
    <x v="34"/>
    <x v="1"/>
    <x v="1"/>
    <x v="0"/>
    <x v="1"/>
    <x v="2"/>
    <x v="50"/>
  </r>
  <r>
    <x v="2"/>
    <x v="5"/>
    <x v="2"/>
    <x v="6"/>
    <x v="34"/>
    <x v="34"/>
    <x v="1"/>
    <x v="5"/>
    <x v="35"/>
    <x v="1"/>
    <x v="1"/>
    <x v="1"/>
    <x v="2"/>
    <x v="3"/>
    <x v="51"/>
  </r>
  <r>
    <x v="0"/>
    <x v="4"/>
    <x v="2"/>
    <x v="6"/>
    <x v="35"/>
    <x v="35"/>
    <x v="0"/>
    <x v="34"/>
    <x v="36"/>
    <x v="1"/>
    <x v="1"/>
    <x v="0"/>
    <x v="1"/>
    <x v="2"/>
    <x v="52"/>
  </r>
  <r>
    <x v="7"/>
    <x v="5"/>
    <x v="2"/>
    <x v="6"/>
    <x v="36"/>
    <x v="36"/>
    <x v="0"/>
    <x v="35"/>
    <x v="37"/>
    <x v="1"/>
    <x v="1"/>
    <x v="1"/>
    <x v="2"/>
    <x v="3"/>
    <x v="53"/>
  </r>
  <r>
    <x v="0"/>
    <x v="5"/>
    <x v="2"/>
    <x v="12"/>
    <x v="37"/>
    <x v="37"/>
    <x v="1"/>
    <x v="36"/>
    <x v="38"/>
    <x v="1"/>
    <x v="1"/>
    <x v="1"/>
    <x v="2"/>
    <x v="3"/>
    <x v="54"/>
  </r>
  <r>
    <x v="4"/>
    <x v="5"/>
    <x v="2"/>
    <x v="12"/>
    <x v="38"/>
    <x v="38"/>
    <x v="0"/>
    <x v="37"/>
    <x v="39"/>
    <x v="1"/>
    <x v="1"/>
    <x v="0"/>
    <x v="1"/>
    <x v="2"/>
    <x v="6"/>
  </r>
  <r>
    <x v="4"/>
    <x v="5"/>
    <x v="2"/>
    <x v="16"/>
    <x v="39"/>
    <x v="39"/>
    <x v="1"/>
    <x v="10"/>
    <x v="40"/>
    <x v="1"/>
    <x v="1"/>
    <x v="1"/>
    <x v="2"/>
    <x v="3"/>
    <x v="5"/>
  </r>
  <r>
    <x v="6"/>
    <x v="5"/>
    <x v="2"/>
    <x v="12"/>
    <x v="40"/>
    <x v="40"/>
    <x v="1"/>
    <x v="11"/>
    <x v="41"/>
    <x v="1"/>
    <x v="1"/>
    <x v="1"/>
    <x v="2"/>
    <x v="3"/>
    <x v="55"/>
  </r>
  <r>
    <x v="9"/>
    <x v="5"/>
    <x v="2"/>
    <x v="9"/>
    <x v="41"/>
    <x v="41"/>
    <x v="1"/>
    <x v="38"/>
    <x v="42"/>
    <x v="1"/>
    <x v="1"/>
    <x v="1"/>
    <x v="2"/>
    <x v="3"/>
    <x v="56"/>
  </r>
  <r>
    <x v="3"/>
    <x v="5"/>
    <x v="2"/>
    <x v="14"/>
    <x v="1"/>
    <x v="1"/>
    <x v="1"/>
    <x v="39"/>
    <x v="43"/>
    <x v="1"/>
    <x v="1"/>
    <x v="1"/>
    <x v="2"/>
    <x v="3"/>
    <x v="57"/>
  </r>
  <r>
    <x v="8"/>
    <x v="5"/>
    <x v="2"/>
    <x v="12"/>
    <x v="2"/>
    <x v="2"/>
    <x v="0"/>
    <x v="31"/>
    <x v="44"/>
    <x v="1"/>
    <x v="1"/>
    <x v="0"/>
    <x v="1"/>
    <x v="2"/>
    <x v="42"/>
  </r>
  <r>
    <x v="2"/>
    <x v="6"/>
    <x v="3"/>
    <x v="4"/>
    <x v="42"/>
    <x v="42"/>
    <x v="1"/>
    <x v="40"/>
    <x v="45"/>
    <x v="2"/>
    <x v="2"/>
    <x v="1"/>
    <x v="3"/>
    <x v="4"/>
    <x v="58"/>
  </r>
  <r>
    <x v="3"/>
    <x v="6"/>
    <x v="2"/>
    <x v="12"/>
    <x v="42"/>
    <x v="42"/>
    <x v="1"/>
    <x v="40"/>
    <x v="45"/>
    <x v="2"/>
    <x v="2"/>
    <x v="1"/>
    <x v="3"/>
    <x v="4"/>
    <x v="59"/>
  </r>
  <r>
    <x v="8"/>
    <x v="6"/>
    <x v="2"/>
    <x v="12"/>
    <x v="42"/>
    <x v="42"/>
    <x v="0"/>
    <x v="39"/>
    <x v="46"/>
    <x v="2"/>
    <x v="2"/>
    <x v="0"/>
    <x v="2"/>
    <x v="5"/>
    <x v="34"/>
  </r>
  <r>
    <x v="3"/>
    <x v="6"/>
    <x v="2"/>
    <x v="12"/>
    <x v="42"/>
    <x v="42"/>
    <x v="0"/>
    <x v="39"/>
    <x v="46"/>
    <x v="2"/>
    <x v="2"/>
    <x v="0"/>
    <x v="2"/>
    <x v="5"/>
    <x v="34"/>
  </r>
  <r>
    <x v="1"/>
    <x v="6"/>
    <x v="3"/>
    <x v="15"/>
    <x v="42"/>
    <x v="42"/>
    <x v="1"/>
    <x v="40"/>
    <x v="45"/>
    <x v="2"/>
    <x v="2"/>
    <x v="1"/>
    <x v="3"/>
    <x v="4"/>
    <x v="60"/>
  </r>
  <r>
    <x v="1"/>
    <x v="6"/>
    <x v="3"/>
    <x v="15"/>
    <x v="42"/>
    <x v="42"/>
    <x v="1"/>
    <x v="40"/>
    <x v="45"/>
    <x v="2"/>
    <x v="2"/>
    <x v="1"/>
    <x v="3"/>
    <x v="4"/>
    <x v="60"/>
  </r>
  <r>
    <x v="7"/>
    <x v="6"/>
    <x v="3"/>
    <x v="15"/>
    <x v="42"/>
    <x v="42"/>
    <x v="1"/>
    <x v="40"/>
    <x v="45"/>
    <x v="2"/>
    <x v="2"/>
    <x v="1"/>
    <x v="3"/>
    <x v="4"/>
    <x v="60"/>
  </r>
  <r>
    <x v="8"/>
    <x v="6"/>
    <x v="3"/>
    <x v="15"/>
    <x v="42"/>
    <x v="42"/>
    <x v="1"/>
    <x v="40"/>
    <x v="45"/>
    <x v="2"/>
    <x v="2"/>
    <x v="1"/>
    <x v="3"/>
    <x v="4"/>
    <x v="60"/>
  </r>
  <r>
    <x v="9"/>
    <x v="6"/>
    <x v="3"/>
    <x v="2"/>
    <x v="42"/>
    <x v="42"/>
    <x v="1"/>
    <x v="40"/>
    <x v="45"/>
    <x v="2"/>
    <x v="2"/>
    <x v="1"/>
    <x v="3"/>
    <x v="4"/>
    <x v="61"/>
  </r>
  <r>
    <x v="4"/>
    <x v="6"/>
    <x v="3"/>
    <x v="11"/>
    <x v="42"/>
    <x v="42"/>
    <x v="0"/>
    <x v="39"/>
    <x v="46"/>
    <x v="2"/>
    <x v="2"/>
    <x v="0"/>
    <x v="2"/>
    <x v="5"/>
    <x v="48"/>
  </r>
  <r>
    <x v="7"/>
    <x v="6"/>
    <x v="3"/>
    <x v="10"/>
    <x v="42"/>
    <x v="42"/>
    <x v="1"/>
    <x v="40"/>
    <x v="45"/>
    <x v="2"/>
    <x v="2"/>
    <x v="1"/>
    <x v="3"/>
    <x v="4"/>
    <x v="62"/>
  </r>
  <r>
    <x v="9"/>
    <x v="6"/>
    <x v="3"/>
    <x v="15"/>
    <x v="42"/>
    <x v="42"/>
    <x v="1"/>
    <x v="40"/>
    <x v="45"/>
    <x v="2"/>
    <x v="2"/>
    <x v="1"/>
    <x v="3"/>
    <x v="4"/>
    <x v="60"/>
  </r>
  <r>
    <x v="3"/>
    <x v="6"/>
    <x v="3"/>
    <x v="15"/>
    <x v="42"/>
    <x v="42"/>
    <x v="1"/>
    <x v="40"/>
    <x v="45"/>
    <x v="2"/>
    <x v="2"/>
    <x v="1"/>
    <x v="3"/>
    <x v="4"/>
    <x v="60"/>
  </r>
  <r>
    <x v="9"/>
    <x v="6"/>
    <x v="3"/>
    <x v="15"/>
    <x v="42"/>
    <x v="42"/>
    <x v="0"/>
    <x v="39"/>
    <x v="46"/>
    <x v="2"/>
    <x v="2"/>
    <x v="0"/>
    <x v="2"/>
    <x v="5"/>
    <x v="63"/>
  </r>
  <r>
    <x v="4"/>
    <x v="6"/>
    <x v="3"/>
    <x v="2"/>
    <x v="42"/>
    <x v="42"/>
    <x v="0"/>
    <x v="39"/>
    <x v="46"/>
    <x v="2"/>
    <x v="2"/>
    <x v="0"/>
    <x v="2"/>
    <x v="5"/>
    <x v="54"/>
  </r>
  <r>
    <x v="9"/>
    <x v="6"/>
    <x v="3"/>
    <x v="15"/>
    <x v="42"/>
    <x v="42"/>
    <x v="0"/>
    <x v="39"/>
    <x v="46"/>
    <x v="2"/>
    <x v="2"/>
    <x v="0"/>
    <x v="2"/>
    <x v="5"/>
    <x v="63"/>
  </r>
  <r>
    <x v="6"/>
    <x v="6"/>
    <x v="2"/>
    <x v="12"/>
    <x v="42"/>
    <x v="42"/>
    <x v="1"/>
    <x v="40"/>
    <x v="45"/>
    <x v="2"/>
    <x v="2"/>
    <x v="1"/>
    <x v="3"/>
    <x v="4"/>
    <x v="59"/>
  </r>
  <r>
    <x v="4"/>
    <x v="6"/>
    <x v="3"/>
    <x v="15"/>
    <x v="42"/>
    <x v="42"/>
    <x v="0"/>
    <x v="39"/>
    <x v="46"/>
    <x v="2"/>
    <x v="2"/>
    <x v="0"/>
    <x v="2"/>
    <x v="5"/>
    <x v="63"/>
  </r>
  <r>
    <x v="1"/>
    <x v="6"/>
    <x v="3"/>
    <x v="15"/>
    <x v="42"/>
    <x v="42"/>
    <x v="1"/>
    <x v="40"/>
    <x v="45"/>
    <x v="2"/>
    <x v="2"/>
    <x v="0"/>
    <x v="2"/>
    <x v="5"/>
    <x v="64"/>
  </r>
  <r>
    <x v="1"/>
    <x v="6"/>
    <x v="3"/>
    <x v="15"/>
    <x v="42"/>
    <x v="42"/>
    <x v="1"/>
    <x v="40"/>
    <x v="45"/>
    <x v="2"/>
    <x v="2"/>
    <x v="0"/>
    <x v="2"/>
    <x v="5"/>
    <x v="64"/>
  </r>
  <r>
    <x v="9"/>
    <x v="6"/>
    <x v="3"/>
    <x v="15"/>
    <x v="42"/>
    <x v="42"/>
    <x v="0"/>
    <x v="39"/>
    <x v="46"/>
    <x v="2"/>
    <x v="2"/>
    <x v="0"/>
    <x v="2"/>
    <x v="5"/>
    <x v="63"/>
  </r>
  <r>
    <x v="4"/>
    <x v="6"/>
    <x v="3"/>
    <x v="15"/>
    <x v="42"/>
    <x v="42"/>
    <x v="1"/>
    <x v="40"/>
    <x v="45"/>
    <x v="2"/>
    <x v="2"/>
    <x v="1"/>
    <x v="3"/>
    <x v="4"/>
    <x v="60"/>
  </r>
  <r>
    <x v="7"/>
    <x v="6"/>
    <x v="3"/>
    <x v="15"/>
    <x v="42"/>
    <x v="42"/>
    <x v="1"/>
    <x v="40"/>
    <x v="45"/>
    <x v="2"/>
    <x v="2"/>
    <x v="1"/>
    <x v="3"/>
    <x v="4"/>
    <x v="60"/>
  </r>
  <r>
    <x v="9"/>
    <x v="6"/>
    <x v="3"/>
    <x v="8"/>
    <x v="42"/>
    <x v="42"/>
    <x v="0"/>
    <x v="39"/>
    <x v="46"/>
    <x v="2"/>
    <x v="2"/>
    <x v="1"/>
    <x v="3"/>
    <x v="4"/>
    <x v="65"/>
  </r>
  <r>
    <x v="2"/>
    <x v="6"/>
    <x v="3"/>
    <x v="15"/>
    <x v="42"/>
    <x v="42"/>
    <x v="1"/>
    <x v="40"/>
    <x v="45"/>
    <x v="2"/>
    <x v="2"/>
    <x v="1"/>
    <x v="3"/>
    <x v="4"/>
    <x v="60"/>
  </r>
  <r>
    <x v="3"/>
    <x v="6"/>
    <x v="3"/>
    <x v="8"/>
    <x v="42"/>
    <x v="42"/>
    <x v="1"/>
    <x v="40"/>
    <x v="45"/>
    <x v="2"/>
    <x v="2"/>
    <x v="1"/>
    <x v="3"/>
    <x v="4"/>
    <x v="66"/>
  </r>
  <r>
    <x v="2"/>
    <x v="6"/>
    <x v="3"/>
    <x v="17"/>
    <x v="42"/>
    <x v="42"/>
    <x v="1"/>
    <x v="40"/>
    <x v="45"/>
    <x v="2"/>
    <x v="2"/>
    <x v="1"/>
    <x v="3"/>
    <x v="4"/>
    <x v="67"/>
  </r>
  <r>
    <x v="2"/>
    <x v="6"/>
    <x v="3"/>
    <x v="15"/>
    <x v="42"/>
    <x v="42"/>
    <x v="0"/>
    <x v="39"/>
    <x v="46"/>
    <x v="2"/>
    <x v="2"/>
    <x v="0"/>
    <x v="2"/>
    <x v="5"/>
    <x v="63"/>
  </r>
  <r>
    <x v="3"/>
    <x v="6"/>
    <x v="3"/>
    <x v="1"/>
    <x v="42"/>
    <x v="42"/>
    <x v="1"/>
    <x v="40"/>
    <x v="45"/>
    <x v="2"/>
    <x v="2"/>
    <x v="1"/>
    <x v="3"/>
    <x v="4"/>
    <x v="68"/>
  </r>
  <r>
    <x v="7"/>
    <x v="6"/>
    <x v="3"/>
    <x v="15"/>
    <x v="42"/>
    <x v="42"/>
    <x v="1"/>
    <x v="40"/>
    <x v="45"/>
    <x v="2"/>
    <x v="2"/>
    <x v="1"/>
    <x v="3"/>
    <x v="4"/>
    <x v="60"/>
  </r>
  <r>
    <x v="7"/>
    <x v="6"/>
    <x v="3"/>
    <x v="15"/>
    <x v="42"/>
    <x v="42"/>
    <x v="1"/>
    <x v="40"/>
    <x v="45"/>
    <x v="2"/>
    <x v="2"/>
    <x v="1"/>
    <x v="3"/>
    <x v="4"/>
    <x v="60"/>
  </r>
  <r>
    <x v="3"/>
    <x v="6"/>
    <x v="3"/>
    <x v="15"/>
    <x v="42"/>
    <x v="42"/>
    <x v="0"/>
    <x v="39"/>
    <x v="46"/>
    <x v="2"/>
    <x v="2"/>
    <x v="0"/>
    <x v="2"/>
    <x v="5"/>
    <x v="63"/>
  </r>
  <r>
    <x v="4"/>
    <x v="6"/>
    <x v="3"/>
    <x v="18"/>
    <x v="42"/>
    <x v="42"/>
    <x v="0"/>
    <x v="39"/>
    <x v="46"/>
    <x v="2"/>
    <x v="2"/>
    <x v="0"/>
    <x v="2"/>
    <x v="5"/>
    <x v="69"/>
  </r>
  <r>
    <x v="6"/>
    <x v="6"/>
    <x v="3"/>
    <x v="15"/>
    <x v="42"/>
    <x v="42"/>
    <x v="1"/>
    <x v="40"/>
    <x v="45"/>
    <x v="2"/>
    <x v="2"/>
    <x v="0"/>
    <x v="2"/>
    <x v="5"/>
    <x v="64"/>
  </r>
  <r>
    <x v="5"/>
    <x v="6"/>
    <x v="3"/>
    <x v="15"/>
    <x v="42"/>
    <x v="42"/>
    <x v="1"/>
    <x v="40"/>
    <x v="45"/>
    <x v="2"/>
    <x v="2"/>
    <x v="0"/>
    <x v="2"/>
    <x v="5"/>
    <x v="64"/>
  </r>
  <r>
    <x v="6"/>
    <x v="6"/>
    <x v="3"/>
    <x v="15"/>
    <x v="42"/>
    <x v="42"/>
    <x v="1"/>
    <x v="40"/>
    <x v="45"/>
    <x v="2"/>
    <x v="2"/>
    <x v="1"/>
    <x v="3"/>
    <x v="4"/>
    <x v="60"/>
  </r>
  <r>
    <x v="7"/>
    <x v="6"/>
    <x v="3"/>
    <x v="15"/>
    <x v="42"/>
    <x v="42"/>
    <x v="0"/>
    <x v="39"/>
    <x v="46"/>
    <x v="2"/>
    <x v="2"/>
    <x v="0"/>
    <x v="2"/>
    <x v="5"/>
    <x v="63"/>
  </r>
  <r>
    <x v="7"/>
    <x v="6"/>
    <x v="3"/>
    <x v="15"/>
    <x v="42"/>
    <x v="42"/>
    <x v="1"/>
    <x v="40"/>
    <x v="45"/>
    <x v="2"/>
    <x v="2"/>
    <x v="1"/>
    <x v="3"/>
    <x v="4"/>
    <x v="60"/>
  </r>
  <r>
    <x v="0"/>
    <x v="6"/>
    <x v="3"/>
    <x v="15"/>
    <x v="42"/>
    <x v="42"/>
    <x v="0"/>
    <x v="39"/>
    <x v="46"/>
    <x v="2"/>
    <x v="2"/>
    <x v="0"/>
    <x v="2"/>
    <x v="5"/>
    <x v="63"/>
  </r>
  <r>
    <x v="2"/>
    <x v="6"/>
    <x v="3"/>
    <x v="14"/>
    <x v="42"/>
    <x v="42"/>
    <x v="1"/>
    <x v="40"/>
    <x v="45"/>
    <x v="2"/>
    <x v="2"/>
    <x v="1"/>
    <x v="3"/>
    <x v="4"/>
    <x v="70"/>
  </r>
  <r>
    <x v="7"/>
    <x v="6"/>
    <x v="3"/>
    <x v="15"/>
    <x v="42"/>
    <x v="42"/>
    <x v="0"/>
    <x v="39"/>
    <x v="46"/>
    <x v="2"/>
    <x v="2"/>
    <x v="0"/>
    <x v="2"/>
    <x v="5"/>
    <x v="63"/>
  </r>
  <r>
    <x v="9"/>
    <x v="6"/>
    <x v="3"/>
    <x v="15"/>
    <x v="42"/>
    <x v="42"/>
    <x v="1"/>
    <x v="40"/>
    <x v="45"/>
    <x v="2"/>
    <x v="2"/>
    <x v="1"/>
    <x v="3"/>
    <x v="4"/>
    <x v="60"/>
  </r>
  <r>
    <x v="8"/>
    <x v="6"/>
    <x v="3"/>
    <x v="15"/>
    <x v="42"/>
    <x v="42"/>
    <x v="0"/>
    <x v="39"/>
    <x v="46"/>
    <x v="2"/>
    <x v="2"/>
    <x v="0"/>
    <x v="2"/>
    <x v="5"/>
    <x v="63"/>
  </r>
  <r>
    <x v="8"/>
    <x v="6"/>
    <x v="3"/>
    <x v="15"/>
    <x v="42"/>
    <x v="42"/>
    <x v="1"/>
    <x v="40"/>
    <x v="45"/>
    <x v="2"/>
    <x v="2"/>
    <x v="1"/>
    <x v="3"/>
    <x v="4"/>
    <x v="60"/>
  </r>
  <r>
    <x v="7"/>
    <x v="6"/>
    <x v="3"/>
    <x v="15"/>
    <x v="42"/>
    <x v="42"/>
    <x v="1"/>
    <x v="40"/>
    <x v="45"/>
    <x v="2"/>
    <x v="2"/>
    <x v="1"/>
    <x v="3"/>
    <x v="4"/>
    <x v="60"/>
  </r>
  <r>
    <x v="3"/>
    <x v="6"/>
    <x v="3"/>
    <x v="15"/>
    <x v="42"/>
    <x v="42"/>
    <x v="1"/>
    <x v="40"/>
    <x v="45"/>
    <x v="2"/>
    <x v="2"/>
    <x v="1"/>
    <x v="3"/>
    <x v="4"/>
    <x v="60"/>
  </r>
  <r>
    <x v="3"/>
    <x v="7"/>
    <x v="3"/>
    <x v="15"/>
    <x v="42"/>
    <x v="42"/>
    <x v="1"/>
    <x v="40"/>
    <x v="45"/>
    <x v="2"/>
    <x v="2"/>
    <x v="1"/>
    <x v="3"/>
    <x v="4"/>
    <x v="60"/>
  </r>
  <r>
    <x v="7"/>
    <x v="7"/>
    <x v="3"/>
    <x v="15"/>
    <x v="42"/>
    <x v="42"/>
    <x v="1"/>
    <x v="40"/>
    <x v="45"/>
    <x v="2"/>
    <x v="2"/>
    <x v="1"/>
    <x v="3"/>
    <x v="4"/>
    <x v="60"/>
  </r>
  <r>
    <x v="4"/>
    <x v="7"/>
    <x v="3"/>
    <x v="18"/>
    <x v="42"/>
    <x v="42"/>
    <x v="1"/>
    <x v="40"/>
    <x v="45"/>
    <x v="2"/>
    <x v="2"/>
    <x v="1"/>
    <x v="3"/>
    <x v="4"/>
    <x v="71"/>
  </r>
  <r>
    <x v="4"/>
    <x v="7"/>
    <x v="3"/>
    <x v="18"/>
    <x v="42"/>
    <x v="42"/>
    <x v="0"/>
    <x v="39"/>
    <x v="46"/>
    <x v="2"/>
    <x v="2"/>
    <x v="0"/>
    <x v="2"/>
    <x v="5"/>
    <x v="69"/>
  </r>
  <r>
    <x v="3"/>
    <x v="7"/>
    <x v="3"/>
    <x v="15"/>
    <x v="42"/>
    <x v="42"/>
    <x v="1"/>
    <x v="40"/>
    <x v="45"/>
    <x v="2"/>
    <x v="2"/>
    <x v="1"/>
    <x v="3"/>
    <x v="4"/>
    <x v="60"/>
  </r>
  <r>
    <x v="2"/>
    <x v="7"/>
    <x v="3"/>
    <x v="18"/>
    <x v="42"/>
    <x v="42"/>
    <x v="1"/>
    <x v="40"/>
    <x v="45"/>
    <x v="2"/>
    <x v="2"/>
    <x v="1"/>
    <x v="3"/>
    <x v="4"/>
    <x v="71"/>
  </r>
  <r>
    <x v="5"/>
    <x v="7"/>
    <x v="3"/>
    <x v="18"/>
    <x v="42"/>
    <x v="42"/>
    <x v="1"/>
    <x v="40"/>
    <x v="45"/>
    <x v="2"/>
    <x v="2"/>
    <x v="1"/>
    <x v="3"/>
    <x v="4"/>
    <x v="71"/>
  </r>
  <r>
    <x v="3"/>
    <x v="7"/>
    <x v="3"/>
    <x v="18"/>
    <x v="42"/>
    <x v="42"/>
    <x v="0"/>
    <x v="39"/>
    <x v="46"/>
    <x v="2"/>
    <x v="2"/>
    <x v="0"/>
    <x v="2"/>
    <x v="5"/>
    <x v="69"/>
  </r>
  <r>
    <x v="6"/>
    <x v="7"/>
    <x v="3"/>
    <x v="18"/>
    <x v="42"/>
    <x v="42"/>
    <x v="1"/>
    <x v="40"/>
    <x v="45"/>
    <x v="2"/>
    <x v="2"/>
    <x v="1"/>
    <x v="3"/>
    <x v="4"/>
    <x v="71"/>
  </r>
  <r>
    <x v="6"/>
    <x v="7"/>
    <x v="3"/>
    <x v="18"/>
    <x v="42"/>
    <x v="42"/>
    <x v="1"/>
    <x v="40"/>
    <x v="45"/>
    <x v="2"/>
    <x v="2"/>
    <x v="1"/>
    <x v="3"/>
    <x v="4"/>
    <x v="71"/>
  </r>
  <r>
    <x v="3"/>
    <x v="7"/>
    <x v="3"/>
    <x v="19"/>
    <x v="42"/>
    <x v="42"/>
    <x v="1"/>
    <x v="40"/>
    <x v="45"/>
    <x v="2"/>
    <x v="2"/>
    <x v="1"/>
    <x v="3"/>
    <x v="4"/>
    <x v="72"/>
  </r>
  <r>
    <x v="8"/>
    <x v="7"/>
    <x v="3"/>
    <x v="18"/>
    <x v="42"/>
    <x v="42"/>
    <x v="1"/>
    <x v="40"/>
    <x v="45"/>
    <x v="2"/>
    <x v="2"/>
    <x v="1"/>
    <x v="3"/>
    <x v="4"/>
    <x v="71"/>
  </r>
  <r>
    <x v="2"/>
    <x v="7"/>
    <x v="3"/>
    <x v="18"/>
    <x v="42"/>
    <x v="42"/>
    <x v="1"/>
    <x v="40"/>
    <x v="45"/>
    <x v="2"/>
    <x v="2"/>
    <x v="1"/>
    <x v="3"/>
    <x v="4"/>
    <x v="71"/>
  </r>
  <r>
    <x v="3"/>
    <x v="7"/>
    <x v="3"/>
    <x v="18"/>
    <x v="42"/>
    <x v="42"/>
    <x v="1"/>
    <x v="40"/>
    <x v="45"/>
    <x v="2"/>
    <x v="2"/>
    <x v="1"/>
    <x v="3"/>
    <x v="4"/>
    <x v="71"/>
  </r>
  <r>
    <x v="8"/>
    <x v="6"/>
    <x v="3"/>
    <x v="4"/>
    <x v="42"/>
    <x v="42"/>
    <x v="0"/>
    <x v="39"/>
    <x v="46"/>
    <x v="2"/>
    <x v="2"/>
    <x v="0"/>
    <x v="2"/>
    <x v="5"/>
    <x v="7"/>
  </r>
  <r>
    <x v="3"/>
    <x v="7"/>
    <x v="3"/>
    <x v="18"/>
    <x v="42"/>
    <x v="42"/>
    <x v="1"/>
    <x v="40"/>
    <x v="45"/>
    <x v="2"/>
    <x v="2"/>
    <x v="1"/>
    <x v="3"/>
    <x v="4"/>
    <x v="71"/>
  </r>
  <r>
    <x v="10"/>
    <x v="8"/>
    <x v="4"/>
    <x v="20"/>
    <x v="43"/>
    <x v="43"/>
    <x v="2"/>
    <x v="41"/>
    <x v="47"/>
    <x v="3"/>
    <x v="3"/>
    <x v="2"/>
    <x v="4"/>
    <x v="6"/>
    <x v="7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F15" firstHeaderRow="0" firstDataRow="1" firstDataCol="1"/>
  <pivotFields count="15">
    <pivotField axis="axisRow" compact="0" showAll="0">
      <items count="12">
        <item x="6"/>
        <item x="3"/>
        <item x="2"/>
        <item x="8"/>
        <item x="4"/>
        <item x="9"/>
        <item x="0"/>
        <item x="7"/>
        <item x="1"/>
        <item x="5"/>
        <item x="10"/>
        <item t="default"/>
      </items>
    </pivotField>
    <pivotField compact="0" showAll="0"/>
    <pivotField dataField="1" compact="0" showAll="0">
      <items count="6">
        <item x="3"/>
        <item x="2"/>
        <item x="1"/>
        <item x="0"/>
        <item x="4"/>
        <item t="default"/>
      </items>
    </pivotField>
    <pivotField dataField="1" compact="0" showAll="0">
      <items count="22">
        <item x="18"/>
        <item x="15"/>
        <item x="19"/>
        <item x="12"/>
        <item x="9"/>
        <item x="6"/>
        <item x="2"/>
        <item x="11"/>
        <item x="17"/>
        <item x="4"/>
        <item x="8"/>
        <item x="10"/>
        <item x="14"/>
        <item x="1"/>
        <item x="7"/>
        <item x="16"/>
        <item x="13"/>
        <item x="3"/>
        <item x="5"/>
        <item x="0"/>
        <item x="20"/>
        <item t="default"/>
      </items>
    </pivotField>
    <pivotField compact="0" showAll="0"/>
    <pivotField compact="0" showAll="0"/>
    <pivotField compact="0" showAll="0"/>
    <pivotField dataField="1" compact="0" showAll="0">
      <items count="43">
        <item x="40"/>
        <item x="39"/>
        <item x="2"/>
        <item x="3"/>
        <item x="4"/>
        <item x="6"/>
        <item x="7"/>
        <item x="8"/>
        <item x="9"/>
        <item x="12"/>
        <item x="14"/>
        <item x="15"/>
        <item x="16"/>
        <item x="17"/>
        <item x="18"/>
        <item x="19"/>
        <item x="20"/>
        <item x="21"/>
        <item x="22"/>
        <item x="25"/>
        <item x="26"/>
        <item x="29"/>
        <item x="30"/>
        <item x="1"/>
        <item x="31"/>
        <item x="32"/>
        <item x="5"/>
        <item x="36"/>
        <item x="10"/>
        <item x="11"/>
        <item x="38"/>
        <item x="13"/>
        <item x="23"/>
        <item x="24"/>
        <item x="27"/>
        <item x="28"/>
        <item x="0"/>
        <item x="33"/>
        <item x="34"/>
        <item x="35"/>
        <item x="37"/>
        <item x="41"/>
        <item t="default"/>
      </items>
    </pivotField>
    <pivotField compact="0" showAll="0"/>
    <pivotField compact="0" showAll="0"/>
    <pivotField compact="0" showAll="0"/>
    <pivotField compact="0" showAll="0"/>
    <pivotField dataField="1" compact="0" showAll="0">
      <items count="6">
        <item x="3"/>
        <item x="2"/>
        <item x="1"/>
        <item x="0"/>
        <item x="4"/>
        <item t="default"/>
      </items>
    </pivotField>
    <pivotField compact="0" showAll="0"/>
    <pivotField dataField="1" compact="0" showAll="0">
      <items count="75">
        <item x="71"/>
        <item x="60"/>
        <item x="72"/>
        <item x="61"/>
        <item x="64"/>
        <item x="38"/>
        <item x="67"/>
        <item x="58"/>
        <item x="49"/>
        <item x="66"/>
        <item x="62"/>
        <item x="70"/>
        <item x="68"/>
        <item x="59"/>
        <item x="69"/>
        <item x="63"/>
        <item x="25"/>
        <item x="65"/>
        <item x="26"/>
        <item x="27"/>
        <item x="28"/>
        <item x="37"/>
        <item x="31"/>
        <item x="35"/>
        <item x="39"/>
        <item x="40"/>
        <item x="54"/>
        <item x="55"/>
        <item x="44"/>
        <item x="48"/>
        <item x="56"/>
        <item x="51"/>
        <item x="7"/>
        <item x="47"/>
        <item x="57"/>
        <item x="23"/>
        <item x="43"/>
        <item x="21"/>
        <item x="33"/>
        <item x="16"/>
        <item x="34"/>
        <item x="36"/>
        <item x="22"/>
        <item x="18"/>
        <item x="2"/>
        <item x="46"/>
        <item x="17"/>
        <item x="5"/>
        <item x="11"/>
        <item x="19"/>
        <item x="1"/>
        <item x="10"/>
        <item x="42"/>
        <item x="53"/>
        <item x="13"/>
        <item x="30"/>
        <item x="32"/>
        <item x="41"/>
        <item x="50"/>
        <item x="6"/>
        <item x="52"/>
        <item x="24"/>
        <item x="45"/>
        <item x="29"/>
        <item x="20"/>
        <item x="14"/>
        <item x="15"/>
        <item x="3"/>
        <item x="8"/>
        <item x="12"/>
        <item x="4"/>
        <item x="9"/>
        <item x="0"/>
        <item x="73"/>
        <item t="default"/>
      </items>
    </pivotField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求和项:250g" fld="2" baseField="0" baseItem="0"/>
    <dataField name="求和项:按60粒单盒进行认购" fld="3" baseField="0" baseItem="0"/>
    <dataField name="求和项:沉香认购盒数" fld="7" baseField="0" baseItem="0"/>
    <dataField name="求和项:熊胆认购盒数" fld="12" baseField="0" baseItem="0"/>
    <dataField name="求和项:合计预发" fld="14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F15"/>
  <sheetViews>
    <sheetView workbookViewId="0">
      <selection activeCell="A3" sqref="A3:F15"/>
    </sheetView>
  </sheetViews>
  <sheetFormatPr defaultColWidth="10.2545454545455" defaultRowHeight="14" outlineLevelCol="5"/>
  <cols>
    <col min="1" max="16384" width="10.2545454545455" customWidth="1"/>
  </cols>
  <sheetData>
    <row r="3" spans="1:6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</row>
    <row r="4" spans="1:6">
      <c r="A4" t="s">
        <v>6</v>
      </c>
      <c r="B4">
        <v>67</v>
      </c>
      <c r="C4">
        <v>107</v>
      </c>
      <c r="D4">
        <v>1241</v>
      </c>
      <c r="E4">
        <v>900</v>
      </c>
      <c r="F4">
        <v>8012</v>
      </c>
    </row>
    <row r="5" spans="1:6">
      <c r="A5" t="s">
        <v>7</v>
      </c>
      <c r="B5">
        <v>83</v>
      </c>
      <c r="C5">
        <v>164</v>
      </c>
      <c r="D5">
        <v>1198</v>
      </c>
      <c r="E5">
        <v>885</v>
      </c>
      <c r="F5">
        <v>8302</v>
      </c>
    </row>
    <row r="6" spans="1:6">
      <c r="A6" t="s">
        <v>8</v>
      </c>
      <c r="B6">
        <v>103</v>
      </c>
      <c r="C6">
        <v>235</v>
      </c>
      <c r="D6">
        <v>1699</v>
      </c>
      <c r="E6">
        <v>1215</v>
      </c>
      <c r="F6">
        <v>11309</v>
      </c>
    </row>
    <row r="7" spans="1:6">
      <c r="A7" t="s">
        <v>9</v>
      </c>
      <c r="B7">
        <v>30</v>
      </c>
      <c r="C7">
        <v>63</v>
      </c>
      <c r="D7">
        <v>460</v>
      </c>
      <c r="E7">
        <v>345</v>
      </c>
      <c r="F7">
        <v>3434</v>
      </c>
    </row>
    <row r="8" spans="1:6">
      <c r="A8" t="s">
        <v>10</v>
      </c>
      <c r="B8">
        <v>77</v>
      </c>
      <c r="C8">
        <v>138</v>
      </c>
      <c r="D8">
        <v>1375</v>
      </c>
      <c r="E8">
        <v>930</v>
      </c>
      <c r="F8">
        <v>8782</v>
      </c>
    </row>
    <row r="9" spans="1:6">
      <c r="A9" t="s">
        <v>11</v>
      </c>
      <c r="B9">
        <v>26</v>
      </c>
      <c r="C9">
        <v>51</v>
      </c>
      <c r="D9">
        <v>431</v>
      </c>
      <c r="E9">
        <v>300</v>
      </c>
      <c r="F9">
        <v>2814</v>
      </c>
    </row>
    <row r="10" spans="1:6">
      <c r="A10" t="s">
        <v>12</v>
      </c>
      <c r="B10">
        <v>45</v>
      </c>
      <c r="C10">
        <v>131</v>
      </c>
      <c r="D10">
        <v>813</v>
      </c>
      <c r="E10">
        <v>495</v>
      </c>
      <c r="F10">
        <v>5499</v>
      </c>
    </row>
    <row r="11" spans="1:6">
      <c r="A11" t="s">
        <v>13</v>
      </c>
      <c r="B11">
        <v>50</v>
      </c>
      <c r="C11">
        <v>100</v>
      </c>
      <c r="D11">
        <v>776</v>
      </c>
      <c r="E11">
        <v>540</v>
      </c>
      <c r="F11">
        <v>5128</v>
      </c>
    </row>
    <row r="12" spans="1:6">
      <c r="A12" t="s">
        <v>14</v>
      </c>
      <c r="B12">
        <v>115</v>
      </c>
      <c r="C12">
        <v>226</v>
      </c>
      <c r="D12">
        <v>1775</v>
      </c>
      <c r="E12">
        <v>1230</v>
      </c>
      <c r="F12">
        <v>11445</v>
      </c>
    </row>
    <row r="13" spans="1:6">
      <c r="A13" t="s">
        <v>15</v>
      </c>
      <c r="B13">
        <v>24</v>
      </c>
      <c r="C13">
        <v>40</v>
      </c>
      <c r="D13">
        <v>364</v>
      </c>
      <c r="E13">
        <v>285</v>
      </c>
      <c r="F13">
        <v>2578</v>
      </c>
    </row>
    <row r="14" spans="1:6">
      <c r="A14" t="s">
        <v>16</v>
      </c>
      <c r="B14">
        <v>620</v>
      </c>
      <c r="C14">
        <v>1255</v>
      </c>
      <c r="D14">
        <v>10132</v>
      </c>
      <c r="E14">
        <v>7125</v>
      </c>
      <c r="F14">
        <v>67303</v>
      </c>
    </row>
    <row r="15" spans="1:6">
      <c r="A15" t="s">
        <v>17</v>
      </c>
      <c r="B15">
        <v>1240</v>
      </c>
      <c r="C15">
        <v>2510</v>
      </c>
      <c r="D15">
        <v>20264</v>
      </c>
      <c r="E15">
        <v>14250</v>
      </c>
      <c r="F15">
        <v>134606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S147"/>
  <sheetViews>
    <sheetView topLeftCell="C1" workbookViewId="0">
      <pane xSplit="2" ySplit="2" topLeftCell="E133" activePane="bottomRight" state="frozen"/>
      <selection/>
      <selection pane="topRight"/>
      <selection pane="bottomLeft"/>
      <selection pane="bottomRight" activeCell="J140" sqref="J140"/>
    </sheetView>
  </sheetViews>
  <sheetFormatPr defaultColWidth="9" defaultRowHeight="15" customHeight="1"/>
  <cols>
    <col min="1" max="1" width="5.62727272727273" style="2" customWidth="1"/>
    <col min="2" max="2" width="7.12727272727273" style="2" customWidth="1"/>
    <col min="3" max="3" width="29.2545454545455" style="2" customWidth="1"/>
    <col min="4" max="4" width="9" style="2"/>
    <col min="5" max="6" width="12.3727272727273" style="2" customWidth="1"/>
    <col min="7" max="16" width="7.5" style="2" customWidth="1"/>
    <col min="17" max="17" width="7.5" style="3" customWidth="1"/>
    <col min="18" max="18" width="8.5" style="3" customWidth="1"/>
    <col min="19" max="24" width="9.37272727272727" style="3" customWidth="1"/>
    <col min="25" max="45" width="21.3727272727273" style="3"/>
    <col min="46" max="46" width="7.37272727272727" style="3"/>
    <col min="47" max="47" width="7.12727272727273" style="3"/>
    <col min="48" max="48" width="4.08181818181818" style="3"/>
    <col min="49" max="49" width="7.12727272727273" style="3"/>
    <col min="50" max="50" width="4.08181818181818" style="3"/>
    <col min="51" max="51" width="7.12727272727273" style="3"/>
    <col min="52" max="53" width="4.08181818181818" style="3"/>
    <col min="54" max="54" width="7.12727272727273" style="3"/>
    <col min="55" max="55" width="5.08181818181818" style="3"/>
    <col min="56" max="56" width="7.12727272727273" style="3"/>
    <col min="57" max="57" width="6.08181818181818" style="3"/>
    <col min="58" max="58" width="9.12727272727273" style="3"/>
    <col min="59" max="59" width="5.12727272727273" style="3"/>
    <col min="60" max="60" width="7.12727272727273" style="3"/>
    <col min="61" max="61" width="8.12727272727273" style="3"/>
    <col min="62" max="62" width="6.08181818181818" style="3"/>
    <col min="63" max="64" width="9.12727272727273" style="3"/>
    <col min="65" max="65" width="5.12727272727273" style="3"/>
    <col min="66" max="66" width="8.12727272727273" style="3"/>
    <col min="67" max="67" width="6.08181818181818" style="3"/>
    <col min="68" max="70" width="9.12727272727273" style="3"/>
    <col min="71" max="71" width="5.12727272727273" style="3"/>
    <col min="72" max="16383" width="9" style="3"/>
  </cols>
  <sheetData>
    <row r="1" ht="28" customHeight="1" spans="1:24">
      <c r="A1" s="4" t="s">
        <v>18</v>
      </c>
      <c r="B1" s="4"/>
      <c r="C1" s="4"/>
      <c r="D1" s="4"/>
      <c r="E1" s="5" t="s">
        <v>19</v>
      </c>
      <c r="F1" s="5" t="s">
        <v>20</v>
      </c>
      <c r="G1" s="12" t="s">
        <v>21</v>
      </c>
      <c r="H1" s="12"/>
      <c r="I1" s="12"/>
      <c r="J1" s="12"/>
      <c r="K1" s="12"/>
      <c r="L1" s="15" t="s">
        <v>22</v>
      </c>
      <c r="M1" s="15"/>
      <c r="N1" s="15"/>
      <c r="O1" s="15"/>
      <c r="P1" s="15"/>
      <c r="Q1" s="22"/>
      <c r="S1" s="5" t="s">
        <v>23</v>
      </c>
      <c r="T1" s="5"/>
      <c r="U1" s="5"/>
      <c r="V1" s="5"/>
      <c r="W1" s="5"/>
      <c r="X1" s="5"/>
    </row>
    <row r="2" s="1" customFormat="1" ht="27" customHeight="1" spans="1:71">
      <c r="A2" s="6" t="s">
        <v>24</v>
      </c>
      <c r="B2" s="6" t="s">
        <v>25</v>
      </c>
      <c r="C2" s="6" t="s">
        <v>26</v>
      </c>
      <c r="D2" s="6" t="s">
        <v>0</v>
      </c>
      <c r="E2" s="10" t="s">
        <v>27</v>
      </c>
      <c r="F2" s="11" t="s">
        <v>28</v>
      </c>
      <c r="G2" s="16" t="s">
        <v>29</v>
      </c>
      <c r="H2" s="16" t="s">
        <v>30</v>
      </c>
      <c r="I2" s="10" t="s">
        <v>31</v>
      </c>
      <c r="J2" s="10" t="s">
        <v>32</v>
      </c>
      <c r="K2" s="10" t="s">
        <v>33</v>
      </c>
      <c r="L2" s="16" t="s">
        <v>29</v>
      </c>
      <c r="M2" s="16" t="s">
        <v>30</v>
      </c>
      <c r="N2" s="10" t="s">
        <v>31</v>
      </c>
      <c r="O2" s="10" t="s">
        <v>34</v>
      </c>
      <c r="P2" s="16" t="s">
        <v>33</v>
      </c>
      <c r="Q2" s="23" t="s">
        <v>35</v>
      </c>
      <c r="R2" s="18"/>
      <c r="S2" s="16" t="s">
        <v>0</v>
      </c>
      <c r="T2" s="16" t="s">
        <v>36</v>
      </c>
      <c r="U2" s="16" t="s">
        <v>37</v>
      </c>
      <c r="V2" s="16" t="s">
        <v>32</v>
      </c>
      <c r="W2" s="16" t="s">
        <v>34</v>
      </c>
      <c r="X2" s="16" t="s">
        <v>35</v>
      </c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</row>
    <row r="3" customHeight="1" spans="1:71">
      <c r="A3" s="8">
        <v>1</v>
      </c>
      <c r="B3" s="9">
        <v>307</v>
      </c>
      <c r="C3" s="9" t="s">
        <v>38</v>
      </c>
      <c r="D3" s="9" t="s">
        <v>12</v>
      </c>
      <c r="E3" s="5">
        <v>12</v>
      </c>
      <c r="F3" s="5">
        <v>80</v>
      </c>
      <c r="G3" s="14">
        <v>90</v>
      </c>
      <c r="H3" s="14">
        <v>120</v>
      </c>
      <c r="I3" s="14">
        <f>VLOOKUP(B:B,[1]主表!$F:$H,3,0)</f>
        <v>2</v>
      </c>
      <c r="J3" s="14">
        <f>H3</f>
        <v>120</v>
      </c>
      <c r="K3" s="14">
        <f>H3*2</f>
        <v>240</v>
      </c>
      <c r="L3" s="14">
        <v>60</v>
      </c>
      <c r="M3" s="14">
        <v>90</v>
      </c>
      <c r="N3" s="14">
        <v>2</v>
      </c>
      <c r="O3" s="14">
        <f>M3</f>
        <v>90</v>
      </c>
      <c r="P3" s="14">
        <f>M3*2</f>
        <v>180</v>
      </c>
      <c r="Q3" s="14">
        <f>E3*50+F3*8+K3+P3</f>
        <v>1660</v>
      </c>
      <c r="R3"/>
      <c r="S3" s="14" t="s">
        <v>6</v>
      </c>
      <c r="T3" s="14">
        <v>67</v>
      </c>
      <c r="U3" s="14">
        <v>107</v>
      </c>
      <c r="V3" s="14">
        <v>1241</v>
      </c>
      <c r="W3" s="14">
        <v>900</v>
      </c>
      <c r="X3" s="20">
        <v>8012</v>
      </c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</row>
    <row r="4" s="1" customFormat="1" customHeight="1" spans="1:71">
      <c r="A4" s="8">
        <v>2</v>
      </c>
      <c r="B4" s="11">
        <v>582</v>
      </c>
      <c r="C4" s="11" t="s">
        <v>39</v>
      </c>
      <c r="D4" s="11" t="s">
        <v>14</v>
      </c>
      <c r="E4" s="10">
        <v>6</v>
      </c>
      <c r="F4" s="10">
        <v>17</v>
      </c>
      <c r="G4" s="14">
        <v>90</v>
      </c>
      <c r="H4" s="14">
        <v>120</v>
      </c>
      <c r="I4" s="14">
        <f>VLOOKUP(B:B,[1]主表!$F:$H,3,0)</f>
        <v>1</v>
      </c>
      <c r="J4" s="14">
        <f>G4</f>
        <v>90</v>
      </c>
      <c r="K4" s="14">
        <f>G4*1</f>
        <v>90</v>
      </c>
      <c r="L4" s="14">
        <v>60</v>
      </c>
      <c r="M4" s="14">
        <v>90</v>
      </c>
      <c r="N4" s="14">
        <v>1</v>
      </c>
      <c r="O4" s="14">
        <f>L4</f>
        <v>60</v>
      </c>
      <c r="P4" s="16">
        <f>L4*1</f>
        <v>60</v>
      </c>
      <c r="Q4" s="14">
        <f t="shared" ref="Q4:Q35" si="0">E4*50+F4*8+K4+P4</f>
        <v>586</v>
      </c>
      <c r="R4" s="18"/>
      <c r="S4" s="16" t="s">
        <v>7</v>
      </c>
      <c r="T4" s="16">
        <v>83</v>
      </c>
      <c r="U4" s="16">
        <v>164</v>
      </c>
      <c r="V4" s="16">
        <v>1198</v>
      </c>
      <c r="W4" s="16">
        <v>885</v>
      </c>
      <c r="X4" s="21">
        <v>8302</v>
      </c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</row>
    <row r="5" customHeight="1" spans="1:71">
      <c r="A5" s="8">
        <v>3</v>
      </c>
      <c r="B5" s="9">
        <v>114685</v>
      </c>
      <c r="C5" s="9" t="s">
        <v>40</v>
      </c>
      <c r="D5" s="9" t="s">
        <v>8</v>
      </c>
      <c r="E5" s="5">
        <v>6</v>
      </c>
      <c r="F5" s="5">
        <v>10</v>
      </c>
      <c r="G5" s="14">
        <v>90</v>
      </c>
      <c r="H5" s="14">
        <v>120</v>
      </c>
      <c r="I5" s="14">
        <v>1</v>
      </c>
      <c r="J5" s="14">
        <f>G5</f>
        <v>90</v>
      </c>
      <c r="K5" s="14">
        <f>G5*1</f>
        <v>90</v>
      </c>
      <c r="L5" s="14">
        <v>60</v>
      </c>
      <c r="M5" s="14">
        <v>90</v>
      </c>
      <c r="N5" s="14">
        <v>1</v>
      </c>
      <c r="O5" s="14">
        <f>L5</f>
        <v>60</v>
      </c>
      <c r="P5" s="16">
        <f>L5*1</f>
        <v>60</v>
      </c>
      <c r="Q5" s="14">
        <f t="shared" si="0"/>
        <v>530</v>
      </c>
      <c r="R5"/>
      <c r="S5" s="14" t="s">
        <v>8</v>
      </c>
      <c r="T5" s="14">
        <v>103</v>
      </c>
      <c r="U5" s="14">
        <v>235</v>
      </c>
      <c r="V5" s="14">
        <v>1699</v>
      </c>
      <c r="W5" s="14">
        <v>1215</v>
      </c>
      <c r="X5" s="20">
        <v>11309</v>
      </c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</row>
    <row r="6" customHeight="1" spans="1:71">
      <c r="A6" s="8">
        <v>4</v>
      </c>
      <c r="B6" s="9">
        <v>517</v>
      </c>
      <c r="C6" s="9" t="s">
        <v>41</v>
      </c>
      <c r="D6" s="9" t="s">
        <v>8</v>
      </c>
      <c r="E6" s="5">
        <v>6</v>
      </c>
      <c r="F6" s="5">
        <v>10</v>
      </c>
      <c r="G6" s="14">
        <v>90</v>
      </c>
      <c r="H6" s="14">
        <v>120</v>
      </c>
      <c r="I6" s="14">
        <f>VLOOKUP(B:B,[1]主表!$F:$H,3,0)</f>
        <v>2</v>
      </c>
      <c r="J6" s="14">
        <f>H6</f>
        <v>120</v>
      </c>
      <c r="K6" s="14">
        <f>H6*2</f>
        <v>240</v>
      </c>
      <c r="L6" s="14">
        <v>60</v>
      </c>
      <c r="M6" s="14">
        <v>90</v>
      </c>
      <c r="N6" s="14">
        <v>2</v>
      </c>
      <c r="O6" s="14">
        <f>M6</f>
        <v>90</v>
      </c>
      <c r="P6" s="14">
        <f>M6*2</f>
        <v>180</v>
      </c>
      <c r="Q6" s="14">
        <f t="shared" si="0"/>
        <v>800</v>
      </c>
      <c r="R6"/>
      <c r="S6" s="14" t="s">
        <v>9</v>
      </c>
      <c r="T6" s="14">
        <v>30</v>
      </c>
      <c r="U6" s="14">
        <v>63</v>
      </c>
      <c r="V6" s="14">
        <v>460</v>
      </c>
      <c r="W6" s="14">
        <v>345</v>
      </c>
      <c r="X6" s="20">
        <v>3434</v>
      </c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</row>
    <row r="7" customHeight="1" spans="1:71">
      <c r="A7" s="8">
        <v>5</v>
      </c>
      <c r="B7" s="9">
        <v>337</v>
      </c>
      <c r="C7" s="9" t="s">
        <v>42</v>
      </c>
      <c r="D7" s="9" t="s">
        <v>8</v>
      </c>
      <c r="E7" s="5">
        <v>6</v>
      </c>
      <c r="F7" s="5">
        <v>24</v>
      </c>
      <c r="G7" s="14">
        <v>90</v>
      </c>
      <c r="H7" s="14">
        <v>120</v>
      </c>
      <c r="I7" s="14">
        <f>VLOOKUP(B:B,[1]主表!$F:$H,3,0)</f>
        <v>2</v>
      </c>
      <c r="J7" s="14">
        <f>H7</f>
        <v>120</v>
      </c>
      <c r="K7" s="14">
        <f>H7*2</f>
        <v>240</v>
      </c>
      <c r="L7" s="14">
        <v>60</v>
      </c>
      <c r="M7" s="14">
        <v>90</v>
      </c>
      <c r="N7" s="14">
        <v>2</v>
      </c>
      <c r="O7" s="14">
        <f>M7</f>
        <v>90</v>
      </c>
      <c r="P7" s="14">
        <f>M7*2</f>
        <v>180</v>
      </c>
      <c r="Q7" s="14">
        <f t="shared" si="0"/>
        <v>912</v>
      </c>
      <c r="R7"/>
      <c r="S7" s="14" t="s">
        <v>10</v>
      </c>
      <c r="T7" s="14">
        <v>77</v>
      </c>
      <c r="U7" s="14">
        <v>138</v>
      </c>
      <c r="V7" s="14">
        <v>1375</v>
      </c>
      <c r="W7" s="14">
        <v>930</v>
      </c>
      <c r="X7" s="20">
        <v>8782</v>
      </c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</row>
    <row r="8" customHeight="1" spans="1:71">
      <c r="A8" s="8">
        <v>6</v>
      </c>
      <c r="B8" s="9">
        <v>750</v>
      </c>
      <c r="C8" s="9" t="s">
        <v>43</v>
      </c>
      <c r="D8" s="9" t="s">
        <v>12</v>
      </c>
      <c r="E8" s="5">
        <v>6</v>
      </c>
      <c r="F8" s="5">
        <v>13</v>
      </c>
      <c r="G8" s="14">
        <v>90</v>
      </c>
      <c r="H8" s="14">
        <v>120</v>
      </c>
      <c r="I8" s="14">
        <v>1</v>
      </c>
      <c r="J8" s="14">
        <f>G8</f>
        <v>90</v>
      </c>
      <c r="K8" s="14">
        <f>G8*1</f>
        <v>90</v>
      </c>
      <c r="L8" s="14">
        <v>60</v>
      </c>
      <c r="M8" s="14">
        <v>90</v>
      </c>
      <c r="N8" s="14">
        <v>1</v>
      </c>
      <c r="O8" s="14">
        <f>L8</f>
        <v>60</v>
      </c>
      <c r="P8" s="16">
        <f>L8*1</f>
        <v>60</v>
      </c>
      <c r="Q8" s="14">
        <f t="shared" si="0"/>
        <v>554</v>
      </c>
      <c r="R8"/>
      <c r="S8" s="14" t="s">
        <v>11</v>
      </c>
      <c r="T8" s="14">
        <v>26</v>
      </c>
      <c r="U8" s="14">
        <v>51</v>
      </c>
      <c r="V8" s="14">
        <v>431</v>
      </c>
      <c r="W8" s="14">
        <v>300</v>
      </c>
      <c r="X8" s="20">
        <v>2814</v>
      </c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</row>
    <row r="9" customHeight="1" spans="1:71">
      <c r="A9" s="8">
        <v>7</v>
      </c>
      <c r="B9" s="9">
        <v>343</v>
      </c>
      <c r="C9" s="9" t="s">
        <v>44</v>
      </c>
      <c r="D9" s="9" t="s">
        <v>14</v>
      </c>
      <c r="E9" s="5">
        <v>6</v>
      </c>
      <c r="F9" s="5">
        <v>17</v>
      </c>
      <c r="G9" s="14">
        <v>90</v>
      </c>
      <c r="H9" s="14">
        <v>120</v>
      </c>
      <c r="I9" s="14">
        <f>VLOOKUP(B:B,[1]主表!$F:$H,3,0)</f>
        <v>1</v>
      </c>
      <c r="J9" s="14">
        <f>G9</f>
        <v>90</v>
      </c>
      <c r="K9" s="14">
        <f>G9*1</f>
        <v>90</v>
      </c>
      <c r="L9" s="14">
        <v>60</v>
      </c>
      <c r="M9" s="14">
        <v>90</v>
      </c>
      <c r="N9" s="14">
        <v>1</v>
      </c>
      <c r="O9" s="14">
        <f>L9</f>
        <v>60</v>
      </c>
      <c r="P9" s="16">
        <f>L9*1</f>
        <v>60</v>
      </c>
      <c r="Q9" s="14">
        <f t="shared" si="0"/>
        <v>586</v>
      </c>
      <c r="R9"/>
      <c r="S9" s="14" t="s">
        <v>12</v>
      </c>
      <c r="T9" s="14">
        <v>45</v>
      </c>
      <c r="U9" s="14">
        <v>131</v>
      </c>
      <c r="V9" s="14">
        <v>813</v>
      </c>
      <c r="W9" s="14">
        <v>495</v>
      </c>
      <c r="X9" s="20">
        <v>5499</v>
      </c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</row>
    <row r="10" customHeight="1" spans="1:71">
      <c r="A10" s="8">
        <v>8</v>
      </c>
      <c r="B10" s="9">
        <v>341</v>
      </c>
      <c r="C10" s="9" t="s">
        <v>45</v>
      </c>
      <c r="D10" s="9" t="s">
        <v>7</v>
      </c>
      <c r="E10" s="5">
        <v>6</v>
      </c>
      <c r="F10" s="5">
        <v>28</v>
      </c>
      <c r="G10" s="14">
        <v>90</v>
      </c>
      <c r="H10" s="14">
        <v>120</v>
      </c>
      <c r="I10" s="14">
        <f>VLOOKUP(B:B,[1]主表!$F:$H,3,0)</f>
        <v>1</v>
      </c>
      <c r="J10" s="14">
        <f>G10</f>
        <v>90</v>
      </c>
      <c r="K10" s="14">
        <f>G10*1</f>
        <v>90</v>
      </c>
      <c r="L10" s="14">
        <v>60</v>
      </c>
      <c r="M10" s="14">
        <v>90</v>
      </c>
      <c r="N10" s="14">
        <v>1</v>
      </c>
      <c r="O10" s="14">
        <f>L10</f>
        <v>60</v>
      </c>
      <c r="P10" s="16">
        <f>L10*1</f>
        <v>60</v>
      </c>
      <c r="Q10" s="14">
        <f t="shared" si="0"/>
        <v>674</v>
      </c>
      <c r="R10"/>
      <c r="S10" s="14" t="s">
        <v>13</v>
      </c>
      <c r="T10" s="14">
        <v>50</v>
      </c>
      <c r="U10" s="14">
        <v>100</v>
      </c>
      <c r="V10" s="14">
        <v>776</v>
      </c>
      <c r="W10" s="14">
        <v>540</v>
      </c>
      <c r="X10" s="20">
        <v>5128</v>
      </c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</row>
    <row r="11" customHeight="1" spans="1:71">
      <c r="A11" s="8">
        <v>9</v>
      </c>
      <c r="B11" s="9">
        <v>571</v>
      </c>
      <c r="C11" s="9" t="s">
        <v>46</v>
      </c>
      <c r="D11" s="9" t="s">
        <v>10</v>
      </c>
      <c r="E11" s="5">
        <v>6</v>
      </c>
      <c r="F11" s="5">
        <v>13</v>
      </c>
      <c r="G11" s="14">
        <v>90</v>
      </c>
      <c r="H11" s="14">
        <v>120</v>
      </c>
      <c r="I11" s="14">
        <f>VLOOKUP(B:B,[1]主表!$F:$H,3,0)</f>
        <v>1</v>
      </c>
      <c r="J11" s="14">
        <f>G11</f>
        <v>90</v>
      </c>
      <c r="K11" s="14">
        <f>G11*1</f>
        <v>90</v>
      </c>
      <c r="L11" s="14">
        <v>60</v>
      </c>
      <c r="M11" s="14">
        <v>90</v>
      </c>
      <c r="N11" s="14">
        <v>1</v>
      </c>
      <c r="O11" s="14">
        <f>L11</f>
        <v>60</v>
      </c>
      <c r="P11" s="16">
        <f>L11*1</f>
        <v>60</v>
      </c>
      <c r="Q11" s="14">
        <f t="shared" si="0"/>
        <v>554</v>
      </c>
      <c r="R11"/>
      <c r="S11" s="14" t="s">
        <v>14</v>
      </c>
      <c r="T11" s="14">
        <v>115</v>
      </c>
      <c r="U11" s="14">
        <v>226</v>
      </c>
      <c r="V11" s="14">
        <v>1775</v>
      </c>
      <c r="W11" s="14">
        <v>1230</v>
      </c>
      <c r="X11" s="20">
        <v>11445</v>
      </c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</row>
    <row r="12" customHeight="1" spans="1:71">
      <c r="A12" s="8">
        <v>10</v>
      </c>
      <c r="B12" s="9">
        <v>117491</v>
      </c>
      <c r="C12" s="9" t="s">
        <v>47</v>
      </c>
      <c r="D12" s="9" t="s">
        <v>14</v>
      </c>
      <c r="E12" s="5">
        <v>5</v>
      </c>
      <c r="F12" s="5">
        <v>8</v>
      </c>
      <c r="G12" s="14">
        <v>90</v>
      </c>
      <c r="H12" s="14">
        <v>120</v>
      </c>
      <c r="I12" s="14">
        <f>VLOOKUP(B:B,[1]主表!$F:$H,3,0)</f>
        <v>1</v>
      </c>
      <c r="J12" s="14">
        <f>G12</f>
        <v>90</v>
      </c>
      <c r="K12" s="14">
        <f>G12*1</f>
        <v>90</v>
      </c>
      <c r="L12" s="14">
        <v>60</v>
      </c>
      <c r="M12" s="14">
        <v>90</v>
      </c>
      <c r="N12" s="14">
        <v>1</v>
      </c>
      <c r="O12" s="14">
        <f>L12</f>
        <v>60</v>
      </c>
      <c r="P12" s="16">
        <f>L12*1</f>
        <v>60</v>
      </c>
      <c r="Q12" s="14">
        <f t="shared" si="0"/>
        <v>464</v>
      </c>
      <c r="R12"/>
      <c r="S12" s="14" t="s">
        <v>15</v>
      </c>
      <c r="T12" s="14">
        <v>24</v>
      </c>
      <c r="U12" s="14">
        <v>40</v>
      </c>
      <c r="V12" s="14">
        <v>364</v>
      </c>
      <c r="W12" s="14">
        <v>285</v>
      </c>
      <c r="X12" s="20">
        <v>2578</v>
      </c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</row>
    <row r="13" customHeight="1" spans="1:71">
      <c r="A13" s="8">
        <v>11</v>
      </c>
      <c r="B13" s="9">
        <v>385</v>
      </c>
      <c r="C13" s="9" t="s">
        <v>48</v>
      </c>
      <c r="D13" s="9" t="s">
        <v>15</v>
      </c>
      <c r="E13" s="5">
        <v>6</v>
      </c>
      <c r="F13" s="5">
        <v>13</v>
      </c>
      <c r="G13" s="14">
        <v>90</v>
      </c>
      <c r="H13" s="14">
        <v>120</v>
      </c>
      <c r="I13" s="14">
        <f>VLOOKUP(B:B,[1]主表!$F:$H,3,0)</f>
        <v>2</v>
      </c>
      <c r="J13" s="14">
        <f>H13</f>
        <v>120</v>
      </c>
      <c r="K13" s="14">
        <f>H13*2</f>
        <v>240</v>
      </c>
      <c r="L13" s="14">
        <v>60</v>
      </c>
      <c r="M13" s="14">
        <v>90</v>
      </c>
      <c r="N13" s="14">
        <v>2</v>
      </c>
      <c r="O13" s="14">
        <f>M13</f>
        <v>90</v>
      </c>
      <c r="P13" s="14">
        <f>M13*2</f>
        <v>180</v>
      </c>
      <c r="Q13" s="14">
        <f t="shared" si="0"/>
        <v>824</v>
      </c>
      <c r="R13"/>
      <c r="S13" s="14" t="s">
        <v>49</v>
      </c>
      <c r="T13" s="14">
        <v>620</v>
      </c>
      <c r="U13" s="14">
        <v>1255</v>
      </c>
      <c r="V13" s="14">
        <v>10132</v>
      </c>
      <c r="W13" s="14">
        <v>7125</v>
      </c>
      <c r="X13" s="14">
        <v>67303</v>
      </c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</row>
    <row r="14" customHeight="1" spans="1:71">
      <c r="A14" s="8">
        <v>12</v>
      </c>
      <c r="B14" s="9">
        <v>707</v>
      </c>
      <c r="C14" s="9" t="s">
        <v>50</v>
      </c>
      <c r="D14" s="9" t="s">
        <v>10</v>
      </c>
      <c r="E14" s="5">
        <v>6</v>
      </c>
      <c r="F14" s="5">
        <v>10</v>
      </c>
      <c r="G14" s="14">
        <v>90</v>
      </c>
      <c r="H14" s="14">
        <v>120</v>
      </c>
      <c r="I14" s="14">
        <f>VLOOKUP(B:B,[1]主表!$F:$H,3,0)</f>
        <v>2</v>
      </c>
      <c r="J14" s="14">
        <f>H14</f>
        <v>120</v>
      </c>
      <c r="K14" s="14">
        <f>H14*2</f>
        <v>240</v>
      </c>
      <c r="L14" s="14">
        <v>60</v>
      </c>
      <c r="M14" s="14">
        <v>90</v>
      </c>
      <c r="N14" s="14">
        <v>2</v>
      </c>
      <c r="O14" s="14">
        <f>M14</f>
        <v>90</v>
      </c>
      <c r="P14" s="14">
        <f>M14*2</f>
        <v>180</v>
      </c>
      <c r="Q14" s="14">
        <f t="shared" si="0"/>
        <v>800</v>
      </c>
      <c r="R14"/>
      <c r="S14"/>
      <c r="T14">
        <f>T13*50</f>
        <v>31000</v>
      </c>
      <c r="U14">
        <f>U13*8</f>
        <v>10040</v>
      </c>
      <c r="V14">
        <v>15328</v>
      </c>
      <c r="W14">
        <v>10935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</row>
    <row r="15" customHeight="1" spans="1:71">
      <c r="A15" s="8">
        <v>13</v>
      </c>
      <c r="B15" s="9">
        <v>730</v>
      </c>
      <c r="C15" s="9" t="s">
        <v>51</v>
      </c>
      <c r="D15" s="9" t="s">
        <v>6</v>
      </c>
      <c r="E15" s="5">
        <v>6</v>
      </c>
      <c r="F15" s="5">
        <v>10</v>
      </c>
      <c r="G15" s="14">
        <v>90</v>
      </c>
      <c r="H15" s="14">
        <v>120</v>
      </c>
      <c r="I15" s="14">
        <f>VLOOKUP(B:B,[1]主表!$F:$H,3,0)</f>
        <v>2</v>
      </c>
      <c r="J15" s="14">
        <f>H15</f>
        <v>120</v>
      </c>
      <c r="K15" s="14">
        <f>H15*2</f>
        <v>240</v>
      </c>
      <c r="L15" s="14">
        <v>60</v>
      </c>
      <c r="M15" s="14">
        <v>90</v>
      </c>
      <c r="N15" s="14">
        <v>2</v>
      </c>
      <c r="O15" s="14">
        <f>M15</f>
        <v>90</v>
      </c>
      <c r="P15" s="14">
        <f>M15*2</f>
        <v>180</v>
      </c>
      <c r="Q15" s="14">
        <f t="shared" si="0"/>
        <v>800</v>
      </c>
      <c r="R15"/>
      <c r="S15"/>
      <c r="T15"/>
      <c r="U15"/>
      <c r="V15"/>
      <c r="W15">
        <f>V14+W14</f>
        <v>26263</v>
      </c>
      <c r="X15" s="14">
        <v>67303</v>
      </c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</row>
    <row r="16" customHeight="1" spans="1:71">
      <c r="A16" s="8">
        <v>14</v>
      </c>
      <c r="B16" s="9">
        <v>365</v>
      </c>
      <c r="C16" s="9" t="s">
        <v>52</v>
      </c>
      <c r="D16" s="9" t="s">
        <v>14</v>
      </c>
      <c r="E16" s="5">
        <v>6</v>
      </c>
      <c r="F16" s="5">
        <v>28</v>
      </c>
      <c r="G16" s="14">
        <v>90</v>
      </c>
      <c r="H16" s="14">
        <v>120</v>
      </c>
      <c r="I16" s="14">
        <f>VLOOKUP(B:B,[1]主表!$F:$H,3,0)</f>
        <v>2</v>
      </c>
      <c r="J16" s="14">
        <f>H16</f>
        <v>120</v>
      </c>
      <c r="K16" s="14">
        <f>H16*2</f>
        <v>240</v>
      </c>
      <c r="L16" s="14">
        <v>60</v>
      </c>
      <c r="M16" s="14">
        <v>90</v>
      </c>
      <c r="N16" s="14">
        <v>2</v>
      </c>
      <c r="O16" s="14">
        <f>M16</f>
        <v>90</v>
      </c>
      <c r="P16" s="14">
        <f>M16*2</f>
        <v>180</v>
      </c>
      <c r="Q16" s="14">
        <f t="shared" si="0"/>
        <v>944</v>
      </c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</row>
    <row r="17" customHeight="1" spans="1:71">
      <c r="A17" s="8">
        <v>15</v>
      </c>
      <c r="B17" s="9">
        <v>742</v>
      </c>
      <c r="C17" s="9" t="s">
        <v>53</v>
      </c>
      <c r="D17" s="9" t="s">
        <v>12</v>
      </c>
      <c r="E17" s="5">
        <v>6</v>
      </c>
      <c r="F17" s="5">
        <v>10</v>
      </c>
      <c r="G17" s="14">
        <v>90</v>
      </c>
      <c r="H17" s="14">
        <v>120</v>
      </c>
      <c r="I17" s="14">
        <f>VLOOKUP(B:B,[1]主表!$F:$H,3,0)</f>
        <v>2</v>
      </c>
      <c r="J17" s="14">
        <f>H17</f>
        <v>120</v>
      </c>
      <c r="K17" s="14">
        <f>H17*2</f>
        <v>240</v>
      </c>
      <c r="L17" s="14">
        <v>60</v>
      </c>
      <c r="M17" s="14">
        <v>90</v>
      </c>
      <c r="N17" s="14">
        <v>2</v>
      </c>
      <c r="O17" s="14">
        <f>M17</f>
        <v>90</v>
      </c>
      <c r="P17" s="14">
        <f>M17*2</f>
        <v>180</v>
      </c>
      <c r="Q17" s="14">
        <f t="shared" si="0"/>
        <v>800</v>
      </c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</row>
    <row r="18" customHeight="1" spans="1:71">
      <c r="A18" s="8">
        <v>16</v>
      </c>
      <c r="B18" s="9">
        <v>373</v>
      </c>
      <c r="C18" s="9" t="s">
        <v>54</v>
      </c>
      <c r="D18" s="9" t="s">
        <v>8</v>
      </c>
      <c r="E18" s="5">
        <v>6</v>
      </c>
      <c r="F18" s="5">
        <v>18</v>
      </c>
      <c r="G18" s="14">
        <v>90</v>
      </c>
      <c r="H18" s="14">
        <v>120</v>
      </c>
      <c r="I18" s="14">
        <v>1</v>
      </c>
      <c r="J18" s="14">
        <f>G18</f>
        <v>90</v>
      </c>
      <c r="K18" s="14">
        <f>G18*1</f>
        <v>90</v>
      </c>
      <c r="L18" s="14">
        <v>60</v>
      </c>
      <c r="M18" s="14">
        <v>90</v>
      </c>
      <c r="N18" s="14">
        <v>1</v>
      </c>
      <c r="O18" s="14">
        <f>L18</f>
        <v>60</v>
      </c>
      <c r="P18" s="16">
        <f>L18*1</f>
        <v>60</v>
      </c>
      <c r="Q18" s="14">
        <f t="shared" si="0"/>
        <v>594</v>
      </c>
      <c r="R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</row>
    <row r="19" customHeight="1" spans="1:17">
      <c r="A19" s="8">
        <v>17</v>
      </c>
      <c r="B19" s="9">
        <v>511</v>
      </c>
      <c r="C19" s="9" t="s">
        <v>55</v>
      </c>
      <c r="D19" s="9" t="s">
        <v>8</v>
      </c>
      <c r="E19" s="5">
        <v>6</v>
      </c>
      <c r="F19" s="5">
        <v>10</v>
      </c>
      <c r="G19" s="14">
        <v>90</v>
      </c>
      <c r="H19" s="14">
        <v>120</v>
      </c>
      <c r="I19" s="14">
        <f>VLOOKUP(B:B,[1]主表!$F:$H,3,0)</f>
        <v>2</v>
      </c>
      <c r="J19" s="14">
        <f>H19</f>
        <v>120</v>
      </c>
      <c r="K19" s="14">
        <f>H19*2</f>
        <v>240</v>
      </c>
      <c r="L19" s="14">
        <v>60</v>
      </c>
      <c r="M19" s="14">
        <v>90</v>
      </c>
      <c r="N19" s="14">
        <v>2</v>
      </c>
      <c r="O19" s="14">
        <f>M19</f>
        <v>90</v>
      </c>
      <c r="P19" s="14">
        <f>M19*2</f>
        <v>180</v>
      </c>
      <c r="Q19" s="14">
        <f t="shared" si="0"/>
        <v>800</v>
      </c>
    </row>
    <row r="20" customHeight="1" spans="1:17">
      <c r="A20" s="8">
        <v>18</v>
      </c>
      <c r="B20" s="9">
        <v>357</v>
      </c>
      <c r="C20" s="9" t="s">
        <v>56</v>
      </c>
      <c r="D20" s="9" t="s">
        <v>14</v>
      </c>
      <c r="E20" s="5">
        <v>6</v>
      </c>
      <c r="F20" s="5">
        <v>14</v>
      </c>
      <c r="G20" s="14">
        <v>90</v>
      </c>
      <c r="H20" s="14">
        <v>120</v>
      </c>
      <c r="I20" s="14">
        <v>1</v>
      </c>
      <c r="J20" s="14">
        <f>G20</f>
        <v>90</v>
      </c>
      <c r="K20" s="14">
        <f>G20*1</f>
        <v>90</v>
      </c>
      <c r="L20" s="14">
        <v>60</v>
      </c>
      <c r="M20" s="14">
        <v>90</v>
      </c>
      <c r="N20" s="14">
        <v>1</v>
      </c>
      <c r="O20" s="14">
        <f>L20</f>
        <v>60</v>
      </c>
      <c r="P20" s="16">
        <f>L20*1</f>
        <v>60</v>
      </c>
      <c r="Q20" s="14">
        <f t="shared" si="0"/>
        <v>562</v>
      </c>
    </row>
    <row r="21" customHeight="1" spans="1:17">
      <c r="A21" s="8">
        <v>19</v>
      </c>
      <c r="B21" s="9">
        <v>107658</v>
      </c>
      <c r="C21" s="9" t="s">
        <v>57</v>
      </c>
      <c r="D21" s="9" t="s">
        <v>6</v>
      </c>
      <c r="E21" s="5">
        <v>6</v>
      </c>
      <c r="F21" s="5">
        <v>10</v>
      </c>
      <c r="G21" s="14">
        <v>90</v>
      </c>
      <c r="H21" s="14">
        <v>120</v>
      </c>
      <c r="I21" s="14">
        <f>VLOOKUP(B:B,[1]主表!$F:$H,3,0)</f>
        <v>2</v>
      </c>
      <c r="J21" s="14">
        <f>H21</f>
        <v>120</v>
      </c>
      <c r="K21" s="14">
        <f>H21*2</f>
        <v>240</v>
      </c>
      <c r="L21" s="14">
        <v>60</v>
      </c>
      <c r="M21" s="14">
        <v>90</v>
      </c>
      <c r="N21" s="14">
        <v>2</v>
      </c>
      <c r="O21" s="14">
        <f>M21</f>
        <v>90</v>
      </c>
      <c r="P21" s="14">
        <f>M21*2</f>
        <v>180</v>
      </c>
      <c r="Q21" s="14">
        <f t="shared" si="0"/>
        <v>800</v>
      </c>
    </row>
    <row r="22" customHeight="1" spans="1:17">
      <c r="A22" s="8">
        <v>20</v>
      </c>
      <c r="B22" s="9">
        <v>546</v>
      </c>
      <c r="C22" s="9" t="s">
        <v>58</v>
      </c>
      <c r="D22" s="9" t="s">
        <v>8</v>
      </c>
      <c r="E22" s="5">
        <v>6</v>
      </c>
      <c r="F22" s="5">
        <v>17</v>
      </c>
      <c r="G22" s="14">
        <v>90</v>
      </c>
      <c r="H22" s="14">
        <v>120</v>
      </c>
      <c r="I22" s="14">
        <f>VLOOKUP(B:B,[1]主表!$F:$H,3,0)</f>
        <v>2</v>
      </c>
      <c r="J22" s="14">
        <f>H22</f>
        <v>120</v>
      </c>
      <c r="K22" s="14">
        <f>H22*2</f>
        <v>240</v>
      </c>
      <c r="L22" s="14">
        <v>60</v>
      </c>
      <c r="M22" s="14">
        <v>90</v>
      </c>
      <c r="N22" s="14">
        <v>2</v>
      </c>
      <c r="O22" s="14">
        <f>M22</f>
        <v>90</v>
      </c>
      <c r="P22" s="14">
        <f>M22*2</f>
        <v>180</v>
      </c>
      <c r="Q22" s="14">
        <f t="shared" si="0"/>
        <v>856</v>
      </c>
    </row>
    <row r="23" customHeight="1" spans="1:17">
      <c r="A23" s="8">
        <v>21</v>
      </c>
      <c r="B23" s="9">
        <v>108656</v>
      </c>
      <c r="C23" s="9" t="s">
        <v>59</v>
      </c>
      <c r="D23" s="9" t="s">
        <v>15</v>
      </c>
      <c r="E23" s="5">
        <v>6</v>
      </c>
      <c r="F23" s="5">
        <v>10</v>
      </c>
      <c r="G23" s="14">
        <v>90</v>
      </c>
      <c r="H23" s="14">
        <v>120</v>
      </c>
      <c r="I23" s="14">
        <v>1</v>
      </c>
      <c r="J23" s="14">
        <f>G23</f>
        <v>90</v>
      </c>
      <c r="K23" s="14">
        <f>G23*1</f>
        <v>90</v>
      </c>
      <c r="L23" s="14">
        <v>60</v>
      </c>
      <c r="M23" s="14">
        <v>90</v>
      </c>
      <c r="N23" s="14">
        <v>1</v>
      </c>
      <c r="O23" s="14">
        <f>L23</f>
        <v>60</v>
      </c>
      <c r="P23" s="16">
        <f>L23*1</f>
        <v>60</v>
      </c>
      <c r="Q23" s="14">
        <f t="shared" si="0"/>
        <v>530</v>
      </c>
    </row>
    <row r="24" customHeight="1" spans="1:17">
      <c r="A24" s="8">
        <v>22</v>
      </c>
      <c r="B24" s="9">
        <v>744</v>
      </c>
      <c r="C24" s="9" t="s">
        <v>60</v>
      </c>
      <c r="D24" s="9" t="s">
        <v>8</v>
      </c>
      <c r="E24" s="5">
        <v>5</v>
      </c>
      <c r="F24" s="5">
        <v>8</v>
      </c>
      <c r="G24" s="14">
        <v>90</v>
      </c>
      <c r="H24" s="14">
        <v>120</v>
      </c>
      <c r="I24" s="14">
        <f>VLOOKUP(B:B,[1]主表!$F:$H,3,0)</f>
        <v>2</v>
      </c>
      <c r="J24" s="14">
        <f t="shared" ref="J24:J29" si="1">H24</f>
        <v>120</v>
      </c>
      <c r="K24" s="14">
        <f t="shared" ref="K24:K29" si="2">H24*2</f>
        <v>240</v>
      </c>
      <c r="L24" s="14">
        <v>60</v>
      </c>
      <c r="M24" s="14">
        <v>90</v>
      </c>
      <c r="N24" s="14">
        <v>1</v>
      </c>
      <c r="O24" s="14">
        <f>L24</f>
        <v>60</v>
      </c>
      <c r="P24" s="16">
        <f>L24*1</f>
        <v>60</v>
      </c>
      <c r="Q24" s="14">
        <f t="shared" si="0"/>
        <v>614</v>
      </c>
    </row>
    <row r="25" customHeight="1" spans="1:17">
      <c r="A25" s="8">
        <v>23</v>
      </c>
      <c r="B25" s="9">
        <v>737</v>
      </c>
      <c r="C25" s="9" t="s">
        <v>61</v>
      </c>
      <c r="D25" s="9" t="s">
        <v>10</v>
      </c>
      <c r="E25" s="5">
        <v>6</v>
      </c>
      <c r="F25" s="5">
        <v>7</v>
      </c>
      <c r="G25" s="14">
        <v>90</v>
      </c>
      <c r="H25" s="14">
        <v>120</v>
      </c>
      <c r="I25" s="14">
        <f>VLOOKUP(B:B,[1]主表!$F:$H,3,0)</f>
        <v>2</v>
      </c>
      <c r="J25" s="14">
        <f t="shared" si="1"/>
        <v>120</v>
      </c>
      <c r="K25" s="14">
        <f t="shared" si="2"/>
        <v>240</v>
      </c>
      <c r="L25" s="14">
        <v>60</v>
      </c>
      <c r="M25" s="14">
        <v>90</v>
      </c>
      <c r="N25" s="14">
        <v>2</v>
      </c>
      <c r="O25" s="14">
        <f>M25</f>
        <v>90</v>
      </c>
      <c r="P25" s="14">
        <f>M25*2</f>
        <v>180</v>
      </c>
      <c r="Q25" s="14">
        <f t="shared" si="0"/>
        <v>776</v>
      </c>
    </row>
    <row r="26" customHeight="1" spans="1:17">
      <c r="A26" s="8">
        <v>24</v>
      </c>
      <c r="B26" s="9">
        <v>585</v>
      </c>
      <c r="C26" s="9" t="s">
        <v>62</v>
      </c>
      <c r="D26" s="9" t="s">
        <v>6</v>
      </c>
      <c r="E26" s="5">
        <v>5</v>
      </c>
      <c r="F26" s="5">
        <v>15</v>
      </c>
      <c r="G26" s="14">
        <v>90</v>
      </c>
      <c r="H26" s="14">
        <v>120</v>
      </c>
      <c r="I26" s="14">
        <f>VLOOKUP(B:B,[1]主表!$F:$H,3,0)</f>
        <v>2</v>
      </c>
      <c r="J26" s="14">
        <f t="shared" si="1"/>
        <v>120</v>
      </c>
      <c r="K26" s="14">
        <f t="shared" si="2"/>
        <v>240</v>
      </c>
      <c r="L26" s="14">
        <v>60</v>
      </c>
      <c r="M26" s="14">
        <v>90</v>
      </c>
      <c r="N26" s="14">
        <v>2</v>
      </c>
      <c r="O26" s="14">
        <f>M26</f>
        <v>90</v>
      </c>
      <c r="P26" s="14">
        <f>M26*2</f>
        <v>180</v>
      </c>
      <c r="Q26" s="14">
        <f t="shared" si="0"/>
        <v>790</v>
      </c>
    </row>
    <row r="27" customHeight="1" spans="1:17">
      <c r="A27" s="8">
        <v>25</v>
      </c>
      <c r="B27" s="9">
        <v>387</v>
      </c>
      <c r="C27" s="9" t="s">
        <v>63</v>
      </c>
      <c r="D27" s="9" t="s">
        <v>10</v>
      </c>
      <c r="E27" s="5">
        <v>6</v>
      </c>
      <c r="F27" s="5">
        <v>7</v>
      </c>
      <c r="G27" s="14">
        <v>90</v>
      </c>
      <c r="H27" s="14">
        <v>120</v>
      </c>
      <c r="I27" s="14">
        <f>VLOOKUP(B:B,[1]主表!$F:$H,3,0)</f>
        <v>2</v>
      </c>
      <c r="J27" s="14">
        <f t="shared" si="1"/>
        <v>120</v>
      </c>
      <c r="K27" s="14">
        <f t="shared" si="2"/>
        <v>240</v>
      </c>
      <c r="L27" s="14">
        <v>60</v>
      </c>
      <c r="M27" s="14">
        <v>90</v>
      </c>
      <c r="N27" s="14">
        <v>2</v>
      </c>
      <c r="O27" s="14">
        <f>M27</f>
        <v>90</v>
      </c>
      <c r="P27" s="14">
        <f>M27*2</f>
        <v>180</v>
      </c>
      <c r="Q27" s="14">
        <f t="shared" si="0"/>
        <v>776</v>
      </c>
    </row>
    <row r="28" customHeight="1" spans="1:17">
      <c r="A28" s="8">
        <v>26</v>
      </c>
      <c r="B28" s="9">
        <v>581</v>
      </c>
      <c r="C28" s="9" t="s">
        <v>64</v>
      </c>
      <c r="D28" s="9" t="s">
        <v>6</v>
      </c>
      <c r="E28" s="5">
        <v>6</v>
      </c>
      <c r="F28" s="5">
        <v>7</v>
      </c>
      <c r="G28" s="14">
        <v>90</v>
      </c>
      <c r="H28" s="14">
        <v>120</v>
      </c>
      <c r="I28" s="14">
        <f>VLOOKUP(B:B,[1]主表!$F:$H,3,0)</f>
        <v>2</v>
      </c>
      <c r="J28" s="14">
        <f t="shared" si="1"/>
        <v>120</v>
      </c>
      <c r="K28" s="14">
        <f t="shared" si="2"/>
        <v>240</v>
      </c>
      <c r="L28" s="14">
        <v>60</v>
      </c>
      <c r="M28" s="14">
        <v>90</v>
      </c>
      <c r="N28" s="14">
        <v>2</v>
      </c>
      <c r="O28" s="14">
        <f>M28</f>
        <v>90</v>
      </c>
      <c r="P28" s="14">
        <f>M28*2</f>
        <v>180</v>
      </c>
      <c r="Q28" s="14">
        <f t="shared" si="0"/>
        <v>776</v>
      </c>
    </row>
    <row r="29" customHeight="1" spans="1:17">
      <c r="A29" s="8">
        <v>27</v>
      </c>
      <c r="B29" s="9">
        <v>102934</v>
      </c>
      <c r="C29" s="9" t="s">
        <v>65</v>
      </c>
      <c r="D29" s="9" t="s">
        <v>14</v>
      </c>
      <c r="E29" s="5">
        <v>6</v>
      </c>
      <c r="F29" s="5">
        <v>10</v>
      </c>
      <c r="G29" s="14">
        <v>90</v>
      </c>
      <c r="H29" s="14">
        <v>120</v>
      </c>
      <c r="I29" s="14">
        <f>VLOOKUP(B:B,[1]主表!$F:$H,3,0)</f>
        <v>2</v>
      </c>
      <c r="J29" s="14">
        <f t="shared" si="1"/>
        <v>120</v>
      </c>
      <c r="K29" s="14">
        <f t="shared" si="2"/>
        <v>240</v>
      </c>
      <c r="L29" s="14">
        <v>60</v>
      </c>
      <c r="M29" s="14">
        <v>90</v>
      </c>
      <c r="N29" s="14">
        <v>2</v>
      </c>
      <c r="O29" s="14">
        <f>M29</f>
        <v>90</v>
      </c>
      <c r="P29" s="14">
        <f>M29*2</f>
        <v>180</v>
      </c>
      <c r="Q29" s="14">
        <f t="shared" si="0"/>
        <v>800</v>
      </c>
    </row>
    <row r="30" customHeight="1" spans="1:17">
      <c r="A30" s="8">
        <v>28</v>
      </c>
      <c r="B30" s="9">
        <v>359</v>
      </c>
      <c r="C30" s="9" t="s">
        <v>66</v>
      </c>
      <c r="D30" s="9" t="s">
        <v>14</v>
      </c>
      <c r="E30" s="5">
        <v>5</v>
      </c>
      <c r="F30" s="5">
        <v>13</v>
      </c>
      <c r="G30" s="14">
        <v>90</v>
      </c>
      <c r="H30" s="14">
        <v>120</v>
      </c>
      <c r="I30" s="14">
        <f>VLOOKUP(B:B,[1]主表!$F:$H,3,0)</f>
        <v>1</v>
      </c>
      <c r="J30" s="14">
        <f>G30</f>
        <v>90</v>
      </c>
      <c r="K30" s="14">
        <f>G30*1</f>
        <v>90</v>
      </c>
      <c r="L30" s="14">
        <v>60</v>
      </c>
      <c r="M30" s="14">
        <v>90</v>
      </c>
      <c r="N30" s="14">
        <v>1</v>
      </c>
      <c r="O30" s="14">
        <f>L30</f>
        <v>60</v>
      </c>
      <c r="P30" s="16">
        <f>L30*1</f>
        <v>60</v>
      </c>
      <c r="Q30" s="14">
        <f t="shared" si="0"/>
        <v>504</v>
      </c>
    </row>
    <row r="31" customHeight="1" spans="1:17">
      <c r="A31" s="8">
        <v>29</v>
      </c>
      <c r="B31" s="9">
        <v>724</v>
      </c>
      <c r="C31" s="9" t="s">
        <v>67</v>
      </c>
      <c r="D31" s="9" t="s">
        <v>8</v>
      </c>
      <c r="E31" s="5">
        <v>6</v>
      </c>
      <c r="F31" s="5">
        <v>11</v>
      </c>
      <c r="G31" s="14">
        <v>90</v>
      </c>
      <c r="H31" s="14">
        <v>120</v>
      </c>
      <c r="I31" s="14">
        <f>VLOOKUP(B:B,[1]主表!$F:$H,3,0)</f>
        <v>1</v>
      </c>
      <c r="J31" s="14">
        <f>G31</f>
        <v>90</v>
      </c>
      <c r="K31" s="14">
        <f>G31*1</f>
        <v>90</v>
      </c>
      <c r="L31" s="14">
        <v>60</v>
      </c>
      <c r="M31" s="14">
        <v>90</v>
      </c>
      <c r="N31" s="14">
        <v>1</v>
      </c>
      <c r="O31" s="14">
        <f>L31</f>
        <v>60</v>
      </c>
      <c r="P31" s="16">
        <f>L31*1</f>
        <v>60</v>
      </c>
      <c r="Q31" s="14">
        <f t="shared" si="0"/>
        <v>538</v>
      </c>
    </row>
    <row r="32" customHeight="1" spans="1:17">
      <c r="A32" s="8">
        <v>30</v>
      </c>
      <c r="B32" s="9">
        <v>111400</v>
      </c>
      <c r="C32" s="9" t="s">
        <v>68</v>
      </c>
      <c r="D32" s="9" t="s">
        <v>7</v>
      </c>
      <c r="E32" s="5">
        <v>6</v>
      </c>
      <c r="F32" s="5">
        <v>10</v>
      </c>
      <c r="G32" s="14">
        <v>90</v>
      </c>
      <c r="H32" s="14">
        <v>120</v>
      </c>
      <c r="I32" s="14">
        <f>VLOOKUP(B:B,[1]主表!$F:$H,3,0)</f>
        <v>2</v>
      </c>
      <c r="J32" s="14">
        <f>H32</f>
        <v>120</v>
      </c>
      <c r="K32" s="14">
        <f>H32*2</f>
        <v>240</v>
      </c>
      <c r="L32" s="14">
        <v>60</v>
      </c>
      <c r="M32" s="14">
        <v>90</v>
      </c>
      <c r="N32" s="14">
        <v>2</v>
      </c>
      <c r="O32" s="14">
        <f>M32</f>
        <v>90</v>
      </c>
      <c r="P32" s="14">
        <f>M32*2</f>
        <v>180</v>
      </c>
      <c r="Q32" s="14">
        <f t="shared" si="0"/>
        <v>800</v>
      </c>
    </row>
    <row r="33" customHeight="1" spans="1:17">
      <c r="A33" s="8">
        <v>31</v>
      </c>
      <c r="B33" s="9">
        <v>106399</v>
      </c>
      <c r="C33" s="9" t="s">
        <v>69</v>
      </c>
      <c r="D33" s="9" t="s">
        <v>13</v>
      </c>
      <c r="E33" s="5">
        <v>5</v>
      </c>
      <c r="F33" s="5">
        <v>14</v>
      </c>
      <c r="G33" s="14">
        <v>90</v>
      </c>
      <c r="H33" s="14">
        <v>120</v>
      </c>
      <c r="I33" s="14">
        <v>1</v>
      </c>
      <c r="J33" s="14">
        <f>G33</f>
        <v>90</v>
      </c>
      <c r="K33" s="14">
        <f>G33*1</f>
        <v>90</v>
      </c>
      <c r="L33" s="14">
        <v>60</v>
      </c>
      <c r="M33" s="14">
        <v>90</v>
      </c>
      <c r="N33" s="14">
        <v>1</v>
      </c>
      <c r="O33" s="14">
        <f>L33</f>
        <v>60</v>
      </c>
      <c r="P33" s="16">
        <f>L33*1</f>
        <v>60</v>
      </c>
      <c r="Q33" s="14">
        <f t="shared" si="0"/>
        <v>512</v>
      </c>
    </row>
    <row r="34" customHeight="1" spans="1:17">
      <c r="A34" s="8">
        <v>32</v>
      </c>
      <c r="B34" s="9">
        <v>114844</v>
      </c>
      <c r="C34" s="9" t="s">
        <v>70</v>
      </c>
      <c r="D34" s="9" t="s">
        <v>8</v>
      </c>
      <c r="E34" s="5">
        <v>5</v>
      </c>
      <c r="F34" s="5">
        <v>8</v>
      </c>
      <c r="G34" s="14">
        <v>90</v>
      </c>
      <c r="H34" s="14">
        <v>120</v>
      </c>
      <c r="I34" s="14">
        <f>VLOOKUP(B:B,[1]主表!$F:$H,3,0)</f>
        <v>1</v>
      </c>
      <c r="J34" s="14">
        <f>G34</f>
        <v>90</v>
      </c>
      <c r="K34" s="14">
        <f>G34*1</f>
        <v>90</v>
      </c>
      <c r="L34" s="14">
        <v>60</v>
      </c>
      <c r="M34" s="14">
        <v>90</v>
      </c>
      <c r="N34" s="14">
        <v>2</v>
      </c>
      <c r="O34" s="14">
        <f>M34</f>
        <v>90</v>
      </c>
      <c r="P34" s="14">
        <f>M34*2</f>
        <v>180</v>
      </c>
      <c r="Q34" s="14">
        <f t="shared" si="0"/>
        <v>584</v>
      </c>
    </row>
    <row r="35" customHeight="1" spans="1:17">
      <c r="A35" s="8">
        <v>33</v>
      </c>
      <c r="B35" s="9">
        <v>379</v>
      </c>
      <c r="C35" s="9" t="s">
        <v>71</v>
      </c>
      <c r="D35" s="9" t="s">
        <v>14</v>
      </c>
      <c r="E35" s="5">
        <v>6</v>
      </c>
      <c r="F35" s="5">
        <v>13</v>
      </c>
      <c r="G35" s="14">
        <v>90</v>
      </c>
      <c r="H35" s="14">
        <v>120</v>
      </c>
      <c r="I35" s="14">
        <f>VLOOKUP(B:B,[1]主表!$F:$H,3,0)</f>
        <v>2</v>
      </c>
      <c r="J35" s="14">
        <f>H35</f>
        <v>120</v>
      </c>
      <c r="K35" s="14">
        <f>H35*2</f>
        <v>240</v>
      </c>
      <c r="L35" s="14">
        <v>60</v>
      </c>
      <c r="M35" s="14">
        <v>90</v>
      </c>
      <c r="N35" s="14">
        <v>2</v>
      </c>
      <c r="O35" s="14">
        <f>M35</f>
        <v>90</v>
      </c>
      <c r="P35" s="14">
        <f>M35*2</f>
        <v>180</v>
      </c>
      <c r="Q35" s="14">
        <f t="shared" si="0"/>
        <v>824</v>
      </c>
    </row>
    <row r="36" customHeight="1" spans="1:17">
      <c r="A36" s="8">
        <v>34</v>
      </c>
      <c r="B36" s="9">
        <v>578</v>
      </c>
      <c r="C36" s="9" t="s">
        <v>72</v>
      </c>
      <c r="D36" s="9" t="s">
        <v>6</v>
      </c>
      <c r="E36" s="5">
        <v>6</v>
      </c>
      <c r="F36" s="5">
        <v>6</v>
      </c>
      <c r="G36" s="14">
        <v>90</v>
      </c>
      <c r="H36" s="14">
        <v>120</v>
      </c>
      <c r="I36" s="14">
        <f>VLOOKUP(B:B,[1]主表!$F:$H,3,0)</f>
        <v>2</v>
      </c>
      <c r="J36" s="14">
        <f>H36</f>
        <v>120</v>
      </c>
      <c r="K36" s="14">
        <f>H36*2</f>
        <v>240</v>
      </c>
      <c r="L36" s="14">
        <v>60</v>
      </c>
      <c r="M36" s="14">
        <v>90</v>
      </c>
      <c r="N36" s="14">
        <v>2</v>
      </c>
      <c r="O36" s="14">
        <f>M36</f>
        <v>90</v>
      </c>
      <c r="P36" s="14">
        <f>M36*2</f>
        <v>180</v>
      </c>
      <c r="Q36" s="14">
        <f t="shared" ref="Q36:Q67" si="3">E36*50+F36*8+K36+P36</f>
        <v>768</v>
      </c>
    </row>
    <row r="37" customHeight="1" spans="1:17">
      <c r="A37" s="8">
        <v>35</v>
      </c>
      <c r="B37" s="9">
        <v>712</v>
      </c>
      <c r="C37" s="9" t="s">
        <v>73</v>
      </c>
      <c r="D37" s="9" t="s">
        <v>10</v>
      </c>
      <c r="E37" s="5">
        <v>6</v>
      </c>
      <c r="F37" s="5">
        <v>13</v>
      </c>
      <c r="G37" s="14">
        <v>90</v>
      </c>
      <c r="H37" s="14">
        <v>120</v>
      </c>
      <c r="I37" s="14">
        <f>VLOOKUP(B:B,[1]主表!$F:$H,3,0)</f>
        <v>1</v>
      </c>
      <c r="J37" s="14">
        <f>G37</f>
        <v>90</v>
      </c>
      <c r="K37" s="14">
        <f>G37*1</f>
        <v>90</v>
      </c>
      <c r="L37" s="14">
        <v>60</v>
      </c>
      <c r="M37" s="14">
        <v>90</v>
      </c>
      <c r="N37" s="14">
        <v>1</v>
      </c>
      <c r="O37" s="14">
        <f>L37</f>
        <v>60</v>
      </c>
      <c r="P37" s="16">
        <f>L37*1</f>
        <v>60</v>
      </c>
      <c r="Q37" s="14">
        <f t="shared" si="3"/>
        <v>554</v>
      </c>
    </row>
    <row r="38" customHeight="1" spans="1:17">
      <c r="A38" s="8">
        <v>36</v>
      </c>
      <c r="B38" s="9">
        <v>747</v>
      </c>
      <c r="C38" s="9" t="s">
        <v>74</v>
      </c>
      <c r="D38" s="9" t="s">
        <v>8</v>
      </c>
      <c r="E38" s="5">
        <v>5</v>
      </c>
      <c r="F38" s="5">
        <v>8</v>
      </c>
      <c r="G38" s="5">
        <v>60</v>
      </c>
      <c r="H38" s="5">
        <v>90</v>
      </c>
      <c r="I38" s="14">
        <f>VLOOKUP(B:B,[1]主表!$F:$H,3,0)</f>
        <v>2</v>
      </c>
      <c r="J38" s="14">
        <f>H38</f>
        <v>90</v>
      </c>
      <c r="K38" s="14">
        <f>H38*2</f>
        <v>180</v>
      </c>
      <c r="L38" s="5">
        <v>45</v>
      </c>
      <c r="M38" s="5">
        <v>60</v>
      </c>
      <c r="N38" s="14">
        <v>2</v>
      </c>
      <c r="O38" s="14">
        <f>M38</f>
        <v>60</v>
      </c>
      <c r="P38" s="14">
        <f>M38*2</f>
        <v>120</v>
      </c>
      <c r="Q38" s="14">
        <f t="shared" si="3"/>
        <v>614</v>
      </c>
    </row>
    <row r="39" customHeight="1" spans="1:17">
      <c r="A39" s="8">
        <v>37</v>
      </c>
      <c r="B39" s="9">
        <v>709</v>
      </c>
      <c r="C39" s="9" t="s">
        <v>75</v>
      </c>
      <c r="D39" s="9" t="s">
        <v>6</v>
      </c>
      <c r="E39" s="5">
        <v>5</v>
      </c>
      <c r="F39" s="5">
        <v>8</v>
      </c>
      <c r="G39" s="5">
        <v>61</v>
      </c>
      <c r="H39" s="5">
        <v>91</v>
      </c>
      <c r="I39" s="14">
        <f>VLOOKUP(B:B,[1]主表!$F:$H,3,0)</f>
        <v>1</v>
      </c>
      <c r="J39" s="14">
        <f>G39</f>
        <v>61</v>
      </c>
      <c r="K39" s="14">
        <f>G39*1</f>
        <v>61</v>
      </c>
      <c r="L39" s="5">
        <v>45</v>
      </c>
      <c r="M39" s="5">
        <v>60</v>
      </c>
      <c r="N39" s="14">
        <v>2</v>
      </c>
      <c r="O39" s="14">
        <f>M39</f>
        <v>60</v>
      </c>
      <c r="P39" s="14">
        <f>M39*2</f>
        <v>120</v>
      </c>
      <c r="Q39" s="14">
        <f t="shared" si="3"/>
        <v>495</v>
      </c>
    </row>
    <row r="40" customHeight="1" spans="1:17">
      <c r="A40" s="8">
        <v>38</v>
      </c>
      <c r="B40" s="9">
        <v>513</v>
      </c>
      <c r="C40" s="9" t="s">
        <v>76</v>
      </c>
      <c r="D40" s="9" t="s">
        <v>14</v>
      </c>
      <c r="E40" s="5">
        <v>6</v>
      </c>
      <c r="F40" s="5">
        <v>13</v>
      </c>
      <c r="G40" s="5">
        <v>62</v>
      </c>
      <c r="H40" s="5">
        <v>92</v>
      </c>
      <c r="I40" s="14">
        <v>1</v>
      </c>
      <c r="J40" s="14">
        <f>G40</f>
        <v>62</v>
      </c>
      <c r="K40" s="14">
        <f>G40*1</f>
        <v>62</v>
      </c>
      <c r="L40" s="5">
        <v>45</v>
      </c>
      <c r="M40" s="5">
        <v>60</v>
      </c>
      <c r="N40" s="14">
        <v>1</v>
      </c>
      <c r="O40" s="14">
        <f>L40</f>
        <v>45</v>
      </c>
      <c r="P40" s="16">
        <f>L40*1</f>
        <v>45</v>
      </c>
      <c r="Q40" s="14">
        <f t="shared" si="3"/>
        <v>511</v>
      </c>
    </row>
    <row r="41" customHeight="1" spans="1:17">
      <c r="A41" s="8">
        <v>39</v>
      </c>
      <c r="B41" s="9">
        <v>377</v>
      </c>
      <c r="C41" s="9" t="s">
        <v>77</v>
      </c>
      <c r="D41" s="9" t="s">
        <v>10</v>
      </c>
      <c r="E41" s="5">
        <v>6</v>
      </c>
      <c r="F41" s="5">
        <v>10</v>
      </c>
      <c r="G41" s="5">
        <v>63</v>
      </c>
      <c r="H41" s="5">
        <v>93</v>
      </c>
      <c r="I41" s="14">
        <f>VLOOKUP(B:B,[1]主表!$F:$H,3,0)</f>
        <v>1</v>
      </c>
      <c r="J41" s="14">
        <f>G41</f>
        <v>63</v>
      </c>
      <c r="K41" s="14">
        <f>G41*1</f>
        <v>63</v>
      </c>
      <c r="L41" s="5">
        <v>45</v>
      </c>
      <c r="M41" s="5">
        <v>60</v>
      </c>
      <c r="N41" s="14">
        <v>1</v>
      </c>
      <c r="O41" s="14">
        <f>L41</f>
        <v>45</v>
      </c>
      <c r="P41" s="16">
        <f>L41*1</f>
        <v>45</v>
      </c>
      <c r="Q41" s="14">
        <f t="shared" si="3"/>
        <v>488</v>
      </c>
    </row>
    <row r="42" customHeight="1" spans="1:17">
      <c r="A42" s="8">
        <v>40</v>
      </c>
      <c r="B42" s="9">
        <v>514</v>
      </c>
      <c r="C42" s="9" t="s">
        <v>78</v>
      </c>
      <c r="D42" s="9" t="s">
        <v>15</v>
      </c>
      <c r="E42" s="5">
        <v>6</v>
      </c>
      <c r="F42" s="5">
        <v>10</v>
      </c>
      <c r="G42" s="5">
        <v>64</v>
      </c>
      <c r="H42" s="5">
        <v>94</v>
      </c>
      <c r="I42" s="14">
        <f>VLOOKUP(B:B,[1]主表!$F:$H,3,0)</f>
        <v>2</v>
      </c>
      <c r="J42" s="14">
        <f>H42</f>
        <v>94</v>
      </c>
      <c r="K42" s="14">
        <f>H42*2</f>
        <v>188</v>
      </c>
      <c r="L42" s="5">
        <v>45</v>
      </c>
      <c r="M42" s="5">
        <v>60</v>
      </c>
      <c r="N42" s="14">
        <v>2</v>
      </c>
      <c r="O42" s="14">
        <f>M42</f>
        <v>60</v>
      </c>
      <c r="P42" s="14">
        <f>M42*2</f>
        <v>120</v>
      </c>
      <c r="Q42" s="14">
        <f t="shared" si="3"/>
        <v>688</v>
      </c>
    </row>
    <row r="43" customHeight="1" spans="1:17">
      <c r="A43" s="8">
        <v>41</v>
      </c>
      <c r="B43" s="9">
        <v>118074</v>
      </c>
      <c r="C43" s="9" t="s">
        <v>79</v>
      </c>
      <c r="D43" s="9" t="s">
        <v>10</v>
      </c>
      <c r="E43" s="5">
        <v>5</v>
      </c>
      <c r="F43" s="5">
        <v>6</v>
      </c>
      <c r="G43" s="5">
        <v>65</v>
      </c>
      <c r="H43" s="5">
        <v>95</v>
      </c>
      <c r="I43" s="14">
        <f>VLOOKUP(B:B,[1]主表!$F:$H,3,0)</f>
        <v>1</v>
      </c>
      <c r="J43" s="14">
        <f>G43</f>
        <v>65</v>
      </c>
      <c r="K43" s="14">
        <f>G43*1</f>
        <v>65</v>
      </c>
      <c r="L43" s="5">
        <v>45</v>
      </c>
      <c r="M43" s="5">
        <v>60</v>
      </c>
      <c r="N43" s="14">
        <v>1</v>
      </c>
      <c r="O43" s="14">
        <f>L43</f>
        <v>45</v>
      </c>
      <c r="P43" s="16">
        <f>L43*1</f>
        <v>45</v>
      </c>
      <c r="Q43" s="14">
        <f t="shared" si="3"/>
        <v>408</v>
      </c>
    </row>
    <row r="44" customHeight="1" spans="1:17">
      <c r="A44" s="8">
        <v>42</v>
      </c>
      <c r="B44" s="9">
        <v>105267</v>
      </c>
      <c r="C44" s="9" t="s">
        <v>80</v>
      </c>
      <c r="D44" s="9" t="s">
        <v>14</v>
      </c>
      <c r="E44" s="5">
        <v>5</v>
      </c>
      <c r="F44" s="5">
        <v>8</v>
      </c>
      <c r="G44" s="5">
        <v>66</v>
      </c>
      <c r="H44" s="5">
        <v>96</v>
      </c>
      <c r="I44" s="14">
        <f>VLOOKUP(B:B,[1]主表!$F:$H,3,0)</f>
        <v>1</v>
      </c>
      <c r="J44" s="14">
        <f>G44</f>
        <v>66</v>
      </c>
      <c r="K44" s="14">
        <f>G44*1</f>
        <v>66</v>
      </c>
      <c r="L44" s="5">
        <v>45</v>
      </c>
      <c r="M44" s="5">
        <v>60</v>
      </c>
      <c r="N44" s="14">
        <v>1</v>
      </c>
      <c r="O44" s="14">
        <f>L44</f>
        <v>45</v>
      </c>
      <c r="P44" s="16">
        <f>L44*1</f>
        <v>45</v>
      </c>
      <c r="Q44" s="14">
        <f t="shared" si="3"/>
        <v>425</v>
      </c>
    </row>
    <row r="45" customHeight="1" spans="1:17">
      <c r="A45" s="8">
        <v>43</v>
      </c>
      <c r="B45" s="9">
        <v>106569</v>
      </c>
      <c r="C45" s="9" t="s">
        <v>81</v>
      </c>
      <c r="D45" s="9" t="s">
        <v>14</v>
      </c>
      <c r="E45" s="5">
        <v>5</v>
      </c>
      <c r="F45" s="5">
        <v>8</v>
      </c>
      <c r="G45" s="5">
        <v>67</v>
      </c>
      <c r="H45" s="5">
        <v>97</v>
      </c>
      <c r="I45" s="14">
        <f>VLOOKUP(B:B,[1]主表!$F:$H,3,0)</f>
        <v>1</v>
      </c>
      <c r="J45" s="14">
        <f>G45</f>
        <v>67</v>
      </c>
      <c r="K45" s="14">
        <f>G45*1</f>
        <v>67</v>
      </c>
      <c r="L45" s="5">
        <v>45</v>
      </c>
      <c r="M45" s="5">
        <v>60</v>
      </c>
      <c r="N45" s="14">
        <v>1</v>
      </c>
      <c r="O45" s="14">
        <f>L45</f>
        <v>45</v>
      </c>
      <c r="P45" s="16">
        <f>L45*1</f>
        <v>45</v>
      </c>
      <c r="Q45" s="14">
        <f t="shared" si="3"/>
        <v>426</v>
      </c>
    </row>
    <row r="46" customHeight="1" spans="1:17">
      <c r="A46" s="8">
        <v>44</v>
      </c>
      <c r="B46" s="9">
        <v>103198</v>
      </c>
      <c r="C46" s="9" t="s">
        <v>82</v>
      </c>
      <c r="D46" s="9" t="s">
        <v>14</v>
      </c>
      <c r="E46" s="5">
        <v>5</v>
      </c>
      <c r="F46" s="5">
        <v>8</v>
      </c>
      <c r="G46" s="5">
        <v>68</v>
      </c>
      <c r="H46" s="5">
        <v>98</v>
      </c>
      <c r="I46" s="14">
        <f>VLOOKUP(B:B,[1]主表!$F:$H,3,0)</f>
        <v>1</v>
      </c>
      <c r="J46" s="14">
        <f>G46</f>
        <v>68</v>
      </c>
      <c r="K46" s="14">
        <f>G46*1</f>
        <v>68</v>
      </c>
      <c r="L46" s="5">
        <v>45</v>
      </c>
      <c r="M46" s="5">
        <v>60</v>
      </c>
      <c r="N46" s="14">
        <v>1</v>
      </c>
      <c r="O46" s="14">
        <f>L46</f>
        <v>45</v>
      </c>
      <c r="P46" s="16">
        <f>L46*1</f>
        <v>45</v>
      </c>
      <c r="Q46" s="14">
        <f t="shared" si="3"/>
        <v>427</v>
      </c>
    </row>
    <row r="47" customHeight="1" spans="1:17">
      <c r="A47" s="8">
        <v>45</v>
      </c>
      <c r="B47" s="9">
        <v>54</v>
      </c>
      <c r="C47" s="9" t="s">
        <v>83</v>
      </c>
      <c r="D47" s="9" t="s">
        <v>9</v>
      </c>
      <c r="E47" s="5">
        <v>5</v>
      </c>
      <c r="F47" s="5">
        <v>23</v>
      </c>
      <c r="G47" s="5">
        <v>69</v>
      </c>
      <c r="H47" s="5">
        <v>99</v>
      </c>
      <c r="I47" s="14">
        <f>VLOOKUP(B:B,[1]主表!$F:$H,3,0)</f>
        <v>2</v>
      </c>
      <c r="J47" s="14">
        <f>H47</f>
        <v>99</v>
      </c>
      <c r="K47" s="14">
        <f>H47*2</f>
        <v>198</v>
      </c>
      <c r="L47" s="5">
        <v>45</v>
      </c>
      <c r="M47" s="5">
        <v>60</v>
      </c>
      <c r="N47" s="14">
        <v>2</v>
      </c>
      <c r="O47" s="14">
        <f>M47</f>
        <v>60</v>
      </c>
      <c r="P47" s="14">
        <f>M47*2</f>
        <v>120</v>
      </c>
      <c r="Q47" s="14">
        <f t="shared" si="3"/>
        <v>752</v>
      </c>
    </row>
    <row r="48" customHeight="1" spans="1:17">
      <c r="A48" s="8">
        <v>46</v>
      </c>
      <c r="B48" s="9">
        <v>114622</v>
      </c>
      <c r="C48" s="9" t="s">
        <v>84</v>
      </c>
      <c r="D48" s="9" t="s">
        <v>6</v>
      </c>
      <c r="E48" s="5">
        <v>5</v>
      </c>
      <c r="F48" s="5">
        <v>8</v>
      </c>
      <c r="G48" s="5">
        <v>70</v>
      </c>
      <c r="H48" s="5">
        <v>100</v>
      </c>
      <c r="I48" s="14">
        <f>VLOOKUP(B:B,[1]主表!$F:$H,3,0)</f>
        <v>2</v>
      </c>
      <c r="J48" s="14">
        <f>H48</f>
        <v>100</v>
      </c>
      <c r="K48" s="14">
        <f>H48*2</f>
        <v>200</v>
      </c>
      <c r="L48" s="5">
        <v>45</v>
      </c>
      <c r="M48" s="5">
        <v>60</v>
      </c>
      <c r="N48" s="14">
        <v>2</v>
      </c>
      <c r="O48" s="14">
        <f>M48</f>
        <v>60</v>
      </c>
      <c r="P48" s="14">
        <f>M48*2</f>
        <v>120</v>
      </c>
      <c r="Q48" s="14">
        <f t="shared" si="3"/>
        <v>634</v>
      </c>
    </row>
    <row r="49" customHeight="1" spans="1:17">
      <c r="A49" s="8">
        <v>47</v>
      </c>
      <c r="B49" s="9">
        <v>108277</v>
      </c>
      <c r="C49" s="9" t="s">
        <v>85</v>
      </c>
      <c r="D49" s="9" t="s">
        <v>14</v>
      </c>
      <c r="E49" s="5">
        <v>5</v>
      </c>
      <c r="F49" s="5">
        <v>8</v>
      </c>
      <c r="G49" s="5">
        <v>71</v>
      </c>
      <c r="H49" s="5">
        <v>101</v>
      </c>
      <c r="I49" s="14">
        <f>VLOOKUP(B:B,[1]主表!$F:$H,3,0)</f>
        <v>1</v>
      </c>
      <c r="J49" s="14">
        <f>G49</f>
        <v>71</v>
      </c>
      <c r="K49" s="14">
        <f>G49*1</f>
        <v>71</v>
      </c>
      <c r="L49" s="5">
        <v>45</v>
      </c>
      <c r="M49" s="5">
        <v>60</v>
      </c>
      <c r="N49" s="14">
        <v>1</v>
      </c>
      <c r="O49" s="14">
        <f>L49</f>
        <v>45</v>
      </c>
      <c r="P49" s="16">
        <f>L49*1</f>
        <v>45</v>
      </c>
      <c r="Q49" s="14">
        <f t="shared" si="3"/>
        <v>430</v>
      </c>
    </row>
    <row r="50" customHeight="1" spans="1:17">
      <c r="A50" s="8">
        <v>48</v>
      </c>
      <c r="B50" s="9">
        <v>726</v>
      </c>
      <c r="C50" s="9" t="s">
        <v>86</v>
      </c>
      <c r="D50" s="9" t="s">
        <v>14</v>
      </c>
      <c r="E50" s="5">
        <v>5</v>
      </c>
      <c r="F50" s="5">
        <v>8</v>
      </c>
      <c r="G50" s="5">
        <v>72</v>
      </c>
      <c r="H50" s="5">
        <v>102</v>
      </c>
      <c r="I50" s="14">
        <f>VLOOKUP(B:B,[1]主表!$F:$H,3,0)</f>
        <v>2</v>
      </c>
      <c r="J50" s="14">
        <f>H50</f>
        <v>102</v>
      </c>
      <c r="K50" s="14">
        <f>H50*2</f>
        <v>204</v>
      </c>
      <c r="L50" s="5">
        <v>45</v>
      </c>
      <c r="M50" s="5">
        <v>60</v>
      </c>
      <c r="N50" s="14">
        <v>2</v>
      </c>
      <c r="O50" s="14">
        <f>M50</f>
        <v>60</v>
      </c>
      <c r="P50" s="14">
        <f>M50*2</f>
        <v>120</v>
      </c>
      <c r="Q50" s="14">
        <f t="shared" si="3"/>
        <v>638</v>
      </c>
    </row>
    <row r="51" customHeight="1" spans="1:17">
      <c r="A51" s="8">
        <v>49</v>
      </c>
      <c r="B51" s="9">
        <v>598</v>
      </c>
      <c r="C51" s="9" t="s">
        <v>87</v>
      </c>
      <c r="D51" s="9" t="s">
        <v>8</v>
      </c>
      <c r="E51" s="5">
        <v>5</v>
      </c>
      <c r="F51" s="5">
        <v>16</v>
      </c>
      <c r="G51" s="5">
        <v>73</v>
      </c>
      <c r="H51" s="5">
        <v>103</v>
      </c>
      <c r="I51" s="14">
        <f>VLOOKUP(B:B,[1]主表!$F:$H,3,0)</f>
        <v>1</v>
      </c>
      <c r="J51" s="14">
        <f t="shared" ref="J51:J59" si="4">G51</f>
        <v>73</v>
      </c>
      <c r="K51" s="14">
        <f t="shared" ref="K51:K59" si="5">G51*1</f>
        <v>73</v>
      </c>
      <c r="L51" s="5">
        <v>45</v>
      </c>
      <c r="M51" s="5">
        <v>60</v>
      </c>
      <c r="N51" s="14">
        <v>1</v>
      </c>
      <c r="O51" s="14">
        <f>L51</f>
        <v>45</v>
      </c>
      <c r="P51" s="16">
        <f>L51*1</f>
        <v>45</v>
      </c>
      <c r="Q51" s="14">
        <f t="shared" si="3"/>
        <v>496</v>
      </c>
    </row>
    <row r="52" customHeight="1" spans="1:17">
      <c r="A52" s="8">
        <v>50</v>
      </c>
      <c r="B52" s="9">
        <v>746</v>
      </c>
      <c r="C52" s="9" t="s">
        <v>88</v>
      </c>
      <c r="D52" s="9" t="s">
        <v>7</v>
      </c>
      <c r="E52" s="5">
        <v>5</v>
      </c>
      <c r="F52" s="5">
        <v>8</v>
      </c>
      <c r="G52" s="5">
        <v>74</v>
      </c>
      <c r="H52" s="5">
        <v>104</v>
      </c>
      <c r="I52" s="14">
        <f>VLOOKUP(B:B,[1]主表!$F:$H,3,0)</f>
        <v>1</v>
      </c>
      <c r="J52" s="14">
        <f t="shared" si="4"/>
        <v>74</v>
      </c>
      <c r="K52" s="14">
        <f t="shared" si="5"/>
        <v>74</v>
      </c>
      <c r="L52" s="5">
        <v>45</v>
      </c>
      <c r="M52" s="5">
        <v>60</v>
      </c>
      <c r="N52" s="14">
        <v>2</v>
      </c>
      <c r="O52" s="14">
        <f>M52</f>
        <v>60</v>
      </c>
      <c r="P52" s="14">
        <f>M52*2</f>
        <v>120</v>
      </c>
      <c r="Q52" s="14">
        <f t="shared" si="3"/>
        <v>508</v>
      </c>
    </row>
    <row r="53" customHeight="1" spans="1:17">
      <c r="A53" s="8">
        <v>51</v>
      </c>
      <c r="B53" s="9">
        <v>111219</v>
      </c>
      <c r="C53" s="9" t="s">
        <v>89</v>
      </c>
      <c r="D53" s="9" t="s">
        <v>14</v>
      </c>
      <c r="E53" s="5">
        <v>5</v>
      </c>
      <c r="F53" s="5">
        <v>8</v>
      </c>
      <c r="G53" s="5">
        <v>75</v>
      </c>
      <c r="H53" s="5">
        <v>105</v>
      </c>
      <c r="I53" s="14">
        <v>1</v>
      </c>
      <c r="J53" s="14">
        <f t="shared" si="4"/>
        <v>75</v>
      </c>
      <c r="K53" s="14">
        <f t="shared" si="5"/>
        <v>75</v>
      </c>
      <c r="L53" s="5">
        <v>45</v>
      </c>
      <c r="M53" s="5">
        <v>60</v>
      </c>
      <c r="N53" s="14">
        <v>1</v>
      </c>
      <c r="O53" s="14">
        <f>L53</f>
        <v>45</v>
      </c>
      <c r="P53" s="16">
        <f>L53*1</f>
        <v>45</v>
      </c>
      <c r="Q53" s="14">
        <f t="shared" si="3"/>
        <v>434</v>
      </c>
    </row>
    <row r="54" customHeight="1" spans="1:17">
      <c r="A54" s="8">
        <v>52</v>
      </c>
      <c r="B54" s="9">
        <v>515</v>
      </c>
      <c r="C54" s="9" t="s">
        <v>90</v>
      </c>
      <c r="D54" s="9" t="s">
        <v>8</v>
      </c>
      <c r="E54" s="5">
        <v>5</v>
      </c>
      <c r="F54" s="5">
        <v>8</v>
      </c>
      <c r="G54" s="5">
        <v>76</v>
      </c>
      <c r="H54" s="5">
        <v>106</v>
      </c>
      <c r="I54" s="14">
        <f>VLOOKUP(B:B,[1]主表!$F:$H,3,0)</f>
        <v>1</v>
      </c>
      <c r="J54" s="14">
        <f t="shared" si="4"/>
        <v>76</v>
      </c>
      <c r="K54" s="14">
        <f t="shared" si="5"/>
        <v>76</v>
      </c>
      <c r="L54" s="5">
        <v>45</v>
      </c>
      <c r="M54" s="5">
        <v>60</v>
      </c>
      <c r="N54" s="14">
        <v>2</v>
      </c>
      <c r="O54" s="14">
        <f>M54</f>
        <v>60</v>
      </c>
      <c r="P54" s="14">
        <f>M54*2</f>
        <v>120</v>
      </c>
      <c r="Q54" s="14">
        <f t="shared" si="3"/>
        <v>510</v>
      </c>
    </row>
    <row r="55" customHeight="1" spans="1:17">
      <c r="A55" s="8">
        <v>53</v>
      </c>
      <c r="B55" s="9">
        <v>102565</v>
      </c>
      <c r="C55" s="9" t="s">
        <v>91</v>
      </c>
      <c r="D55" s="9" t="s">
        <v>14</v>
      </c>
      <c r="E55" s="5">
        <v>5</v>
      </c>
      <c r="F55" s="5">
        <v>7</v>
      </c>
      <c r="G55" s="5">
        <v>77</v>
      </c>
      <c r="H55" s="5">
        <v>107</v>
      </c>
      <c r="I55" s="14">
        <f>VLOOKUP(B:B,[1]主表!$F:$H,3,0)</f>
        <v>1</v>
      </c>
      <c r="J55" s="14">
        <f t="shared" si="4"/>
        <v>77</v>
      </c>
      <c r="K55" s="14">
        <f t="shared" si="5"/>
        <v>77</v>
      </c>
      <c r="L55" s="5">
        <v>45</v>
      </c>
      <c r="M55" s="5">
        <v>60</v>
      </c>
      <c r="N55" s="14">
        <v>1</v>
      </c>
      <c r="O55" s="14">
        <f>L55</f>
        <v>45</v>
      </c>
      <c r="P55" s="16">
        <f>L55*1</f>
        <v>45</v>
      </c>
      <c r="Q55" s="14">
        <f t="shared" si="3"/>
        <v>428</v>
      </c>
    </row>
    <row r="56" customHeight="1" spans="1:17">
      <c r="A56" s="8">
        <v>54</v>
      </c>
      <c r="B56" s="9">
        <v>106485</v>
      </c>
      <c r="C56" s="9" t="s">
        <v>92</v>
      </c>
      <c r="D56" s="9" t="s">
        <v>12</v>
      </c>
      <c r="E56" s="5">
        <v>3</v>
      </c>
      <c r="F56" s="5">
        <v>4</v>
      </c>
      <c r="G56" s="5">
        <v>78</v>
      </c>
      <c r="H56" s="5">
        <v>108</v>
      </c>
      <c r="I56" s="14">
        <f>VLOOKUP(B:B,[1]主表!$F:$H,3,0)</f>
        <v>1</v>
      </c>
      <c r="J56" s="14">
        <f t="shared" si="4"/>
        <v>78</v>
      </c>
      <c r="K56" s="14">
        <f t="shared" si="5"/>
        <v>78</v>
      </c>
      <c r="L56" s="5">
        <v>45</v>
      </c>
      <c r="M56" s="5">
        <v>60</v>
      </c>
      <c r="N56" s="14">
        <v>1</v>
      </c>
      <c r="O56" s="14">
        <f>L56</f>
        <v>45</v>
      </c>
      <c r="P56" s="16">
        <f>L56*1</f>
        <v>45</v>
      </c>
      <c r="Q56" s="14">
        <f t="shared" si="3"/>
        <v>305</v>
      </c>
    </row>
    <row r="57" customHeight="1" spans="1:17">
      <c r="A57" s="8">
        <v>55</v>
      </c>
      <c r="B57" s="9">
        <v>721</v>
      </c>
      <c r="C57" s="9" t="s">
        <v>93</v>
      </c>
      <c r="D57" s="9" t="s">
        <v>7</v>
      </c>
      <c r="E57" s="5">
        <v>5</v>
      </c>
      <c r="F57" s="5">
        <v>8</v>
      </c>
      <c r="G57" s="5">
        <v>79</v>
      </c>
      <c r="H57" s="5">
        <v>109</v>
      </c>
      <c r="I57" s="14">
        <f>VLOOKUP(B:B,[1]主表!$F:$H,3,0)</f>
        <v>1</v>
      </c>
      <c r="J57" s="14">
        <f t="shared" si="4"/>
        <v>79</v>
      </c>
      <c r="K57" s="14">
        <f t="shared" si="5"/>
        <v>79</v>
      </c>
      <c r="L57" s="5">
        <v>45</v>
      </c>
      <c r="M57" s="5">
        <v>60</v>
      </c>
      <c r="N57" s="14">
        <v>1</v>
      </c>
      <c r="O57" s="14">
        <f>L57</f>
        <v>45</v>
      </c>
      <c r="P57" s="16">
        <f>L57*1</f>
        <v>45</v>
      </c>
      <c r="Q57" s="14">
        <f t="shared" si="3"/>
        <v>438</v>
      </c>
    </row>
    <row r="58" customHeight="1" spans="1:17">
      <c r="A58" s="8">
        <v>56</v>
      </c>
      <c r="B58" s="9">
        <v>105910</v>
      </c>
      <c r="C58" s="9" t="s">
        <v>94</v>
      </c>
      <c r="D58" s="9" t="s">
        <v>14</v>
      </c>
      <c r="E58" s="5">
        <v>5</v>
      </c>
      <c r="F58" s="5">
        <v>8</v>
      </c>
      <c r="G58" s="5">
        <v>80</v>
      </c>
      <c r="H58" s="5">
        <v>110</v>
      </c>
      <c r="I58" s="14">
        <f>VLOOKUP(B:B,[1]主表!$F:$H,3,0)</f>
        <v>1</v>
      </c>
      <c r="J58" s="14">
        <f t="shared" si="4"/>
        <v>80</v>
      </c>
      <c r="K58" s="14">
        <f t="shared" si="5"/>
        <v>80</v>
      </c>
      <c r="L58" s="5">
        <v>45</v>
      </c>
      <c r="M58" s="5">
        <v>60</v>
      </c>
      <c r="N58" s="14">
        <v>1</v>
      </c>
      <c r="O58" s="14">
        <f>L58</f>
        <v>45</v>
      </c>
      <c r="P58" s="16">
        <f>L58*1</f>
        <v>45</v>
      </c>
      <c r="Q58" s="14">
        <f t="shared" si="3"/>
        <v>439</v>
      </c>
    </row>
    <row r="59" customHeight="1" spans="1:17">
      <c r="A59" s="8">
        <v>57</v>
      </c>
      <c r="B59" s="9">
        <v>355</v>
      </c>
      <c r="C59" s="9" t="s">
        <v>95</v>
      </c>
      <c r="D59" s="9" t="s">
        <v>8</v>
      </c>
      <c r="E59" s="5">
        <v>5</v>
      </c>
      <c r="F59" s="5">
        <v>16</v>
      </c>
      <c r="G59" s="5">
        <v>81</v>
      </c>
      <c r="H59" s="5">
        <v>111</v>
      </c>
      <c r="I59" s="14">
        <v>1</v>
      </c>
      <c r="J59" s="14">
        <f t="shared" si="4"/>
        <v>81</v>
      </c>
      <c r="K59" s="14">
        <f t="shared" si="5"/>
        <v>81</v>
      </c>
      <c r="L59" s="5">
        <v>45</v>
      </c>
      <c r="M59" s="5">
        <v>60</v>
      </c>
      <c r="N59" s="14">
        <v>1</v>
      </c>
      <c r="O59" s="14">
        <f>L59</f>
        <v>45</v>
      </c>
      <c r="P59" s="16">
        <f>L59*1</f>
        <v>45</v>
      </c>
      <c r="Q59" s="14">
        <f t="shared" si="3"/>
        <v>504</v>
      </c>
    </row>
    <row r="60" customHeight="1" spans="1:17">
      <c r="A60" s="8">
        <v>58</v>
      </c>
      <c r="B60" s="9">
        <v>717</v>
      </c>
      <c r="C60" s="9" t="s">
        <v>96</v>
      </c>
      <c r="D60" s="9" t="s">
        <v>7</v>
      </c>
      <c r="E60" s="5">
        <v>5</v>
      </c>
      <c r="F60" s="5">
        <v>7</v>
      </c>
      <c r="G60" s="5">
        <v>82</v>
      </c>
      <c r="H60" s="5">
        <v>112</v>
      </c>
      <c r="I60" s="14">
        <f>VLOOKUP(B:B,[1]主表!$F:$H,3,0)</f>
        <v>2</v>
      </c>
      <c r="J60" s="14">
        <f>H60</f>
        <v>112</v>
      </c>
      <c r="K60" s="14">
        <f>H60*2</f>
        <v>224</v>
      </c>
      <c r="L60" s="5">
        <v>45</v>
      </c>
      <c r="M60" s="5">
        <v>60</v>
      </c>
      <c r="N60" s="14">
        <v>2</v>
      </c>
      <c r="O60" s="14">
        <f>M60</f>
        <v>60</v>
      </c>
      <c r="P60" s="14">
        <f>M60*2</f>
        <v>120</v>
      </c>
      <c r="Q60" s="14">
        <f t="shared" si="3"/>
        <v>650</v>
      </c>
    </row>
    <row r="61" customHeight="1" spans="1:17">
      <c r="A61" s="8">
        <v>59</v>
      </c>
      <c r="B61" s="9">
        <v>311</v>
      </c>
      <c r="C61" s="9" t="s">
        <v>97</v>
      </c>
      <c r="D61" s="9" t="s">
        <v>6</v>
      </c>
      <c r="E61" s="5">
        <v>3</v>
      </c>
      <c r="F61" s="5">
        <v>13</v>
      </c>
      <c r="G61" s="5">
        <v>83</v>
      </c>
      <c r="H61" s="5">
        <v>113</v>
      </c>
      <c r="I61" s="14">
        <f>VLOOKUP(B:B,[1]主表!$F:$H,3,0)</f>
        <v>2</v>
      </c>
      <c r="J61" s="14">
        <f>H61</f>
        <v>113</v>
      </c>
      <c r="K61" s="14">
        <f>H61*2</f>
        <v>226</v>
      </c>
      <c r="L61" s="5">
        <v>45</v>
      </c>
      <c r="M61" s="5">
        <v>60</v>
      </c>
      <c r="N61" s="14">
        <v>2</v>
      </c>
      <c r="O61" s="14">
        <f>M61</f>
        <v>60</v>
      </c>
      <c r="P61" s="14">
        <f>M61*2</f>
        <v>120</v>
      </c>
      <c r="Q61" s="14">
        <f t="shared" si="3"/>
        <v>600</v>
      </c>
    </row>
    <row r="62" customHeight="1" spans="1:17">
      <c r="A62" s="8">
        <v>60</v>
      </c>
      <c r="B62" s="9">
        <v>101453</v>
      </c>
      <c r="C62" s="9" t="s">
        <v>98</v>
      </c>
      <c r="D62" s="9" t="s">
        <v>13</v>
      </c>
      <c r="E62" s="5">
        <v>5</v>
      </c>
      <c r="F62" s="5">
        <v>14</v>
      </c>
      <c r="G62" s="5">
        <v>84</v>
      </c>
      <c r="H62" s="5">
        <v>114</v>
      </c>
      <c r="I62" s="14">
        <f>VLOOKUP(B:B,[1]主表!$F:$H,3,0)</f>
        <v>1</v>
      </c>
      <c r="J62" s="14">
        <f>G62</f>
        <v>84</v>
      </c>
      <c r="K62" s="14">
        <f>G62*1</f>
        <v>84</v>
      </c>
      <c r="L62" s="5">
        <v>45</v>
      </c>
      <c r="M62" s="5">
        <v>60</v>
      </c>
      <c r="N62" s="14">
        <v>1</v>
      </c>
      <c r="O62" s="14">
        <f>L62</f>
        <v>45</v>
      </c>
      <c r="P62" s="16">
        <f>L62*1</f>
        <v>45</v>
      </c>
      <c r="Q62" s="14">
        <f t="shared" si="3"/>
        <v>491</v>
      </c>
    </row>
    <row r="63" customHeight="1" spans="1:17">
      <c r="A63" s="8">
        <v>61</v>
      </c>
      <c r="B63" s="9">
        <v>117184</v>
      </c>
      <c r="C63" s="9" t="s">
        <v>99</v>
      </c>
      <c r="D63" s="9" t="s">
        <v>8</v>
      </c>
      <c r="E63" s="5">
        <v>5</v>
      </c>
      <c r="F63" s="5">
        <v>8</v>
      </c>
      <c r="G63" s="5">
        <v>85</v>
      </c>
      <c r="H63" s="5">
        <v>115</v>
      </c>
      <c r="I63" s="14">
        <v>1</v>
      </c>
      <c r="J63" s="14">
        <f>G63</f>
        <v>85</v>
      </c>
      <c r="K63" s="14">
        <f>G63*1</f>
        <v>85</v>
      </c>
      <c r="L63" s="5">
        <v>45</v>
      </c>
      <c r="M63" s="5">
        <v>60</v>
      </c>
      <c r="N63" s="14">
        <v>1</v>
      </c>
      <c r="O63" s="14">
        <f>L63</f>
        <v>45</v>
      </c>
      <c r="P63" s="16">
        <f>L63*1</f>
        <v>45</v>
      </c>
      <c r="Q63" s="14">
        <f t="shared" si="3"/>
        <v>444</v>
      </c>
    </row>
    <row r="64" customHeight="1" spans="1:17">
      <c r="A64" s="8">
        <v>62</v>
      </c>
      <c r="B64" s="9">
        <v>329</v>
      </c>
      <c r="C64" s="9" t="s">
        <v>100</v>
      </c>
      <c r="D64" s="9" t="s">
        <v>13</v>
      </c>
      <c r="E64" s="5">
        <v>5</v>
      </c>
      <c r="F64" s="5">
        <v>13</v>
      </c>
      <c r="G64" s="5">
        <v>86</v>
      </c>
      <c r="H64" s="5">
        <v>116</v>
      </c>
      <c r="I64" s="14">
        <f>VLOOKUP(B:B,[1]主表!$F:$H,3,0)</f>
        <v>2</v>
      </c>
      <c r="J64" s="14">
        <f>H64</f>
        <v>116</v>
      </c>
      <c r="K64" s="14">
        <f>H64*2</f>
        <v>232</v>
      </c>
      <c r="L64" s="5">
        <v>45</v>
      </c>
      <c r="M64" s="5">
        <v>60</v>
      </c>
      <c r="N64" s="14">
        <v>2</v>
      </c>
      <c r="O64" s="14">
        <f>M64</f>
        <v>60</v>
      </c>
      <c r="P64" s="14">
        <f>M64*2</f>
        <v>120</v>
      </c>
      <c r="Q64" s="14">
        <f t="shared" si="3"/>
        <v>706</v>
      </c>
    </row>
    <row r="65" customHeight="1" spans="1:17">
      <c r="A65" s="8">
        <v>63</v>
      </c>
      <c r="B65" s="9">
        <v>103199</v>
      </c>
      <c r="C65" s="9" t="s">
        <v>101</v>
      </c>
      <c r="D65" s="9" t="s">
        <v>6</v>
      </c>
      <c r="E65" s="5">
        <v>3</v>
      </c>
      <c r="F65" s="5">
        <v>4</v>
      </c>
      <c r="G65" s="5">
        <v>87</v>
      </c>
      <c r="H65" s="5">
        <v>117</v>
      </c>
      <c r="I65" s="14">
        <f>VLOOKUP(B:B,[1]主表!$F:$H,3,0)</f>
        <v>2</v>
      </c>
      <c r="J65" s="14">
        <f>H65</f>
        <v>117</v>
      </c>
      <c r="K65" s="14">
        <f>H65*2</f>
        <v>234</v>
      </c>
      <c r="L65" s="5">
        <v>45</v>
      </c>
      <c r="M65" s="5">
        <v>60</v>
      </c>
      <c r="N65" s="14">
        <v>2</v>
      </c>
      <c r="O65" s="14">
        <f>M65</f>
        <v>60</v>
      </c>
      <c r="P65" s="14">
        <f>M65*2</f>
        <v>120</v>
      </c>
      <c r="Q65" s="14">
        <f t="shared" si="3"/>
        <v>536</v>
      </c>
    </row>
    <row r="66" customHeight="1" spans="1:17">
      <c r="A66" s="8">
        <v>64</v>
      </c>
      <c r="B66" s="9">
        <v>399</v>
      </c>
      <c r="C66" s="9" t="s">
        <v>102</v>
      </c>
      <c r="D66" s="9" t="s">
        <v>14</v>
      </c>
      <c r="E66" s="5">
        <v>6</v>
      </c>
      <c r="F66" s="5">
        <v>6</v>
      </c>
      <c r="G66" s="5">
        <v>88</v>
      </c>
      <c r="H66" s="5">
        <v>118</v>
      </c>
      <c r="I66" s="14">
        <f>VLOOKUP(B:B,[1]主表!$F:$H,3,0)</f>
        <v>1</v>
      </c>
      <c r="J66" s="14">
        <f>G66</f>
        <v>88</v>
      </c>
      <c r="K66" s="14">
        <f>G66*1</f>
        <v>88</v>
      </c>
      <c r="L66" s="5">
        <v>45</v>
      </c>
      <c r="M66" s="5">
        <v>60</v>
      </c>
      <c r="N66" s="14">
        <v>1</v>
      </c>
      <c r="O66" s="14">
        <f>L66</f>
        <v>45</v>
      </c>
      <c r="P66" s="16">
        <f>L66*1</f>
        <v>45</v>
      </c>
      <c r="Q66" s="14">
        <f t="shared" si="3"/>
        <v>481</v>
      </c>
    </row>
    <row r="67" customHeight="1" spans="1:17">
      <c r="A67" s="8">
        <v>65</v>
      </c>
      <c r="B67" s="9">
        <v>745</v>
      </c>
      <c r="C67" s="9" t="s">
        <v>103</v>
      </c>
      <c r="D67" s="9" t="s">
        <v>14</v>
      </c>
      <c r="E67" s="5">
        <v>5</v>
      </c>
      <c r="F67" s="5">
        <v>8</v>
      </c>
      <c r="G67" s="5">
        <v>89</v>
      </c>
      <c r="H67" s="5">
        <v>119</v>
      </c>
      <c r="I67" s="14">
        <f>VLOOKUP(B:B,[1]主表!$F:$H,3,0)</f>
        <v>1</v>
      </c>
      <c r="J67" s="14">
        <f>G67</f>
        <v>89</v>
      </c>
      <c r="K67" s="14">
        <f>G67*1</f>
        <v>89</v>
      </c>
      <c r="L67" s="5">
        <v>45</v>
      </c>
      <c r="M67" s="5">
        <v>60</v>
      </c>
      <c r="N67" s="14">
        <v>1</v>
      </c>
      <c r="O67" s="14">
        <f>L67</f>
        <v>45</v>
      </c>
      <c r="P67" s="16">
        <f>L67*1</f>
        <v>45</v>
      </c>
      <c r="Q67" s="14">
        <f t="shared" si="3"/>
        <v>448</v>
      </c>
    </row>
    <row r="68" customHeight="1" spans="1:17">
      <c r="A68" s="8">
        <v>66</v>
      </c>
      <c r="B68" s="9">
        <v>105751</v>
      </c>
      <c r="C68" s="9" t="s">
        <v>104</v>
      </c>
      <c r="D68" s="9" t="s">
        <v>10</v>
      </c>
      <c r="E68" s="5">
        <v>5</v>
      </c>
      <c r="F68" s="5">
        <v>8</v>
      </c>
      <c r="G68" s="5">
        <v>90</v>
      </c>
      <c r="H68" s="5">
        <v>120</v>
      </c>
      <c r="I68" s="14">
        <f>VLOOKUP(B:B,[1]主表!$F:$H,3,0)</f>
        <v>2</v>
      </c>
      <c r="J68" s="14">
        <f>H68</f>
        <v>120</v>
      </c>
      <c r="K68" s="14">
        <f>H68*2</f>
        <v>240</v>
      </c>
      <c r="L68" s="5">
        <v>45</v>
      </c>
      <c r="M68" s="5">
        <v>60</v>
      </c>
      <c r="N68" s="14">
        <v>2</v>
      </c>
      <c r="O68" s="14">
        <f>M68</f>
        <v>60</v>
      </c>
      <c r="P68" s="14">
        <f>M68*2</f>
        <v>120</v>
      </c>
      <c r="Q68" s="14">
        <f t="shared" ref="Q68:Q99" si="6">E68*50+F68*8+K68+P68</f>
        <v>674</v>
      </c>
    </row>
    <row r="69" customHeight="1" spans="1:17">
      <c r="A69" s="8">
        <v>67</v>
      </c>
      <c r="B69" s="9">
        <v>716</v>
      </c>
      <c r="C69" s="9" t="s">
        <v>105</v>
      </c>
      <c r="D69" s="9" t="s">
        <v>7</v>
      </c>
      <c r="E69" s="5">
        <v>5</v>
      </c>
      <c r="F69" s="5">
        <v>6</v>
      </c>
      <c r="G69" s="5">
        <v>91</v>
      </c>
      <c r="H69" s="5">
        <v>121</v>
      </c>
      <c r="I69" s="14">
        <f>VLOOKUP(B:B,[1]主表!$F:$H,3,0)</f>
        <v>1</v>
      </c>
      <c r="J69" s="14">
        <f>G69</f>
        <v>91</v>
      </c>
      <c r="K69" s="14">
        <f>G69*1</f>
        <v>91</v>
      </c>
      <c r="L69" s="5">
        <v>45</v>
      </c>
      <c r="M69" s="5">
        <v>60</v>
      </c>
      <c r="N69" s="14">
        <v>1</v>
      </c>
      <c r="O69" s="14">
        <f>L69</f>
        <v>45</v>
      </c>
      <c r="P69" s="16">
        <f>L69*1</f>
        <v>45</v>
      </c>
      <c r="Q69" s="14">
        <f t="shared" si="6"/>
        <v>434</v>
      </c>
    </row>
    <row r="70" customHeight="1" spans="1:17">
      <c r="A70" s="8">
        <v>68</v>
      </c>
      <c r="B70" s="9">
        <v>107728</v>
      </c>
      <c r="C70" s="9" t="s">
        <v>106</v>
      </c>
      <c r="D70" s="9" t="s">
        <v>7</v>
      </c>
      <c r="E70" s="5">
        <v>3</v>
      </c>
      <c r="F70" s="5">
        <v>4</v>
      </c>
      <c r="G70" s="5">
        <v>92</v>
      </c>
      <c r="H70" s="5">
        <v>122</v>
      </c>
      <c r="I70" s="14">
        <f>VLOOKUP(B:B,[1]主表!$F:$H,3,0)</f>
        <v>1</v>
      </c>
      <c r="J70" s="14">
        <f>G70</f>
        <v>92</v>
      </c>
      <c r="K70" s="14">
        <f>G70*1</f>
        <v>92</v>
      </c>
      <c r="L70" s="5">
        <v>45</v>
      </c>
      <c r="M70" s="5">
        <v>60</v>
      </c>
      <c r="N70" s="14">
        <v>1</v>
      </c>
      <c r="O70" s="14">
        <f>L70</f>
        <v>45</v>
      </c>
      <c r="P70" s="16">
        <f>L70*1</f>
        <v>45</v>
      </c>
      <c r="Q70" s="14">
        <f t="shared" si="6"/>
        <v>319</v>
      </c>
    </row>
    <row r="71" customHeight="1" spans="1:17">
      <c r="A71" s="8">
        <v>69</v>
      </c>
      <c r="B71" s="9">
        <v>102935</v>
      </c>
      <c r="C71" s="9" t="s">
        <v>107</v>
      </c>
      <c r="D71" s="9" t="s">
        <v>12</v>
      </c>
      <c r="E71" s="5">
        <v>5</v>
      </c>
      <c r="F71" s="5">
        <v>6</v>
      </c>
      <c r="G71" s="5">
        <v>93</v>
      </c>
      <c r="H71" s="5">
        <v>123</v>
      </c>
      <c r="I71" s="14">
        <f>VLOOKUP(B:B,[1]主表!$F:$H,3,0)</f>
        <v>2</v>
      </c>
      <c r="J71" s="14">
        <f>H71</f>
        <v>123</v>
      </c>
      <c r="K71" s="14">
        <f>H71*2</f>
        <v>246</v>
      </c>
      <c r="L71" s="5">
        <v>45</v>
      </c>
      <c r="M71" s="5">
        <v>60</v>
      </c>
      <c r="N71" s="14">
        <v>2</v>
      </c>
      <c r="O71" s="14">
        <f>M71</f>
        <v>60</v>
      </c>
      <c r="P71" s="14">
        <f>M71*2</f>
        <v>120</v>
      </c>
      <c r="Q71" s="14">
        <f t="shared" si="6"/>
        <v>664</v>
      </c>
    </row>
    <row r="72" customHeight="1" spans="1:17">
      <c r="A72" s="8">
        <v>70</v>
      </c>
      <c r="B72" s="9">
        <v>572</v>
      </c>
      <c r="C72" s="9" t="s">
        <v>108</v>
      </c>
      <c r="D72" s="9" t="s">
        <v>8</v>
      </c>
      <c r="E72" s="5">
        <v>5</v>
      </c>
      <c r="F72" s="5">
        <v>8</v>
      </c>
      <c r="G72" s="5">
        <v>94</v>
      </c>
      <c r="H72" s="5">
        <v>124</v>
      </c>
      <c r="I72" s="14">
        <v>1</v>
      </c>
      <c r="J72" s="14">
        <f>G72</f>
        <v>94</v>
      </c>
      <c r="K72" s="14">
        <f>G72*1</f>
        <v>94</v>
      </c>
      <c r="L72" s="5">
        <v>45</v>
      </c>
      <c r="M72" s="5">
        <v>60</v>
      </c>
      <c r="N72" s="14">
        <v>1</v>
      </c>
      <c r="O72" s="14">
        <f>L72</f>
        <v>45</v>
      </c>
      <c r="P72" s="16">
        <f>L72*1</f>
        <v>45</v>
      </c>
      <c r="Q72" s="14">
        <f t="shared" si="6"/>
        <v>453</v>
      </c>
    </row>
    <row r="73" customHeight="1" spans="1:17">
      <c r="A73" s="8">
        <v>71</v>
      </c>
      <c r="B73" s="9">
        <v>106066</v>
      </c>
      <c r="C73" s="9" t="s">
        <v>109</v>
      </c>
      <c r="D73" s="9" t="s">
        <v>12</v>
      </c>
      <c r="E73" s="5">
        <v>5</v>
      </c>
      <c r="F73" s="5">
        <v>8</v>
      </c>
      <c r="G73" s="5">
        <v>95</v>
      </c>
      <c r="H73" s="5">
        <v>125</v>
      </c>
      <c r="I73" s="14">
        <f>VLOOKUP(B:B,[1]主表!$F:$H,3,0)</f>
        <v>2</v>
      </c>
      <c r="J73" s="14">
        <f>H73</f>
        <v>125</v>
      </c>
      <c r="K73" s="14">
        <f>H73*2</f>
        <v>250</v>
      </c>
      <c r="L73" s="5">
        <v>45</v>
      </c>
      <c r="M73" s="5">
        <v>60</v>
      </c>
      <c r="N73" s="14">
        <v>2</v>
      </c>
      <c r="O73" s="14">
        <f>M73</f>
        <v>60</v>
      </c>
      <c r="P73" s="14">
        <f>M73*2</f>
        <v>120</v>
      </c>
      <c r="Q73" s="14">
        <f t="shared" si="6"/>
        <v>684</v>
      </c>
    </row>
    <row r="74" customHeight="1" spans="1:17">
      <c r="A74" s="8">
        <v>72</v>
      </c>
      <c r="B74" s="9">
        <v>114286</v>
      </c>
      <c r="C74" s="9" t="s">
        <v>110</v>
      </c>
      <c r="D74" s="9" t="s">
        <v>13</v>
      </c>
      <c r="E74" s="5">
        <v>5</v>
      </c>
      <c r="F74" s="5">
        <v>8</v>
      </c>
      <c r="G74" s="5">
        <v>96</v>
      </c>
      <c r="H74" s="5">
        <v>126</v>
      </c>
      <c r="I74" s="14">
        <f>VLOOKUP(B:B,[1]主表!$F:$H,3,0)</f>
        <v>2</v>
      </c>
      <c r="J74" s="14">
        <f>H74</f>
        <v>126</v>
      </c>
      <c r="K74" s="14">
        <f>H74*2</f>
        <v>252</v>
      </c>
      <c r="L74" s="5">
        <v>45</v>
      </c>
      <c r="M74" s="5">
        <v>60</v>
      </c>
      <c r="N74" s="14">
        <v>1</v>
      </c>
      <c r="O74" s="14">
        <f>L74</f>
        <v>45</v>
      </c>
      <c r="P74" s="16">
        <f>L74*1</f>
        <v>45</v>
      </c>
      <c r="Q74" s="14">
        <f t="shared" si="6"/>
        <v>611</v>
      </c>
    </row>
    <row r="75" customHeight="1" spans="1:17">
      <c r="A75" s="8">
        <v>73</v>
      </c>
      <c r="B75" s="9">
        <v>106865</v>
      </c>
      <c r="C75" s="9" t="s">
        <v>111</v>
      </c>
      <c r="D75" s="9" t="s">
        <v>12</v>
      </c>
      <c r="E75" s="5">
        <v>5</v>
      </c>
      <c r="F75" s="5">
        <v>6</v>
      </c>
      <c r="G75" s="5">
        <v>97</v>
      </c>
      <c r="H75" s="5">
        <v>127</v>
      </c>
      <c r="I75" s="14">
        <f>VLOOKUP(B:B,[1]主表!$F:$H,3,0)</f>
        <v>1</v>
      </c>
      <c r="J75" s="14">
        <f>G75</f>
        <v>97</v>
      </c>
      <c r="K75" s="14">
        <f>G75*1</f>
        <v>97</v>
      </c>
      <c r="L75" s="5">
        <v>45</v>
      </c>
      <c r="M75" s="5">
        <v>60</v>
      </c>
      <c r="N75" s="14">
        <v>1</v>
      </c>
      <c r="O75" s="14">
        <f>L75</f>
        <v>45</v>
      </c>
      <c r="P75" s="16">
        <f>L75*1</f>
        <v>45</v>
      </c>
      <c r="Q75" s="14">
        <f t="shared" si="6"/>
        <v>440</v>
      </c>
    </row>
    <row r="76" customHeight="1" spans="1:17">
      <c r="A76" s="8">
        <v>74</v>
      </c>
      <c r="B76" s="9">
        <v>743</v>
      </c>
      <c r="C76" s="9" t="s">
        <v>112</v>
      </c>
      <c r="D76" s="9" t="s">
        <v>10</v>
      </c>
      <c r="E76" s="5">
        <v>5</v>
      </c>
      <c r="F76" s="5">
        <v>6</v>
      </c>
      <c r="G76" s="5">
        <v>98</v>
      </c>
      <c r="H76" s="5">
        <v>128</v>
      </c>
      <c r="I76" s="14">
        <f>VLOOKUP(B:B,[1]主表!$F:$H,3,0)</f>
        <v>2</v>
      </c>
      <c r="J76" s="14">
        <f>H76</f>
        <v>128</v>
      </c>
      <c r="K76" s="14">
        <f>H76*2</f>
        <v>256</v>
      </c>
      <c r="L76" s="5">
        <v>45</v>
      </c>
      <c r="M76" s="5">
        <v>60</v>
      </c>
      <c r="N76" s="14">
        <v>2</v>
      </c>
      <c r="O76" s="14">
        <f>M76</f>
        <v>60</v>
      </c>
      <c r="P76" s="14">
        <f>M76*2</f>
        <v>120</v>
      </c>
      <c r="Q76" s="14">
        <f t="shared" si="6"/>
        <v>674</v>
      </c>
    </row>
    <row r="77" customHeight="1" spans="1:17">
      <c r="A77" s="8">
        <v>75</v>
      </c>
      <c r="B77" s="9">
        <v>103639</v>
      </c>
      <c r="C77" s="9" t="s">
        <v>113</v>
      </c>
      <c r="D77" s="9" t="s">
        <v>10</v>
      </c>
      <c r="E77" s="5">
        <v>5</v>
      </c>
      <c r="F77" s="5">
        <v>20</v>
      </c>
      <c r="G77" s="5">
        <v>99</v>
      </c>
      <c r="H77" s="5">
        <v>129</v>
      </c>
      <c r="I77" s="14">
        <v>1</v>
      </c>
      <c r="J77" s="14">
        <f>G77</f>
        <v>99</v>
      </c>
      <c r="K77" s="14">
        <f>G77*1</f>
        <v>99</v>
      </c>
      <c r="L77" s="5">
        <v>45</v>
      </c>
      <c r="M77" s="5">
        <v>60</v>
      </c>
      <c r="N77" s="14">
        <v>1</v>
      </c>
      <c r="O77" s="14">
        <f>L77</f>
        <v>45</v>
      </c>
      <c r="P77" s="16">
        <f>L77*1</f>
        <v>45</v>
      </c>
      <c r="Q77" s="14">
        <f t="shared" si="6"/>
        <v>554</v>
      </c>
    </row>
    <row r="78" customHeight="1" spans="1:17">
      <c r="A78" s="8">
        <v>76</v>
      </c>
      <c r="B78" s="9">
        <v>120844</v>
      </c>
      <c r="C78" s="9" t="s">
        <v>114</v>
      </c>
      <c r="D78" s="9" t="s">
        <v>6</v>
      </c>
      <c r="E78" s="5">
        <v>5</v>
      </c>
      <c r="F78" s="5">
        <v>6</v>
      </c>
      <c r="G78" s="5">
        <v>100</v>
      </c>
      <c r="H78" s="5">
        <v>130</v>
      </c>
      <c r="I78" s="14">
        <f>VLOOKUP(B:B,[1]主表!$F:$H,3,0)</f>
        <v>1</v>
      </c>
      <c r="J78" s="14">
        <f>G78</f>
        <v>100</v>
      </c>
      <c r="K78" s="14">
        <f>G78*1</f>
        <v>100</v>
      </c>
      <c r="L78" s="5">
        <v>45</v>
      </c>
      <c r="M78" s="5">
        <v>60</v>
      </c>
      <c r="N78" s="14">
        <v>1</v>
      </c>
      <c r="O78" s="14">
        <f>L78</f>
        <v>45</v>
      </c>
      <c r="P78" s="16">
        <f>L78*1</f>
        <v>45</v>
      </c>
      <c r="Q78" s="14">
        <f t="shared" si="6"/>
        <v>443</v>
      </c>
    </row>
    <row r="79" customHeight="1" spans="1:17">
      <c r="A79" s="8">
        <v>77</v>
      </c>
      <c r="B79" s="9">
        <v>587</v>
      </c>
      <c r="C79" s="9" t="s">
        <v>115</v>
      </c>
      <c r="D79" s="9" t="s">
        <v>11</v>
      </c>
      <c r="E79" s="5">
        <v>5</v>
      </c>
      <c r="F79" s="5">
        <v>7</v>
      </c>
      <c r="G79" s="5">
        <v>101</v>
      </c>
      <c r="H79" s="5">
        <v>131</v>
      </c>
      <c r="I79" s="14">
        <f>VLOOKUP(B:B,[1]主表!$F:$H,3,0)</f>
        <v>1</v>
      </c>
      <c r="J79" s="14">
        <f>G79</f>
        <v>101</v>
      </c>
      <c r="K79" s="14">
        <f>G79*1</f>
        <v>101</v>
      </c>
      <c r="L79" s="5">
        <v>45</v>
      </c>
      <c r="M79" s="5">
        <v>60</v>
      </c>
      <c r="N79" s="14">
        <v>1</v>
      </c>
      <c r="O79" s="14">
        <f>L79</f>
        <v>45</v>
      </c>
      <c r="P79" s="16">
        <f>L79*1</f>
        <v>45</v>
      </c>
      <c r="Q79" s="14">
        <f t="shared" si="6"/>
        <v>452</v>
      </c>
    </row>
    <row r="80" customHeight="1" spans="1:17">
      <c r="A80" s="8">
        <v>78</v>
      </c>
      <c r="B80" s="9">
        <v>539</v>
      </c>
      <c r="C80" s="9" t="s">
        <v>116</v>
      </c>
      <c r="D80" s="9" t="s">
        <v>7</v>
      </c>
      <c r="E80" s="5">
        <v>5</v>
      </c>
      <c r="F80" s="5">
        <v>16</v>
      </c>
      <c r="G80" s="5">
        <v>60</v>
      </c>
      <c r="H80" s="5">
        <v>90</v>
      </c>
      <c r="I80" s="14">
        <f>VLOOKUP(B:B,[1]主表!$F:$H,3,0)</f>
        <v>1</v>
      </c>
      <c r="J80" s="14">
        <f>G80</f>
        <v>60</v>
      </c>
      <c r="K80" s="14">
        <f>G80*1</f>
        <v>60</v>
      </c>
      <c r="L80" s="5">
        <v>45</v>
      </c>
      <c r="M80" s="5">
        <v>60</v>
      </c>
      <c r="N80" s="14">
        <v>1</v>
      </c>
      <c r="O80" s="14">
        <f>L80</f>
        <v>45</v>
      </c>
      <c r="P80" s="16">
        <f>L80*1</f>
        <v>45</v>
      </c>
      <c r="Q80" s="14">
        <f t="shared" si="6"/>
        <v>483</v>
      </c>
    </row>
    <row r="81" customHeight="1" spans="1:17">
      <c r="A81" s="8">
        <v>79</v>
      </c>
      <c r="B81" s="9">
        <v>104428</v>
      </c>
      <c r="C81" s="9" t="s">
        <v>117</v>
      </c>
      <c r="D81" s="9" t="s">
        <v>9</v>
      </c>
      <c r="E81" s="5">
        <v>5</v>
      </c>
      <c r="F81" s="5">
        <v>6</v>
      </c>
      <c r="G81" s="5">
        <v>61</v>
      </c>
      <c r="H81" s="5">
        <v>91</v>
      </c>
      <c r="I81" s="14">
        <f>VLOOKUP(B:B,[1]主表!$F:$H,3,0)</f>
        <v>2</v>
      </c>
      <c r="J81" s="14">
        <f>H81</f>
        <v>91</v>
      </c>
      <c r="K81" s="14">
        <f>H81*2</f>
        <v>182</v>
      </c>
      <c r="L81" s="5">
        <v>45</v>
      </c>
      <c r="M81" s="5">
        <v>60</v>
      </c>
      <c r="N81" s="14">
        <v>2</v>
      </c>
      <c r="O81" s="14">
        <f>M81</f>
        <v>60</v>
      </c>
      <c r="P81" s="14">
        <f>M81*2</f>
        <v>120</v>
      </c>
      <c r="Q81" s="14">
        <f t="shared" si="6"/>
        <v>600</v>
      </c>
    </row>
    <row r="82" customHeight="1" spans="1:17">
      <c r="A82" s="8">
        <v>80</v>
      </c>
      <c r="B82" s="9">
        <v>391</v>
      </c>
      <c r="C82" s="9" t="s">
        <v>118</v>
      </c>
      <c r="D82" s="9" t="s">
        <v>8</v>
      </c>
      <c r="E82" s="5">
        <v>3</v>
      </c>
      <c r="F82" s="5">
        <v>13</v>
      </c>
      <c r="G82" s="5">
        <v>30</v>
      </c>
      <c r="H82" s="5">
        <v>60</v>
      </c>
      <c r="I82" s="14">
        <v>1</v>
      </c>
      <c r="J82" s="14">
        <f>G82</f>
        <v>30</v>
      </c>
      <c r="K82" s="14">
        <f>G82*1</f>
        <v>30</v>
      </c>
      <c r="L82" s="5">
        <v>30</v>
      </c>
      <c r="M82" s="5">
        <v>45</v>
      </c>
      <c r="N82" s="14">
        <v>1</v>
      </c>
      <c r="O82" s="14">
        <f>L82</f>
        <v>30</v>
      </c>
      <c r="P82" s="16">
        <f>L82*1</f>
        <v>30</v>
      </c>
      <c r="Q82" s="14">
        <f t="shared" si="6"/>
        <v>314</v>
      </c>
    </row>
    <row r="83" customHeight="1" spans="1:17">
      <c r="A83" s="8">
        <v>81</v>
      </c>
      <c r="B83" s="9">
        <v>748</v>
      </c>
      <c r="C83" s="9" t="s">
        <v>119</v>
      </c>
      <c r="D83" s="9" t="s">
        <v>7</v>
      </c>
      <c r="E83" s="5">
        <v>5</v>
      </c>
      <c r="F83" s="5">
        <v>6</v>
      </c>
      <c r="G83" s="5">
        <v>30</v>
      </c>
      <c r="H83" s="5">
        <v>60</v>
      </c>
      <c r="I83" s="14">
        <f>VLOOKUP(B:B,[1]主表!$F:$H,3,0)</f>
        <v>1</v>
      </c>
      <c r="J83" s="14">
        <f>G83</f>
        <v>30</v>
      </c>
      <c r="K83" s="14">
        <f>G83*1</f>
        <v>30</v>
      </c>
      <c r="L83" s="5">
        <v>30</v>
      </c>
      <c r="M83" s="5">
        <v>45</v>
      </c>
      <c r="N83" s="14">
        <v>1</v>
      </c>
      <c r="O83" s="14">
        <f>L83</f>
        <v>30</v>
      </c>
      <c r="P83" s="16">
        <f>L83*1</f>
        <v>30</v>
      </c>
      <c r="Q83" s="14">
        <f t="shared" si="6"/>
        <v>358</v>
      </c>
    </row>
    <row r="84" customHeight="1" spans="1:17">
      <c r="A84" s="8">
        <v>82</v>
      </c>
      <c r="B84" s="9">
        <v>367</v>
      </c>
      <c r="C84" s="9" t="s">
        <v>120</v>
      </c>
      <c r="D84" s="9" t="s">
        <v>9</v>
      </c>
      <c r="E84" s="5">
        <v>5</v>
      </c>
      <c r="F84" s="5">
        <v>6</v>
      </c>
      <c r="G84" s="5">
        <v>30</v>
      </c>
      <c r="H84" s="5">
        <v>60</v>
      </c>
      <c r="I84" s="14">
        <f>VLOOKUP(B:B,[1]主表!$F:$H,3,0)</f>
        <v>2</v>
      </c>
      <c r="J84" s="14">
        <f>H84</f>
        <v>60</v>
      </c>
      <c r="K84" s="14">
        <f>H84*2</f>
        <v>120</v>
      </c>
      <c r="L84" s="5">
        <v>30</v>
      </c>
      <c r="M84" s="5">
        <v>45</v>
      </c>
      <c r="N84" s="14">
        <v>2</v>
      </c>
      <c r="O84" s="14">
        <f>M84</f>
        <v>45</v>
      </c>
      <c r="P84" s="14">
        <f>M84*2</f>
        <v>90</v>
      </c>
      <c r="Q84" s="14">
        <f t="shared" si="6"/>
        <v>508</v>
      </c>
    </row>
    <row r="85" customHeight="1" spans="1:17">
      <c r="A85" s="8">
        <v>83</v>
      </c>
      <c r="B85" s="9">
        <v>594</v>
      </c>
      <c r="C85" s="9" t="s">
        <v>121</v>
      </c>
      <c r="D85" s="9" t="s">
        <v>7</v>
      </c>
      <c r="E85" s="5">
        <v>5</v>
      </c>
      <c r="F85" s="5">
        <v>6</v>
      </c>
      <c r="G85" s="5">
        <v>30</v>
      </c>
      <c r="H85" s="5">
        <v>60</v>
      </c>
      <c r="I85" s="14">
        <f>VLOOKUP(B:B,[1]主表!$F:$H,3,0)</f>
        <v>2</v>
      </c>
      <c r="J85" s="14">
        <f>H85</f>
        <v>60</v>
      </c>
      <c r="K85" s="14">
        <f>H85*2</f>
        <v>120</v>
      </c>
      <c r="L85" s="5">
        <v>30</v>
      </c>
      <c r="M85" s="5">
        <v>45</v>
      </c>
      <c r="N85" s="14">
        <v>2</v>
      </c>
      <c r="O85" s="14">
        <f>M85</f>
        <v>45</v>
      </c>
      <c r="P85" s="14">
        <f>M85*2</f>
        <v>90</v>
      </c>
      <c r="Q85" s="14">
        <f t="shared" si="6"/>
        <v>508</v>
      </c>
    </row>
    <row r="86" customHeight="1" spans="1:17">
      <c r="A86" s="8">
        <v>84</v>
      </c>
      <c r="B86" s="9">
        <v>117310</v>
      </c>
      <c r="C86" s="9" t="s">
        <v>122</v>
      </c>
      <c r="D86" s="9" t="s">
        <v>14</v>
      </c>
      <c r="E86" s="5">
        <v>3</v>
      </c>
      <c r="F86" s="5">
        <v>4</v>
      </c>
      <c r="G86" s="5">
        <v>30</v>
      </c>
      <c r="H86" s="5">
        <v>60</v>
      </c>
      <c r="I86" s="14">
        <f>VLOOKUP(B:B,[1]主表!$F:$H,3,0)</f>
        <v>1</v>
      </c>
      <c r="J86" s="14">
        <f>G86</f>
        <v>30</v>
      </c>
      <c r="K86" s="14">
        <f>G86*1</f>
        <v>30</v>
      </c>
      <c r="L86" s="5">
        <v>30</v>
      </c>
      <c r="M86" s="5">
        <v>45</v>
      </c>
      <c r="N86" s="14">
        <v>1</v>
      </c>
      <c r="O86" s="14">
        <f>L86</f>
        <v>30</v>
      </c>
      <c r="P86" s="16">
        <f>L86*1</f>
        <v>30</v>
      </c>
      <c r="Q86" s="14">
        <f t="shared" si="6"/>
        <v>242</v>
      </c>
    </row>
    <row r="87" customHeight="1" spans="1:17">
      <c r="A87" s="8">
        <v>85</v>
      </c>
      <c r="B87" s="9">
        <v>118151</v>
      </c>
      <c r="C87" s="9" t="s">
        <v>123</v>
      </c>
      <c r="D87" s="9" t="s">
        <v>14</v>
      </c>
      <c r="E87" s="5">
        <v>3</v>
      </c>
      <c r="F87" s="5">
        <v>4</v>
      </c>
      <c r="G87" s="5">
        <v>30</v>
      </c>
      <c r="H87" s="5">
        <v>60</v>
      </c>
      <c r="I87" s="14">
        <f>VLOOKUP(B:B,[1]主表!$F:$H,3,0)</f>
        <v>1</v>
      </c>
      <c r="J87" s="14">
        <f>G87</f>
        <v>30</v>
      </c>
      <c r="K87" s="14">
        <f>G87*1</f>
        <v>30</v>
      </c>
      <c r="L87" s="5">
        <v>30</v>
      </c>
      <c r="M87" s="5">
        <v>45</v>
      </c>
      <c r="N87" s="14">
        <v>1</v>
      </c>
      <c r="O87" s="14">
        <f>L87</f>
        <v>30</v>
      </c>
      <c r="P87" s="16">
        <f>L87*1</f>
        <v>30</v>
      </c>
      <c r="Q87" s="14">
        <f t="shared" si="6"/>
        <v>242</v>
      </c>
    </row>
    <row r="88" customHeight="1" spans="1:17">
      <c r="A88" s="8">
        <v>86</v>
      </c>
      <c r="B88" s="9">
        <v>752</v>
      </c>
      <c r="C88" s="9" t="s">
        <v>124</v>
      </c>
      <c r="D88" s="9" t="s">
        <v>13</v>
      </c>
      <c r="E88" s="5">
        <v>3</v>
      </c>
      <c r="F88" s="5">
        <v>4</v>
      </c>
      <c r="G88" s="5">
        <v>30</v>
      </c>
      <c r="H88" s="5">
        <v>60</v>
      </c>
      <c r="I88" s="14">
        <v>1</v>
      </c>
      <c r="J88" s="14">
        <f>G88</f>
        <v>30</v>
      </c>
      <c r="K88" s="14">
        <f>G88*1</f>
        <v>30</v>
      </c>
      <c r="L88" s="5">
        <v>30</v>
      </c>
      <c r="M88" s="5">
        <v>45</v>
      </c>
      <c r="N88" s="14">
        <v>1</v>
      </c>
      <c r="O88" s="14">
        <f>L88</f>
        <v>30</v>
      </c>
      <c r="P88" s="16">
        <f>L88*1</f>
        <v>30</v>
      </c>
      <c r="Q88" s="14">
        <f t="shared" si="6"/>
        <v>242</v>
      </c>
    </row>
    <row r="89" customHeight="1" spans="1:17">
      <c r="A89" s="8">
        <v>87</v>
      </c>
      <c r="B89" s="9">
        <v>754</v>
      </c>
      <c r="C89" s="9" t="s">
        <v>125</v>
      </c>
      <c r="D89" s="9" t="s">
        <v>9</v>
      </c>
      <c r="E89" s="5">
        <v>3</v>
      </c>
      <c r="F89" s="5">
        <v>4</v>
      </c>
      <c r="G89" s="5">
        <v>30</v>
      </c>
      <c r="H89" s="5">
        <v>60</v>
      </c>
      <c r="I89" s="14">
        <f>VLOOKUP(B:B,[1]主表!$F:$H,3,0)</f>
        <v>1</v>
      </c>
      <c r="J89" s="14">
        <f>G89</f>
        <v>30</v>
      </c>
      <c r="K89" s="14">
        <f>G89*1</f>
        <v>30</v>
      </c>
      <c r="L89" s="5">
        <v>30</v>
      </c>
      <c r="M89" s="5">
        <v>45</v>
      </c>
      <c r="N89" s="14">
        <v>1</v>
      </c>
      <c r="O89" s="14">
        <f>L89</f>
        <v>30</v>
      </c>
      <c r="P89" s="16">
        <f>L89*1</f>
        <v>30</v>
      </c>
      <c r="Q89" s="14">
        <f t="shared" si="6"/>
        <v>242</v>
      </c>
    </row>
    <row r="90" customHeight="1" spans="1:17">
      <c r="A90" s="8">
        <v>88</v>
      </c>
      <c r="B90" s="9">
        <v>738</v>
      </c>
      <c r="C90" s="9" t="s">
        <v>126</v>
      </c>
      <c r="D90" s="9" t="s">
        <v>11</v>
      </c>
      <c r="E90" s="5">
        <v>3</v>
      </c>
      <c r="F90" s="5">
        <v>10</v>
      </c>
      <c r="G90" s="5">
        <v>30</v>
      </c>
      <c r="H90" s="5">
        <v>60</v>
      </c>
      <c r="I90" s="14">
        <f>VLOOKUP(B:B,[1]主表!$F:$H,3,0)</f>
        <v>1</v>
      </c>
      <c r="J90" s="14">
        <f>G90</f>
        <v>30</v>
      </c>
      <c r="K90" s="14">
        <f>G90*1</f>
        <v>30</v>
      </c>
      <c r="L90" s="5">
        <v>30</v>
      </c>
      <c r="M90" s="5">
        <v>45</v>
      </c>
      <c r="N90" s="14">
        <v>1</v>
      </c>
      <c r="O90" s="14">
        <f>L90</f>
        <v>30</v>
      </c>
      <c r="P90" s="16">
        <f>L90*1</f>
        <v>30</v>
      </c>
      <c r="Q90" s="14">
        <f t="shared" si="6"/>
        <v>290</v>
      </c>
    </row>
    <row r="91" customHeight="1" spans="1:17">
      <c r="A91" s="8">
        <v>89</v>
      </c>
      <c r="B91" s="9">
        <v>740</v>
      </c>
      <c r="C91" s="9" t="s">
        <v>127</v>
      </c>
      <c r="D91" s="9" t="s">
        <v>10</v>
      </c>
      <c r="E91" s="5">
        <v>3</v>
      </c>
      <c r="F91" s="5">
        <v>11</v>
      </c>
      <c r="G91" s="5">
        <v>30</v>
      </c>
      <c r="H91" s="5">
        <v>60</v>
      </c>
      <c r="I91" s="14">
        <f>VLOOKUP(B:B,[1]主表!$F:$H,3,0)</f>
        <v>2</v>
      </c>
      <c r="J91" s="14">
        <f>H91</f>
        <v>60</v>
      </c>
      <c r="K91" s="14">
        <f>H91*2</f>
        <v>120</v>
      </c>
      <c r="L91" s="5">
        <v>30</v>
      </c>
      <c r="M91" s="5">
        <v>45</v>
      </c>
      <c r="N91" s="14">
        <v>2</v>
      </c>
      <c r="O91" s="14">
        <f>M91</f>
        <v>45</v>
      </c>
      <c r="P91" s="14">
        <f>M91*2</f>
        <v>90</v>
      </c>
      <c r="Q91" s="14">
        <f t="shared" si="6"/>
        <v>448</v>
      </c>
    </row>
    <row r="92" customHeight="1" spans="1:17">
      <c r="A92" s="8">
        <v>90</v>
      </c>
      <c r="B92" s="9">
        <v>570</v>
      </c>
      <c r="C92" s="9" t="s">
        <v>128</v>
      </c>
      <c r="D92" s="9" t="s">
        <v>13</v>
      </c>
      <c r="E92" s="5">
        <v>3</v>
      </c>
      <c r="F92" s="5">
        <v>15</v>
      </c>
      <c r="G92" s="5">
        <v>30</v>
      </c>
      <c r="H92" s="5">
        <v>60</v>
      </c>
      <c r="I92" s="14">
        <f>VLOOKUP(B:B,[1]主表!$F:$H,3,0)</f>
        <v>1</v>
      </c>
      <c r="J92" s="14">
        <f>G92</f>
        <v>30</v>
      </c>
      <c r="K92" s="14">
        <f>G92*1</f>
        <v>30</v>
      </c>
      <c r="L92" s="5">
        <v>30</v>
      </c>
      <c r="M92" s="5">
        <v>45</v>
      </c>
      <c r="N92" s="14">
        <v>1</v>
      </c>
      <c r="O92" s="14">
        <f>L92</f>
        <v>30</v>
      </c>
      <c r="P92" s="16">
        <f>L92*1</f>
        <v>30</v>
      </c>
      <c r="Q92" s="14">
        <f t="shared" si="6"/>
        <v>330</v>
      </c>
    </row>
    <row r="93" customHeight="1" spans="1:17">
      <c r="A93" s="8">
        <v>91</v>
      </c>
      <c r="B93" s="9">
        <v>704</v>
      </c>
      <c r="C93" s="9" t="s">
        <v>129</v>
      </c>
      <c r="D93" s="9" t="s">
        <v>11</v>
      </c>
      <c r="E93" s="5">
        <v>3</v>
      </c>
      <c r="F93" s="5">
        <v>4</v>
      </c>
      <c r="G93" s="5">
        <v>30</v>
      </c>
      <c r="H93" s="5">
        <v>60</v>
      </c>
      <c r="I93" s="14">
        <f>VLOOKUP(B:B,[1]主表!$F:$H,3,0)</f>
        <v>1</v>
      </c>
      <c r="J93" s="14">
        <f>G93</f>
        <v>30</v>
      </c>
      <c r="K93" s="14">
        <f>G93*1</f>
        <v>30</v>
      </c>
      <c r="L93" s="5">
        <v>30</v>
      </c>
      <c r="M93" s="5">
        <v>45</v>
      </c>
      <c r="N93" s="14">
        <v>1</v>
      </c>
      <c r="O93" s="14">
        <f>L93</f>
        <v>30</v>
      </c>
      <c r="P93" s="16">
        <f>L93*1</f>
        <v>30</v>
      </c>
      <c r="Q93" s="14">
        <f t="shared" si="6"/>
        <v>242</v>
      </c>
    </row>
    <row r="94" customHeight="1" spans="1:17">
      <c r="A94" s="8">
        <v>92</v>
      </c>
      <c r="B94" s="9">
        <v>102564</v>
      </c>
      <c r="C94" s="9" t="s">
        <v>130</v>
      </c>
      <c r="D94" s="9" t="s">
        <v>7</v>
      </c>
      <c r="E94" s="5">
        <v>3</v>
      </c>
      <c r="F94" s="5">
        <v>4</v>
      </c>
      <c r="G94" s="5">
        <v>30</v>
      </c>
      <c r="H94" s="5">
        <v>60</v>
      </c>
      <c r="I94" s="14">
        <f>VLOOKUP(B:B,[1]主表!$F:$H,3,0)</f>
        <v>1</v>
      </c>
      <c r="J94" s="14">
        <f>G94</f>
        <v>30</v>
      </c>
      <c r="K94" s="14">
        <f>G94*1</f>
        <v>30</v>
      </c>
      <c r="L94" s="5">
        <v>30</v>
      </c>
      <c r="M94" s="5">
        <v>45</v>
      </c>
      <c r="N94" s="14">
        <v>1</v>
      </c>
      <c r="O94" s="14">
        <f>L94</f>
        <v>30</v>
      </c>
      <c r="P94" s="16">
        <f>L94*1</f>
        <v>30</v>
      </c>
      <c r="Q94" s="14">
        <f t="shared" si="6"/>
        <v>242</v>
      </c>
    </row>
    <row r="95" customHeight="1" spans="1:17">
      <c r="A95" s="8">
        <v>93</v>
      </c>
      <c r="B95" s="9">
        <v>710</v>
      </c>
      <c r="C95" s="9" t="s">
        <v>131</v>
      </c>
      <c r="D95" s="9" t="s">
        <v>11</v>
      </c>
      <c r="E95" s="5">
        <v>3</v>
      </c>
      <c r="F95" s="5">
        <v>4</v>
      </c>
      <c r="G95" s="5">
        <v>30</v>
      </c>
      <c r="H95" s="5">
        <v>60</v>
      </c>
      <c r="I95" s="14">
        <f>VLOOKUP(B:B,[1]主表!$F:$H,3,0)</f>
        <v>2</v>
      </c>
      <c r="J95" s="14">
        <f>H95</f>
        <v>60</v>
      </c>
      <c r="K95" s="14">
        <f>H95*2</f>
        <v>120</v>
      </c>
      <c r="L95" s="5">
        <v>30</v>
      </c>
      <c r="M95" s="5">
        <v>45</v>
      </c>
      <c r="N95" s="14">
        <v>2</v>
      </c>
      <c r="O95" s="14">
        <f>M95</f>
        <v>45</v>
      </c>
      <c r="P95" s="14">
        <f>M95*2</f>
        <v>90</v>
      </c>
      <c r="Q95" s="14">
        <f t="shared" si="6"/>
        <v>392</v>
      </c>
    </row>
    <row r="96" customHeight="1" spans="1:17">
      <c r="A96" s="8">
        <v>94</v>
      </c>
      <c r="B96" s="9">
        <v>104430</v>
      </c>
      <c r="C96" s="9" t="s">
        <v>132</v>
      </c>
      <c r="D96" s="9" t="s">
        <v>10</v>
      </c>
      <c r="E96" s="5">
        <v>3</v>
      </c>
      <c r="F96" s="5">
        <v>10</v>
      </c>
      <c r="G96" s="5">
        <v>30</v>
      </c>
      <c r="H96" s="5">
        <v>60</v>
      </c>
      <c r="I96" s="14">
        <f>VLOOKUP(B:B,[1]主表!$F:$H,3,0)</f>
        <v>2</v>
      </c>
      <c r="J96" s="14">
        <f>H96</f>
        <v>60</v>
      </c>
      <c r="K96" s="14">
        <f>H96*2</f>
        <v>120</v>
      </c>
      <c r="L96" s="5">
        <v>30</v>
      </c>
      <c r="M96" s="5">
        <v>45</v>
      </c>
      <c r="N96" s="14">
        <v>2</v>
      </c>
      <c r="O96" s="14">
        <f>M96</f>
        <v>45</v>
      </c>
      <c r="P96" s="14">
        <f>M96*2</f>
        <v>90</v>
      </c>
      <c r="Q96" s="14">
        <f t="shared" si="6"/>
        <v>440</v>
      </c>
    </row>
    <row r="97" customHeight="1" spans="1:17">
      <c r="A97" s="8">
        <v>95</v>
      </c>
      <c r="B97" s="9">
        <v>351</v>
      </c>
      <c r="C97" s="9" t="s">
        <v>133</v>
      </c>
      <c r="D97" s="9" t="s">
        <v>11</v>
      </c>
      <c r="E97" s="5">
        <v>3</v>
      </c>
      <c r="F97" s="5">
        <v>4</v>
      </c>
      <c r="G97" s="5">
        <v>30</v>
      </c>
      <c r="H97" s="5">
        <v>60</v>
      </c>
      <c r="I97" s="14">
        <f>VLOOKUP(B:B,[1]主表!$F:$H,3,0)</f>
        <v>2</v>
      </c>
      <c r="J97" s="14">
        <f>H97</f>
        <v>60</v>
      </c>
      <c r="K97" s="14">
        <f>H97*2</f>
        <v>120</v>
      </c>
      <c r="L97" s="5">
        <v>30</v>
      </c>
      <c r="M97" s="5">
        <v>45</v>
      </c>
      <c r="N97" s="14">
        <v>2</v>
      </c>
      <c r="O97" s="14">
        <f>M97</f>
        <v>45</v>
      </c>
      <c r="P97" s="14">
        <f>M97*2</f>
        <v>90</v>
      </c>
      <c r="Q97" s="14">
        <f t="shared" si="6"/>
        <v>392</v>
      </c>
    </row>
    <row r="98" customHeight="1" spans="1:17">
      <c r="A98" s="8">
        <v>96</v>
      </c>
      <c r="B98" s="9">
        <v>308</v>
      </c>
      <c r="C98" s="9" t="s">
        <v>134</v>
      </c>
      <c r="D98" s="9" t="s">
        <v>6</v>
      </c>
      <c r="E98" s="5">
        <v>5</v>
      </c>
      <c r="F98" s="5">
        <v>6</v>
      </c>
      <c r="G98" s="5">
        <v>30</v>
      </c>
      <c r="H98" s="5">
        <v>60</v>
      </c>
      <c r="I98" s="14">
        <f>VLOOKUP(B:B,[1]主表!$F:$H,3,0)</f>
        <v>1</v>
      </c>
      <c r="J98" s="14">
        <f>G98</f>
        <v>30</v>
      </c>
      <c r="K98" s="14">
        <f>G98*1</f>
        <v>30</v>
      </c>
      <c r="L98" s="5">
        <v>30</v>
      </c>
      <c r="M98" s="5">
        <v>45</v>
      </c>
      <c r="N98" s="14">
        <v>1</v>
      </c>
      <c r="O98" s="14">
        <f>L98</f>
        <v>30</v>
      </c>
      <c r="P98" s="16">
        <f>L98*1</f>
        <v>30</v>
      </c>
      <c r="Q98" s="14">
        <f t="shared" si="6"/>
        <v>358</v>
      </c>
    </row>
    <row r="99" customHeight="1" spans="1:17">
      <c r="A99" s="8">
        <v>97</v>
      </c>
      <c r="B99" s="9">
        <v>733</v>
      </c>
      <c r="C99" s="9" t="s">
        <v>135</v>
      </c>
      <c r="D99" s="9" t="s">
        <v>10</v>
      </c>
      <c r="E99" s="5">
        <v>3</v>
      </c>
      <c r="F99" s="5">
        <v>4</v>
      </c>
      <c r="G99" s="5">
        <v>30</v>
      </c>
      <c r="H99" s="5">
        <v>60</v>
      </c>
      <c r="I99" s="14">
        <f>VLOOKUP(B:B,[1]主表!$F:$H,3,0)</f>
        <v>2</v>
      </c>
      <c r="J99" s="14">
        <f>H99</f>
        <v>60</v>
      </c>
      <c r="K99" s="14">
        <f>H99*2</f>
        <v>120</v>
      </c>
      <c r="L99" s="5">
        <v>30</v>
      </c>
      <c r="M99" s="5">
        <v>45</v>
      </c>
      <c r="N99" s="14">
        <v>2</v>
      </c>
      <c r="O99" s="14">
        <f>M99</f>
        <v>45</v>
      </c>
      <c r="P99" s="14">
        <f>M99*2</f>
        <v>90</v>
      </c>
      <c r="Q99" s="14">
        <f t="shared" si="6"/>
        <v>392</v>
      </c>
    </row>
    <row r="100" customHeight="1" spans="1:17">
      <c r="A100" s="8">
        <v>98</v>
      </c>
      <c r="B100" s="9">
        <v>727</v>
      </c>
      <c r="C100" s="9" t="s">
        <v>136</v>
      </c>
      <c r="D100" s="9" t="s">
        <v>14</v>
      </c>
      <c r="E100" s="5">
        <v>3</v>
      </c>
      <c r="F100" s="5">
        <v>4</v>
      </c>
      <c r="G100" s="5">
        <v>30</v>
      </c>
      <c r="H100" s="5">
        <v>60</v>
      </c>
      <c r="I100" s="14">
        <f>VLOOKUP(B:B,[1]主表!$F:$H,3,0)</f>
        <v>1</v>
      </c>
      <c r="J100" s="14">
        <f>G100</f>
        <v>30</v>
      </c>
      <c r="K100" s="14">
        <f>G100*1</f>
        <v>30</v>
      </c>
      <c r="L100" s="5">
        <v>30</v>
      </c>
      <c r="M100" s="5">
        <v>45</v>
      </c>
      <c r="N100" s="14">
        <v>2</v>
      </c>
      <c r="O100" s="14">
        <f>M100</f>
        <v>45</v>
      </c>
      <c r="P100" s="14">
        <f>M100*2</f>
        <v>90</v>
      </c>
      <c r="Q100" s="14">
        <f t="shared" ref="Q100:Q144" si="7">E100*50+F100*8+K100+P100</f>
        <v>302</v>
      </c>
    </row>
    <row r="101" customHeight="1" spans="1:17">
      <c r="A101" s="8">
        <v>99</v>
      </c>
      <c r="B101" s="9">
        <v>115971</v>
      </c>
      <c r="C101" s="9" t="s">
        <v>137</v>
      </c>
      <c r="D101" s="9" t="s">
        <v>14</v>
      </c>
      <c r="E101" s="5">
        <v>3</v>
      </c>
      <c r="F101" s="5">
        <v>4</v>
      </c>
      <c r="G101" s="5">
        <v>30</v>
      </c>
      <c r="H101" s="5">
        <v>60</v>
      </c>
      <c r="I101" s="14">
        <f>VLOOKUP(B:B,[1]主表!$F:$H,3,0)</f>
        <v>1</v>
      </c>
      <c r="J101" s="14">
        <f>G101</f>
        <v>30</v>
      </c>
      <c r="K101" s="14">
        <f>G101*1</f>
        <v>30</v>
      </c>
      <c r="L101" s="5">
        <v>30</v>
      </c>
      <c r="M101" s="5">
        <v>45</v>
      </c>
      <c r="N101" s="14">
        <v>2</v>
      </c>
      <c r="O101" s="14">
        <f>M101</f>
        <v>45</v>
      </c>
      <c r="P101" s="14">
        <f>M101*2</f>
        <v>90</v>
      </c>
      <c r="Q101" s="14">
        <f t="shared" si="7"/>
        <v>302</v>
      </c>
    </row>
    <row r="102" customHeight="1" spans="1:17">
      <c r="A102" s="8">
        <v>100</v>
      </c>
      <c r="B102" s="9">
        <v>706</v>
      </c>
      <c r="C102" s="9" t="s">
        <v>138</v>
      </c>
      <c r="D102" s="9" t="s">
        <v>11</v>
      </c>
      <c r="E102" s="5">
        <v>3</v>
      </c>
      <c r="F102" s="5">
        <v>4</v>
      </c>
      <c r="G102" s="5">
        <v>30</v>
      </c>
      <c r="H102" s="5">
        <v>60</v>
      </c>
      <c r="I102" s="14">
        <f>VLOOKUP(B:B,[1]主表!$F:$H,3,0)</f>
        <v>2</v>
      </c>
      <c r="J102" s="14">
        <f>H102</f>
        <v>60</v>
      </c>
      <c r="K102" s="14">
        <f>H102*2</f>
        <v>120</v>
      </c>
      <c r="L102" s="5">
        <v>30</v>
      </c>
      <c r="M102" s="5">
        <v>45</v>
      </c>
      <c r="N102" s="14">
        <v>2</v>
      </c>
      <c r="O102" s="14">
        <f>M102</f>
        <v>45</v>
      </c>
      <c r="P102" s="14">
        <f>M102*2</f>
        <v>90</v>
      </c>
      <c r="Q102" s="14">
        <f t="shared" si="7"/>
        <v>392</v>
      </c>
    </row>
    <row r="103" customHeight="1" spans="1:17">
      <c r="A103" s="8">
        <v>101</v>
      </c>
      <c r="B103" s="9">
        <v>573</v>
      </c>
      <c r="C103" s="9" t="s">
        <v>139</v>
      </c>
      <c r="D103" s="9" t="s">
        <v>10</v>
      </c>
      <c r="E103" s="5">
        <v>3</v>
      </c>
      <c r="F103" s="5">
        <v>4</v>
      </c>
      <c r="G103" s="5">
        <v>30</v>
      </c>
      <c r="H103" s="5">
        <v>60</v>
      </c>
      <c r="I103" s="14">
        <f>VLOOKUP(B:B,[1]主表!$F:$H,3,0)</f>
        <v>1</v>
      </c>
      <c r="J103" s="14">
        <f>G103</f>
        <v>30</v>
      </c>
      <c r="K103" s="14">
        <f>G103*1</f>
        <v>30</v>
      </c>
      <c r="L103" s="5">
        <v>30</v>
      </c>
      <c r="M103" s="5">
        <v>45</v>
      </c>
      <c r="N103" s="14">
        <v>1</v>
      </c>
      <c r="O103" s="14">
        <f t="shared" ref="O103:O108" si="8">L103</f>
        <v>30</v>
      </c>
      <c r="P103" s="16">
        <f t="shared" ref="P103:P108" si="9">L103*1</f>
        <v>30</v>
      </c>
      <c r="Q103" s="14">
        <f t="shared" si="7"/>
        <v>242</v>
      </c>
    </row>
    <row r="104" customHeight="1" spans="1:17">
      <c r="A104" s="8">
        <v>102</v>
      </c>
      <c r="B104" s="9">
        <v>113025</v>
      </c>
      <c r="C104" s="9" t="s">
        <v>140</v>
      </c>
      <c r="D104" s="9" t="s">
        <v>13</v>
      </c>
      <c r="E104" s="5">
        <v>3</v>
      </c>
      <c r="F104" s="5">
        <v>4</v>
      </c>
      <c r="G104" s="5">
        <v>30</v>
      </c>
      <c r="H104" s="5">
        <v>60</v>
      </c>
      <c r="I104" s="14">
        <f>VLOOKUP(B:B,[1]主表!$F:$H,3,0)</f>
        <v>1</v>
      </c>
      <c r="J104" s="14">
        <f>G104</f>
        <v>30</v>
      </c>
      <c r="K104" s="14">
        <f>G104*1</f>
        <v>30</v>
      </c>
      <c r="L104" s="5">
        <v>30</v>
      </c>
      <c r="M104" s="5">
        <v>45</v>
      </c>
      <c r="N104" s="14">
        <v>1</v>
      </c>
      <c r="O104" s="14">
        <f t="shared" si="8"/>
        <v>30</v>
      </c>
      <c r="P104" s="16">
        <f t="shared" si="9"/>
        <v>30</v>
      </c>
      <c r="Q104" s="14">
        <f t="shared" si="7"/>
        <v>242</v>
      </c>
    </row>
    <row r="105" customHeight="1" spans="1:17">
      <c r="A105" s="8">
        <v>103</v>
      </c>
      <c r="B105" s="9">
        <v>713</v>
      </c>
      <c r="C105" s="9" t="s">
        <v>141</v>
      </c>
      <c r="D105" s="9" t="s">
        <v>11</v>
      </c>
      <c r="E105" s="5">
        <v>3</v>
      </c>
      <c r="F105" s="5">
        <v>14</v>
      </c>
      <c r="G105" s="5">
        <v>30</v>
      </c>
      <c r="H105" s="5">
        <v>60</v>
      </c>
      <c r="I105" s="14">
        <f>VLOOKUP(B:B,[1]主表!$F:$H,3,0)</f>
        <v>2</v>
      </c>
      <c r="J105" s="14">
        <f>H105</f>
        <v>60</v>
      </c>
      <c r="K105" s="14">
        <f>H105*2</f>
        <v>120</v>
      </c>
      <c r="L105" s="5">
        <v>30</v>
      </c>
      <c r="M105" s="5">
        <v>45</v>
      </c>
      <c r="N105" s="14">
        <v>1</v>
      </c>
      <c r="O105" s="14">
        <f t="shared" si="8"/>
        <v>30</v>
      </c>
      <c r="P105" s="16">
        <f t="shared" si="9"/>
        <v>30</v>
      </c>
      <c r="Q105" s="14">
        <f t="shared" si="7"/>
        <v>412</v>
      </c>
    </row>
    <row r="106" customHeight="1" spans="1:17">
      <c r="A106" s="8">
        <v>104</v>
      </c>
      <c r="B106" s="9">
        <v>102479</v>
      </c>
      <c r="C106" s="9" t="s">
        <v>142</v>
      </c>
      <c r="D106" s="9" t="s">
        <v>8</v>
      </c>
      <c r="E106" s="5">
        <v>3</v>
      </c>
      <c r="F106" s="5">
        <v>4</v>
      </c>
      <c r="G106" s="5">
        <v>30</v>
      </c>
      <c r="H106" s="5">
        <v>60</v>
      </c>
      <c r="I106" s="14">
        <f>VLOOKUP(B:B,[1]主表!$F:$H,3,0)</f>
        <v>1</v>
      </c>
      <c r="J106" s="14">
        <f>G106</f>
        <v>30</v>
      </c>
      <c r="K106" s="14">
        <f>G106*1</f>
        <v>30</v>
      </c>
      <c r="L106" s="5">
        <v>30</v>
      </c>
      <c r="M106" s="5">
        <v>45</v>
      </c>
      <c r="N106" s="14">
        <v>1</v>
      </c>
      <c r="O106" s="14">
        <f t="shared" si="8"/>
        <v>30</v>
      </c>
      <c r="P106" s="16">
        <f t="shared" si="9"/>
        <v>30</v>
      </c>
      <c r="Q106" s="14">
        <f t="shared" si="7"/>
        <v>242</v>
      </c>
    </row>
    <row r="107" customHeight="1" spans="1:17">
      <c r="A107" s="8">
        <v>105</v>
      </c>
      <c r="B107" s="9">
        <v>732</v>
      </c>
      <c r="C107" s="9" t="s">
        <v>143</v>
      </c>
      <c r="D107" s="9" t="s">
        <v>7</v>
      </c>
      <c r="E107" s="5">
        <v>3</v>
      </c>
      <c r="F107" s="5">
        <v>14</v>
      </c>
      <c r="G107" s="5">
        <v>30</v>
      </c>
      <c r="H107" s="5">
        <v>60</v>
      </c>
      <c r="I107" s="14">
        <f>VLOOKUP(B:B,[1]主表!$F:$H,3,0)</f>
        <v>1</v>
      </c>
      <c r="J107" s="14">
        <f>G107</f>
        <v>30</v>
      </c>
      <c r="K107" s="14">
        <f>G107*1</f>
        <v>30</v>
      </c>
      <c r="L107" s="5">
        <v>30</v>
      </c>
      <c r="M107" s="5">
        <v>45</v>
      </c>
      <c r="N107" s="14">
        <v>1</v>
      </c>
      <c r="O107" s="14">
        <f t="shared" si="8"/>
        <v>30</v>
      </c>
      <c r="P107" s="16">
        <f t="shared" si="9"/>
        <v>30</v>
      </c>
      <c r="Q107" s="14">
        <f t="shared" si="7"/>
        <v>322</v>
      </c>
    </row>
    <row r="108" customHeight="1" spans="1:17">
      <c r="A108" s="8">
        <v>106</v>
      </c>
      <c r="B108" s="9">
        <v>116482</v>
      </c>
      <c r="C108" s="9" t="s">
        <v>144</v>
      </c>
      <c r="D108" s="9" t="s">
        <v>8</v>
      </c>
      <c r="E108" s="5">
        <v>3</v>
      </c>
      <c r="F108" s="5">
        <v>12</v>
      </c>
      <c r="G108" s="5">
        <v>30</v>
      </c>
      <c r="H108" s="5">
        <v>60</v>
      </c>
      <c r="I108" s="14">
        <f>VLOOKUP(B:B,[1]主表!$F:$H,3,0)</f>
        <v>1</v>
      </c>
      <c r="J108" s="14">
        <f>G108</f>
        <v>30</v>
      </c>
      <c r="K108" s="14">
        <f>G108*1</f>
        <v>30</v>
      </c>
      <c r="L108" s="5">
        <v>30</v>
      </c>
      <c r="M108" s="5">
        <v>45</v>
      </c>
      <c r="N108" s="14">
        <v>1</v>
      </c>
      <c r="O108" s="14">
        <f t="shared" si="8"/>
        <v>30</v>
      </c>
      <c r="P108" s="16">
        <f t="shared" si="9"/>
        <v>30</v>
      </c>
      <c r="Q108" s="14">
        <f t="shared" si="7"/>
        <v>306</v>
      </c>
    </row>
    <row r="109" customHeight="1" spans="1:17">
      <c r="A109" s="8">
        <v>107</v>
      </c>
      <c r="B109" s="9">
        <v>113299</v>
      </c>
      <c r="C109" s="9" t="s">
        <v>145</v>
      </c>
      <c r="D109" s="9" t="s">
        <v>8</v>
      </c>
      <c r="E109" s="5">
        <v>3</v>
      </c>
      <c r="F109" s="5">
        <v>4</v>
      </c>
      <c r="G109" s="5">
        <v>30</v>
      </c>
      <c r="H109" s="5">
        <v>60</v>
      </c>
      <c r="I109" s="14">
        <f>VLOOKUP(B:B,[1]主表!$F:$H,3,0)</f>
        <v>2</v>
      </c>
      <c r="J109" s="14">
        <f>H109</f>
        <v>60</v>
      </c>
      <c r="K109" s="14">
        <f>H109*2</f>
        <v>120</v>
      </c>
      <c r="L109" s="5">
        <v>30</v>
      </c>
      <c r="M109" s="5">
        <v>45</v>
      </c>
      <c r="N109" s="14">
        <v>2</v>
      </c>
      <c r="O109" s="14">
        <f>M109</f>
        <v>45</v>
      </c>
      <c r="P109" s="14">
        <f>M109*2</f>
        <v>90</v>
      </c>
      <c r="Q109" s="14">
        <f t="shared" si="7"/>
        <v>392</v>
      </c>
    </row>
    <row r="110" customHeight="1" spans="1:17">
      <c r="A110" s="8">
        <v>108</v>
      </c>
      <c r="B110" s="9">
        <v>720</v>
      </c>
      <c r="C110" s="9" t="s">
        <v>146</v>
      </c>
      <c r="D110" s="9" t="s">
        <v>7</v>
      </c>
      <c r="E110" s="5">
        <v>3</v>
      </c>
      <c r="F110" s="5">
        <v>17</v>
      </c>
      <c r="G110" s="5">
        <v>30</v>
      </c>
      <c r="H110" s="5">
        <v>60</v>
      </c>
      <c r="I110" s="14">
        <f>VLOOKUP(B:B,[1]主表!$F:$H,3,0)</f>
        <v>1</v>
      </c>
      <c r="J110" s="14">
        <f>G110</f>
        <v>30</v>
      </c>
      <c r="K110" s="14">
        <f>G110*1</f>
        <v>30</v>
      </c>
      <c r="L110" s="5">
        <v>30</v>
      </c>
      <c r="M110" s="5">
        <v>45</v>
      </c>
      <c r="N110" s="14">
        <v>1</v>
      </c>
      <c r="O110" s="14">
        <f>L110</f>
        <v>30</v>
      </c>
      <c r="P110" s="16">
        <f>L110*1</f>
        <v>30</v>
      </c>
      <c r="Q110" s="14">
        <f t="shared" si="7"/>
        <v>346</v>
      </c>
    </row>
    <row r="111" customHeight="1" spans="1:17">
      <c r="A111" s="8">
        <v>109</v>
      </c>
      <c r="B111" s="9">
        <v>112888</v>
      </c>
      <c r="C111" s="9" t="s">
        <v>147</v>
      </c>
      <c r="D111" s="9" t="s">
        <v>13</v>
      </c>
      <c r="E111" s="5">
        <v>3</v>
      </c>
      <c r="F111" s="5">
        <v>4</v>
      </c>
      <c r="G111" s="5">
        <v>30</v>
      </c>
      <c r="H111" s="5">
        <v>60</v>
      </c>
      <c r="I111" s="14">
        <f>VLOOKUP(B:B,[1]主表!$F:$H,3,0)</f>
        <v>1</v>
      </c>
      <c r="J111" s="14">
        <f>G111</f>
        <v>30</v>
      </c>
      <c r="K111" s="14">
        <f>G111*1</f>
        <v>30</v>
      </c>
      <c r="L111" s="5">
        <v>30</v>
      </c>
      <c r="M111" s="5">
        <v>45</v>
      </c>
      <c r="N111" s="14">
        <v>1</v>
      </c>
      <c r="O111" s="14">
        <f>L111</f>
        <v>30</v>
      </c>
      <c r="P111" s="16">
        <f>L111*1</f>
        <v>30</v>
      </c>
      <c r="Q111" s="14">
        <f t="shared" si="7"/>
        <v>242</v>
      </c>
    </row>
    <row r="112" customHeight="1" spans="1:17">
      <c r="A112" s="8">
        <v>110</v>
      </c>
      <c r="B112" s="9">
        <v>104429</v>
      </c>
      <c r="C112" s="9" t="s">
        <v>148</v>
      </c>
      <c r="D112" s="9" t="s">
        <v>13</v>
      </c>
      <c r="E112" s="5">
        <v>3</v>
      </c>
      <c r="F112" s="5">
        <v>4</v>
      </c>
      <c r="G112" s="5">
        <v>30</v>
      </c>
      <c r="H112" s="5">
        <v>60</v>
      </c>
      <c r="I112" s="14">
        <v>1</v>
      </c>
      <c r="J112" s="14">
        <f>G112</f>
        <v>30</v>
      </c>
      <c r="K112" s="14">
        <f>G112*1</f>
        <v>30</v>
      </c>
      <c r="L112" s="5">
        <v>30</v>
      </c>
      <c r="M112" s="5">
        <v>45</v>
      </c>
      <c r="N112" s="14">
        <v>1</v>
      </c>
      <c r="O112" s="14">
        <f>L112</f>
        <v>30</v>
      </c>
      <c r="P112" s="16">
        <f>L112*1</f>
        <v>30</v>
      </c>
      <c r="Q112" s="14">
        <f t="shared" si="7"/>
        <v>242</v>
      </c>
    </row>
    <row r="113" customHeight="1" spans="1:17">
      <c r="A113" s="8">
        <v>111</v>
      </c>
      <c r="B113" s="9">
        <v>549</v>
      </c>
      <c r="C113" s="9" t="s">
        <v>149</v>
      </c>
      <c r="D113" s="9" t="s">
        <v>7</v>
      </c>
      <c r="E113" s="5">
        <v>3</v>
      </c>
      <c r="F113" s="5">
        <v>4</v>
      </c>
      <c r="G113" s="5">
        <v>30</v>
      </c>
      <c r="H113" s="5">
        <v>60</v>
      </c>
      <c r="I113" s="14">
        <f>VLOOKUP(B:B,[1]主表!$F:$H,3,0)</f>
        <v>2</v>
      </c>
      <c r="J113" s="14">
        <f>H113</f>
        <v>60</v>
      </c>
      <c r="K113" s="14">
        <f>H113*2</f>
        <v>120</v>
      </c>
      <c r="L113" s="5">
        <v>30</v>
      </c>
      <c r="M113" s="5">
        <v>45</v>
      </c>
      <c r="N113" s="14">
        <v>2</v>
      </c>
      <c r="O113" s="14">
        <f>M113</f>
        <v>45</v>
      </c>
      <c r="P113" s="14">
        <f>M113*2</f>
        <v>90</v>
      </c>
      <c r="Q113" s="14">
        <f t="shared" si="7"/>
        <v>392</v>
      </c>
    </row>
    <row r="114" customHeight="1" spans="1:17">
      <c r="A114" s="8">
        <v>112</v>
      </c>
      <c r="B114" s="9">
        <v>122198</v>
      </c>
      <c r="C114" s="9" t="s">
        <v>150</v>
      </c>
      <c r="D114" s="9" t="s">
        <v>10</v>
      </c>
      <c r="E114" s="5">
        <v>3</v>
      </c>
      <c r="F114" s="5">
        <v>3</v>
      </c>
      <c r="G114" s="5">
        <v>30</v>
      </c>
      <c r="H114" s="5">
        <v>60</v>
      </c>
      <c r="I114" s="14">
        <f>VLOOKUP(B:B,[1]主表!$F:$H,3,0)</f>
        <v>2</v>
      </c>
      <c r="J114" s="14">
        <f>H114</f>
        <v>60</v>
      </c>
      <c r="K114" s="14">
        <f>H114*2</f>
        <v>120</v>
      </c>
      <c r="L114" s="5">
        <v>30</v>
      </c>
      <c r="M114" s="5">
        <v>45</v>
      </c>
      <c r="N114" s="14">
        <v>2</v>
      </c>
      <c r="O114" s="14">
        <f>M114</f>
        <v>45</v>
      </c>
      <c r="P114" s="14">
        <f>M114*2</f>
        <v>90</v>
      </c>
      <c r="Q114" s="14">
        <f t="shared" si="7"/>
        <v>384</v>
      </c>
    </row>
    <row r="115" customHeight="1" spans="1:17">
      <c r="A115" s="8">
        <v>113</v>
      </c>
      <c r="B115" s="9">
        <v>339</v>
      </c>
      <c r="C115" s="9" t="s">
        <v>151</v>
      </c>
      <c r="D115" s="9" t="s">
        <v>6</v>
      </c>
      <c r="E115" s="5">
        <v>3</v>
      </c>
      <c r="F115" s="5">
        <v>4</v>
      </c>
      <c r="G115" s="5">
        <v>30</v>
      </c>
      <c r="H115" s="5">
        <v>60</v>
      </c>
      <c r="I115" s="14">
        <f>VLOOKUP(B:B,[1]主表!$F:$H,3,0)</f>
        <v>1</v>
      </c>
      <c r="J115" s="14">
        <f>G115</f>
        <v>30</v>
      </c>
      <c r="K115" s="14">
        <f>G115*1</f>
        <v>30</v>
      </c>
      <c r="L115" s="5">
        <v>30</v>
      </c>
      <c r="M115" s="5">
        <v>45</v>
      </c>
      <c r="N115" s="14">
        <v>2</v>
      </c>
      <c r="O115" s="14">
        <f>M115</f>
        <v>45</v>
      </c>
      <c r="P115" s="14">
        <f>M115*2</f>
        <v>90</v>
      </c>
      <c r="Q115" s="14">
        <f t="shared" si="7"/>
        <v>302</v>
      </c>
    </row>
    <row r="116" customHeight="1" spans="1:17">
      <c r="A116" s="8">
        <v>114</v>
      </c>
      <c r="B116" s="9">
        <v>102567</v>
      </c>
      <c r="C116" s="9" t="s">
        <v>152</v>
      </c>
      <c r="D116" s="9" t="s">
        <v>15</v>
      </c>
      <c r="E116" s="5">
        <v>3</v>
      </c>
      <c r="F116" s="5">
        <v>4</v>
      </c>
      <c r="G116" s="5">
        <v>30</v>
      </c>
      <c r="H116" s="5">
        <v>60</v>
      </c>
      <c r="I116" s="14">
        <f>VLOOKUP(B:B,[1]主表!$F:$H,3,0)</f>
        <v>1</v>
      </c>
      <c r="J116" s="14">
        <f>G116</f>
        <v>30</v>
      </c>
      <c r="K116" s="14">
        <f>G116*1</f>
        <v>30</v>
      </c>
      <c r="L116" s="5">
        <v>30</v>
      </c>
      <c r="M116" s="5">
        <v>45</v>
      </c>
      <c r="N116" s="14">
        <v>2</v>
      </c>
      <c r="O116" s="14">
        <f>M116</f>
        <v>45</v>
      </c>
      <c r="P116" s="14">
        <f>M116*2</f>
        <v>90</v>
      </c>
      <c r="Q116" s="14">
        <f t="shared" si="7"/>
        <v>302</v>
      </c>
    </row>
    <row r="117" customHeight="1" spans="1:17">
      <c r="A117" s="8">
        <v>115</v>
      </c>
      <c r="B117" s="9">
        <v>112415</v>
      </c>
      <c r="C117" s="9" t="s">
        <v>153</v>
      </c>
      <c r="D117" s="9" t="s">
        <v>6</v>
      </c>
      <c r="E117" s="5">
        <v>3</v>
      </c>
      <c r="F117" s="5">
        <v>4</v>
      </c>
      <c r="G117" s="5">
        <v>30</v>
      </c>
      <c r="H117" s="5">
        <v>60</v>
      </c>
      <c r="I117" s="14">
        <f>VLOOKUP(B:B,[1]主表!$F:$H,3,0)</f>
        <v>1</v>
      </c>
      <c r="J117" s="14">
        <f>G117</f>
        <v>30</v>
      </c>
      <c r="K117" s="14">
        <f>G117*1</f>
        <v>30</v>
      </c>
      <c r="L117" s="5">
        <v>30</v>
      </c>
      <c r="M117" s="5">
        <v>45</v>
      </c>
      <c r="N117" s="14">
        <v>1</v>
      </c>
      <c r="O117" s="14">
        <f>L117</f>
        <v>30</v>
      </c>
      <c r="P117" s="16">
        <f>L117*1</f>
        <v>30</v>
      </c>
      <c r="Q117" s="14">
        <f t="shared" si="7"/>
        <v>242</v>
      </c>
    </row>
    <row r="118" customHeight="1" spans="1:17">
      <c r="A118" s="8">
        <v>116</v>
      </c>
      <c r="B118" s="9">
        <v>113833</v>
      </c>
      <c r="C118" s="9" t="s">
        <v>154</v>
      </c>
      <c r="D118" s="9" t="s">
        <v>13</v>
      </c>
      <c r="E118" s="5">
        <v>3</v>
      </c>
      <c r="F118" s="5">
        <v>4</v>
      </c>
      <c r="G118" s="5">
        <v>30</v>
      </c>
      <c r="H118" s="5">
        <v>60</v>
      </c>
      <c r="I118" s="14">
        <f>VLOOKUP(B:B,[1]主表!$F:$H,3,0)</f>
        <v>2</v>
      </c>
      <c r="J118" s="14">
        <f>H118</f>
        <v>60</v>
      </c>
      <c r="K118" s="14">
        <f>H118*2</f>
        <v>120</v>
      </c>
      <c r="L118" s="5">
        <v>30</v>
      </c>
      <c r="M118" s="5">
        <v>45</v>
      </c>
      <c r="N118" s="14">
        <v>2</v>
      </c>
      <c r="O118" s="14">
        <f>M118</f>
        <v>45</v>
      </c>
      <c r="P118" s="14">
        <f>M118*2</f>
        <v>90</v>
      </c>
      <c r="Q118" s="14">
        <f t="shared" si="7"/>
        <v>392</v>
      </c>
    </row>
    <row r="119" customHeight="1" spans="1:17">
      <c r="A119" s="8">
        <v>117</v>
      </c>
      <c r="B119" s="9">
        <v>119263</v>
      </c>
      <c r="C119" s="9" t="s">
        <v>155</v>
      </c>
      <c r="D119" s="9" t="s">
        <v>13</v>
      </c>
      <c r="E119" s="5">
        <v>3</v>
      </c>
      <c r="F119" s="5">
        <v>4</v>
      </c>
      <c r="G119" s="5">
        <v>30</v>
      </c>
      <c r="H119" s="5">
        <v>60</v>
      </c>
      <c r="I119" s="14">
        <f>VLOOKUP(B:B,[1]主表!$F:$H,3,0)</f>
        <v>1</v>
      </c>
      <c r="J119" s="14">
        <f>G119</f>
        <v>30</v>
      </c>
      <c r="K119" s="14">
        <f>G119*1</f>
        <v>30</v>
      </c>
      <c r="L119" s="5">
        <v>30</v>
      </c>
      <c r="M119" s="5">
        <v>45</v>
      </c>
      <c r="N119" s="14">
        <v>1</v>
      </c>
      <c r="O119" s="14">
        <f>L119</f>
        <v>30</v>
      </c>
      <c r="P119" s="16">
        <f>L119*1</f>
        <v>30</v>
      </c>
      <c r="Q119" s="14">
        <f t="shared" si="7"/>
        <v>242</v>
      </c>
    </row>
    <row r="120" customHeight="1" spans="1:17">
      <c r="A120" s="8">
        <v>118</v>
      </c>
      <c r="B120" s="9">
        <v>116919</v>
      </c>
      <c r="C120" s="9" t="s">
        <v>156</v>
      </c>
      <c r="D120" s="9" t="s">
        <v>12</v>
      </c>
      <c r="E120" s="5">
        <v>3</v>
      </c>
      <c r="F120" s="5">
        <v>4</v>
      </c>
      <c r="G120" s="5">
        <v>30</v>
      </c>
      <c r="H120" s="5">
        <v>60</v>
      </c>
      <c r="I120" s="14">
        <f>VLOOKUP(B:B,[1]主表!$F:$H,3,0)</f>
        <v>2</v>
      </c>
      <c r="J120" s="14">
        <f>H120</f>
        <v>60</v>
      </c>
      <c r="K120" s="14">
        <f>H120*2</f>
        <v>120</v>
      </c>
      <c r="L120" s="5">
        <v>30</v>
      </c>
      <c r="M120" s="5">
        <v>45</v>
      </c>
      <c r="N120" s="14">
        <v>2</v>
      </c>
      <c r="O120" s="14">
        <f>M120</f>
        <v>45</v>
      </c>
      <c r="P120" s="14">
        <f>M120*2</f>
        <v>90</v>
      </c>
      <c r="Q120" s="14">
        <f t="shared" si="7"/>
        <v>392</v>
      </c>
    </row>
    <row r="121" customHeight="1" spans="1:17">
      <c r="A121" s="8">
        <v>119</v>
      </c>
      <c r="B121" s="9">
        <v>723</v>
      </c>
      <c r="C121" s="9" t="s">
        <v>157</v>
      </c>
      <c r="D121" s="9" t="s">
        <v>8</v>
      </c>
      <c r="E121" s="5">
        <v>3</v>
      </c>
      <c r="F121" s="5">
        <v>16</v>
      </c>
      <c r="G121" s="5">
        <v>30</v>
      </c>
      <c r="H121" s="5">
        <v>60</v>
      </c>
      <c r="I121" s="14">
        <f>VLOOKUP(B:B,[1]主表!$F:$H,3,0)</f>
        <v>1</v>
      </c>
      <c r="J121" s="14">
        <f>G121</f>
        <v>30</v>
      </c>
      <c r="K121" s="14">
        <f>G121*1</f>
        <v>30</v>
      </c>
      <c r="L121" s="5">
        <v>30</v>
      </c>
      <c r="M121" s="5">
        <v>45</v>
      </c>
      <c r="N121" s="14">
        <v>1</v>
      </c>
      <c r="O121" s="14">
        <f>L121</f>
        <v>30</v>
      </c>
      <c r="P121" s="16">
        <f>L121*1</f>
        <v>30</v>
      </c>
      <c r="Q121" s="14">
        <f t="shared" si="7"/>
        <v>338</v>
      </c>
    </row>
    <row r="122" customHeight="1" spans="1:17">
      <c r="A122" s="8">
        <v>120</v>
      </c>
      <c r="B122" s="9">
        <v>118951</v>
      </c>
      <c r="C122" s="9" t="s">
        <v>158</v>
      </c>
      <c r="D122" s="9" t="s">
        <v>13</v>
      </c>
      <c r="E122" s="5">
        <v>3</v>
      </c>
      <c r="F122" s="5">
        <v>4</v>
      </c>
      <c r="G122" s="5">
        <v>30</v>
      </c>
      <c r="H122" s="5">
        <v>60</v>
      </c>
      <c r="I122" s="14">
        <f>VLOOKUP(B:B,[1]主表!$F:$H,3,0)</f>
        <v>2</v>
      </c>
      <c r="J122" s="14">
        <f>H122</f>
        <v>60</v>
      </c>
      <c r="K122" s="14">
        <f>H122*2</f>
        <v>120</v>
      </c>
      <c r="L122" s="5">
        <v>30</v>
      </c>
      <c r="M122" s="5">
        <v>45</v>
      </c>
      <c r="N122" s="14">
        <v>2</v>
      </c>
      <c r="O122" s="14">
        <f>M122</f>
        <v>45</v>
      </c>
      <c r="P122" s="14">
        <f>M122*2</f>
        <v>90</v>
      </c>
      <c r="Q122" s="14">
        <f t="shared" si="7"/>
        <v>392</v>
      </c>
    </row>
    <row r="123" customHeight="1" spans="1:17">
      <c r="A123" s="8">
        <v>121</v>
      </c>
      <c r="B123" s="9">
        <v>110378</v>
      </c>
      <c r="C123" s="9" t="s">
        <v>159</v>
      </c>
      <c r="D123" s="9" t="s">
        <v>11</v>
      </c>
      <c r="E123" s="5">
        <v>3</v>
      </c>
      <c r="F123" s="5">
        <v>4</v>
      </c>
      <c r="G123" s="5">
        <v>30</v>
      </c>
      <c r="H123" s="5">
        <v>60</v>
      </c>
      <c r="I123" s="14">
        <f>VLOOKUP(B:B,[1]主表!$F:$H,3,0)</f>
        <v>1</v>
      </c>
      <c r="J123" s="14">
        <f>G123</f>
        <v>30</v>
      </c>
      <c r="K123" s="14">
        <f>G123*1</f>
        <v>30</v>
      </c>
      <c r="L123" s="5">
        <v>30</v>
      </c>
      <c r="M123" s="5">
        <v>45</v>
      </c>
      <c r="N123" s="14">
        <v>1</v>
      </c>
      <c r="O123" s="14">
        <f>L123</f>
        <v>30</v>
      </c>
      <c r="P123" s="16">
        <f>L123*1</f>
        <v>30</v>
      </c>
      <c r="Q123" s="14">
        <f t="shared" si="7"/>
        <v>242</v>
      </c>
    </row>
    <row r="124" customHeight="1" spans="1:17">
      <c r="A124" s="8">
        <v>122</v>
      </c>
      <c r="B124" s="9">
        <v>104838</v>
      </c>
      <c r="C124" s="9" t="s">
        <v>160</v>
      </c>
      <c r="D124" s="9" t="s">
        <v>9</v>
      </c>
      <c r="E124" s="5">
        <v>3</v>
      </c>
      <c r="F124" s="5">
        <v>4</v>
      </c>
      <c r="G124" s="5">
        <v>30</v>
      </c>
      <c r="H124" s="5">
        <v>60</v>
      </c>
      <c r="I124" s="14">
        <f>VLOOKUP(B:B,[1]主表!$F:$H,3,0)</f>
        <v>2</v>
      </c>
      <c r="J124" s="14">
        <f>H124</f>
        <v>60</v>
      </c>
      <c r="K124" s="14">
        <f>H124*2</f>
        <v>120</v>
      </c>
      <c r="L124" s="5">
        <v>30</v>
      </c>
      <c r="M124" s="5">
        <v>45</v>
      </c>
      <c r="N124" s="14">
        <v>2</v>
      </c>
      <c r="O124" s="14">
        <f>M124</f>
        <v>45</v>
      </c>
      <c r="P124" s="14">
        <f>M124*2</f>
        <v>90</v>
      </c>
      <c r="Q124" s="14">
        <f t="shared" si="7"/>
        <v>392</v>
      </c>
    </row>
    <row r="125" customHeight="1" spans="1:17">
      <c r="A125" s="8">
        <v>123</v>
      </c>
      <c r="B125" s="9">
        <v>52</v>
      </c>
      <c r="C125" s="9" t="s">
        <v>161</v>
      </c>
      <c r="D125" s="9" t="s">
        <v>9</v>
      </c>
      <c r="E125" s="5">
        <v>3</v>
      </c>
      <c r="F125" s="5">
        <v>4</v>
      </c>
      <c r="G125" s="5">
        <v>30</v>
      </c>
      <c r="H125" s="5">
        <v>60</v>
      </c>
      <c r="I125" s="14">
        <f>VLOOKUP(B:B,[1]主表!$F:$H,3,0)</f>
        <v>1</v>
      </c>
      <c r="J125" s="14">
        <f t="shared" ref="J125:J130" si="10">G125</f>
        <v>30</v>
      </c>
      <c r="K125" s="14">
        <f t="shared" ref="K125:K130" si="11">G125*1</f>
        <v>30</v>
      </c>
      <c r="L125" s="5">
        <v>30</v>
      </c>
      <c r="M125" s="5">
        <v>45</v>
      </c>
      <c r="N125" s="14">
        <v>1</v>
      </c>
      <c r="O125" s="14">
        <f t="shared" ref="O125:O130" si="12">L125</f>
        <v>30</v>
      </c>
      <c r="P125" s="16">
        <f t="shared" ref="P125:P130" si="13">L125*1</f>
        <v>30</v>
      </c>
      <c r="Q125" s="14">
        <f t="shared" si="7"/>
        <v>242</v>
      </c>
    </row>
    <row r="126" customHeight="1" spans="1:17">
      <c r="A126" s="8">
        <v>124</v>
      </c>
      <c r="B126" s="9">
        <v>113298</v>
      </c>
      <c r="C126" s="9" t="s">
        <v>162</v>
      </c>
      <c r="D126" s="9" t="s">
        <v>13</v>
      </c>
      <c r="E126" s="5">
        <v>3</v>
      </c>
      <c r="F126" s="5">
        <v>4</v>
      </c>
      <c r="G126" s="5">
        <v>30</v>
      </c>
      <c r="H126" s="5">
        <v>60</v>
      </c>
      <c r="I126" s="14">
        <f>VLOOKUP(B:B,[1]主表!$F:$H,3,0)</f>
        <v>1</v>
      </c>
      <c r="J126" s="14">
        <f t="shared" si="10"/>
        <v>30</v>
      </c>
      <c r="K126" s="14">
        <f t="shared" si="11"/>
        <v>30</v>
      </c>
      <c r="L126" s="5">
        <v>30</v>
      </c>
      <c r="M126" s="5">
        <v>45</v>
      </c>
      <c r="N126" s="14">
        <v>1</v>
      </c>
      <c r="O126" s="14">
        <f t="shared" si="12"/>
        <v>30</v>
      </c>
      <c r="P126" s="16">
        <f t="shared" si="13"/>
        <v>30</v>
      </c>
      <c r="Q126" s="14">
        <f t="shared" si="7"/>
        <v>242</v>
      </c>
    </row>
    <row r="127" customHeight="1" spans="1:17">
      <c r="A127" s="8">
        <v>125</v>
      </c>
      <c r="B127" s="9">
        <v>117923</v>
      </c>
      <c r="C127" s="9" t="s">
        <v>163</v>
      </c>
      <c r="D127" s="9" t="s">
        <v>7</v>
      </c>
      <c r="E127" s="5">
        <v>3</v>
      </c>
      <c r="F127" s="5">
        <v>4</v>
      </c>
      <c r="G127" s="5">
        <v>30</v>
      </c>
      <c r="H127" s="5">
        <v>60</v>
      </c>
      <c r="I127" s="14">
        <f>VLOOKUP(B:B,[1]主表!$F:$H,3,0)</f>
        <v>1</v>
      </c>
      <c r="J127" s="14">
        <f t="shared" si="10"/>
        <v>30</v>
      </c>
      <c r="K127" s="14">
        <f t="shared" si="11"/>
        <v>30</v>
      </c>
      <c r="L127" s="5">
        <v>30</v>
      </c>
      <c r="M127" s="5">
        <v>45</v>
      </c>
      <c r="N127" s="14">
        <v>1</v>
      </c>
      <c r="O127" s="14">
        <f t="shared" si="12"/>
        <v>30</v>
      </c>
      <c r="P127" s="16">
        <f t="shared" si="13"/>
        <v>30</v>
      </c>
      <c r="Q127" s="14">
        <f t="shared" si="7"/>
        <v>242</v>
      </c>
    </row>
    <row r="128" customHeight="1" spans="1:17">
      <c r="A128" s="8">
        <v>126</v>
      </c>
      <c r="B128" s="9">
        <v>104533</v>
      </c>
      <c r="C128" s="9" t="s">
        <v>164</v>
      </c>
      <c r="D128" s="9" t="s">
        <v>7</v>
      </c>
      <c r="E128" s="5">
        <v>3</v>
      </c>
      <c r="F128" s="5">
        <v>4</v>
      </c>
      <c r="G128" s="5">
        <v>30</v>
      </c>
      <c r="H128" s="5">
        <v>60</v>
      </c>
      <c r="I128" s="14">
        <f>VLOOKUP(B:B,[1]主表!$F:$H,3,0)</f>
        <v>1</v>
      </c>
      <c r="J128" s="14">
        <f t="shared" si="10"/>
        <v>30</v>
      </c>
      <c r="K128" s="14">
        <f t="shared" si="11"/>
        <v>30</v>
      </c>
      <c r="L128" s="5">
        <v>30</v>
      </c>
      <c r="M128" s="5">
        <v>45</v>
      </c>
      <c r="N128" s="14">
        <v>1</v>
      </c>
      <c r="O128" s="14">
        <f t="shared" si="12"/>
        <v>30</v>
      </c>
      <c r="P128" s="16">
        <f t="shared" si="13"/>
        <v>30</v>
      </c>
      <c r="Q128" s="14">
        <f t="shared" si="7"/>
        <v>242</v>
      </c>
    </row>
    <row r="129" customHeight="1" spans="1:17">
      <c r="A129" s="8">
        <v>127</v>
      </c>
      <c r="B129" s="9">
        <v>116773</v>
      </c>
      <c r="C129" s="9" t="s">
        <v>165</v>
      </c>
      <c r="D129" s="9" t="s">
        <v>13</v>
      </c>
      <c r="E129" s="5">
        <v>3</v>
      </c>
      <c r="F129" s="5">
        <v>4</v>
      </c>
      <c r="G129" s="5">
        <v>30</v>
      </c>
      <c r="H129" s="5">
        <v>60</v>
      </c>
      <c r="I129" s="14">
        <f>VLOOKUP(B:B,[1]主表!$F:$H,3,0)</f>
        <v>1</v>
      </c>
      <c r="J129" s="14">
        <f t="shared" si="10"/>
        <v>30</v>
      </c>
      <c r="K129" s="14">
        <f t="shared" si="11"/>
        <v>30</v>
      </c>
      <c r="L129" s="5">
        <v>30</v>
      </c>
      <c r="M129" s="5">
        <v>45</v>
      </c>
      <c r="N129" s="14">
        <v>1</v>
      </c>
      <c r="O129" s="14">
        <f t="shared" si="12"/>
        <v>30</v>
      </c>
      <c r="P129" s="16">
        <f t="shared" si="13"/>
        <v>30</v>
      </c>
      <c r="Q129" s="14">
        <f t="shared" si="7"/>
        <v>242</v>
      </c>
    </row>
    <row r="130" customHeight="1" spans="1:17">
      <c r="A130" s="8">
        <v>128</v>
      </c>
      <c r="B130" s="9">
        <v>114069</v>
      </c>
      <c r="C130" s="9" t="s">
        <v>166</v>
      </c>
      <c r="D130" s="9" t="s">
        <v>10</v>
      </c>
      <c r="E130" s="5">
        <v>3</v>
      </c>
      <c r="F130" s="5">
        <v>3</v>
      </c>
      <c r="G130" s="5">
        <v>30</v>
      </c>
      <c r="H130" s="5">
        <v>60</v>
      </c>
      <c r="I130" s="14">
        <f>VLOOKUP(B:B,[1]主表!$F:$H,3,0)</f>
        <v>1</v>
      </c>
      <c r="J130" s="14">
        <f t="shared" si="10"/>
        <v>30</v>
      </c>
      <c r="K130" s="14">
        <f t="shared" si="11"/>
        <v>30</v>
      </c>
      <c r="L130" s="5">
        <v>30</v>
      </c>
      <c r="M130" s="5">
        <v>45</v>
      </c>
      <c r="N130" s="14">
        <v>1</v>
      </c>
      <c r="O130" s="14">
        <f t="shared" si="12"/>
        <v>30</v>
      </c>
      <c r="P130" s="16">
        <f t="shared" si="13"/>
        <v>30</v>
      </c>
      <c r="Q130" s="14">
        <f t="shared" si="7"/>
        <v>234</v>
      </c>
    </row>
    <row r="131" customHeight="1" spans="1:17">
      <c r="A131" s="8">
        <v>129</v>
      </c>
      <c r="B131" s="9">
        <v>106568</v>
      </c>
      <c r="C131" s="9" t="s">
        <v>167</v>
      </c>
      <c r="D131" s="9" t="s">
        <v>10</v>
      </c>
      <c r="E131" s="5">
        <v>3</v>
      </c>
      <c r="F131" s="5">
        <v>3</v>
      </c>
      <c r="G131" s="5">
        <v>30</v>
      </c>
      <c r="H131" s="5">
        <v>60</v>
      </c>
      <c r="I131" s="14">
        <f>VLOOKUP(B:B,[1]主表!$F:$H,3,0)</f>
        <v>2</v>
      </c>
      <c r="J131" s="14">
        <f>H131</f>
        <v>60</v>
      </c>
      <c r="K131" s="14">
        <f>H131*2</f>
        <v>120</v>
      </c>
      <c r="L131" s="5">
        <v>30</v>
      </c>
      <c r="M131" s="5">
        <v>45</v>
      </c>
      <c r="N131" s="14">
        <v>2</v>
      </c>
      <c r="O131" s="14">
        <f>M131</f>
        <v>45</v>
      </c>
      <c r="P131" s="14">
        <f>M131*2</f>
        <v>90</v>
      </c>
      <c r="Q131" s="14">
        <f t="shared" si="7"/>
        <v>384</v>
      </c>
    </row>
    <row r="132" customHeight="1" spans="1:17">
      <c r="A132" s="8">
        <v>130</v>
      </c>
      <c r="B132" s="9">
        <v>117637</v>
      </c>
      <c r="C132" s="9" t="s">
        <v>168</v>
      </c>
      <c r="D132" s="9" t="s">
        <v>7</v>
      </c>
      <c r="E132" s="5">
        <v>3</v>
      </c>
      <c r="F132" s="5">
        <v>4</v>
      </c>
      <c r="G132" s="5">
        <v>30</v>
      </c>
      <c r="H132" s="5">
        <v>60</v>
      </c>
      <c r="I132" s="14">
        <f>VLOOKUP(B:B,[1]主表!$F:$H,3,0)</f>
        <v>1</v>
      </c>
      <c r="J132" s="14">
        <f>G132</f>
        <v>30</v>
      </c>
      <c r="K132" s="14">
        <f>G132*1</f>
        <v>30</v>
      </c>
      <c r="L132" s="5">
        <v>30</v>
      </c>
      <c r="M132" s="5">
        <v>45</v>
      </c>
      <c r="N132" s="14">
        <v>1</v>
      </c>
      <c r="O132" s="14">
        <f>L132</f>
        <v>30</v>
      </c>
      <c r="P132" s="16">
        <f>L132*1</f>
        <v>30</v>
      </c>
      <c r="Q132" s="14">
        <f t="shared" si="7"/>
        <v>242</v>
      </c>
    </row>
    <row r="133" customHeight="1" spans="1:17">
      <c r="A133" s="8">
        <v>131</v>
      </c>
      <c r="B133" s="9">
        <v>118758</v>
      </c>
      <c r="C133" s="9" t="s">
        <v>169</v>
      </c>
      <c r="D133" s="9" t="s">
        <v>8</v>
      </c>
      <c r="E133" s="5">
        <v>3</v>
      </c>
      <c r="F133" s="5">
        <v>3</v>
      </c>
      <c r="G133" s="5">
        <v>30</v>
      </c>
      <c r="H133" s="5">
        <v>60</v>
      </c>
      <c r="I133" s="14">
        <v>1</v>
      </c>
      <c r="J133" s="14">
        <f>G133</f>
        <v>30</v>
      </c>
      <c r="K133" s="14">
        <f>G133*1</f>
        <v>30</v>
      </c>
      <c r="L133" s="5">
        <v>30</v>
      </c>
      <c r="M133" s="5">
        <v>45</v>
      </c>
      <c r="N133" s="14">
        <v>1</v>
      </c>
      <c r="O133" s="14">
        <f>L133</f>
        <v>30</v>
      </c>
      <c r="P133" s="16">
        <f>L133*1</f>
        <v>30</v>
      </c>
      <c r="Q133" s="14">
        <f t="shared" si="7"/>
        <v>234</v>
      </c>
    </row>
    <row r="134" customHeight="1" spans="1:17">
      <c r="A134" s="8">
        <v>132</v>
      </c>
      <c r="B134" s="9">
        <v>371</v>
      </c>
      <c r="C134" s="9" t="s">
        <v>170</v>
      </c>
      <c r="D134" s="9" t="s">
        <v>15</v>
      </c>
      <c r="E134" s="5">
        <v>3</v>
      </c>
      <c r="F134" s="5">
        <v>3</v>
      </c>
      <c r="G134" s="5">
        <v>30</v>
      </c>
      <c r="H134" s="5">
        <v>60</v>
      </c>
      <c r="I134" s="14">
        <v>1</v>
      </c>
      <c r="J134" s="14">
        <f>G134</f>
        <v>30</v>
      </c>
      <c r="K134" s="14">
        <f>G134*1</f>
        <v>30</v>
      </c>
      <c r="L134" s="5">
        <v>30</v>
      </c>
      <c r="M134" s="5">
        <v>45</v>
      </c>
      <c r="N134" s="14">
        <v>1</v>
      </c>
      <c r="O134" s="14">
        <f>L134</f>
        <v>30</v>
      </c>
      <c r="P134" s="16">
        <f>L134*1</f>
        <v>30</v>
      </c>
      <c r="Q134" s="14">
        <f t="shared" si="7"/>
        <v>234</v>
      </c>
    </row>
    <row r="135" customHeight="1" spans="1:17">
      <c r="A135" s="8">
        <v>133</v>
      </c>
      <c r="B135" s="9">
        <v>123007</v>
      </c>
      <c r="C135" s="9" t="s">
        <v>171</v>
      </c>
      <c r="D135" s="9" t="s">
        <v>7</v>
      </c>
      <c r="E135" s="5">
        <v>3</v>
      </c>
      <c r="F135" s="5">
        <v>3</v>
      </c>
      <c r="G135" s="5">
        <v>30</v>
      </c>
      <c r="H135" s="5">
        <v>60</v>
      </c>
      <c r="I135" s="14">
        <f>VLOOKUP(B:B,[1]主表!$F:$H,3,0)</f>
        <v>2</v>
      </c>
      <c r="J135" s="14">
        <f>H135</f>
        <v>60</v>
      </c>
      <c r="K135" s="14">
        <f>H135*2</f>
        <v>120</v>
      </c>
      <c r="L135" s="5">
        <v>30</v>
      </c>
      <c r="M135" s="5">
        <v>45</v>
      </c>
      <c r="N135" s="14">
        <v>2</v>
      </c>
      <c r="O135" s="14">
        <f>M135</f>
        <v>45</v>
      </c>
      <c r="P135" s="14">
        <f>M135*2</f>
        <v>90</v>
      </c>
      <c r="Q135" s="14">
        <f t="shared" si="7"/>
        <v>384</v>
      </c>
    </row>
    <row r="136" customHeight="1" spans="1:17">
      <c r="A136" s="8">
        <v>134</v>
      </c>
      <c r="B136" s="9">
        <v>119262</v>
      </c>
      <c r="C136" s="9" t="s">
        <v>172</v>
      </c>
      <c r="D136" s="9" t="s">
        <v>6</v>
      </c>
      <c r="E136" s="5">
        <v>3</v>
      </c>
      <c r="F136" s="5">
        <v>3</v>
      </c>
      <c r="G136" s="5">
        <v>30</v>
      </c>
      <c r="H136" s="5">
        <v>60</v>
      </c>
      <c r="I136" s="14">
        <f>VLOOKUP(B:B,[1]主表!$F:$H,3,0)</f>
        <v>1</v>
      </c>
      <c r="J136" s="14">
        <f t="shared" ref="J136:J141" si="14">G136</f>
        <v>30</v>
      </c>
      <c r="K136" s="14">
        <f t="shared" ref="K136:K141" si="15">G136*1</f>
        <v>30</v>
      </c>
      <c r="L136" s="5">
        <v>30</v>
      </c>
      <c r="M136" s="5">
        <v>45</v>
      </c>
      <c r="N136" s="14">
        <v>1</v>
      </c>
      <c r="O136" s="14">
        <f t="shared" ref="O136:O141" si="16">L136</f>
        <v>30</v>
      </c>
      <c r="P136" s="16">
        <f t="shared" ref="P136:P141" si="17">L136*1</f>
        <v>30</v>
      </c>
      <c r="Q136" s="14">
        <f t="shared" si="7"/>
        <v>234</v>
      </c>
    </row>
    <row r="137" customHeight="1" spans="1:17">
      <c r="A137" s="8">
        <v>135</v>
      </c>
      <c r="B137" s="9">
        <v>122906</v>
      </c>
      <c r="C137" s="9" t="s">
        <v>173</v>
      </c>
      <c r="D137" s="9" t="s">
        <v>6</v>
      </c>
      <c r="E137" s="5">
        <v>3</v>
      </c>
      <c r="F137" s="5">
        <v>3</v>
      </c>
      <c r="G137" s="5">
        <v>30</v>
      </c>
      <c r="H137" s="5">
        <v>60</v>
      </c>
      <c r="I137" s="14">
        <f>VLOOKUP(B:B,[1]主表!$F:$H,3,0)</f>
        <v>1</v>
      </c>
      <c r="J137" s="14">
        <f t="shared" si="14"/>
        <v>30</v>
      </c>
      <c r="K137" s="14">
        <f t="shared" si="15"/>
        <v>30</v>
      </c>
      <c r="L137" s="5">
        <v>30</v>
      </c>
      <c r="M137" s="5">
        <v>45</v>
      </c>
      <c r="N137" s="14">
        <v>1</v>
      </c>
      <c r="O137" s="14">
        <f t="shared" si="16"/>
        <v>30</v>
      </c>
      <c r="P137" s="16">
        <f t="shared" si="17"/>
        <v>30</v>
      </c>
      <c r="Q137" s="14">
        <f t="shared" si="7"/>
        <v>234</v>
      </c>
    </row>
    <row r="138" customHeight="1" spans="1:17">
      <c r="A138" s="8">
        <v>136</v>
      </c>
      <c r="B138" s="9">
        <v>591</v>
      </c>
      <c r="C138" s="9" t="s">
        <v>174</v>
      </c>
      <c r="D138" s="9" t="s">
        <v>7</v>
      </c>
      <c r="E138" s="5">
        <v>3</v>
      </c>
      <c r="F138" s="5">
        <v>5</v>
      </c>
      <c r="G138" s="5">
        <v>30</v>
      </c>
      <c r="H138" s="5">
        <v>60</v>
      </c>
      <c r="I138" s="14">
        <f>VLOOKUP(B:B,[1]主表!$F:$H,3,0)</f>
        <v>1</v>
      </c>
      <c r="J138" s="14">
        <f t="shared" si="14"/>
        <v>30</v>
      </c>
      <c r="K138" s="14">
        <f t="shared" si="15"/>
        <v>30</v>
      </c>
      <c r="L138" s="5">
        <v>30</v>
      </c>
      <c r="M138" s="5">
        <v>45</v>
      </c>
      <c r="N138" s="14">
        <v>1</v>
      </c>
      <c r="O138" s="14">
        <f t="shared" si="16"/>
        <v>30</v>
      </c>
      <c r="P138" s="16">
        <f t="shared" si="17"/>
        <v>30</v>
      </c>
      <c r="Q138" s="14">
        <f t="shared" si="7"/>
        <v>250</v>
      </c>
    </row>
    <row r="139" customHeight="1" spans="1:17">
      <c r="A139" s="8">
        <v>137</v>
      </c>
      <c r="B139" s="9">
        <v>122176</v>
      </c>
      <c r="C139" s="9" t="s">
        <v>175</v>
      </c>
      <c r="D139" s="9" t="s">
        <v>9</v>
      </c>
      <c r="E139" s="5">
        <v>3</v>
      </c>
      <c r="F139" s="5">
        <v>3</v>
      </c>
      <c r="G139" s="5">
        <v>30</v>
      </c>
      <c r="H139" s="5">
        <v>60</v>
      </c>
      <c r="I139" s="14">
        <f>VLOOKUP(B:B,[1]主表!$F:$H,3,0)</f>
        <v>1</v>
      </c>
      <c r="J139" s="14">
        <f t="shared" si="14"/>
        <v>30</v>
      </c>
      <c r="K139" s="14">
        <f t="shared" si="15"/>
        <v>30</v>
      </c>
      <c r="L139" s="5">
        <v>30</v>
      </c>
      <c r="M139" s="5">
        <v>45</v>
      </c>
      <c r="N139" s="14">
        <v>1</v>
      </c>
      <c r="O139" s="14">
        <f t="shared" si="16"/>
        <v>30</v>
      </c>
      <c r="P139" s="16">
        <f t="shared" si="17"/>
        <v>30</v>
      </c>
      <c r="Q139" s="14">
        <f t="shared" si="7"/>
        <v>234</v>
      </c>
    </row>
    <row r="140" customHeight="1" spans="1:17">
      <c r="A140" s="8">
        <v>138</v>
      </c>
      <c r="B140" s="9">
        <v>113008</v>
      </c>
      <c r="C140" s="9" t="s">
        <v>176</v>
      </c>
      <c r="D140" s="9" t="s">
        <v>8</v>
      </c>
      <c r="E140" s="5">
        <v>3</v>
      </c>
      <c r="F140" s="5">
        <v>3</v>
      </c>
      <c r="G140" s="5">
        <v>30</v>
      </c>
      <c r="H140" s="5">
        <v>60</v>
      </c>
      <c r="I140" s="14">
        <v>1</v>
      </c>
      <c r="J140" s="14">
        <f t="shared" si="14"/>
        <v>30</v>
      </c>
      <c r="K140" s="14">
        <f t="shared" si="15"/>
        <v>30</v>
      </c>
      <c r="L140" s="5">
        <v>30</v>
      </c>
      <c r="M140" s="5">
        <v>45</v>
      </c>
      <c r="N140" s="14">
        <v>1</v>
      </c>
      <c r="O140" s="14">
        <f t="shared" si="16"/>
        <v>30</v>
      </c>
      <c r="P140" s="16">
        <f t="shared" si="17"/>
        <v>30</v>
      </c>
      <c r="Q140" s="14">
        <f t="shared" si="7"/>
        <v>234</v>
      </c>
    </row>
    <row r="141" customHeight="1" spans="1:17">
      <c r="A141" s="8">
        <v>139</v>
      </c>
      <c r="B141" s="9">
        <v>122686</v>
      </c>
      <c r="C141" s="9" t="s">
        <v>177</v>
      </c>
      <c r="D141" s="9" t="s">
        <v>7</v>
      </c>
      <c r="E141" s="5">
        <v>3</v>
      </c>
      <c r="F141" s="5">
        <v>3</v>
      </c>
      <c r="G141" s="5">
        <v>30</v>
      </c>
      <c r="H141" s="5">
        <v>60</v>
      </c>
      <c r="I141" s="14">
        <f>VLOOKUP(B:B,[1]主表!$F:$H,3,0)</f>
        <v>1</v>
      </c>
      <c r="J141" s="14">
        <f t="shared" si="14"/>
        <v>30</v>
      </c>
      <c r="K141" s="14">
        <f t="shared" si="15"/>
        <v>30</v>
      </c>
      <c r="L141" s="5">
        <v>30</v>
      </c>
      <c r="M141" s="5">
        <v>45</v>
      </c>
      <c r="N141" s="14">
        <v>1</v>
      </c>
      <c r="O141" s="14">
        <f t="shared" si="16"/>
        <v>30</v>
      </c>
      <c r="P141" s="16">
        <f t="shared" si="17"/>
        <v>30</v>
      </c>
      <c r="Q141" s="14">
        <f t="shared" si="7"/>
        <v>234</v>
      </c>
    </row>
    <row r="142" customHeight="1" spans="1:17">
      <c r="A142" s="8">
        <v>140</v>
      </c>
      <c r="B142" s="9">
        <v>56</v>
      </c>
      <c r="C142" s="9" t="s">
        <v>178</v>
      </c>
      <c r="D142" s="9" t="s">
        <v>9</v>
      </c>
      <c r="E142" s="5">
        <v>3</v>
      </c>
      <c r="F142" s="5">
        <v>13</v>
      </c>
      <c r="G142" s="5">
        <v>30</v>
      </c>
      <c r="H142" s="5">
        <v>60</v>
      </c>
      <c r="I142" s="14">
        <f>VLOOKUP(B:B,[1]主表!$F:$H,3,0)</f>
        <v>2</v>
      </c>
      <c r="J142" s="14">
        <f>H142</f>
        <v>60</v>
      </c>
      <c r="K142" s="14">
        <f>H142*2</f>
        <v>120</v>
      </c>
      <c r="L142" s="5">
        <v>30</v>
      </c>
      <c r="M142" s="5">
        <v>45</v>
      </c>
      <c r="N142" s="14">
        <v>2</v>
      </c>
      <c r="O142" s="14">
        <f>M142</f>
        <v>45</v>
      </c>
      <c r="P142" s="14">
        <f>M142*2</f>
        <v>90</v>
      </c>
      <c r="Q142" s="14">
        <f t="shared" si="7"/>
        <v>464</v>
      </c>
    </row>
    <row r="143" customHeight="1" spans="1:17">
      <c r="A143" s="8">
        <v>141</v>
      </c>
      <c r="B143" s="9">
        <v>122718</v>
      </c>
      <c r="C143" s="9" t="s">
        <v>179</v>
      </c>
      <c r="D143" s="9" t="s">
        <v>7</v>
      </c>
      <c r="E143" s="5">
        <v>3</v>
      </c>
      <c r="F143" s="5">
        <v>3</v>
      </c>
      <c r="G143" s="5">
        <v>30</v>
      </c>
      <c r="H143" s="5">
        <v>60</v>
      </c>
      <c r="I143" s="14">
        <f>VLOOKUP(B:B,[1]主表!$F:$H,3,0)</f>
        <v>1</v>
      </c>
      <c r="J143" s="14">
        <f>G143</f>
        <v>30</v>
      </c>
      <c r="K143" s="14">
        <f>G143*1</f>
        <v>30</v>
      </c>
      <c r="L143" s="5">
        <v>30</v>
      </c>
      <c r="M143" s="5">
        <v>45</v>
      </c>
      <c r="N143" s="14">
        <v>1</v>
      </c>
      <c r="O143" s="14">
        <f>L143</f>
        <v>30</v>
      </c>
      <c r="P143" s="16">
        <f>L143*1</f>
        <v>30</v>
      </c>
      <c r="Q143" s="14">
        <f t="shared" si="7"/>
        <v>234</v>
      </c>
    </row>
    <row r="144" customHeight="1" spans="1:17">
      <c r="A144" s="5"/>
      <c r="B144" s="5"/>
      <c r="C144" s="5" t="s">
        <v>49</v>
      </c>
      <c r="D144" s="5"/>
      <c r="E144" s="5">
        <f>SUM(E3:E143)</f>
        <v>620</v>
      </c>
      <c r="F144" s="5">
        <f t="shared" ref="F144:P144" si="18">SUM(F3:F143)</f>
        <v>1255</v>
      </c>
      <c r="G144" s="5">
        <f t="shared" si="18"/>
        <v>8512</v>
      </c>
      <c r="H144" s="5">
        <f t="shared" si="18"/>
        <v>12742</v>
      </c>
      <c r="I144" s="5">
        <f t="shared" si="18"/>
        <v>195</v>
      </c>
      <c r="J144" s="5">
        <f t="shared" si="18"/>
        <v>10132</v>
      </c>
      <c r="K144" s="24">
        <f t="shared" si="18"/>
        <v>15328</v>
      </c>
      <c r="L144" s="5">
        <f t="shared" si="18"/>
        <v>5940</v>
      </c>
      <c r="M144" s="5">
        <f t="shared" si="18"/>
        <v>8580</v>
      </c>
      <c r="N144" s="5">
        <f t="shared" si="18"/>
        <v>200</v>
      </c>
      <c r="O144" s="5">
        <f t="shared" si="18"/>
        <v>7125</v>
      </c>
      <c r="P144" s="24">
        <f t="shared" si="18"/>
        <v>10935</v>
      </c>
      <c r="Q144" s="14">
        <f t="shared" si="7"/>
        <v>67303</v>
      </c>
    </row>
    <row r="145" customHeight="1" spans="5:17">
      <c r="E145" s="2">
        <f>E144*50</f>
        <v>31000</v>
      </c>
      <c r="F145" s="2">
        <f>F144*8</f>
        <v>10040</v>
      </c>
      <c r="I145" s="14"/>
      <c r="J145" s="19"/>
      <c r="K145" s="19"/>
      <c r="N145" s="19"/>
      <c r="O145" s="19"/>
      <c r="Q145" s="19"/>
    </row>
    <row r="146" customHeight="1" spans="16:16">
      <c r="P146" s="25">
        <f>K144+P144</f>
        <v>26263</v>
      </c>
    </row>
    <row r="147" customHeight="1" spans="16:16">
      <c r="P147" s="2">
        <f>29616-P146</f>
        <v>3353</v>
      </c>
    </row>
  </sheetData>
  <mergeCells count="4">
    <mergeCell ref="A1:D1"/>
    <mergeCell ref="G1:K1"/>
    <mergeCell ref="L1:P1"/>
    <mergeCell ref="S1:X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M146"/>
  <sheetViews>
    <sheetView tabSelected="1" workbookViewId="0">
      <pane xSplit="4" ySplit="2" topLeftCell="X3" activePane="bottomRight" state="frozen"/>
      <selection/>
      <selection pane="topRight"/>
      <selection pane="bottomLeft"/>
      <selection pane="bottomRight" activeCell="AK13" sqref="AK13"/>
    </sheetView>
  </sheetViews>
  <sheetFormatPr defaultColWidth="9" defaultRowHeight="15" customHeight="1"/>
  <cols>
    <col min="1" max="1" width="5.62727272727273" style="2" customWidth="1"/>
    <col min="2" max="2" width="7.12727272727273" style="2" customWidth="1"/>
    <col min="3" max="3" width="29.2545454545455" style="2" customWidth="1"/>
    <col min="4" max="4" width="9" style="2"/>
    <col min="5" max="15" width="7.63636363636364" style="2" hidden="1" customWidth="1"/>
    <col min="16" max="31" width="7.63636363636364" style="2" customWidth="1"/>
    <col min="32" max="35" width="9.63636363636364" style="3" customWidth="1"/>
    <col min="36" max="37" width="7.5" style="3" customWidth="1"/>
    <col min="38" max="38" width="8.5" style="3" customWidth="1"/>
    <col min="39" max="44" width="9.37272727272727" style="3" customWidth="1"/>
    <col min="45" max="65" width="21.3727272727273" style="3"/>
    <col min="66" max="66" width="7.37272727272727" style="3"/>
    <col min="67" max="67" width="7.12727272727273" style="3"/>
    <col min="68" max="68" width="4.08181818181818" style="3"/>
    <col min="69" max="69" width="7.12727272727273" style="3"/>
    <col min="70" max="70" width="4.08181818181818" style="3"/>
    <col min="71" max="71" width="7.12727272727273" style="3"/>
    <col min="72" max="73" width="4.08181818181818" style="3"/>
    <col min="74" max="74" width="7.12727272727273" style="3"/>
    <col min="75" max="75" width="5.08181818181818" style="3"/>
    <col min="76" max="76" width="7.12727272727273" style="3"/>
    <col min="77" max="77" width="6.08181818181818" style="3"/>
    <col min="78" max="78" width="9.12727272727273" style="3"/>
    <col min="79" max="79" width="5.12727272727273" style="3"/>
    <col min="80" max="80" width="7.12727272727273" style="3"/>
    <col min="81" max="81" width="8.12727272727273" style="3"/>
    <col min="82" max="82" width="6.08181818181818" style="3"/>
    <col min="83" max="84" width="9.12727272727273" style="3"/>
    <col min="85" max="85" width="5.12727272727273" style="3"/>
    <col min="86" max="86" width="8.12727272727273" style="3"/>
    <col min="87" max="87" width="6.08181818181818" style="3"/>
    <col min="88" max="90" width="9.12727272727273" style="3"/>
    <col min="91" max="91" width="5.12727272727273" style="3"/>
    <col min="92" max="16381" width="9" style="3"/>
  </cols>
  <sheetData>
    <row r="1" ht="28" customHeight="1" spans="1:44">
      <c r="A1" s="4" t="s">
        <v>180</v>
      </c>
      <c r="B1" s="4"/>
      <c r="C1" s="4"/>
      <c r="D1" s="4"/>
      <c r="E1" s="5" t="s">
        <v>19</v>
      </c>
      <c r="F1" s="5"/>
      <c r="G1" s="5"/>
      <c r="H1" s="5"/>
      <c r="I1" s="5"/>
      <c r="J1" s="5"/>
      <c r="K1" s="5" t="s">
        <v>20</v>
      </c>
      <c r="L1" s="5"/>
      <c r="M1" s="5"/>
      <c r="N1" s="5"/>
      <c r="O1" s="5"/>
      <c r="P1" s="12" t="s">
        <v>21</v>
      </c>
      <c r="Q1" s="12"/>
      <c r="R1" s="12"/>
      <c r="S1" s="12"/>
      <c r="T1" s="12"/>
      <c r="U1" s="12"/>
      <c r="V1" s="12"/>
      <c r="W1" s="12"/>
      <c r="X1" s="15" t="s">
        <v>181</v>
      </c>
      <c r="Y1" s="15"/>
      <c r="Z1" s="15"/>
      <c r="AA1" s="15"/>
      <c r="AB1" s="15"/>
      <c r="AC1" s="15"/>
      <c r="AD1" s="15"/>
      <c r="AE1" s="15"/>
      <c r="AF1" s="17" t="s">
        <v>49</v>
      </c>
      <c r="AG1" s="17"/>
      <c r="AH1" s="17"/>
      <c r="AI1" s="17"/>
      <c r="AM1" s="5" t="s">
        <v>23</v>
      </c>
      <c r="AN1" s="5"/>
      <c r="AO1" s="5"/>
      <c r="AP1" s="5"/>
      <c r="AQ1" s="5"/>
      <c r="AR1" s="5"/>
    </row>
    <row r="2" s="1" customFormat="1" ht="27" customHeight="1" spans="1:91">
      <c r="A2" s="6" t="s">
        <v>24</v>
      </c>
      <c r="B2" s="6" t="s">
        <v>25</v>
      </c>
      <c r="C2" s="6" t="s">
        <v>26</v>
      </c>
      <c r="D2" s="6" t="s">
        <v>0</v>
      </c>
      <c r="E2" s="7" t="s">
        <v>27</v>
      </c>
      <c r="F2" s="7" t="s">
        <v>182</v>
      </c>
      <c r="G2" s="7" t="s">
        <v>183</v>
      </c>
      <c r="H2" s="7" t="s">
        <v>184</v>
      </c>
      <c r="I2" s="7" t="s">
        <v>185</v>
      </c>
      <c r="J2" s="7" t="s">
        <v>186</v>
      </c>
      <c r="K2" s="11" t="s">
        <v>28</v>
      </c>
      <c r="L2" s="11" t="s">
        <v>182</v>
      </c>
      <c r="M2" s="11" t="s">
        <v>183</v>
      </c>
      <c r="N2" s="11" t="s">
        <v>185</v>
      </c>
      <c r="O2" s="11" t="s">
        <v>186</v>
      </c>
      <c r="P2" s="13" t="s">
        <v>29</v>
      </c>
      <c r="Q2" s="13" t="s">
        <v>30</v>
      </c>
      <c r="R2" s="7" t="s">
        <v>31</v>
      </c>
      <c r="S2" s="7" t="s">
        <v>32</v>
      </c>
      <c r="T2" s="7" t="s">
        <v>33</v>
      </c>
      <c r="U2" s="13" t="s">
        <v>187</v>
      </c>
      <c r="V2" s="13" t="s">
        <v>185</v>
      </c>
      <c r="W2" s="13" t="s">
        <v>188</v>
      </c>
      <c r="X2" s="16" t="s">
        <v>29</v>
      </c>
      <c r="Y2" s="16" t="s">
        <v>30</v>
      </c>
      <c r="Z2" s="10" t="s">
        <v>31</v>
      </c>
      <c r="AA2" s="10" t="s">
        <v>34</v>
      </c>
      <c r="AB2" s="16" t="s">
        <v>33</v>
      </c>
      <c r="AC2" s="16" t="s">
        <v>189</v>
      </c>
      <c r="AD2" s="16" t="s">
        <v>185</v>
      </c>
      <c r="AE2" s="16" t="s">
        <v>188</v>
      </c>
      <c r="AF2" s="13" t="s">
        <v>190</v>
      </c>
      <c r="AG2" s="13" t="s">
        <v>191</v>
      </c>
      <c r="AH2" s="13" t="s">
        <v>192</v>
      </c>
      <c r="AI2" s="13" t="s">
        <v>193</v>
      </c>
      <c r="AJ2" s="18"/>
      <c r="AK2" s="18"/>
      <c r="AL2" s="18"/>
      <c r="AM2" s="16" t="s">
        <v>0</v>
      </c>
      <c r="AN2" s="16" t="s">
        <v>36</v>
      </c>
      <c r="AO2" s="16" t="s">
        <v>37</v>
      </c>
      <c r="AP2" s="16" t="s">
        <v>32</v>
      </c>
      <c r="AQ2" s="16" t="s">
        <v>34</v>
      </c>
      <c r="AR2" s="16" t="s">
        <v>35</v>
      </c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</row>
    <row r="3" customHeight="1" spans="1:91">
      <c r="A3" s="8">
        <v>1</v>
      </c>
      <c r="B3" s="9">
        <v>307</v>
      </c>
      <c r="C3" s="9" t="s">
        <v>38</v>
      </c>
      <c r="D3" s="9" t="s">
        <v>12</v>
      </c>
      <c r="E3" s="5">
        <v>12</v>
      </c>
      <c r="F3" s="5">
        <v>600</v>
      </c>
      <c r="G3" s="10">
        <v>36.028</v>
      </c>
      <c r="H3" s="5">
        <v>1</v>
      </c>
      <c r="I3" s="5">
        <v>25.028</v>
      </c>
      <c r="J3" s="5">
        <v>1801.4</v>
      </c>
      <c r="K3" s="5">
        <v>80</v>
      </c>
      <c r="L3" s="5">
        <v>640</v>
      </c>
      <c r="M3" s="11">
        <v>211</v>
      </c>
      <c r="N3" s="11">
        <v>131</v>
      </c>
      <c r="O3" s="11">
        <v>1688</v>
      </c>
      <c r="P3" s="14">
        <v>90</v>
      </c>
      <c r="Q3" s="14">
        <v>120</v>
      </c>
      <c r="R3" s="14">
        <v>2</v>
      </c>
      <c r="S3" s="14">
        <v>120</v>
      </c>
      <c r="T3" s="14">
        <v>240</v>
      </c>
      <c r="U3" s="14">
        <v>71</v>
      </c>
      <c r="V3" s="14">
        <f>U3-Q3</f>
        <v>-49</v>
      </c>
      <c r="W3" s="14">
        <f>U3*1</f>
        <v>71</v>
      </c>
      <c r="X3" s="14">
        <v>60</v>
      </c>
      <c r="Y3" s="14">
        <v>90</v>
      </c>
      <c r="Z3" s="14">
        <v>2</v>
      </c>
      <c r="AA3" s="14">
        <v>90</v>
      </c>
      <c r="AB3" s="14">
        <v>180</v>
      </c>
      <c r="AC3" s="16">
        <v>112</v>
      </c>
      <c r="AD3" s="14">
        <f>AC3-Y3</f>
        <v>22</v>
      </c>
      <c r="AE3" s="14">
        <f>AC3*2</f>
        <v>224</v>
      </c>
      <c r="AF3" s="14">
        <f>F3+L3+T3+AB3</f>
        <v>1660</v>
      </c>
      <c r="AG3" s="14">
        <f>J3+O3+W3+AE3</f>
        <v>3784.4</v>
      </c>
      <c r="AH3" s="14">
        <f>AG3-AF3</f>
        <v>2124.4</v>
      </c>
      <c r="AI3" s="14"/>
      <c r="AJ3" s="19"/>
      <c r="AK3" s="19"/>
      <c r="AL3"/>
      <c r="AM3" s="14" t="s">
        <v>6</v>
      </c>
      <c r="AN3" s="14">
        <v>67</v>
      </c>
      <c r="AO3" s="14">
        <v>107</v>
      </c>
      <c r="AP3" s="14">
        <v>1241</v>
      </c>
      <c r="AQ3" s="14">
        <v>900</v>
      </c>
      <c r="AR3" s="20">
        <v>8012</v>
      </c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</row>
    <row r="4" s="1" customFormat="1" customHeight="1" spans="1:91">
      <c r="A4" s="8">
        <v>2</v>
      </c>
      <c r="B4" s="11">
        <v>582</v>
      </c>
      <c r="C4" s="11" t="s">
        <v>39</v>
      </c>
      <c r="D4" s="11" t="s">
        <v>14</v>
      </c>
      <c r="E4" s="10">
        <v>6</v>
      </c>
      <c r="F4" s="5">
        <v>300</v>
      </c>
      <c r="G4" s="10">
        <v>15</v>
      </c>
      <c r="H4" s="5"/>
      <c r="I4" s="5">
        <v>9</v>
      </c>
      <c r="J4" s="5">
        <v>750</v>
      </c>
      <c r="K4" s="10">
        <v>17</v>
      </c>
      <c r="L4" s="5">
        <v>136</v>
      </c>
      <c r="M4" s="11">
        <v>7</v>
      </c>
      <c r="N4" s="11">
        <v>-10</v>
      </c>
      <c r="O4" s="11">
        <v>56</v>
      </c>
      <c r="P4" s="14">
        <v>90</v>
      </c>
      <c r="Q4" s="14">
        <v>120</v>
      </c>
      <c r="R4" s="14">
        <v>1</v>
      </c>
      <c r="S4" s="14">
        <v>90</v>
      </c>
      <c r="T4" s="14">
        <v>90</v>
      </c>
      <c r="U4" s="14">
        <v>25</v>
      </c>
      <c r="V4" s="14">
        <f t="shared" ref="V4:V35" si="0">U4-Q4</f>
        <v>-95</v>
      </c>
      <c r="W4" s="14">
        <f t="shared" ref="W4:W35" si="1">U4*1</f>
        <v>25</v>
      </c>
      <c r="X4" s="14">
        <v>60</v>
      </c>
      <c r="Y4" s="14">
        <v>90</v>
      </c>
      <c r="Z4" s="14">
        <v>1</v>
      </c>
      <c r="AA4" s="14">
        <v>60</v>
      </c>
      <c r="AB4" s="16">
        <v>60</v>
      </c>
      <c r="AC4" s="16">
        <v>24</v>
      </c>
      <c r="AD4" s="14">
        <f t="shared" ref="AD4:AD35" si="2">AC4-Y4</f>
        <v>-66</v>
      </c>
      <c r="AE4" s="14">
        <f t="shared" ref="AE3:AE67" si="3">AC4*1</f>
        <v>24</v>
      </c>
      <c r="AF4" s="14">
        <f t="shared" ref="AF4:AF35" si="4">F4+L4+T4+AB4</f>
        <v>586</v>
      </c>
      <c r="AG4" s="14">
        <f t="shared" ref="AG4:AG35" si="5">J4+O4+W4+AE4</f>
        <v>855</v>
      </c>
      <c r="AH4" s="14">
        <f>AG4-AF4</f>
        <v>269</v>
      </c>
      <c r="AI4" s="14"/>
      <c r="AJ4" s="19"/>
      <c r="AK4" s="19"/>
      <c r="AL4" s="18"/>
      <c r="AM4" s="16" t="s">
        <v>7</v>
      </c>
      <c r="AN4" s="16">
        <v>83</v>
      </c>
      <c r="AO4" s="16">
        <v>164</v>
      </c>
      <c r="AP4" s="16">
        <v>1198</v>
      </c>
      <c r="AQ4" s="16">
        <v>885</v>
      </c>
      <c r="AR4" s="21">
        <v>8302</v>
      </c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</row>
    <row r="5" customHeight="1" spans="1:91">
      <c r="A5" s="8">
        <v>3</v>
      </c>
      <c r="B5" s="9">
        <v>114685</v>
      </c>
      <c r="C5" s="9" t="s">
        <v>40</v>
      </c>
      <c r="D5" s="9" t="s">
        <v>8</v>
      </c>
      <c r="E5" s="5">
        <v>6</v>
      </c>
      <c r="F5" s="5">
        <v>300</v>
      </c>
      <c r="G5" s="10">
        <v>2</v>
      </c>
      <c r="H5" s="5"/>
      <c r="I5" s="5">
        <v>-4</v>
      </c>
      <c r="J5" s="5">
        <v>100</v>
      </c>
      <c r="K5" s="5">
        <v>10</v>
      </c>
      <c r="L5" s="5">
        <v>80</v>
      </c>
      <c r="M5" s="11">
        <v>10</v>
      </c>
      <c r="N5" s="11">
        <v>0</v>
      </c>
      <c r="O5" s="11">
        <v>80</v>
      </c>
      <c r="P5" s="14">
        <v>90</v>
      </c>
      <c r="Q5" s="14">
        <v>120</v>
      </c>
      <c r="R5" s="14">
        <v>1</v>
      </c>
      <c r="S5" s="14">
        <v>90</v>
      </c>
      <c r="T5" s="14">
        <v>90</v>
      </c>
      <c r="U5" s="14">
        <v>13</v>
      </c>
      <c r="V5" s="14">
        <f t="shared" si="0"/>
        <v>-107</v>
      </c>
      <c r="W5" s="14">
        <f t="shared" si="1"/>
        <v>13</v>
      </c>
      <c r="X5" s="14">
        <v>60</v>
      </c>
      <c r="Y5" s="14">
        <v>90</v>
      </c>
      <c r="Z5" s="14">
        <v>1</v>
      </c>
      <c r="AA5" s="14">
        <v>60</v>
      </c>
      <c r="AB5" s="16">
        <v>60</v>
      </c>
      <c r="AC5" s="16">
        <v>17</v>
      </c>
      <c r="AD5" s="14">
        <f t="shared" si="2"/>
        <v>-73</v>
      </c>
      <c r="AE5" s="14">
        <f t="shared" si="3"/>
        <v>17</v>
      </c>
      <c r="AF5" s="14">
        <f t="shared" si="4"/>
        <v>530</v>
      </c>
      <c r="AG5" s="14">
        <f t="shared" si="5"/>
        <v>210</v>
      </c>
      <c r="AH5" s="14"/>
      <c r="AI5" s="14">
        <f>AF5-AG5</f>
        <v>320</v>
      </c>
      <c r="AJ5" s="19"/>
      <c r="AK5" s="19"/>
      <c r="AL5"/>
      <c r="AM5" s="14" t="s">
        <v>8</v>
      </c>
      <c r="AN5" s="14">
        <v>103</v>
      </c>
      <c r="AO5" s="14">
        <v>235</v>
      </c>
      <c r="AP5" s="14">
        <v>1699</v>
      </c>
      <c r="AQ5" s="14">
        <v>1215</v>
      </c>
      <c r="AR5" s="20">
        <v>11309</v>
      </c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</row>
    <row r="6" customHeight="1" spans="1:91">
      <c r="A6" s="8">
        <v>4</v>
      </c>
      <c r="B6" s="9">
        <v>517</v>
      </c>
      <c r="C6" s="9" t="s">
        <v>41</v>
      </c>
      <c r="D6" s="9" t="s">
        <v>8</v>
      </c>
      <c r="E6" s="5">
        <v>6</v>
      </c>
      <c r="F6" s="5">
        <v>300</v>
      </c>
      <c r="G6" s="10">
        <v>2</v>
      </c>
      <c r="H6" s="5"/>
      <c r="I6" s="5">
        <v>-4</v>
      </c>
      <c r="J6" s="5">
        <v>100</v>
      </c>
      <c r="K6" s="5">
        <v>10</v>
      </c>
      <c r="L6" s="5">
        <v>80</v>
      </c>
      <c r="M6" s="11">
        <v>18</v>
      </c>
      <c r="N6" s="11">
        <v>8</v>
      </c>
      <c r="O6" s="11">
        <v>144</v>
      </c>
      <c r="P6" s="14">
        <v>90</v>
      </c>
      <c r="Q6" s="14">
        <v>120</v>
      </c>
      <c r="R6" s="14">
        <v>2</v>
      </c>
      <c r="S6" s="14">
        <v>120</v>
      </c>
      <c r="T6" s="14">
        <v>240</v>
      </c>
      <c r="U6" s="14">
        <v>93</v>
      </c>
      <c r="V6" s="14">
        <f t="shared" si="0"/>
        <v>-27</v>
      </c>
      <c r="W6" s="14">
        <f t="shared" si="1"/>
        <v>93</v>
      </c>
      <c r="X6" s="14">
        <v>60</v>
      </c>
      <c r="Y6" s="14">
        <v>90</v>
      </c>
      <c r="Z6" s="14">
        <v>2</v>
      </c>
      <c r="AA6" s="14">
        <v>90</v>
      </c>
      <c r="AB6" s="14">
        <v>180</v>
      </c>
      <c r="AC6" s="16">
        <v>29</v>
      </c>
      <c r="AD6" s="14">
        <f t="shared" si="2"/>
        <v>-61</v>
      </c>
      <c r="AE6" s="14">
        <f>AC6*2</f>
        <v>58</v>
      </c>
      <c r="AF6" s="14">
        <f t="shared" si="4"/>
        <v>800</v>
      </c>
      <c r="AG6" s="14">
        <f t="shared" si="5"/>
        <v>395</v>
      </c>
      <c r="AH6" s="14"/>
      <c r="AI6" s="14">
        <f>AF6-AG6</f>
        <v>405</v>
      </c>
      <c r="AJ6" s="19"/>
      <c r="AK6" s="19"/>
      <c r="AL6"/>
      <c r="AM6" s="14" t="s">
        <v>9</v>
      </c>
      <c r="AN6" s="14">
        <v>30</v>
      </c>
      <c r="AO6" s="14">
        <v>63</v>
      </c>
      <c r="AP6" s="14">
        <v>460</v>
      </c>
      <c r="AQ6" s="14">
        <v>345</v>
      </c>
      <c r="AR6" s="20">
        <v>3434</v>
      </c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</row>
    <row r="7" customHeight="1" spans="1:91">
      <c r="A7" s="8">
        <v>5</v>
      </c>
      <c r="B7" s="9">
        <v>337</v>
      </c>
      <c r="C7" s="9" t="s">
        <v>42</v>
      </c>
      <c r="D7" s="9" t="s">
        <v>8</v>
      </c>
      <c r="E7" s="5">
        <v>6</v>
      </c>
      <c r="F7" s="5">
        <v>300</v>
      </c>
      <c r="G7" s="10">
        <v>8</v>
      </c>
      <c r="H7" s="5"/>
      <c r="I7" s="5">
        <v>2</v>
      </c>
      <c r="J7" s="5">
        <v>400</v>
      </c>
      <c r="K7" s="5">
        <v>24</v>
      </c>
      <c r="L7" s="5">
        <v>192</v>
      </c>
      <c r="M7" s="11">
        <v>39</v>
      </c>
      <c r="N7" s="11">
        <v>15</v>
      </c>
      <c r="O7" s="11">
        <v>312</v>
      </c>
      <c r="P7" s="14">
        <v>90</v>
      </c>
      <c r="Q7" s="14">
        <v>120</v>
      </c>
      <c r="R7" s="14">
        <v>2</v>
      </c>
      <c r="S7" s="14">
        <v>120</v>
      </c>
      <c r="T7" s="14">
        <v>240</v>
      </c>
      <c r="U7" s="14">
        <v>69</v>
      </c>
      <c r="V7" s="14">
        <f t="shared" si="0"/>
        <v>-51</v>
      </c>
      <c r="W7" s="14">
        <f t="shared" si="1"/>
        <v>69</v>
      </c>
      <c r="X7" s="14">
        <v>60</v>
      </c>
      <c r="Y7" s="14">
        <v>90</v>
      </c>
      <c r="Z7" s="14">
        <v>2</v>
      </c>
      <c r="AA7" s="14">
        <v>90</v>
      </c>
      <c r="AB7" s="14">
        <v>180</v>
      </c>
      <c r="AC7" s="16">
        <v>58</v>
      </c>
      <c r="AD7" s="14">
        <f t="shared" si="2"/>
        <v>-32</v>
      </c>
      <c r="AE7" s="14">
        <f t="shared" si="3"/>
        <v>58</v>
      </c>
      <c r="AF7" s="14">
        <f t="shared" si="4"/>
        <v>912</v>
      </c>
      <c r="AG7" s="14">
        <f t="shared" si="5"/>
        <v>839</v>
      </c>
      <c r="AH7" s="14"/>
      <c r="AI7" s="14">
        <f>AF7-AG7</f>
        <v>73</v>
      </c>
      <c r="AJ7" s="19"/>
      <c r="AK7" s="19"/>
      <c r="AL7"/>
      <c r="AM7" s="14" t="s">
        <v>10</v>
      </c>
      <c r="AN7" s="14">
        <v>77</v>
      </c>
      <c r="AO7" s="14">
        <v>138</v>
      </c>
      <c r="AP7" s="14">
        <v>1375</v>
      </c>
      <c r="AQ7" s="14">
        <v>930</v>
      </c>
      <c r="AR7" s="20">
        <v>8782</v>
      </c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</row>
    <row r="8" customHeight="1" spans="1:91">
      <c r="A8" s="8">
        <v>6</v>
      </c>
      <c r="B8" s="9">
        <v>750</v>
      </c>
      <c r="C8" s="9" t="s">
        <v>43</v>
      </c>
      <c r="D8" s="9" t="s">
        <v>12</v>
      </c>
      <c r="E8" s="5">
        <v>6</v>
      </c>
      <c r="F8" s="5">
        <v>300</v>
      </c>
      <c r="G8" s="10">
        <v>13</v>
      </c>
      <c r="H8" s="5">
        <v>2</v>
      </c>
      <c r="I8" s="5">
        <v>9</v>
      </c>
      <c r="J8" s="5">
        <v>650</v>
      </c>
      <c r="K8" s="5">
        <v>13</v>
      </c>
      <c r="L8" s="5">
        <v>104</v>
      </c>
      <c r="M8" s="11">
        <v>36</v>
      </c>
      <c r="N8" s="11">
        <v>23</v>
      </c>
      <c r="O8" s="11">
        <v>288</v>
      </c>
      <c r="P8" s="14">
        <v>90</v>
      </c>
      <c r="Q8" s="14">
        <v>120</v>
      </c>
      <c r="R8" s="14">
        <v>1</v>
      </c>
      <c r="S8" s="14">
        <v>90</v>
      </c>
      <c r="T8" s="14">
        <v>90</v>
      </c>
      <c r="U8" s="14">
        <v>37</v>
      </c>
      <c r="V8" s="14">
        <f t="shared" si="0"/>
        <v>-83</v>
      </c>
      <c r="W8" s="14">
        <f t="shared" si="1"/>
        <v>37</v>
      </c>
      <c r="X8" s="14">
        <v>60</v>
      </c>
      <c r="Y8" s="14">
        <v>90</v>
      </c>
      <c r="Z8" s="14">
        <v>1</v>
      </c>
      <c r="AA8" s="14">
        <v>60</v>
      </c>
      <c r="AB8" s="16">
        <v>60</v>
      </c>
      <c r="AC8" s="16">
        <v>46</v>
      </c>
      <c r="AD8" s="14">
        <f t="shared" si="2"/>
        <v>-44</v>
      </c>
      <c r="AE8" s="14">
        <f t="shared" si="3"/>
        <v>46</v>
      </c>
      <c r="AF8" s="14">
        <f t="shared" si="4"/>
        <v>554</v>
      </c>
      <c r="AG8" s="14">
        <f t="shared" si="5"/>
        <v>1021</v>
      </c>
      <c r="AH8" s="14">
        <f>AG8-AF8</f>
        <v>467</v>
      </c>
      <c r="AI8" s="14"/>
      <c r="AJ8" s="19"/>
      <c r="AK8" s="19"/>
      <c r="AL8"/>
      <c r="AM8" s="14" t="s">
        <v>11</v>
      </c>
      <c r="AN8" s="14">
        <v>26</v>
      </c>
      <c r="AO8" s="14">
        <v>51</v>
      </c>
      <c r="AP8" s="14">
        <v>431</v>
      </c>
      <c r="AQ8" s="14">
        <v>300</v>
      </c>
      <c r="AR8" s="20">
        <v>2814</v>
      </c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</row>
    <row r="9" customHeight="1" spans="1:91">
      <c r="A9" s="8">
        <v>7</v>
      </c>
      <c r="B9" s="9">
        <v>343</v>
      </c>
      <c r="C9" s="9" t="s">
        <v>44</v>
      </c>
      <c r="D9" s="9" t="s">
        <v>14</v>
      </c>
      <c r="E9" s="5">
        <v>6</v>
      </c>
      <c r="F9" s="5">
        <v>300</v>
      </c>
      <c r="G9" s="10">
        <v>3</v>
      </c>
      <c r="H9" s="5"/>
      <c r="I9" s="5">
        <v>-3</v>
      </c>
      <c r="J9" s="5">
        <v>150</v>
      </c>
      <c r="K9" s="5">
        <v>17</v>
      </c>
      <c r="L9" s="5">
        <v>136</v>
      </c>
      <c r="M9" s="11">
        <v>14</v>
      </c>
      <c r="N9" s="11">
        <v>-3</v>
      </c>
      <c r="O9" s="11">
        <v>112</v>
      </c>
      <c r="P9" s="14">
        <v>90</v>
      </c>
      <c r="Q9" s="14">
        <v>120</v>
      </c>
      <c r="R9" s="14">
        <v>1</v>
      </c>
      <c r="S9" s="14">
        <v>90</v>
      </c>
      <c r="T9" s="14">
        <v>90</v>
      </c>
      <c r="U9" s="14">
        <v>51</v>
      </c>
      <c r="V9" s="14">
        <f t="shared" si="0"/>
        <v>-69</v>
      </c>
      <c r="W9" s="14">
        <f t="shared" si="1"/>
        <v>51</v>
      </c>
      <c r="X9" s="14">
        <v>60</v>
      </c>
      <c r="Y9" s="14">
        <v>90</v>
      </c>
      <c r="Z9" s="14">
        <v>1</v>
      </c>
      <c r="AA9" s="14">
        <v>60</v>
      </c>
      <c r="AB9" s="16">
        <v>60</v>
      </c>
      <c r="AC9" s="16">
        <v>5</v>
      </c>
      <c r="AD9" s="14">
        <f t="shared" si="2"/>
        <v>-85</v>
      </c>
      <c r="AE9" s="14">
        <f t="shared" si="3"/>
        <v>5</v>
      </c>
      <c r="AF9" s="14">
        <f t="shared" si="4"/>
        <v>586</v>
      </c>
      <c r="AG9" s="14">
        <f t="shared" si="5"/>
        <v>318</v>
      </c>
      <c r="AH9" s="14"/>
      <c r="AI9" s="14">
        <f>AF9-AG9</f>
        <v>268</v>
      </c>
      <c r="AJ9" s="19"/>
      <c r="AK9" s="19"/>
      <c r="AL9"/>
      <c r="AM9" s="14" t="s">
        <v>12</v>
      </c>
      <c r="AN9" s="14">
        <v>45</v>
      </c>
      <c r="AO9" s="14">
        <v>131</v>
      </c>
      <c r="AP9" s="14">
        <v>813</v>
      </c>
      <c r="AQ9" s="14">
        <v>495</v>
      </c>
      <c r="AR9" s="20">
        <v>5499</v>
      </c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</row>
    <row r="10" customHeight="1" spans="1:91">
      <c r="A10" s="8">
        <v>8</v>
      </c>
      <c r="B10" s="9">
        <v>341</v>
      </c>
      <c r="C10" s="9" t="s">
        <v>45</v>
      </c>
      <c r="D10" s="9" t="s">
        <v>7</v>
      </c>
      <c r="E10" s="5">
        <v>6</v>
      </c>
      <c r="F10" s="5">
        <v>300</v>
      </c>
      <c r="G10" s="10">
        <v>26.24</v>
      </c>
      <c r="H10" s="5"/>
      <c r="I10" s="5">
        <v>20.24</v>
      </c>
      <c r="J10" s="5">
        <v>1312</v>
      </c>
      <c r="K10" s="5">
        <v>28</v>
      </c>
      <c r="L10" s="5">
        <v>224</v>
      </c>
      <c r="M10" s="11">
        <v>94</v>
      </c>
      <c r="N10" s="11">
        <v>66</v>
      </c>
      <c r="O10" s="11">
        <v>752</v>
      </c>
      <c r="P10" s="14">
        <v>90</v>
      </c>
      <c r="Q10" s="14">
        <v>120</v>
      </c>
      <c r="R10" s="14">
        <v>1</v>
      </c>
      <c r="S10" s="14">
        <v>90</v>
      </c>
      <c r="T10" s="14">
        <v>90</v>
      </c>
      <c r="U10" s="14">
        <v>84</v>
      </c>
      <c r="V10" s="14">
        <f t="shared" si="0"/>
        <v>-36</v>
      </c>
      <c r="W10" s="14">
        <f t="shared" si="1"/>
        <v>84</v>
      </c>
      <c r="X10" s="14">
        <v>60</v>
      </c>
      <c r="Y10" s="14">
        <v>90</v>
      </c>
      <c r="Z10" s="14">
        <v>1</v>
      </c>
      <c r="AA10" s="14">
        <v>60</v>
      </c>
      <c r="AB10" s="16">
        <v>60</v>
      </c>
      <c r="AC10" s="16">
        <v>4</v>
      </c>
      <c r="AD10" s="14">
        <f t="shared" si="2"/>
        <v>-86</v>
      </c>
      <c r="AE10" s="14">
        <f t="shared" si="3"/>
        <v>4</v>
      </c>
      <c r="AF10" s="14">
        <f t="shared" si="4"/>
        <v>674</v>
      </c>
      <c r="AG10" s="14">
        <f t="shared" si="5"/>
        <v>2152</v>
      </c>
      <c r="AH10" s="14">
        <f>AG10-AF10</f>
        <v>1478</v>
      </c>
      <c r="AI10" s="14"/>
      <c r="AJ10" s="19"/>
      <c r="AK10" s="19"/>
      <c r="AL10"/>
      <c r="AM10" s="14" t="s">
        <v>13</v>
      </c>
      <c r="AN10" s="14">
        <v>50</v>
      </c>
      <c r="AO10" s="14">
        <v>100</v>
      </c>
      <c r="AP10" s="14">
        <v>776</v>
      </c>
      <c r="AQ10" s="14">
        <v>540</v>
      </c>
      <c r="AR10" s="20">
        <v>5128</v>
      </c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</row>
    <row r="11" customHeight="1" spans="1:91">
      <c r="A11" s="8">
        <v>9</v>
      </c>
      <c r="B11" s="9">
        <v>571</v>
      </c>
      <c r="C11" s="9" t="s">
        <v>46</v>
      </c>
      <c r="D11" s="9" t="s">
        <v>10</v>
      </c>
      <c r="E11" s="5">
        <v>6</v>
      </c>
      <c r="F11" s="5">
        <v>300</v>
      </c>
      <c r="G11" s="10">
        <v>7</v>
      </c>
      <c r="H11" s="5"/>
      <c r="I11" s="5">
        <v>1</v>
      </c>
      <c r="J11" s="5">
        <v>350</v>
      </c>
      <c r="K11" s="5">
        <v>13</v>
      </c>
      <c r="L11" s="5">
        <v>104</v>
      </c>
      <c r="M11" s="11">
        <v>15</v>
      </c>
      <c r="N11" s="11">
        <v>2</v>
      </c>
      <c r="O11" s="11">
        <v>120</v>
      </c>
      <c r="P11" s="14">
        <v>90</v>
      </c>
      <c r="Q11" s="14">
        <v>120</v>
      </c>
      <c r="R11" s="14">
        <v>1</v>
      </c>
      <c r="S11" s="14">
        <v>90</v>
      </c>
      <c r="T11" s="14">
        <v>90</v>
      </c>
      <c r="U11" s="14">
        <v>52</v>
      </c>
      <c r="V11" s="14">
        <f t="shared" si="0"/>
        <v>-68</v>
      </c>
      <c r="W11" s="14">
        <f t="shared" si="1"/>
        <v>52</v>
      </c>
      <c r="X11" s="14">
        <v>60</v>
      </c>
      <c r="Y11" s="14">
        <v>90</v>
      </c>
      <c r="Z11" s="14">
        <v>1</v>
      </c>
      <c r="AA11" s="14">
        <v>60</v>
      </c>
      <c r="AB11" s="16">
        <v>60</v>
      </c>
      <c r="AC11" s="16">
        <v>39</v>
      </c>
      <c r="AD11" s="14">
        <f t="shared" si="2"/>
        <v>-51</v>
      </c>
      <c r="AE11" s="14">
        <f t="shared" si="3"/>
        <v>39</v>
      </c>
      <c r="AF11" s="14">
        <f t="shared" si="4"/>
        <v>554</v>
      </c>
      <c r="AG11" s="14">
        <f t="shared" si="5"/>
        <v>561</v>
      </c>
      <c r="AH11" s="14">
        <f>AG11-AF11</f>
        <v>7</v>
      </c>
      <c r="AI11" s="14"/>
      <c r="AJ11" s="19"/>
      <c r="AK11" s="19"/>
      <c r="AL11"/>
      <c r="AM11" s="14" t="s">
        <v>14</v>
      </c>
      <c r="AN11" s="14">
        <v>115</v>
      </c>
      <c r="AO11" s="14">
        <v>226</v>
      </c>
      <c r="AP11" s="14">
        <v>1775</v>
      </c>
      <c r="AQ11" s="14">
        <v>1230</v>
      </c>
      <c r="AR11" s="20">
        <v>11445</v>
      </c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</row>
    <row r="12" customHeight="1" spans="1:91">
      <c r="A12" s="8">
        <v>10</v>
      </c>
      <c r="B12" s="9">
        <v>117491</v>
      </c>
      <c r="C12" s="9" t="s">
        <v>47</v>
      </c>
      <c r="D12" s="9" t="s">
        <v>14</v>
      </c>
      <c r="E12" s="5">
        <v>5</v>
      </c>
      <c r="F12" s="5">
        <v>250</v>
      </c>
      <c r="G12" s="10">
        <v>5</v>
      </c>
      <c r="H12" s="5"/>
      <c r="I12" s="5">
        <v>0</v>
      </c>
      <c r="J12" s="5">
        <v>250</v>
      </c>
      <c r="K12" s="5">
        <v>8</v>
      </c>
      <c r="L12" s="5">
        <v>64</v>
      </c>
      <c r="M12" s="11">
        <v>3</v>
      </c>
      <c r="N12" s="11">
        <v>-5</v>
      </c>
      <c r="O12" s="11">
        <v>24</v>
      </c>
      <c r="P12" s="14">
        <v>90</v>
      </c>
      <c r="Q12" s="14">
        <v>120</v>
      </c>
      <c r="R12" s="14">
        <v>1</v>
      </c>
      <c r="S12" s="14">
        <v>90</v>
      </c>
      <c r="T12" s="14">
        <v>90</v>
      </c>
      <c r="U12" s="14">
        <v>12</v>
      </c>
      <c r="V12" s="14">
        <f t="shared" si="0"/>
        <v>-108</v>
      </c>
      <c r="W12" s="14">
        <f t="shared" si="1"/>
        <v>12</v>
      </c>
      <c r="X12" s="14">
        <v>60</v>
      </c>
      <c r="Y12" s="14">
        <v>90</v>
      </c>
      <c r="Z12" s="14">
        <v>1</v>
      </c>
      <c r="AA12" s="14">
        <v>60</v>
      </c>
      <c r="AB12" s="16">
        <v>60</v>
      </c>
      <c r="AC12" s="16">
        <v>20</v>
      </c>
      <c r="AD12" s="14">
        <f t="shared" si="2"/>
        <v>-70</v>
      </c>
      <c r="AE12" s="14">
        <f t="shared" si="3"/>
        <v>20</v>
      </c>
      <c r="AF12" s="14">
        <f t="shared" si="4"/>
        <v>464</v>
      </c>
      <c r="AG12" s="14">
        <f t="shared" si="5"/>
        <v>306</v>
      </c>
      <c r="AH12" s="14"/>
      <c r="AI12" s="14">
        <f>AF12-AG12</f>
        <v>158</v>
      </c>
      <c r="AJ12" s="19"/>
      <c r="AK12" s="19"/>
      <c r="AL12"/>
      <c r="AM12" s="14" t="s">
        <v>15</v>
      </c>
      <c r="AN12" s="14">
        <v>24</v>
      </c>
      <c r="AO12" s="14">
        <v>40</v>
      </c>
      <c r="AP12" s="14">
        <v>364</v>
      </c>
      <c r="AQ12" s="14">
        <v>285</v>
      </c>
      <c r="AR12" s="20">
        <v>2578</v>
      </c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</row>
    <row r="13" customHeight="1" spans="1:91">
      <c r="A13" s="8">
        <v>11</v>
      </c>
      <c r="B13" s="9">
        <v>385</v>
      </c>
      <c r="C13" s="9" t="s">
        <v>48</v>
      </c>
      <c r="D13" s="9" t="s">
        <v>15</v>
      </c>
      <c r="E13" s="5">
        <v>6</v>
      </c>
      <c r="F13" s="5">
        <v>300</v>
      </c>
      <c r="G13" s="10">
        <v>4</v>
      </c>
      <c r="H13" s="5"/>
      <c r="I13" s="5">
        <v>-2</v>
      </c>
      <c r="J13" s="5">
        <v>200</v>
      </c>
      <c r="K13" s="5">
        <v>13</v>
      </c>
      <c r="L13" s="5">
        <v>104</v>
      </c>
      <c r="M13" s="11">
        <v>10</v>
      </c>
      <c r="N13" s="11">
        <v>-3</v>
      </c>
      <c r="O13" s="11">
        <v>80</v>
      </c>
      <c r="P13" s="14">
        <v>90</v>
      </c>
      <c r="Q13" s="14">
        <v>120</v>
      </c>
      <c r="R13" s="14">
        <v>2</v>
      </c>
      <c r="S13" s="14">
        <v>120</v>
      </c>
      <c r="T13" s="14">
        <v>240</v>
      </c>
      <c r="U13" s="14">
        <v>24</v>
      </c>
      <c r="V13" s="14">
        <f t="shared" si="0"/>
        <v>-96</v>
      </c>
      <c r="W13" s="14">
        <f t="shared" si="1"/>
        <v>24</v>
      </c>
      <c r="X13" s="14">
        <v>60</v>
      </c>
      <c r="Y13" s="14">
        <v>90</v>
      </c>
      <c r="Z13" s="14">
        <v>2</v>
      </c>
      <c r="AA13" s="14">
        <v>90</v>
      </c>
      <c r="AB13" s="14">
        <v>180</v>
      </c>
      <c r="AC13" s="16">
        <v>12</v>
      </c>
      <c r="AD13" s="14">
        <f t="shared" si="2"/>
        <v>-78</v>
      </c>
      <c r="AE13" s="14">
        <f t="shared" si="3"/>
        <v>12</v>
      </c>
      <c r="AF13" s="14">
        <f t="shared" si="4"/>
        <v>824</v>
      </c>
      <c r="AG13" s="14">
        <f t="shared" si="5"/>
        <v>316</v>
      </c>
      <c r="AH13" s="14"/>
      <c r="AI13" s="14">
        <f>AF13-AG13</f>
        <v>508</v>
      </c>
      <c r="AJ13" s="19"/>
      <c r="AK13" s="19"/>
      <c r="AL13"/>
      <c r="AM13" s="14" t="s">
        <v>49</v>
      </c>
      <c r="AN13" s="14">
        <v>620</v>
      </c>
      <c r="AO13" s="14">
        <v>1255</v>
      </c>
      <c r="AP13" s="14">
        <v>10132</v>
      </c>
      <c r="AQ13" s="14">
        <v>7125</v>
      </c>
      <c r="AR13" s="14">
        <v>67303</v>
      </c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</row>
    <row r="14" customHeight="1" spans="1:91">
      <c r="A14" s="8">
        <v>12</v>
      </c>
      <c r="B14" s="9">
        <v>707</v>
      </c>
      <c r="C14" s="9" t="s">
        <v>50</v>
      </c>
      <c r="D14" s="9" t="s">
        <v>10</v>
      </c>
      <c r="E14" s="5">
        <v>6</v>
      </c>
      <c r="F14" s="5">
        <v>300</v>
      </c>
      <c r="G14" s="10">
        <v>4</v>
      </c>
      <c r="H14" s="5"/>
      <c r="I14" s="5">
        <v>-2</v>
      </c>
      <c r="J14" s="5">
        <v>200</v>
      </c>
      <c r="K14" s="5">
        <v>10</v>
      </c>
      <c r="L14" s="5">
        <v>80</v>
      </c>
      <c r="M14" s="11"/>
      <c r="N14" s="11">
        <v>-10</v>
      </c>
      <c r="O14" s="11">
        <v>0</v>
      </c>
      <c r="P14" s="14">
        <v>90</v>
      </c>
      <c r="Q14" s="14">
        <v>120</v>
      </c>
      <c r="R14" s="14">
        <v>2</v>
      </c>
      <c r="S14" s="14">
        <v>120</v>
      </c>
      <c r="T14" s="14">
        <v>240</v>
      </c>
      <c r="U14" s="14">
        <v>24</v>
      </c>
      <c r="V14" s="14">
        <f t="shared" si="0"/>
        <v>-96</v>
      </c>
      <c r="W14" s="14">
        <f t="shared" si="1"/>
        <v>24</v>
      </c>
      <c r="X14" s="14">
        <v>60</v>
      </c>
      <c r="Y14" s="14">
        <v>90</v>
      </c>
      <c r="Z14" s="14">
        <v>2</v>
      </c>
      <c r="AA14" s="14">
        <v>90</v>
      </c>
      <c r="AB14" s="14">
        <v>180</v>
      </c>
      <c r="AC14" s="16">
        <v>25</v>
      </c>
      <c r="AD14" s="14">
        <f t="shared" si="2"/>
        <v>-65</v>
      </c>
      <c r="AE14" s="14">
        <f t="shared" si="3"/>
        <v>25</v>
      </c>
      <c r="AF14" s="14">
        <f t="shared" si="4"/>
        <v>800</v>
      </c>
      <c r="AG14" s="14">
        <f t="shared" si="5"/>
        <v>249</v>
      </c>
      <c r="AH14" s="14"/>
      <c r="AI14" s="14">
        <f>AF14-AG14</f>
        <v>551</v>
      </c>
      <c r="AJ14" s="19"/>
      <c r="AK14" s="19"/>
      <c r="AL14"/>
      <c r="AM14"/>
      <c r="AN14">
        <f>AN13*50</f>
        <v>31000</v>
      </c>
      <c r="AO14">
        <f>AO13*8</f>
        <v>10040</v>
      </c>
      <c r="AP14">
        <v>15328</v>
      </c>
      <c r="AQ14">
        <v>10935</v>
      </c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</row>
    <row r="15" customHeight="1" spans="1:91">
      <c r="A15" s="8">
        <v>13</v>
      </c>
      <c r="B15" s="9">
        <v>730</v>
      </c>
      <c r="C15" s="9" t="s">
        <v>51</v>
      </c>
      <c r="D15" s="9" t="s">
        <v>6</v>
      </c>
      <c r="E15" s="5">
        <v>6</v>
      </c>
      <c r="F15" s="5">
        <v>300</v>
      </c>
      <c r="G15" s="10">
        <v>9</v>
      </c>
      <c r="H15" s="5"/>
      <c r="I15" s="5">
        <v>3</v>
      </c>
      <c r="J15" s="5">
        <v>450</v>
      </c>
      <c r="K15" s="5">
        <v>10</v>
      </c>
      <c r="L15" s="5">
        <v>80</v>
      </c>
      <c r="M15" s="11">
        <v>39</v>
      </c>
      <c r="N15" s="11">
        <v>29</v>
      </c>
      <c r="O15" s="11">
        <v>312</v>
      </c>
      <c r="P15" s="14">
        <v>90</v>
      </c>
      <c r="Q15" s="14">
        <v>120</v>
      </c>
      <c r="R15" s="14">
        <v>2</v>
      </c>
      <c r="S15" s="14">
        <v>120</v>
      </c>
      <c r="T15" s="14">
        <v>240</v>
      </c>
      <c r="U15" s="14">
        <v>73</v>
      </c>
      <c r="V15" s="14">
        <f t="shared" si="0"/>
        <v>-47</v>
      </c>
      <c r="W15" s="14">
        <f t="shared" si="1"/>
        <v>73</v>
      </c>
      <c r="X15" s="14">
        <v>60</v>
      </c>
      <c r="Y15" s="14">
        <v>90</v>
      </c>
      <c r="Z15" s="14">
        <v>2</v>
      </c>
      <c r="AA15" s="14">
        <v>90</v>
      </c>
      <c r="AB15" s="14">
        <v>180</v>
      </c>
      <c r="AC15" s="16">
        <v>76</v>
      </c>
      <c r="AD15" s="14">
        <f t="shared" si="2"/>
        <v>-14</v>
      </c>
      <c r="AE15" s="14">
        <f t="shared" si="3"/>
        <v>76</v>
      </c>
      <c r="AF15" s="14">
        <f t="shared" si="4"/>
        <v>800</v>
      </c>
      <c r="AG15" s="14">
        <f t="shared" si="5"/>
        <v>911</v>
      </c>
      <c r="AH15" s="14">
        <f>AG15-AF15</f>
        <v>111</v>
      </c>
      <c r="AI15" s="14"/>
      <c r="AJ15" s="19"/>
      <c r="AK15" s="19"/>
      <c r="AL15"/>
      <c r="AM15"/>
      <c r="AN15"/>
      <c r="AO15"/>
      <c r="AP15"/>
      <c r="AQ15">
        <f>AP14+AQ14</f>
        <v>26263</v>
      </c>
      <c r="AR15" s="14">
        <v>67303</v>
      </c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</row>
    <row r="16" customHeight="1" spans="1:91">
      <c r="A16" s="8">
        <v>14</v>
      </c>
      <c r="B16" s="9">
        <v>365</v>
      </c>
      <c r="C16" s="9" t="s">
        <v>52</v>
      </c>
      <c r="D16" s="9" t="s">
        <v>14</v>
      </c>
      <c r="E16" s="5">
        <v>6</v>
      </c>
      <c r="F16" s="5">
        <v>300</v>
      </c>
      <c r="G16" s="10">
        <v>4.056</v>
      </c>
      <c r="H16" s="5"/>
      <c r="I16" s="5">
        <v>-1.944</v>
      </c>
      <c r="J16" s="5">
        <v>202.8</v>
      </c>
      <c r="K16" s="5">
        <v>28</v>
      </c>
      <c r="L16" s="5">
        <v>224</v>
      </c>
      <c r="M16" s="11">
        <v>21</v>
      </c>
      <c r="N16" s="11">
        <v>-7</v>
      </c>
      <c r="O16" s="11">
        <v>168</v>
      </c>
      <c r="P16" s="14">
        <v>90</v>
      </c>
      <c r="Q16" s="14">
        <v>120</v>
      </c>
      <c r="R16" s="14">
        <v>2</v>
      </c>
      <c r="S16" s="14">
        <v>120</v>
      </c>
      <c r="T16" s="14">
        <v>240</v>
      </c>
      <c r="U16" s="14">
        <v>25</v>
      </c>
      <c r="V16" s="14">
        <f t="shared" si="0"/>
        <v>-95</v>
      </c>
      <c r="W16" s="14">
        <f t="shared" si="1"/>
        <v>25</v>
      </c>
      <c r="X16" s="14">
        <v>60</v>
      </c>
      <c r="Y16" s="14">
        <v>90</v>
      </c>
      <c r="Z16" s="14">
        <v>2</v>
      </c>
      <c r="AA16" s="14">
        <v>90</v>
      </c>
      <c r="AB16" s="14">
        <v>180</v>
      </c>
      <c r="AC16" s="16">
        <v>21</v>
      </c>
      <c r="AD16" s="14">
        <f t="shared" si="2"/>
        <v>-69</v>
      </c>
      <c r="AE16" s="14">
        <f t="shared" si="3"/>
        <v>21</v>
      </c>
      <c r="AF16" s="14">
        <f t="shared" si="4"/>
        <v>944</v>
      </c>
      <c r="AG16" s="14">
        <f t="shared" si="5"/>
        <v>416.8</v>
      </c>
      <c r="AH16" s="14"/>
      <c r="AI16" s="14">
        <f t="shared" ref="AI16:AI36" si="6">AF16-AG16</f>
        <v>527.2</v>
      </c>
      <c r="AJ16" s="19"/>
      <c r="AK16" s="19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</row>
    <row r="17" customHeight="1" spans="1:91">
      <c r="A17" s="8">
        <v>15</v>
      </c>
      <c r="B17" s="9">
        <v>742</v>
      </c>
      <c r="C17" s="9" t="s">
        <v>53</v>
      </c>
      <c r="D17" s="9" t="s">
        <v>12</v>
      </c>
      <c r="E17" s="5">
        <v>6</v>
      </c>
      <c r="F17" s="5">
        <v>300</v>
      </c>
      <c r="G17" s="10">
        <v>1</v>
      </c>
      <c r="H17" s="5"/>
      <c r="I17" s="5">
        <v>-5</v>
      </c>
      <c r="J17" s="5">
        <v>50</v>
      </c>
      <c r="K17" s="5">
        <v>10</v>
      </c>
      <c r="L17" s="5">
        <v>80</v>
      </c>
      <c r="M17" s="11">
        <v>33</v>
      </c>
      <c r="N17" s="11">
        <v>23</v>
      </c>
      <c r="O17" s="11">
        <v>264</v>
      </c>
      <c r="P17" s="14">
        <v>90</v>
      </c>
      <c r="Q17" s="14">
        <v>120</v>
      </c>
      <c r="R17" s="14">
        <v>2</v>
      </c>
      <c r="S17" s="14">
        <v>120</v>
      </c>
      <c r="T17" s="14">
        <v>240</v>
      </c>
      <c r="U17" s="14">
        <v>14</v>
      </c>
      <c r="V17" s="14">
        <f t="shared" si="0"/>
        <v>-106</v>
      </c>
      <c r="W17" s="14">
        <f t="shared" si="1"/>
        <v>14</v>
      </c>
      <c r="X17" s="14">
        <v>60</v>
      </c>
      <c r="Y17" s="14">
        <v>90</v>
      </c>
      <c r="Z17" s="14">
        <v>2</v>
      </c>
      <c r="AA17" s="14">
        <v>90</v>
      </c>
      <c r="AB17" s="14">
        <v>180</v>
      </c>
      <c r="AC17" s="16">
        <v>32</v>
      </c>
      <c r="AD17" s="14">
        <f t="shared" si="2"/>
        <v>-58</v>
      </c>
      <c r="AE17" s="14">
        <f t="shared" si="3"/>
        <v>32</v>
      </c>
      <c r="AF17" s="14">
        <f t="shared" si="4"/>
        <v>800</v>
      </c>
      <c r="AG17" s="14">
        <f t="shared" si="5"/>
        <v>360</v>
      </c>
      <c r="AH17" s="14"/>
      <c r="AI17" s="14">
        <f t="shared" si="6"/>
        <v>440</v>
      </c>
      <c r="AJ17" s="19"/>
      <c r="AK17" s="19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</row>
    <row r="18" customHeight="1" spans="1:91">
      <c r="A18" s="8">
        <v>16</v>
      </c>
      <c r="B18" s="9">
        <v>373</v>
      </c>
      <c r="C18" s="9" t="s">
        <v>54</v>
      </c>
      <c r="D18" s="9" t="s">
        <v>8</v>
      </c>
      <c r="E18" s="5">
        <v>6</v>
      </c>
      <c r="F18" s="5">
        <v>300</v>
      </c>
      <c r="G18" s="10">
        <v>1</v>
      </c>
      <c r="H18" s="5"/>
      <c r="I18" s="5">
        <v>-5</v>
      </c>
      <c r="J18" s="5">
        <v>50</v>
      </c>
      <c r="K18" s="5">
        <v>18</v>
      </c>
      <c r="L18" s="5">
        <v>144</v>
      </c>
      <c r="M18" s="11">
        <v>23</v>
      </c>
      <c r="N18" s="11">
        <v>5</v>
      </c>
      <c r="O18" s="11">
        <v>184</v>
      </c>
      <c r="P18" s="14">
        <v>90</v>
      </c>
      <c r="Q18" s="14">
        <v>120</v>
      </c>
      <c r="R18" s="14">
        <v>1</v>
      </c>
      <c r="S18" s="14">
        <v>90</v>
      </c>
      <c r="T18" s="14">
        <v>90</v>
      </c>
      <c r="U18" s="14">
        <v>45</v>
      </c>
      <c r="V18" s="14">
        <f t="shared" si="0"/>
        <v>-75</v>
      </c>
      <c r="W18" s="14">
        <f t="shared" si="1"/>
        <v>45</v>
      </c>
      <c r="X18" s="14">
        <v>60</v>
      </c>
      <c r="Y18" s="14">
        <v>90</v>
      </c>
      <c r="Z18" s="14">
        <v>1</v>
      </c>
      <c r="AA18" s="14">
        <v>60</v>
      </c>
      <c r="AB18" s="16">
        <v>60</v>
      </c>
      <c r="AC18" s="16">
        <v>9</v>
      </c>
      <c r="AD18" s="14">
        <f t="shared" si="2"/>
        <v>-81</v>
      </c>
      <c r="AE18" s="14">
        <f t="shared" si="3"/>
        <v>9</v>
      </c>
      <c r="AF18" s="14">
        <f t="shared" si="4"/>
        <v>594</v>
      </c>
      <c r="AG18" s="14">
        <f t="shared" si="5"/>
        <v>288</v>
      </c>
      <c r="AH18" s="14"/>
      <c r="AI18" s="14">
        <f t="shared" si="6"/>
        <v>306</v>
      </c>
      <c r="AJ18" s="19"/>
      <c r="AK18" s="19"/>
      <c r="AL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</row>
    <row r="19" customHeight="1" spans="1:37">
      <c r="A19" s="8">
        <v>17</v>
      </c>
      <c r="B19" s="9">
        <v>511</v>
      </c>
      <c r="C19" s="9" t="s">
        <v>55</v>
      </c>
      <c r="D19" s="9" t="s">
        <v>8</v>
      </c>
      <c r="E19" s="5">
        <v>6</v>
      </c>
      <c r="F19" s="5">
        <v>300</v>
      </c>
      <c r="G19" s="10"/>
      <c r="H19" s="5"/>
      <c r="I19" s="5">
        <v>-6</v>
      </c>
      <c r="J19" s="5">
        <v>0</v>
      </c>
      <c r="K19" s="5">
        <v>10</v>
      </c>
      <c r="L19" s="5">
        <v>80</v>
      </c>
      <c r="M19" s="11">
        <v>12</v>
      </c>
      <c r="N19" s="11">
        <v>2</v>
      </c>
      <c r="O19" s="11">
        <v>96</v>
      </c>
      <c r="P19" s="14">
        <v>90</v>
      </c>
      <c r="Q19" s="14">
        <v>120</v>
      </c>
      <c r="R19" s="14">
        <v>2</v>
      </c>
      <c r="S19" s="14">
        <v>120</v>
      </c>
      <c r="T19" s="14">
        <v>240</v>
      </c>
      <c r="U19" s="14">
        <v>47</v>
      </c>
      <c r="V19" s="14">
        <f t="shared" si="0"/>
        <v>-73</v>
      </c>
      <c r="W19" s="14">
        <f t="shared" si="1"/>
        <v>47</v>
      </c>
      <c r="X19" s="14">
        <v>60</v>
      </c>
      <c r="Y19" s="14">
        <v>90</v>
      </c>
      <c r="Z19" s="14">
        <v>2</v>
      </c>
      <c r="AA19" s="14">
        <v>90</v>
      </c>
      <c r="AB19" s="14">
        <v>180</v>
      </c>
      <c r="AC19" s="16">
        <v>9</v>
      </c>
      <c r="AD19" s="14">
        <f t="shared" si="2"/>
        <v>-81</v>
      </c>
      <c r="AE19" s="14">
        <f t="shared" si="3"/>
        <v>9</v>
      </c>
      <c r="AF19" s="14">
        <f t="shared" si="4"/>
        <v>800</v>
      </c>
      <c r="AG19" s="14">
        <f t="shared" si="5"/>
        <v>152</v>
      </c>
      <c r="AH19" s="14"/>
      <c r="AI19" s="14">
        <f t="shared" si="6"/>
        <v>648</v>
      </c>
      <c r="AJ19" s="19"/>
      <c r="AK19" s="19"/>
    </row>
    <row r="20" customHeight="1" spans="1:37">
      <c r="A20" s="8">
        <v>18</v>
      </c>
      <c r="B20" s="9">
        <v>357</v>
      </c>
      <c r="C20" s="9" t="s">
        <v>56</v>
      </c>
      <c r="D20" s="9" t="s">
        <v>14</v>
      </c>
      <c r="E20" s="5">
        <v>6</v>
      </c>
      <c r="F20" s="5">
        <v>300</v>
      </c>
      <c r="G20" s="10">
        <v>4</v>
      </c>
      <c r="H20" s="5"/>
      <c r="I20" s="5">
        <v>-2</v>
      </c>
      <c r="J20" s="5">
        <v>200</v>
      </c>
      <c r="K20" s="5">
        <v>14</v>
      </c>
      <c r="L20" s="5">
        <v>112</v>
      </c>
      <c r="M20" s="11">
        <v>25</v>
      </c>
      <c r="N20" s="11">
        <v>11</v>
      </c>
      <c r="O20" s="11">
        <v>200</v>
      </c>
      <c r="P20" s="14">
        <v>90</v>
      </c>
      <c r="Q20" s="14">
        <v>120</v>
      </c>
      <c r="R20" s="14">
        <v>1</v>
      </c>
      <c r="S20" s="14">
        <v>90</v>
      </c>
      <c r="T20" s="14">
        <v>90</v>
      </c>
      <c r="U20" s="14">
        <v>15</v>
      </c>
      <c r="V20" s="14">
        <f t="shared" si="0"/>
        <v>-105</v>
      </c>
      <c r="W20" s="14">
        <f t="shared" si="1"/>
        <v>15</v>
      </c>
      <c r="X20" s="14">
        <v>60</v>
      </c>
      <c r="Y20" s="14">
        <v>90</v>
      </c>
      <c r="Z20" s="14">
        <v>1</v>
      </c>
      <c r="AA20" s="14">
        <v>60</v>
      </c>
      <c r="AB20" s="16">
        <v>60</v>
      </c>
      <c r="AC20" s="16">
        <v>5</v>
      </c>
      <c r="AD20" s="14">
        <f t="shared" si="2"/>
        <v>-85</v>
      </c>
      <c r="AE20" s="14">
        <f t="shared" si="3"/>
        <v>5</v>
      </c>
      <c r="AF20" s="14">
        <f t="shared" si="4"/>
        <v>562</v>
      </c>
      <c r="AG20" s="14">
        <f t="shared" si="5"/>
        <v>420</v>
      </c>
      <c r="AH20" s="14"/>
      <c r="AI20" s="14">
        <f t="shared" si="6"/>
        <v>142</v>
      </c>
      <c r="AJ20" s="19"/>
      <c r="AK20" s="19"/>
    </row>
    <row r="21" customHeight="1" spans="1:37">
      <c r="A21" s="8">
        <v>19</v>
      </c>
      <c r="B21" s="9">
        <v>107658</v>
      </c>
      <c r="C21" s="9" t="s">
        <v>57</v>
      </c>
      <c r="D21" s="9" t="s">
        <v>6</v>
      </c>
      <c r="E21" s="5">
        <v>6</v>
      </c>
      <c r="F21" s="5">
        <v>300</v>
      </c>
      <c r="G21" s="10">
        <v>2</v>
      </c>
      <c r="H21" s="5"/>
      <c r="I21" s="5">
        <v>-4</v>
      </c>
      <c r="J21" s="5">
        <v>100</v>
      </c>
      <c r="K21" s="5">
        <v>10</v>
      </c>
      <c r="L21" s="5">
        <v>80</v>
      </c>
      <c r="M21" s="11">
        <v>15</v>
      </c>
      <c r="N21" s="11">
        <v>5</v>
      </c>
      <c r="O21" s="11">
        <v>120</v>
      </c>
      <c r="P21" s="14">
        <v>90</v>
      </c>
      <c r="Q21" s="14">
        <v>120</v>
      </c>
      <c r="R21" s="14">
        <v>2</v>
      </c>
      <c r="S21" s="14">
        <v>120</v>
      </c>
      <c r="T21" s="14">
        <v>240</v>
      </c>
      <c r="U21" s="14">
        <v>52</v>
      </c>
      <c r="V21" s="14">
        <f t="shared" si="0"/>
        <v>-68</v>
      </c>
      <c r="W21" s="14">
        <f t="shared" si="1"/>
        <v>52</v>
      </c>
      <c r="X21" s="14">
        <v>60</v>
      </c>
      <c r="Y21" s="14">
        <v>90</v>
      </c>
      <c r="Z21" s="14">
        <v>2</v>
      </c>
      <c r="AA21" s="14">
        <v>90</v>
      </c>
      <c r="AB21" s="14">
        <v>180</v>
      </c>
      <c r="AC21" s="16">
        <v>61</v>
      </c>
      <c r="AD21" s="14">
        <f t="shared" si="2"/>
        <v>-29</v>
      </c>
      <c r="AE21" s="14">
        <f t="shared" si="3"/>
        <v>61</v>
      </c>
      <c r="AF21" s="14">
        <f t="shared" si="4"/>
        <v>800</v>
      </c>
      <c r="AG21" s="14">
        <f t="shared" si="5"/>
        <v>333</v>
      </c>
      <c r="AH21" s="14"/>
      <c r="AI21" s="14">
        <f t="shared" si="6"/>
        <v>467</v>
      </c>
      <c r="AJ21" s="19"/>
      <c r="AK21" s="19"/>
    </row>
    <row r="22" customHeight="1" spans="1:37">
      <c r="A22" s="8">
        <v>20</v>
      </c>
      <c r="B22" s="9">
        <v>546</v>
      </c>
      <c r="C22" s="9" t="s">
        <v>58</v>
      </c>
      <c r="D22" s="9" t="s">
        <v>8</v>
      </c>
      <c r="E22" s="5">
        <v>6</v>
      </c>
      <c r="F22" s="5">
        <v>300</v>
      </c>
      <c r="G22" s="10"/>
      <c r="H22" s="5"/>
      <c r="I22" s="5">
        <v>-6</v>
      </c>
      <c r="J22" s="5">
        <v>0</v>
      </c>
      <c r="K22" s="5">
        <v>17</v>
      </c>
      <c r="L22" s="5">
        <v>136</v>
      </c>
      <c r="M22" s="11">
        <v>12</v>
      </c>
      <c r="N22" s="11">
        <v>-5</v>
      </c>
      <c r="O22" s="11">
        <v>96</v>
      </c>
      <c r="P22" s="14">
        <v>90</v>
      </c>
      <c r="Q22" s="14">
        <v>120</v>
      </c>
      <c r="R22" s="14">
        <v>2</v>
      </c>
      <c r="S22" s="14">
        <v>120</v>
      </c>
      <c r="T22" s="14">
        <v>240</v>
      </c>
      <c r="U22" s="14">
        <v>41</v>
      </c>
      <c r="V22" s="14">
        <f t="shared" si="0"/>
        <v>-79</v>
      </c>
      <c r="W22" s="14">
        <f t="shared" si="1"/>
        <v>41</v>
      </c>
      <c r="X22" s="14">
        <v>60</v>
      </c>
      <c r="Y22" s="14">
        <v>90</v>
      </c>
      <c r="Z22" s="14">
        <v>2</v>
      </c>
      <c r="AA22" s="14">
        <v>90</v>
      </c>
      <c r="AB22" s="14">
        <v>180</v>
      </c>
      <c r="AC22" s="16">
        <v>21</v>
      </c>
      <c r="AD22" s="14">
        <f t="shared" si="2"/>
        <v>-69</v>
      </c>
      <c r="AE22" s="14">
        <f t="shared" si="3"/>
        <v>21</v>
      </c>
      <c r="AF22" s="14">
        <f t="shared" si="4"/>
        <v>856</v>
      </c>
      <c r="AG22" s="14">
        <f t="shared" si="5"/>
        <v>158</v>
      </c>
      <c r="AH22" s="14"/>
      <c r="AI22" s="14">
        <f t="shared" si="6"/>
        <v>698</v>
      </c>
      <c r="AJ22" s="19"/>
      <c r="AK22" s="19"/>
    </row>
    <row r="23" customHeight="1" spans="1:37">
      <c r="A23" s="8">
        <v>21</v>
      </c>
      <c r="B23" s="9">
        <v>108656</v>
      </c>
      <c r="C23" s="9" t="s">
        <v>59</v>
      </c>
      <c r="D23" s="9" t="s">
        <v>15</v>
      </c>
      <c r="E23" s="5">
        <v>6</v>
      </c>
      <c r="F23" s="5">
        <v>300</v>
      </c>
      <c r="G23" s="10"/>
      <c r="H23" s="5"/>
      <c r="I23" s="5">
        <v>-6</v>
      </c>
      <c r="J23" s="5">
        <v>0</v>
      </c>
      <c r="K23" s="5">
        <v>10</v>
      </c>
      <c r="L23" s="5">
        <v>80</v>
      </c>
      <c r="M23" s="11">
        <v>0</v>
      </c>
      <c r="N23" s="11">
        <v>-10</v>
      </c>
      <c r="O23" s="11">
        <v>0</v>
      </c>
      <c r="P23" s="14">
        <v>90</v>
      </c>
      <c r="Q23" s="14">
        <v>120</v>
      </c>
      <c r="R23" s="14">
        <v>1</v>
      </c>
      <c r="S23" s="14">
        <v>90</v>
      </c>
      <c r="T23" s="14">
        <v>90</v>
      </c>
      <c r="U23" s="14">
        <v>5</v>
      </c>
      <c r="V23" s="14">
        <f t="shared" si="0"/>
        <v>-115</v>
      </c>
      <c r="W23" s="14">
        <f t="shared" si="1"/>
        <v>5</v>
      </c>
      <c r="X23" s="14">
        <v>60</v>
      </c>
      <c r="Y23" s="14">
        <v>90</v>
      </c>
      <c r="Z23" s="14">
        <v>1</v>
      </c>
      <c r="AA23" s="14">
        <v>60</v>
      </c>
      <c r="AB23" s="16">
        <v>60</v>
      </c>
      <c r="AC23" s="16">
        <v>2</v>
      </c>
      <c r="AD23" s="14">
        <f t="shared" si="2"/>
        <v>-88</v>
      </c>
      <c r="AE23" s="14">
        <f t="shared" si="3"/>
        <v>2</v>
      </c>
      <c r="AF23" s="14">
        <f t="shared" si="4"/>
        <v>530</v>
      </c>
      <c r="AG23" s="14">
        <f t="shared" si="5"/>
        <v>7</v>
      </c>
      <c r="AH23" s="14"/>
      <c r="AI23" s="14">
        <f t="shared" si="6"/>
        <v>523</v>
      </c>
      <c r="AJ23" s="19"/>
      <c r="AK23" s="19"/>
    </row>
    <row r="24" customHeight="1" spans="1:37">
      <c r="A24" s="8">
        <v>22</v>
      </c>
      <c r="B24" s="9">
        <v>744</v>
      </c>
      <c r="C24" s="9" t="s">
        <v>60</v>
      </c>
      <c r="D24" s="9" t="s">
        <v>8</v>
      </c>
      <c r="E24" s="5">
        <v>5</v>
      </c>
      <c r="F24" s="5">
        <v>250</v>
      </c>
      <c r="G24" s="10">
        <v>1</v>
      </c>
      <c r="H24" s="5"/>
      <c r="I24" s="5">
        <v>-4</v>
      </c>
      <c r="J24" s="5">
        <v>50</v>
      </c>
      <c r="K24" s="5">
        <v>8</v>
      </c>
      <c r="L24" s="5">
        <v>64</v>
      </c>
      <c r="M24" s="11">
        <v>12</v>
      </c>
      <c r="N24" s="11">
        <v>4</v>
      </c>
      <c r="O24" s="11">
        <v>96</v>
      </c>
      <c r="P24" s="14">
        <v>90</v>
      </c>
      <c r="Q24" s="14">
        <v>120</v>
      </c>
      <c r="R24" s="14">
        <v>2</v>
      </c>
      <c r="S24" s="14">
        <v>120</v>
      </c>
      <c r="T24" s="14">
        <v>240</v>
      </c>
      <c r="U24" s="14">
        <v>7</v>
      </c>
      <c r="V24" s="14">
        <f t="shared" si="0"/>
        <v>-113</v>
      </c>
      <c r="W24" s="14">
        <f t="shared" si="1"/>
        <v>7</v>
      </c>
      <c r="X24" s="14">
        <v>60</v>
      </c>
      <c r="Y24" s="14">
        <v>90</v>
      </c>
      <c r="Z24" s="14">
        <v>1</v>
      </c>
      <c r="AA24" s="14">
        <v>60</v>
      </c>
      <c r="AB24" s="16">
        <v>60</v>
      </c>
      <c r="AC24" s="16">
        <v>2</v>
      </c>
      <c r="AD24" s="14">
        <f t="shared" si="2"/>
        <v>-88</v>
      </c>
      <c r="AE24" s="14">
        <f t="shared" si="3"/>
        <v>2</v>
      </c>
      <c r="AF24" s="14">
        <f t="shared" si="4"/>
        <v>614</v>
      </c>
      <c r="AG24" s="14">
        <f t="shared" si="5"/>
        <v>155</v>
      </c>
      <c r="AH24" s="14"/>
      <c r="AI24" s="14">
        <f t="shared" si="6"/>
        <v>459</v>
      </c>
      <c r="AJ24" s="19"/>
      <c r="AK24" s="19"/>
    </row>
    <row r="25" customHeight="1" spans="1:37">
      <c r="A25" s="8">
        <v>23</v>
      </c>
      <c r="B25" s="9">
        <v>737</v>
      </c>
      <c r="C25" s="9" t="s">
        <v>61</v>
      </c>
      <c r="D25" s="9" t="s">
        <v>10</v>
      </c>
      <c r="E25" s="5">
        <v>6</v>
      </c>
      <c r="F25" s="5">
        <v>300</v>
      </c>
      <c r="G25" s="10">
        <v>5</v>
      </c>
      <c r="H25" s="5"/>
      <c r="I25" s="5">
        <v>-1</v>
      </c>
      <c r="J25" s="5">
        <v>250</v>
      </c>
      <c r="K25" s="5">
        <v>7</v>
      </c>
      <c r="L25" s="5">
        <v>56</v>
      </c>
      <c r="M25" s="11">
        <v>12</v>
      </c>
      <c r="N25" s="11">
        <v>5</v>
      </c>
      <c r="O25" s="11">
        <v>96</v>
      </c>
      <c r="P25" s="14">
        <v>90</v>
      </c>
      <c r="Q25" s="14">
        <v>120</v>
      </c>
      <c r="R25" s="14">
        <v>2</v>
      </c>
      <c r="S25" s="14">
        <v>120</v>
      </c>
      <c r="T25" s="14">
        <v>240</v>
      </c>
      <c r="U25" s="14">
        <v>17</v>
      </c>
      <c r="V25" s="14">
        <f t="shared" si="0"/>
        <v>-103</v>
      </c>
      <c r="W25" s="14">
        <f t="shared" si="1"/>
        <v>17</v>
      </c>
      <c r="X25" s="14">
        <v>60</v>
      </c>
      <c r="Y25" s="14">
        <v>90</v>
      </c>
      <c r="Z25" s="14">
        <v>2</v>
      </c>
      <c r="AA25" s="14">
        <v>90</v>
      </c>
      <c r="AB25" s="14">
        <v>180</v>
      </c>
      <c r="AC25" s="16">
        <v>20</v>
      </c>
      <c r="AD25" s="14">
        <f t="shared" si="2"/>
        <v>-70</v>
      </c>
      <c r="AE25" s="14">
        <f t="shared" si="3"/>
        <v>20</v>
      </c>
      <c r="AF25" s="14">
        <f t="shared" si="4"/>
        <v>776</v>
      </c>
      <c r="AG25" s="14">
        <f t="shared" si="5"/>
        <v>383</v>
      </c>
      <c r="AH25" s="14"/>
      <c r="AI25" s="14">
        <f t="shared" si="6"/>
        <v>393</v>
      </c>
      <c r="AJ25" s="19"/>
      <c r="AK25" s="19"/>
    </row>
    <row r="26" customHeight="1" spans="1:37">
      <c r="A26" s="8">
        <v>24</v>
      </c>
      <c r="B26" s="9">
        <v>585</v>
      </c>
      <c r="C26" s="9" t="s">
        <v>62</v>
      </c>
      <c r="D26" s="9" t="s">
        <v>6</v>
      </c>
      <c r="E26" s="5">
        <v>5</v>
      </c>
      <c r="F26" s="5">
        <v>250</v>
      </c>
      <c r="G26" s="10"/>
      <c r="H26" s="5">
        <v>1</v>
      </c>
      <c r="I26" s="5">
        <v>-4</v>
      </c>
      <c r="J26" s="5">
        <v>0</v>
      </c>
      <c r="K26" s="5">
        <v>15</v>
      </c>
      <c r="L26" s="5">
        <v>120</v>
      </c>
      <c r="M26" s="11">
        <v>6</v>
      </c>
      <c r="N26" s="11">
        <v>-9</v>
      </c>
      <c r="O26" s="11">
        <v>48</v>
      </c>
      <c r="P26" s="14">
        <v>90</v>
      </c>
      <c r="Q26" s="14">
        <v>120</v>
      </c>
      <c r="R26" s="14">
        <v>2</v>
      </c>
      <c r="S26" s="14">
        <v>120</v>
      </c>
      <c r="T26" s="14">
        <v>240</v>
      </c>
      <c r="U26" s="14">
        <v>34</v>
      </c>
      <c r="V26" s="14">
        <f t="shared" si="0"/>
        <v>-86</v>
      </c>
      <c r="W26" s="14">
        <f t="shared" si="1"/>
        <v>34</v>
      </c>
      <c r="X26" s="14">
        <v>60</v>
      </c>
      <c r="Y26" s="14">
        <v>90</v>
      </c>
      <c r="Z26" s="14">
        <v>2</v>
      </c>
      <c r="AA26" s="14">
        <v>90</v>
      </c>
      <c r="AB26" s="14">
        <v>180</v>
      </c>
      <c r="AC26" s="16">
        <v>31</v>
      </c>
      <c r="AD26" s="14">
        <f t="shared" si="2"/>
        <v>-59</v>
      </c>
      <c r="AE26" s="14">
        <f t="shared" si="3"/>
        <v>31</v>
      </c>
      <c r="AF26" s="14">
        <f t="shared" si="4"/>
        <v>790</v>
      </c>
      <c r="AG26" s="14">
        <f t="shared" si="5"/>
        <v>113</v>
      </c>
      <c r="AH26" s="14"/>
      <c r="AI26" s="14">
        <f t="shared" si="6"/>
        <v>677</v>
      </c>
      <c r="AJ26" s="19"/>
      <c r="AK26" s="19"/>
    </row>
    <row r="27" customHeight="1" spans="1:37">
      <c r="A27" s="8">
        <v>25</v>
      </c>
      <c r="B27" s="9">
        <v>387</v>
      </c>
      <c r="C27" s="9" t="s">
        <v>63</v>
      </c>
      <c r="D27" s="9" t="s">
        <v>10</v>
      </c>
      <c r="E27" s="5">
        <v>6</v>
      </c>
      <c r="F27" s="5">
        <v>300</v>
      </c>
      <c r="G27" s="10">
        <v>3</v>
      </c>
      <c r="H27" s="5"/>
      <c r="I27" s="5">
        <v>-3</v>
      </c>
      <c r="J27" s="5">
        <v>150</v>
      </c>
      <c r="K27" s="5">
        <v>7</v>
      </c>
      <c r="L27" s="5">
        <v>56</v>
      </c>
      <c r="M27" s="11">
        <v>3</v>
      </c>
      <c r="N27" s="11">
        <v>-4</v>
      </c>
      <c r="O27" s="11">
        <v>24</v>
      </c>
      <c r="P27" s="14">
        <v>90</v>
      </c>
      <c r="Q27" s="14">
        <v>120</v>
      </c>
      <c r="R27" s="14">
        <v>2</v>
      </c>
      <c r="S27" s="14">
        <v>120</v>
      </c>
      <c r="T27" s="14">
        <v>240</v>
      </c>
      <c r="U27" s="14">
        <v>22</v>
      </c>
      <c r="V27" s="14">
        <f t="shared" si="0"/>
        <v>-98</v>
      </c>
      <c r="W27" s="14">
        <f t="shared" si="1"/>
        <v>22</v>
      </c>
      <c r="X27" s="14">
        <v>60</v>
      </c>
      <c r="Y27" s="14">
        <v>90</v>
      </c>
      <c r="Z27" s="14">
        <v>2</v>
      </c>
      <c r="AA27" s="14">
        <v>90</v>
      </c>
      <c r="AB27" s="14">
        <v>180</v>
      </c>
      <c r="AC27" s="16">
        <v>11</v>
      </c>
      <c r="AD27" s="14">
        <f t="shared" si="2"/>
        <v>-79</v>
      </c>
      <c r="AE27" s="14">
        <f t="shared" si="3"/>
        <v>11</v>
      </c>
      <c r="AF27" s="14">
        <f t="shared" si="4"/>
        <v>776</v>
      </c>
      <c r="AG27" s="14">
        <f t="shared" si="5"/>
        <v>207</v>
      </c>
      <c r="AH27" s="14"/>
      <c r="AI27" s="14">
        <f t="shared" si="6"/>
        <v>569</v>
      </c>
      <c r="AJ27" s="19"/>
      <c r="AK27" s="19"/>
    </row>
    <row r="28" customHeight="1" spans="1:37">
      <c r="A28" s="8">
        <v>26</v>
      </c>
      <c r="B28" s="9">
        <v>581</v>
      </c>
      <c r="C28" s="9" t="s">
        <v>64</v>
      </c>
      <c r="D28" s="9" t="s">
        <v>6</v>
      </c>
      <c r="E28" s="5">
        <v>6</v>
      </c>
      <c r="F28" s="5">
        <v>300</v>
      </c>
      <c r="G28" s="10"/>
      <c r="H28" s="5"/>
      <c r="I28" s="5">
        <v>-6</v>
      </c>
      <c r="J28" s="5">
        <v>0</v>
      </c>
      <c r="K28" s="5">
        <v>7</v>
      </c>
      <c r="L28" s="5">
        <v>56</v>
      </c>
      <c r="M28" s="11">
        <v>7</v>
      </c>
      <c r="N28" s="11">
        <v>0</v>
      </c>
      <c r="O28" s="11">
        <v>56</v>
      </c>
      <c r="P28" s="14">
        <v>90</v>
      </c>
      <c r="Q28" s="14">
        <v>120</v>
      </c>
      <c r="R28" s="14">
        <v>2</v>
      </c>
      <c r="S28" s="14">
        <v>120</v>
      </c>
      <c r="T28" s="14">
        <v>240</v>
      </c>
      <c r="U28" s="14">
        <v>34</v>
      </c>
      <c r="V28" s="14">
        <f t="shared" si="0"/>
        <v>-86</v>
      </c>
      <c r="W28" s="14">
        <f t="shared" si="1"/>
        <v>34</v>
      </c>
      <c r="X28" s="14">
        <v>60</v>
      </c>
      <c r="Y28" s="14">
        <v>90</v>
      </c>
      <c r="Z28" s="14">
        <v>2</v>
      </c>
      <c r="AA28" s="14">
        <v>90</v>
      </c>
      <c r="AB28" s="14">
        <v>180</v>
      </c>
      <c r="AC28" s="16">
        <v>17</v>
      </c>
      <c r="AD28" s="14">
        <f t="shared" si="2"/>
        <v>-73</v>
      </c>
      <c r="AE28" s="14">
        <f t="shared" si="3"/>
        <v>17</v>
      </c>
      <c r="AF28" s="14">
        <f t="shared" si="4"/>
        <v>776</v>
      </c>
      <c r="AG28" s="14">
        <f t="shared" si="5"/>
        <v>107</v>
      </c>
      <c r="AH28" s="14"/>
      <c r="AI28" s="14">
        <f t="shared" si="6"/>
        <v>669</v>
      </c>
      <c r="AJ28" s="19"/>
      <c r="AK28" s="19"/>
    </row>
    <row r="29" customHeight="1" spans="1:37">
      <c r="A29" s="8">
        <v>27</v>
      </c>
      <c r="B29" s="9">
        <v>102934</v>
      </c>
      <c r="C29" s="9" t="s">
        <v>65</v>
      </c>
      <c r="D29" s="9" t="s">
        <v>14</v>
      </c>
      <c r="E29" s="5">
        <v>6</v>
      </c>
      <c r="F29" s="5">
        <v>300</v>
      </c>
      <c r="G29" s="10">
        <v>4</v>
      </c>
      <c r="H29" s="5">
        <v>4</v>
      </c>
      <c r="I29" s="5">
        <v>2</v>
      </c>
      <c r="J29" s="5">
        <v>200</v>
      </c>
      <c r="K29" s="5">
        <v>10</v>
      </c>
      <c r="L29" s="5">
        <v>80</v>
      </c>
      <c r="M29" s="11">
        <v>4</v>
      </c>
      <c r="N29" s="11">
        <v>-6</v>
      </c>
      <c r="O29" s="11">
        <v>32</v>
      </c>
      <c r="P29" s="14">
        <v>90</v>
      </c>
      <c r="Q29" s="14">
        <v>120</v>
      </c>
      <c r="R29" s="14">
        <v>2</v>
      </c>
      <c r="S29" s="14">
        <v>120</v>
      </c>
      <c r="T29" s="14">
        <v>240</v>
      </c>
      <c r="U29" s="14">
        <v>25</v>
      </c>
      <c r="V29" s="14">
        <f t="shared" si="0"/>
        <v>-95</v>
      </c>
      <c r="W29" s="14">
        <f t="shared" si="1"/>
        <v>25</v>
      </c>
      <c r="X29" s="14">
        <v>60</v>
      </c>
      <c r="Y29" s="14">
        <v>90</v>
      </c>
      <c r="Z29" s="14">
        <v>2</v>
      </c>
      <c r="AA29" s="14">
        <v>90</v>
      </c>
      <c r="AB29" s="14">
        <v>180</v>
      </c>
      <c r="AC29" s="16">
        <v>13</v>
      </c>
      <c r="AD29" s="14">
        <f t="shared" si="2"/>
        <v>-77</v>
      </c>
      <c r="AE29" s="14">
        <f t="shared" si="3"/>
        <v>13</v>
      </c>
      <c r="AF29" s="14">
        <f t="shared" si="4"/>
        <v>800</v>
      </c>
      <c r="AG29" s="14">
        <f t="shared" si="5"/>
        <v>270</v>
      </c>
      <c r="AH29" s="14"/>
      <c r="AI29" s="14">
        <f t="shared" si="6"/>
        <v>530</v>
      </c>
      <c r="AJ29" s="19"/>
      <c r="AK29" s="19"/>
    </row>
    <row r="30" customHeight="1" spans="1:37">
      <c r="A30" s="8">
        <v>28</v>
      </c>
      <c r="B30" s="9">
        <v>359</v>
      </c>
      <c r="C30" s="9" t="s">
        <v>66</v>
      </c>
      <c r="D30" s="9" t="s">
        <v>14</v>
      </c>
      <c r="E30" s="5">
        <v>5</v>
      </c>
      <c r="F30" s="5">
        <v>250</v>
      </c>
      <c r="G30" s="10">
        <v>1</v>
      </c>
      <c r="H30" s="5"/>
      <c r="I30" s="5">
        <v>-4</v>
      </c>
      <c r="J30" s="5">
        <v>50</v>
      </c>
      <c r="K30" s="5">
        <v>13</v>
      </c>
      <c r="L30" s="5">
        <v>104</v>
      </c>
      <c r="M30" s="11">
        <v>7</v>
      </c>
      <c r="N30" s="11">
        <v>-6</v>
      </c>
      <c r="O30" s="11">
        <v>56</v>
      </c>
      <c r="P30" s="14">
        <v>90</v>
      </c>
      <c r="Q30" s="14">
        <v>120</v>
      </c>
      <c r="R30" s="14">
        <v>1</v>
      </c>
      <c r="S30" s="14">
        <v>90</v>
      </c>
      <c r="T30" s="14">
        <v>90</v>
      </c>
      <c r="U30" s="14">
        <v>22</v>
      </c>
      <c r="V30" s="14">
        <f t="shared" si="0"/>
        <v>-98</v>
      </c>
      <c r="W30" s="14">
        <f t="shared" si="1"/>
        <v>22</v>
      </c>
      <c r="X30" s="14">
        <v>60</v>
      </c>
      <c r="Y30" s="14">
        <v>90</v>
      </c>
      <c r="Z30" s="14">
        <v>1</v>
      </c>
      <c r="AA30" s="14">
        <v>60</v>
      </c>
      <c r="AB30" s="16">
        <v>60</v>
      </c>
      <c r="AC30" s="16">
        <v>11</v>
      </c>
      <c r="AD30" s="14">
        <f t="shared" si="2"/>
        <v>-79</v>
      </c>
      <c r="AE30" s="14">
        <f t="shared" si="3"/>
        <v>11</v>
      </c>
      <c r="AF30" s="14">
        <f t="shared" si="4"/>
        <v>504</v>
      </c>
      <c r="AG30" s="14">
        <f t="shared" si="5"/>
        <v>139</v>
      </c>
      <c r="AH30" s="14"/>
      <c r="AI30" s="14">
        <f t="shared" si="6"/>
        <v>365</v>
      </c>
      <c r="AJ30" s="19"/>
      <c r="AK30" s="19"/>
    </row>
    <row r="31" customHeight="1" spans="1:37">
      <c r="A31" s="8">
        <v>29</v>
      </c>
      <c r="B31" s="9">
        <v>724</v>
      </c>
      <c r="C31" s="9" t="s">
        <v>67</v>
      </c>
      <c r="D31" s="9" t="s">
        <v>8</v>
      </c>
      <c r="E31" s="5">
        <v>6</v>
      </c>
      <c r="F31" s="5">
        <v>300</v>
      </c>
      <c r="G31" s="10">
        <v>4</v>
      </c>
      <c r="H31" s="5"/>
      <c r="I31" s="5">
        <v>-2</v>
      </c>
      <c r="J31" s="5">
        <v>200</v>
      </c>
      <c r="K31" s="5">
        <v>11</v>
      </c>
      <c r="L31" s="5">
        <v>88</v>
      </c>
      <c r="M31" s="11">
        <v>4</v>
      </c>
      <c r="N31" s="11">
        <v>-7</v>
      </c>
      <c r="O31" s="11">
        <v>32</v>
      </c>
      <c r="P31" s="14">
        <v>90</v>
      </c>
      <c r="Q31" s="14">
        <v>120</v>
      </c>
      <c r="R31" s="14">
        <v>1</v>
      </c>
      <c r="S31" s="14">
        <v>90</v>
      </c>
      <c r="T31" s="14">
        <v>90</v>
      </c>
      <c r="U31" s="14">
        <v>33</v>
      </c>
      <c r="V31" s="14">
        <f t="shared" si="0"/>
        <v>-87</v>
      </c>
      <c r="W31" s="14">
        <f t="shared" si="1"/>
        <v>33</v>
      </c>
      <c r="X31" s="14">
        <v>60</v>
      </c>
      <c r="Y31" s="14">
        <v>90</v>
      </c>
      <c r="Z31" s="14">
        <v>1</v>
      </c>
      <c r="AA31" s="14">
        <v>60</v>
      </c>
      <c r="AB31" s="16">
        <v>60</v>
      </c>
      <c r="AC31" s="16">
        <v>16</v>
      </c>
      <c r="AD31" s="14">
        <f t="shared" si="2"/>
        <v>-74</v>
      </c>
      <c r="AE31" s="14">
        <f t="shared" si="3"/>
        <v>16</v>
      </c>
      <c r="AF31" s="14">
        <f t="shared" si="4"/>
        <v>538</v>
      </c>
      <c r="AG31" s="14">
        <f t="shared" si="5"/>
        <v>281</v>
      </c>
      <c r="AH31" s="14"/>
      <c r="AI31" s="14">
        <f t="shared" si="6"/>
        <v>257</v>
      </c>
      <c r="AJ31" s="19"/>
      <c r="AK31" s="19"/>
    </row>
    <row r="32" customHeight="1" spans="1:37">
      <c r="A32" s="8">
        <v>30</v>
      </c>
      <c r="B32" s="9">
        <v>111400</v>
      </c>
      <c r="C32" s="9" t="s">
        <v>68</v>
      </c>
      <c r="D32" s="9" t="s">
        <v>7</v>
      </c>
      <c r="E32" s="5">
        <v>6</v>
      </c>
      <c r="F32" s="5">
        <v>300</v>
      </c>
      <c r="G32" s="10">
        <v>10</v>
      </c>
      <c r="H32" s="5"/>
      <c r="I32" s="5">
        <v>4</v>
      </c>
      <c r="J32" s="5">
        <v>500</v>
      </c>
      <c r="K32" s="5">
        <v>10</v>
      </c>
      <c r="L32" s="5">
        <v>80</v>
      </c>
      <c r="M32" s="11">
        <v>19</v>
      </c>
      <c r="N32" s="11">
        <v>9</v>
      </c>
      <c r="O32" s="11">
        <v>152</v>
      </c>
      <c r="P32" s="14">
        <v>90</v>
      </c>
      <c r="Q32" s="14">
        <v>120</v>
      </c>
      <c r="R32" s="14">
        <v>2</v>
      </c>
      <c r="S32" s="14">
        <v>120</v>
      </c>
      <c r="T32" s="14">
        <v>240</v>
      </c>
      <c r="U32" s="14">
        <v>22</v>
      </c>
      <c r="V32" s="14">
        <f t="shared" si="0"/>
        <v>-98</v>
      </c>
      <c r="W32" s="14">
        <f t="shared" si="1"/>
        <v>22</v>
      </c>
      <c r="X32" s="14">
        <v>60</v>
      </c>
      <c r="Y32" s="14">
        <v>90</v>
      </c>
      <c r="Z32" s="14">
        <v>2</v>
      </c>
      <c r="AA32" s="14">
        <v>90</v>
      </c>
      <c r="AB32" s="14">
        <v>180</v>
      </c>
      <c r="AC32" s="16">
        <v>6</v>
      </c>
      <c r="AD32" s="14">
        <f t="shared" si="2"/>
        <v>-84</v>
      </c>
      <c r="AE32" s="14">
        <f t="shared" si="3"/>
        <v>6</v>
      </c>
      <c r="AF32" s="14">
        <f t="shared" si="4"/>
        <v>800</v>
      </c>
      <c r="AG32" s="14">
        <f t="shared" si="5"/>
        <v>680</v>
      </c>
      <c r="AH32" s="14"/>
      <c r="AI32" s="14">
        <f t="shared" si="6"/>
        <v>120</v>
      </c>
      <c r="AJ32" s="19"/>
      <c r="AK32" s="19"/>
    </row>
    <row r="33" customHeight="1" spans="1:37">
      <c r="A33" s="8">
        <v>31</v>
      </c>
      <c r="B33" s="9">
        <v>106399</v>
      </c>
      <c r="C33" s="9" t="s">
        <v>69</v>
      </c>
      <c r="D33" s="9" t="s">
        <v>13</v>
      </c>
      <c r="E33" s="5">
        <v>5</v>
      </c>
      <c r="F33" s="5">
        <v>250</v>
      </c>
      <c r="G33" s="10">
        <v>3</v>
      </c>
      <c r="H33" s="5"/>
      <c r="I33" s="5">
        <v>-2</v>
      </c>
      <c r="J33" s="5">
        <v>150</v>
      </c>
      <c r="K33" s="5">
        <v>14</v>
      </c>
      <c r="L33" s="5">
        <v>112</v>
      </c>
      <c r="M33" s="11">
        <v>9</v>
      </c>
      <c r="N33" s="11">
        <v>-5</v>
      </c>
      <c r="O33" s="11">
        <v>72</v>
      </c>
      <c r="P33" s="14">
        <v>90</v>
      </c>
      <c r="Q33" s="14">
        <v>120</v>
      </c>
      <c r="R33" s="14">
        <v>1</v>
      </c>
      <c r="S33" s="14">
        <v>90</v>
      </c>
      <c r="T33" s="14">
        <v>90</v>
      </c>
      <c r="U33" s="14">
        <v>16</v>
      </c>
      <c r="V33" s="14">
        <f t="shared" si="0"/>
        <v>-104</v>
      </c>
      <c r="W33" s="14">
        <f t="shared" si="1"/>
        <v>16</v>
      </c>
      <c r="X33" s="14">
        <v>60</v>
      </c>
      <c r="Y33" s="14">
        <v>90</v>
      </c>
      <c r="Z33" s="14">
        <v>1</v>
      </c>
      <c r="AA33" s="14">
        <v>60</v>
      </c>
      <c r="AB33" s="16">
        <v>60</v>
      </c>
      <c r="AC33" s="16">
        <v>14</v>
      </c>
      <c r="AD33" s="14">
        <f t="shared" si="2"/>
        <v>-76</v>
      </c>
      <c r="AE33" s="14">
        <f t="shared" si="3"/>
        <v>14</v>
      </c>
      <c r="AF33" s="14">
        <f t="shared" si="4"/>
        <v>512</v>
      </c>
      <c r="AG33" s="14">
        <f t="shared" si="5"/>
        <v>252</v>
      </c>
      <c r="AH33" s="14"/>
      <c r="AI33" s="14">
        <f t="shared" si="6"/>
        <v>260</v>
      </c>
      <c r="AJ33" s="19"/>
      <c r="AK33" s="19"/>
    </row>
    <row r="34" customHeight="1" spans="1:37">
      <c r="A34" s="8">
        <v>32</v>
      </c>
      <c r="B34" s="9">
        <v>114844</v>
      </c>
      <c r="C34" s="9" t="s">
        <v>70</v>
      </c>
      <c r="D34" s="9" t="s">
        <v>8</v>
      </c>
      <c r="E34" s="5">
        <v>5</v>
      </c>
      <c r="F34" s="5">
        <v>250</v>
      </c>
      <c r="G34" s="10">
        <v>2</v>
      </c>
      <c r="H34" s="5"/>
      <c r="I34" s="5">
        <v>-3</v>
      </c>
      <c r="J34" s="5">
        <v>100</v>
      </c>
      <c r="K34" s="5">
        <v>8</v>
      </c>
      <c r="L34" s="5">
        <v>64</v>
      </c>
      <c r="M34" s="11">
        <v>3</v>
      </c>
      <c r="N34" s="11">
        <v>-5</v>
      </c>
      <c r="O34" s="11">
        <v>24</v>
      </c>
      <c r="P34" s="14">
        <v>90</v>
      </c>
      <c r="Q34" s="14">
        <v>120</v>
      </c>
      <c r="R34" s="14">
        <v>1</v>
      </c>
      <c r="S34" s="14">
        <v>90</v>
      </c>
      <c r="T34" s="14">
        <v>90</v>
      </c>
      <c r="U34" s="14">
        <v>29</v>
      </c>
      <c r="V34" s="14">
        <f t="shared" si="0"/>
        <v>-91</v>
      </c>
      <c r="W34" s="14">
        <f t="shared" si="1"/>
        <v>29</v>
      </c>
      <c r="X34" s="14">
        <v>60</v>
      </c>
      <c r="Y34" s="14">
        <v>90</v>
      </c>
      <c r="Z34" s="14">
        <v>2</v>
      </c>
      <c r="AA34" s="14">
        <v>90</v>
      </c>
      <c r="AB34" s="14">
        <v>180</v>
      </c>
      <c r="AC34" s="16">
        <v>28</v>
      </c>
      <c r="AD34" s="14">
        <f t="shared" si="2"/>
        <v>-62</v>
      </c>
      <c r="AE34" s="14">
        <f t="shared" si="3"/>
        <v>28</v>
      </c>
      <c r="AF34" s="14">
        <f t="shared" si="4"/>
        <v>584</v>
      </c>
      <c r="AG34" s="14">
        <f t="shared" si="5"/>
        <v>181</v>
      </c>
      <c r="AH34" s="14"/>
      <c r="AI34" s="14">
        <f t="shared" si="6"/>
        <v>403</v>
      </c>
      <c r="AJ34" s="19"/>
      <c r="AK34" s="19"/>
    </row>
    <row r="35" customHeight="1" spans="1:37">
      <c r="A35" s="8">
        <v>33</v>
      </c>
      <c r="B35" s="9">
        <v>379</v>
      </c>
      <c r="C35" s="9" t="s">
        <v>71</v>
      </c>
      <c r="D35" s="9" t="s">
        <v>14</v>
      </c>
      <c r="E35" s="5">
        <v>6</v>
      </c>
      <c r="F35" s="5">
        <v>300</v>
      </c>
      <c r="G35" s="10">
        <v>9</v>
      </c>
      <c r="H35" s="5"/>
      <c r="I35" s="5">
        <v>3</v>
      </c>
      <c r="J35" s="5">
        <v>450</v>
      </c>
      <c r="K35" s="5">
        <v>13</v>
      </c>
      <c r="L35" s="5">
        <v>104</v>
      </c>
      <c r="M35" s="11">
        <v>21</v>
      </c>
      <c r="N35" s="11">
        <v>8</v>
      </c>
      <c r="O35" s="11">
        <v>168</v>
      </c>
      <c r="P35" s="14">
        <v>90</v>
      </c>
      <c r="Q35" s="14">
        <v>120</v>
      </c>
      <c r="R35" s="14">
        <v>2</v>
      </c>
      <c r="S35" s="14">
        <v>120</v>
      </c>
      <c r="T35" s="14">
        <v>240</v>
      </c>
      <c r="U35" s="14">
        <v>44</v>
      </c>
      <c r="V35" s="14">
        <f t="shared" si="0"/>
        <v>-76</v>
      </c>
      <c r="W35" s="14">
        <f t="shared" si="1"/>
        <v>44</v>
      </c>
      <c r="X35" s="14">
        <v>60</v>
      </c>
      <c r="Y35" s="14">
        <v>90</v>
      </c>
      <c r="Z35" s="14">
        <v>2</v>
      </c>
      <c r="AA35" s="14">
        <v>90</v>
      </c>
      <c r="AB35" s="14">
        <v>180</v>
      </c>
      <c r="AC35" s="16">
        <v>7</v>
      </c>
      <c r="AD35" s="14">
        <f t="shared" si="2"/>
        <v>-83</v>
      </c>
      <c r="AE35" s="14">
        <f t="shared" si="3"/>
        <v>7</v>
      </c>
      <c r="AF35" s="14">
        <f t="shared" si="4"/>
        <v>824</v>
      </c>
      <c r="AG35" s="14">
        <f t="shared" si="5"/>
        <v>669</v>
      </c>
      <c r="AH35" s="14"/>
      <c r="AI35" s="14">
        <f t="shared" si="6"/>
        <v>155</v>
      </c>
      <c r="AJ35" s="19"/>
      <c r="AK35" s="19"/>
    </row>
    <row r="36" customHeight="1" spans="1:37">
      <c r="A36" s="8">
        <v>34</v>
      </c>
      <c r="B36" s="9">
        <v>578</v>
      </c>
      <c r="C36" s="9" t="s">
        <v>72</v>
      </c>
      <c r="D36" s="9" t="s">
        <v>6</v>
      </c>
      <c r="E36" s="5">
        <v>6</v>
      </c>
      <c r="F36" s="5">
        <v>300</v>
      </c>
      <c r="G36" s="10">
        <v>1</v>
      </c>
      <c r="H36" s="5"/>
      <c r="I36" s="5">
        <v>-5</v>
      </c>
      <c r="J36" s="5">
        <v>50</v>
      </c>
      <c r="K36" s="5">
        <v>6</v>
      </c>
      <c r="L36" s="5">
        <v>48</v>
      </c>
      <c r="M36" s="11">
        <v>8</v>
      </c>
      <c r="N36" s="11">
        <v>2</v>
      </c>
      <c r="O36" s="11">
        <v>64</v>
      </c>
      <c r="P36" s="14">
        <v>90</v>
      </c>
      <c r="Q36" s="14">
        <v>120</v>
      </c>
      <c r="R36" s="14">
        <v>2</v>
      </c>
      <c r="S36" s="14">
        <v>120</v>
      </c>
      <c r="T36" s="14">
        <v>240</v>
      </c>
      <c r="U36" s="14">
        <v>40</v>
      </c>
      <c r="V36" s="14">
        <f t="shared" ref="V36:V67" si="7">U36-Q36</f>
        <v>-80</v>
      </c>
      <c r="W36" s="14">
        <f t="shared" ref="W36:W67" si="8">U36*1</f>
        <v>40</v>
      </c>
      <c r="X36" s="14">
        <v>60</v>
      </c>
      <c r="Y36" s="14">
        <v>90</v>
      </c>
      <c r="Z36" s="14">
        <v>2</v>
      </c>
      <c r="AA36" s="14">
        <v>90</v>
      </c>
      <c r="AB36" s="14">
        <v>180</v>
      </c>
      <c r="AC36" s="16">
        <v>50</v>
      </c>
      <c r="AD36" s="14">
        <f t="shared" ref="AD36:AD67" si="9">AC36-Y36</f>
        <v>-40</v>
      </c>
      <c r="AE36" s="14">
        <f t="shared" si="3"/>
        <v>50</v>
      </c>
      <c r="AF36" s="14">
        <f t="shared" ref="AF36:AF67" si="10">F36+L36+T36+AB36</f>
        <v>768</v>
      </c>
      <c r="AG36" s="14">
        <f t="shared" ref="AG36:AG67" si="11">J36+O36+W36+AE36</f>
        <v>204</v>
      </c>
      <c r="AH36" s="14"/>
      <c r="AI36" s="14">
        <f t="shared" si="6"/>
        <v>564</v>
      </c>
      <c r="AJ36" s="19"/>
      <c r="AK36" s="19"/>
    </row>
    <row r="37" customHeight="1" spans="1:37">
      <c r="A37" s="8">
        <v>35</v>
      </c>
      <c r="B37" s="9">
        <v>712</v>
      </c>
      <c r="C37" s="9" t="s">
        <v>73</v>
      </c>
      <c r="D37" s="9" t="s">
        <v>10</v>
      </c>
      <c r="E37" s="5">
        <v>6</v>
      </c>
      <c r="F37" s="5">
        <v>300</v>
      </c>
      <c r="G37" s="10">
        <v>9</v>
      </c>
      <c r="H37" s="5"/>
      <c r="I37" s="5">
        <v>3</v>
      </c>
      <c r="J37" s="5">
        <v>450</v>
      </c>
      <c r="K37" s="5">
        <v>13</v>
      </c>
      <c r="L37" s="5">
        <v>104</v>
      </c>
      <c r="M37" s="11">
        <v>19</v>
      </c>
      <c r="N37" s="11">
        <v>6</v>
      </c>
      <c r="O37" s="11">
        <v>152</v>
      </c>
      <c r="P37" s="14">
        <v>90</v>
      </c>
      <c r="Q37" s="14">
        <v>120</v>
      </c>
      <c r="R37" s="14">
        <v>1</v>
      </c>
      <c r="S37" s="14">
        <v>90</v>
      </c>
      <c r="T37" s="14">
        <v>90</v>
      </c>
      <c r="U37" s="14">
        <v>43</v>
      </c>
      <c r="V37" s="14">
        <f t="shared" si="7"/>
        <v>-77</v>
      </c>
      <c r="W37" s="14">
        <f t="shared" si="8"/>
        <v>43</v>
      </c>
      <c r="X37" s="14">
        <v>60</v>
      </c>
      <c r="Y37" s="14">
        <v>90</v>
      </c>
      <c r="Z37" s="14">
        <v>1</v>
      </c>
      <c r="AA37" s="14">
        <v>60</v>
      </c>
      <c r="AB37" s="16">
        <v>60</v>
      </c>
      <c r="AC37" s="16">
        <v>20</v>
      </c>
      <c r="AD37" s="14">
        <f t="shared" si="9"/>
        <v>-70</v>
      </c>
      <c r="AE37" s="14">
        <f t="shared" si="3"/>
        <v>20</v>
      </c>
      <c r="AF37" s="14">
        <f t="shared" si="10"/>
        <v>554</v>
      </c>
      <c r="AG37" s="14">
        <f t="shared" si="11"/>
        <v>665</v>
      </c>
      <c r="AH37" s="14">
        <f>AG37-AF37</f>
        <v>111</v>
      </c>
      <c r="AI37" s="14"/>
      <c r="AJ37" s="19"/>
      <c r="AK37" s="19"/>
    </row>
    <row r="38" customHeight="1" spans="1:37">
      <c r="A38" s="8">
        <v>36</v>
      </c>
      <c r="B38" s="9">
        <v>747</v>
      </c>
      <c r="C38" s="9" t="s">
        <v>74</v>
      </c>
      <c r="D38" s="9" t="s">
        <v>8</v>
      </c>
      <c r="E38" s="5">
        <v>5</v>
      </c>
      <c r="F38" s="5">
        <v>250</v>
      </c>
      <c r="G38" s="10">
        <v>5</v>
      </c>
      <c r="H38" s="5"/>
      <c r="I38" s="5">
        <v>0</v>
      </c>
      <c r="J38" s="5">
        <v>250</v>
      </c>
      <c r="K38" s="5">
        <v>8</v>
      </c>
      <c r="L38" s="5">
        <v>64</v>
      </c>
      <c r="M38" s="11">
        <v>0</v>
      </c>
      <c r="N38" s="11">
        <v>-8</v>
      </c>
      <c r="O38" s="11">
        <v>0</v>
      </c>
      <c r="P38" s="5">
        <v>60</v>
      </c>
      <c r="Q38" s="5">
        <v>90</v>
      </c>
      <c r="R38" s="14">
        <v>2</v>
      </c>
      <c r="S38" s="14">
        <v>90</v>
      </c>
      <c r="T38" s="14">
        <v>180</v>
      </c>
      <c r="U38" s="14">
        <v>10</v>
      </c>
      <c r="V38" s="14">
        <f t="shared" si="7"/>
        <v>-80</v>
      </c>
      <c r="W38" s="14">
        <f t="shared" si="8"/>
        <v>10</v>
      </c>
      <c r="X38" s="5">
        <v>45</v>
      </c>
      <c r="Y38" s="5">
        <v>60</v>
      </c>
      <c r="Z38" s="14">
        <v>2</v>
      </c>
      <c r="AA38" s="14">
        <v>60</v>
      </c>
      <c r="AB38" s="14">
        <v>120</v>
      </c>
      <c r="AC38" s="16">
        <v>1</v>
      </c>
      <c r="AD38" s="14">
        <f t="shared" si="9"/>
        <v>-59</v>
      </c>
      <c r="AE38" s="14">
        <f t="shared" si="3"/>
        <v>1</v>
      </c>
      <c r="AF38" s="14">
        <f t="shared" si="10"/>
        <v>614</v>
      </c>
      <c r="AG38" s="14">
        <f t="shared" si="11"/>
        <v>261</v>
      </c>
      <c r="AH38" s="14"/>
      <c r="AI38" s="14">
        <f>AF38-AG38</f>
        <v>353</v>
      </c>
      <c r="AJ38" s="19"/>
      <c r="AK38" s="19"/>
    </row>
    <row r="39" customHeight="1" spans="1:37">
      <c r="A39" s="8">
        <v>37</v>
      </c>
      <c r="B39" s="9">
        <v>709</v>
      </c>
      <c r="C39" s="9" t="s">
        <v>75</v>
      </c>
      <c r="D39" s="9" t="s">
        <v>6</v>
      </c>
      <c r="E39" s="5">
        <v>5</v>
      </c>
      <c r="F39" s="5">
        <v>250</v>
      </c>
      <c r="G39" s="10">
        <v>1</v>
      </c>
      <c r="H39" s="5"/>
      <c r="I39" s="5">
        <v>-4</v>
      </c>
      <c r="J39" s="5">
        <v>50</v>
      </c>
      <c r="K39" s="5">
        <v>8</v>
      </c>
      <c r="L39" s="5">
        <v>64</v>
      </c>
      <c r="M39" s="11">
        <v>6</v>
      </c>
      <c r="N39" s="11">
        <v>-2</v>
      </c>
      <c r="O39" s="11">
        <v>48</v>
      </c>
      <c r="P39" s="5">
        <v>61</v>
      </c>
      <c r="Q39" s="5">
        <v>91</v>
      </c>
      <c r="R39" s="14">
        <v>1</v>
      </c>
      <c r="S39" s="14">
        <v>61</v>
      </c>
      <c r="T39" s="14">
        <v>61</v>
      </c>
      <c r="U39" s="14">
        <v>31</v>
      </c>
      <c r="V39" s="14">
        <f t="shared" si="7"/>
        <v>-60</v>
      </c>
      <c r="W39" s="14">
        <f t="shared" si="8"/>
        <v>31</v>
      </c>
      <c r="X39" s="5">
        <v>45</v>
      </c>
      <c r="Y39" s="5">
        <v>60</v>
      </c>
      <c r="Z39" s="14">
        <v>2</v>
      </c>
      <c r="AA39" s="14">
        <v>60</v>
      </c>
      <c r="AB39" s="14">
        <v>120</v>
      </c>
      <c r="AC39" s="16">
        <v>16</v>
      </c>
      <c r="AD39" s="14">
        <f t="shared" si="9"/>
        <v>-44</v>
      </c>
      <c r="AE39" s="14">
        <f t="shared" si="3"/>
        <v>16</v>
      </c>
      <c r="AF39" s="14">
        <f t="shared" si="10"/>
        <v>495</v>
      </c>
      <c r="AG39" s="14">
        <f t="shared" si="11"/>
        <v>145</v>
      </c>
      <c r="AH39" s="14"/>
      <c r="AI39" s="14">
        <f>AF39-AG39</f>
        <v>350</v>
      </c>
      <c r="AJ39" s="19"/>
      <c r="AK39" s="19"/>
    </row>
    <row r="40" customHeight="1" spans="1:37">
      <c r="A40" s="8">
        <v>38</v>
      </c>
      <c r="B40" s="9">
        <v>513</v>
      </c>
      <c r="C40" s="9" t="s">
        <v>76</v>
      </c>
      <c r="D40" s="9" t="s">
        <v>14</v>
      </c>
      <c r="E40" s="5">
        <v>6</v>
      </c>
      <c r="F40" s="5">
        <v>300</v>
      </c>
      <c r="G40" s="10">
        <v>4</v>
      </c>
      <c r="H40" s="5"/>
      <c r="I40" s="5">
        <v>-2</v>
      </c>
      <c r="J40" s="5">
        <v>200</v>
      </c>
      <c r="K40" s="5">
        <v>13</v>
      </c>
      <c r="L40" s="5">
        <v>104</v>
      </c>
      <c r="M40" s="11">
        <v>38</v>
      </c>
      <c r="N40" s="11">
        <v>25</v>
      </c>
      <c r="O40" s="11">
        <v>304</v>
      </c>
      <c r="P40" s="5">
        <v>62</v>
      </c>
      <c r="Q40" s="5">
        <v>92</v>
      </c>
      <c r="R40" s="14">
        <v>1</v>
      </c>
      <c r="S40" s="14">
        <v>62</v>
      </c>
      <c r="T40" s="14">
        <v>62</v>
      </c>
      <c r="U40" s="14">
        <v>25</v>
      </c>
      <c r="V40" s="14">
        <f t="shared" si="7"/>
        <v>-67</v>
      </c>
      <c r="W40" s="14">
        <f t="shared" si="8"/>
        <v>25</v>
      </c>
      <c r="X40" s="5">
        <v>45</v>
      </c>
      <c r="Y40" s="5">
        <v>60</v>
      </c>
      <c r="Z40" s="14">
        <v>1</v>
      </c>
      <c r="AA40" s="14">
        <v>45</v>
      </c>
      <c r="AB40" s="16">
        <v>45</v>
      </c>
      <c r="AC40" s="16">
        <v>20</v>
      </c>
      <c r="AD40" s="14">
        <f t="shared" si="9"/>
        <v>-40</v>
      </c>
      <c r="AE40" s="14">
        <f t="shared" si="3"/>
        <v>20</v>
      </c>
      <c r="AF40" s="14">
        <f t="shared" si="10"/>
        <v>511</v>
      </c>
      <c r="AG40" s="14">
        <f t="shared" si="11"/>
        <v>549</v>
      </c>
      <c r="AH40" s="14">
        <f>AG40-AF40</f>
        <v>38</v>
      </c>
      <c r="AI40" s="14"/>
      <c r="AJ40" s="19"/>
      <c r="AK40" s="19"/>
    </row>
    <row r="41" customHeight="1" spans="1:37">
      <c r="A41" s="8">
        <v>39</v>
      </c>
      <c r="B41" s="9">
        <v>377</v>
      </c>
      <c r="C41" s="9" t="s">
        <v>77</v>
      </c>
      <c r="D41" s="9" t="s">
        <v>10</v>
      </c>
      <c r="E41" s="5">
        <v>6</v>
      </c>
      <c r="F41" s="5">
        <v>300</v>
      </c>
      <c r="G41" s="10"/>
      <c r="H41" s="5"/>
      <c r="I41" s="5">
        <v>-6</v>
      </c>
      <c r="J41" s="5">
        <v>0</v>
      </c>
      <c r="K41" s="5">
        <v>10</v>
      </c>
      <c r="L41" s="5">
        <v>80</v>
      </c>
      <c r="M41" s="11">
        <v>3</v>
      </c>
      <c r="N41" s="11">
        <v>-7</v>
      </c>
      <c r="O41" s="11">
        <v>24</v>
      </c>
      <c r="P41" s="5">
        <v>63</v>
      </c>
      <c r="Q41" s="5">
        <v>93</v>
      </c>
      <c r="R41" s="14">
        <v>1</v>
      </c>
      <c r="S41" s="14">
        <v>63</v>
      </c>
      <c r="T41" s="14">
        <v>63</v>
      </c>
      <c r="U41" s="14">
        <v>37</v>
      </c>
      <c r="V41" s="14">
        <f t="shared" si="7"/>
        <v>-56</v>
      </c>
      <c r="W41" s="14">
        <f t="shared" si="8"/>
        <v>37</v>
      </c>
      <c r="X41" s="5">
        <v>45</v>
      </c>
      <c r="Y41" s="5">
        <v>60</v>
      </c>
      <c r="Z41" s="14">
        <v>1</v>
      </c>
      <c r="AA41" s="14">
        <v>45</v>
      </c>
      <c r="AB41" s="16">
        <v>45</v>
      </c>
      <c r="AC41" s="16">
        <v>16</v>
      </c>
      <c r="AD41" s="14">
        <f t="shared" si="9"/>
        <v>-44</v>
      </c>
      <c r="AE41" s="14">
        <f t="shared" si="3"/>
        <v>16</v>
      </c>
      <c r="AF41" s="14">
        <f t="shared" si="10"/>
        <v>488</v>
      </c>
      <c r="AG41" s="14">
        <f t="shared" si="11"/>
        <v>77</v>
      </c>
      <c r="AH41" s="14"/>
      <c r="AI41" s="14">
        <f>AF41-AG41</f>
        <v>411</v>
      </c>
      <c r="AJ41" s="19"/>
      <c r="AK41" s="19"/>
    </row>
    <row r="42" customHeight="1" spans="1:37">
      <c r="A42" s="8">
        <v>40</v>
      </c>
      <c r="B42" s="9">
        <v>514</v>
      </c>
      <c r="C42" s="9" t="s">
        <v>78</v>
      </c>
      <c r="D42" s="9" t="s">
        <v>15</v>
      </c>
      <c r="E42" s="5">
        <v>6</v>
      </c>
      <c r="F42" s="5">
        <v>300</v>
      </c>
      <c r="G42" s="10">
        <v>2</v>
      </c>
      <c r="H42" s="5"/>
      <c r="I42" s="5">
        <v>-4</v>
      </c>
      <c r="J42" s="5">
        <v>100</v>
      </c>
      <c r="K42" s="5">
        <v>10</v>
      </c>
      <c r="L42" s="5">
        <v>80</v>
      </c>
      <c r="M42" s="11">
        <v>7</v>
      </c>
      <c r="N42" s="11">
        <v>-3</v>
      </c>
      <c r="O42" s="11">
        <v>56</v>
      </c>
      <c r="P42" s="5">
        <v>64</v>
      </c>
      <c r="Q42" s="5">
        <v>94</v>
      </c>
      <c r="R42" s="14">
        <v>2</v>
      </c>
      <c r="S42" s="14">
        <v>94</v>
      </c>
      <c r="T42" s="14">
        <v>188</v>
      </c>
      <c r="U42" s="14">
        <v>35</v>
      </c>
      <c r="V42" s="14">
        <f t="shared" si="7"/>
        <v>-59</v>
      </c>
      <c r="W42" s="14">
        <f t="shared" si="8"/>
        <v>35</v>
      </c>
      <c r="X42" s="5">
        <v>45</v>
      </c>
      <c r="Y42" s="5">
        <v>60</v>
      </c>
      <c r="Z42" s="14">
        <v>2</v>
      </c>
      <c r="AA42" s="14">
        <v>60</v>
      </c>
      <c r="AB42" s="14">
        <v>120</v>
      </c>
      <c r="AC42" s="16">
        <v>35</v>
      </c>
      <c r="AD42" s="14">
        <f t="shared" si="9"/>
        <v>-25</v>
      </c>
      <c r="AE42" s="14">
        <f t="shared" si="3"/>
        <v>35</v>
      </c>
      <c r="AF42" s="14">
        <f t="shared" si="10"/>
        <v>688</v>
      </c>
      <c r="AG42" s="14">
        <f t="shared" si="11"/>
        <v>226</v>
      </c>
      <c r="AH42" s="14"/>
      <c r="AI42" s="14">
        <f>AF42-AG42</f>
        <v>462</v>
      </c>
      <c r="AJ42" s="19"/>
      <c r="AK42" s="19"/>
    </row>
    <row r="43" customHeight="1" spans="1:37">
      <c r="A43" s="8">
        <v>41</v>
      </c>
      <c r="B43" s="9">
        <v>118074</v>
      </c>
      <c r="C43" s="9" t="s">
        <v>79</v>
      </c>
      <c r="D43" s="9" t="s">
        <v>10</v>
      </c>
      <c r="E43" s="5">
        <v>5</v>
      </c>
      <c r="F43" s="5">
        <v>250</v>
      </c>
      <c r="G43" s="10">
        <v>1</v>
      </c>
      <c r="H43" s="5"/>
      <c r="I43" s="5">
        <v>-4</v>
      </c>
      <c r="J43" s="5">
        <v>50</v>
      </c>
      <c r="K43" s="5">
        <v>6</v>
      </c>
      <c r="L43" s="5">
        <v>48</v>
      </c>
      <c r="M43" s="11">
        <v>3</v>
      </c>
      <c r="N43" s="11">
        <v>-3</v>
      </c>
      <c r="O43" s="11">
        <v>24</v>
      </c>
      <c r="P43" s="5">
        <v>65</v>
      </c>
      <c r="Q43" s="5">
        <v>95</v>
      </c>
      <c r="R43" s="14">
        <v>1</v>
      </c>
      <c r="S43" s="14">
        <v>65</v>
      </c>
      <c r="T43" s="14">
        <v>65</v>
      </c>
      <c r="U43" s="14">
        <v>41</v>
      </c>
      <c r="V43" s="14">
        <f t="shared" si="7"/>
        <v>-54</v>
      </c>
      <c r="W43" s="14">
        <f t="shared" si="8"/>
        <v>41</v>
      </c>
      <c r="X43" s="5">
        <v>45</v>
      </c>
      <c r="Y43" s="5">
        <v>60</v>
      </c>
      <c r="Z43" s="14">
        <v>1</v>
      </c>
      <c r="AA43" s="14">
        <v>45</v>
      </c>
      <c r="AB43" s="16">
        <v>45</v>
      </c>
      <c r="AC43" s="16">
        <v>7</v>
      </c>
      <c r="AD43" s="14">
        <f t="shared" si="9"/>
        <v>-53</v>
      </c>
      <c r="AE43" s="14">
        <f t="shared" si="3"/>
        <v>7</v>
      </c>
      <c r="AF43" s="14">
        <f t="shared" si="10"/>
        <v>408</v>
      </c>
      <c r="AG43" s="14">
        <f t="shared" si="11"/>
        <v>122</v>
      </c>
      <c r="AH43" s="14"/>
      <c r="AI43" s="14">
        <f>AF43-AG43</f>
        <v>286</v>
      </c>
      <c r="AJ43" s="19"/>
      <c r="AK43" s="19"/>
    </row>
    <row r="44" customHeight="1" spans="1:37">
      <c r="A44" s="8">
        <v>42</v>
      </c>
      <c r="B44" s="9">
        <v>105267</v>
      </c>
      <c r="C44" s="9" t="s">
        <v>80</v>
      </c>
      <c r="D44" s="9" t="s">
        <v>14</v>
      </c>
      <c r="E44" s="5">
        <v>5</v>
      </c>
      <c r="F44" s="5">
        <v>250</v>
      </c>
      <c r="G44" s="10">
        <v>1</v>
      </c>
      <c r="H44" s="5"/>
      <c r="I44" s="5">
        <v>-4</v>
      </c>
      <c r="J44" s="5">
        <v>50</v>
      </c>
      <c r="K44" s="5">
        <v>8</v>
      </c>
      <c r="L44" s="5">
        <v>64</v>
      </c>
      <c r="M44" s="11">
        <v>0</v>
      </c>
      <c r="N44" s="11">
        <v>-8</v>
      </c>
      <c r="O44" s="11">
        <v>0</v>
      </c>
      <c r="P44" s="5">
        <v>66</v>
      </c>
      <c r="Q44" s="5">
        <v>96</v>
      </c>
      <c r="R44" s="14">
        <v>1</v>
      </c>
      <c r="S44" s="14">
        <v>66</v>
      </c>
      <c r="T44" s="14">
        <v>66</v>
      </c>
      <c r="U44" s="14">
        <v>35</v>
      </c>
      <c r="V44" s="14">
        <f t="shared" si="7"/>
        <v>-61</v>
      </c>
      <c r="W44" s="14">
        <f t="shared" si="8"/>
        <v>35</v>
      </c>
      <c r="X44" s="5">
        <v>45</v>
      </c>
      <c r="Y44" s="5">
        <v>60</v>
      </c>
      <c r="Z44" s="14">
        <v>1</v>
      </c>
      <c r="AA44" s="14">
        <v>45</v>
      </c>
      <c r="AB44" s="16">
        <v>45</v>
      </c>
      <c r="AC44" s="16">
        <v>11</v>
      </c>
      <c r="AD44" s="14">
        <f t="shared" si="9"/>
        <v>-49</v>
      </c>
      <c r="AE44" s="14">
        <f t="shared" si="3"/>
        <v>11</v>
      </c>
      <c r="AF44" s="14">
        <f t="shared" si="10"/>
        <v>425</v>
      </c>
      <c r="AG44" s="14">
        <f t="shared" si="11"/>
        <v>96</v>
      </c>
      <c r="AH44" s="14"/>
      <c r="AI44" s="14">
        <f>AF44-AG44</f>
        <v>329</v>
      </c>
      <c r="AJ44" s="19"/>
      <c r="AK44" s="19"/>
    </row>
    <row r="45" customHeight="1" spans="1:37">
      <c r="A45" s="8">
        <v>43</v>
      </c>
      <c r="B45" s="9">
        <v>106569</v>
      </c>
      <c r="C45" s="9" t="s">
        <v>81</v>
      </c>
      <c r="D45" s="9" t="s">
        <v>14</v>
      </c>
      <c r="E45" s="5">
        <v>5</v>
      </c>
      <c r="F45" s="5">
        <v>250</v>
      </c>
      <c r="G45" s="10"/>
      <c r="H45" s="5"/>
      <c r="I45" s="5">
        <v>-5</v>
      </c>
      <c r="J45" s="5">
        <v>0</v>
      </c>
      <c r="K45" s="5">
        <v>8</v>
      </c>
      <c r="L45" s="5">
        <v>64</v>
      </c>
      <c r="M45" s="11"/>
      <c r="N45" s="11">
        <v>-8</v>
      </c>
      <c r="O45" s="11">
        <v>0</v>
      </c>
      <c r="P45" s="5">
        <v>67</v>
      </c>
      <c r="Q45" s="5">
        <v>97</v>
      </c>
      <c r="R45" s="14">
        <v>1</v>
      </c>
      <c r="S45" s="14">
        <v>67</v>
      </c>
      <c r="T45" s="14">
        <v>67</v>
      </c>
      <c r="U45" s="14">
        <v>11</v>
      </c>
      <c r="V45" s="14">
        <f t="shared" si="7"/>
        <v>-86</v>
      </c>
      <c r="W45" s="14">
        <f t="shared" si="8"/>
        <v>11</v>
      </c>
      <c r="X45" s="5">
        <v>45</v>
      </c>
      <c r="Y45" s="5">
        <v>60</v>
      </c>
      <c r="Z45" s="14">
        <v>1</v>
      </c>
      <c r="AA45" s="14">
        <v>45</v>
      </c>
      <c r="AB45" s="16">
        <v>45</v>
      </c>
      <c r="AC45" s="16">
        <v>10</v>
      </c>
      <c r="AD45" s="14">
        <f t="shared" si="9"/>
        <v>-50</v>
      </c>
      <c r="AE45" s="14">
        <f t="shared" si="3"/>
        <v>10</v>
      </c>
      <c r="AF45" s="14">
        <f t="shared" si="10"/>
        <v>426</v>
      </c>
      <c r="AG45" s="14">
        <f t="shared" si="11"/>
        <v>21</v>
      </c>
      <c r="AH45" s="14"/>
      <c r="AI45" s="14">
        <f>AF45-AG45</f>
        <v>405</v>
      </c>
      <c r="AJ45" s="19"/>
      <c r="AK45" s="19"/>
    </row>
    <row r="46" customHeight="1" spans="1:37">
      <c r="A46" s="8">
        <v>44</v>
      </c>
      <c r="B46" s="9">
        <v>103198</v>
      </c>
      <c r="C46" s="9" t="s">
        <v>82</v>
      </c>
      <c r="D46" s="9" t="s">
        <v>14</v>
      </c>
      <c r="E46" s="5">
        <v>5</v>
      </c>
      <c r="F46" s="5">
        <v>250</v>
      </c>
      <c r="G46" s="10">
        <v>6</v>
      </c>
      <c r="H46" s="5"/>
      <c r="I46" s="5">
        <v>1</v>
      </c>
      <c r="J46" s="5">
        <v>300</v>
      </c>
      <c r="K46" s="5">
        <v>8</v>
      </c>
      <c r="L46" s="5">
        <v>64</v>
      </c>
      <c r="M46" s="11">
        <v>8</v>
      </c>
      <c r="N46" s="11">
        <v>0</v>
      </c>
      <c r="O46" s="11">
        <v>64</v>
      </c>
      <c r="P46" s="5">
        <v>68</v>
      </c>
      <c r="Q46" s="5">
        <v>98</v>
      </c>
      <c r="R46" s="14">
        <v>1</v>
      </c>
      <c r="S46" s="14">
        <v>68</v>
      </c>
      <c r="T46" s="14">
        <v>68</v>
      </c>
      <c r="U46" s="14">
        <v>50</v>
      </c>
      <c r="V46" s="14">
        <f t="shared" si="7"/>
        <v>-48</v>
      </c>
      <c r="W46" s="14">
        <f t="shared" si="8"/>
        <v>50</v>
      </c>
      <c r="X46" s="5">
        <v>45</v>
      </c>
      <c r="Y46" s="5">
        <v>60</v>
      </c>
      <c r="Z46" s="14">
        <v>1</v>
      </c>
      <c r="AA46" s="14">
        <v>45</v>
      </c>
      <c r="AB46" s="16">
        <v>45</v>
      </c>
      <c r="AC46" s="16">
        <v>20</v>
      </c>
      <c r="AD46" s="14">
        <f t="shared" si="9"/>
        <v>-40</v>
      </c>
      <c r="AE46" s="14">
        <f t="shared" si="3"/>
        <v>20</v>
      </c>
      <c r="AF46" s="14">
        <f t="shared" si="10"/>
        <v>427</v>
      </c>
      <c r="AG46" s="14">
        <f t="shared" si="11"/>
        <v>434</v>
      </c>
      <c r="AH46" s="14">
        <f>AG46-AF46</f>
        <v>7</v>
      </c>
      <c r="AI46" s="14"/>
      <c r="AJ46" s="19"/>
      <c r="AK46" s="19"/>
    </row>
    <row r="47" customHeight="1" spans="1:37">
      <c r="A47" s="8">
        <v>45</v>
      </c>
      <c r="B47" s="9">
        <v>54</v>
      </c>
      <c r="C47" s="9" t="s">
        <v>83</v>
      </c>
      <c r="D47" s="9" t="s">
        <v>9</v>
      </c>
      <c r="E47" s="5">
        <v>5</v>
      </c>
      <c r="F47" s="5">
        <v>250</v>
      </c>
      <c r="G47" s="10">
        <v>17</v>
      </c>
      <c r="H47" s="5"/>
      <c r="I47" s="5">
        <v>12</v>
      </c>
      <c r="J47" s="5">
        <v>850</v>
      </c>
      <c r="K47" s="5">
        <v>23</v>
      </c>
      <c r="L47" s="5">
        <v>184</v>
      </c>
      <c r="M47" s="11">
        <v>47</v>
      </c>
      <c r="N47" s="11">
        <v>24</v>
      </c>
      <c r="O47" s="11">
        <v>376</v>
      </c>
      <c r="P47" s="5">
        <v>69</v>
      </c>
      <c r="Q47" s="5">
        <v>99</v>
      </c>
      <c r="R47" s="14">
        <v>2</v>
      </c>
      <c r="S47" s="14">
        <v>99</v>
      </c>
      <c r="T47" s="14">
        <v>198</v>
      </c>
      <c r="U47" s="14">
        <v>24</v>
      </c>
      <c r="V47" s="14">
        <f t="shared" si="7"/>
        <v>-75</v>
      </c>
      <c r="W47" s="14">
        <f t="shared" si="8"/>
        <v>24</v>
      </c>
      <c r="X47" s="5">
        <v>45</v>
      </c>
      <c r="Y47" s="5">
        <v>60</v>
      </c>
      <c r="Z47" s="14">
        <v>2</v>
      </c>
      <c r="AA47" s="14">
        <v>60</v>
      </c>
      <c r="AB47" s="14">
        <v>120</v>
      </c>
      <c r="AC47" s="16">
        <v>8</v>
      </c>
      <c r="AD47" s="14">
        <f t="shared" si="9"/>
        <v>-52</v>
      </c>
      <c r="AE47" s="14">
        <f t="shared" si="3"/>
        <v>8</v>
      </c>
      <c r="AF47" s="14">
        <f t="shared" si="10"/>
        <v>752</v>
      </c>
      <c r="AG47" s="14">
        <f t="shared" si="11"/>
        <v>1258</v>
      </c>
      <c r="AH47" s="14">
        <f>AG47-AF47</f>
        <v>506</v>
      </c>
      <c r="AI47" s="14"/>
      <c r="AJ47" s="19"/>
      <c r="AK47" s="19"/>
    </row>
    <row r="48" customHeight="1" spans="1:37">
      <c r="A48" s="8">
        <v>46</v>
      </c>
      <c r="B48" s="9">
        <v>114622</v>
      </c>
      <c r="C48" s="9" t="s">
        <v>84</v>
      </c>
      <c r="D48" s="9" t="s">
        <v>6</v>
      </c>
      <c r="E48" s="5">
        <v>5</v>
      </c>
      <c r="F48" s="5">
        <v>250</v>
      </c>
      <c r="G48" s="10">
        <v>2</v>
      </c>
      <c r="H48" s="5"/>
      <c r="I48" s="5">
        <v>-3</v>
      </c>
      <c r="J48" s="5">
        <v>100</v>
      </c>
      <c r="K48" s="5">
        <v>8</v>
      </c>
      <c r="L48" s="5">
        <v>64</v>
      </c>
      <c r="M48" s="11">
        <v>1</v>
      </c>
      <c r="N48" s="11">
        <v>-7</v>
      </c>
      <c r="O48" s="11">
        <v>8</v>
      </c>
      <c r="P48" s="5">
        <v>70</v>
      </c>
      <c r="Q48" s="5">
        <v>100</v>
      </c>
      <c r="R48" s="14">
        <v>2</v>
      </c>
      <c r="S48" s="14">
        <v>100</v>
      </c>
      <c r="T48" s="14">
        <v>200</v>
      </c>
      <c r="U48" s="14">
        <v>36</v>
      </c>
      <c r="V48" s="14">
        <f t="shared" si="7"/>
        <v>-64</v>
      </c>
      <c r="W48" s="14">
        <f t="shared" si="8"/>
        <v>36</v>
      </c>
      <c r="X48" s="5">
        <v>45</v>
      </c>
      <c r="Y48" s="5">
        <v>60</v>
      </c>
      <c r="Z48" s="14">
        <v>2</v>
      </c>
      <c r="AA48" s="14">
        <v>60</v>
      </c>
      <c r="AB48" s="14">
        <v>120</v>
      </c>
      <c r="AC48" s="16">
        <v>14</v>
      </c>
      <c r="AD48" s="14">
        <f t="shared" si="9"/>
        <v>-46</v>
      </c>
      <c r="AE48" s="14">
        <f t="shared" si="3"/>
        <v>14</v>
      </c>
      <c r="AF48" s="14">
        <f t="shared" si="10"/>
        <v>634</v>
      </c>
      <c r="AG48" s="14">
        <f t="shared" si="11"/>
        <v>158</v>
      </c>
      <c r="AH48" s="14"/>
      <c r="AI48" s="14">
        <f>AF48-AG48</f>
        <v>476</v>
      </c>
      <c r="AJ48" s="19"/>
      <c r="AK48" s="19"/>
    </row>
    <row r="49" customHeight="1" spans="1:37">
      <c r="A49" s="8">
        <v>47</v>
      </c>
      <c r="B49" s="9">
        <v>108277</v>
      </c>
      <c r="C49" s="9" t="s">
        <v>85</v>
      </c>
      <c r="D49" s="9" t="s">
        <v>14</v>
      </c>
      <c r="E49" s="5">
        <v>5</v>
      </c>
      <c r="F49" s="5">
        <v>250</v>
      </c>
      <c r="G49" s="10">
        <v>8</v>
      </c>
      <c r="H49" s="5"/>
      <c r="I49" s="5">
        <v>3</v>
      </c>
      <c r="J49" s="5">
        <v>400</v>
      </c>
      <c r="K49" s="5">
        <v>8</v>
      </c>
      <c r="L49" s="5">
        <v>64</v>
      </c>
      <c r="M49" s="11"/>
      <c r="N49" s="11">
        <v>-8</v>
      </c>
      <c r="O49" s="11">
        <v>0</v>
      </c>
      <c r="P49" s="5">
        <v>71</v>
      </c>
      <c r="Q49" s="5">
        <v>101</v>
      </c>
      <c r="R49" s="14">
        <v>1</v>
      </c>
      <c r="S49" s="14">
        <v>71</v>
      </c>
      <c r="T49" s="14">
        <v>71</v>
      </c>
      <c r="U49" s="14">
        <v>30</v>
      </c>
      <c r="V49" s="14">
        <f t="shared" si="7"/>
        <v>-71</v>
      </c>
      <c r="W49" s="14">
        <f t="shared" si="8"/>
        <v>30</v>
      </c>
      <c r="X49" s="5">
        <v>45</v>
      </c>
      <c r="Y49" s="5">
        <v>60</v>
      </c>
      <c r="Z49" s="14">
        <v>1</v>
      </c>
      <c r="AA49" s="14">
        <v>45</v>
      </c>
      <c r="AB49" s="16">
        <v>45</v>
      </c>
      <c r="AC49" s="16">
        <v>4</v>
      </c>
      <c r="AD49" s="14">
        <f t="shared" si="9"/>
        <v>-56</v>
      </c>
      <c r="AE49" s="14">
        <f t="shared" si="3"/>
        <v>4</v>
      </c>
      <c r="AF49" s="14">
        <f t="shared" si="10"/>
        <v>430</v>
      </c>
      <c r="AG49" s="14">
        <f t="shared" si="11"/>
        <v>434</v>
      </c>
      <c r="AH49" s="14">
        <f>AG49-AF49</f>
        <v>4</v>
      </c>
      <c r="AI49" s="14"/>
      <c r="AJ49" s="19"/>
      <c r="AK49" s="19"/>
    </row>
    <row r="50" customHeight="1" spans="1:37">
      <c r="A50" s="8">
        <v>48</v>
      </c>
      <c r="B50" s="9">
        <v>726</v>
      </c>
      <c r="C50" s="9" t="s">
        <v>86</v>
      </c>
      <c r="D50" s="9" t="s">
        <v>14</v>
      </c>
      <c r="E50" s="5">
        <v>5</v>
      </c>
      <c r="F50" s="5">
        <v>250</v>
      </c>
      <c r="G50" s="10">
        <v>4</v>
      </c>
      <c r="H50" s="5"/>
      <c r="I50" s="5">
        <v>-1</v>
      </c>
      <c r="J50" s="5">
        <v>200</v>
      </c>
      <c r="K50" s="5">
        <v>8</v>
      </c>
      <c r="L50" s="5">
        <v>64</v>
      </c>
      <c r="M50" s="11">
        <v>6</v>
      </c>
      <c r="N50" s="11">
        <v>-2</v>
      </c>
      <c r="O50" s="11">
        <v>48</v>
      </c>
      <c r="P50" s="5">
        <v>72</v>
      </c>
      <c r="Q50" s="5">
        <v>102</v>
      </c>
      <c r="R50" s="14">
        <v>2</v>
      </c>
      <c r="S50" s="14">
        <v>102</v>
      </c>
      <c r="T50" s="14">
        <v>204</v>
      </c>
      <c r="U50" s="14">
        <v>22</v>
      </c>
      <c r="V50" s="14">
        <f t="shared" si="7"/>
        <v>-80</v>
      </c>
      <c r="W50" s="14">
        <f t="shared" si="8"/>
        <v>22</v>
      </c>
      <c r="X50" s="5">
        <v>45</v>
      </c>
      <c r="Y50" s="5">
        <v>60</v>
      </c>
      <c r="Z50" s="14">
        <v>2</v>
      </c>
      <c r="AA50" s="14">
        <v>60</v>
      </c>
      <c r="AB50" s="14">
        <v>120</v>
      </c>
      <c r="AC50" s="16">
        <v>27</v>
      </c>
      <c r="AD50" s="14">
        <f t="shared" si="9"/>
        <v>-33</v>
      </c>
      <c r="AE50" s="14">
        <f t="shared" si="3"/>
        <v>27</v>
      </c>
      <c r="AF50" s="14">
        <f t="shared" si="10"/>
        <v>638</v>
      </c>
      <c r="AG50" s="14">
        <f t="shared" si="11"/>
        <v>297</v>
      </c>
      <c r="AH50" s="14"/>
      <c r="AI50" s="14">
        <f t="shared" ref="AI50:AI55" si="12">AF50-AG50</f>
        <v>341</v>
      </c>
      <c r="AJ50" s="19"/>
      <c r="AK50" s="19"/>
    </row>
    <row r="51" customHeight="1" spans="1:37">
      <c r="A51" s="8">
        <v>49</v>
      </c>
      <c r="B51" s="9">
        <v>598</v>
      </c>
      <c r="C51" s="9" t="s">
        <v>87</v>
      </c>
      <c r="D51" s="9" t="s">
        <v>8</v>
      </c>
      <c r="E51" s="5">
        <v>5</v>
      </c>
      <c r="F51" s="5">
        <v>250</v>
      </c>
      <c r="G51" s="10">
        <v>2</v>
      </c>
      <c r="H51" s="5"/>
      <c r="I51" s="5">
        <v>-3</v>
      </c>
      <c r="J51" s="5">
        <v>100</v>
      </c>
      <c r="K51" s="5">
        <v>16</v>
      </c>
      <c r="L51" s="5">
        <v>128</v>
      </c>
      <c r="M51" s="11">
        <v>9</v>
      </c>
      <c r="N51" s="11">
        <v>-7</v>
      </c>
      <c r="O51" s="11">
        <v>72</v>
      </c>
      <c r="P51" s="5">
        <v>73</v>
      </c>
      <c r="Q51" s="5">
        <v>103</v>
      </c>
      <c r="R51" s="14">
        <v>1</v>
      </c>
      <c r="S51" s="14">
        <v>73</v>
      </c>
      <c r="T51" s="14">
        <v>73</v>
      </c>
      <c r="U51" s="14">
        <v>16</v>
      </c>
      <c r="V51" s="14">
        <f t="shared" si="7"/>
        <v>-87</v>
      </c>
      <c r="W51" s="14">
        <f t="shared" si="8"/>
        <v>16</v>
      </c>
      <c r="X51" s="5">
        <v>45</v>
      </c>
      <c r="Y51" s="5">
        <v>60</v>
      </c>
      <c r="Z51" s="14">
        <v>1</v>
      </c>
      <c r="AA51" s="14">
        <v>45</v>
      </c>
      <c r="AB51" s="16">
        <v>45</v>
      </c>
      <c r="AC51" s="16">
        <v>29</v>
      </c>
      <c r="AD51" s="14">
        <f t="shared" si="9"/>
        <v>-31</v>
      </c>
      <c r="AE51" s="14">
        <f t="shared" si="3"/>
        <v>29</v>
      </c>
      <c r="AF51" s="14">
        <f t="shared" si="10"/>
        <v>496</v>
      </c>
      <c r="AG51" s="14">
        <f t="shared" si="11"/>
        <v>217</v>
      </c>
      <c r="AH51" s="14"/>
      <c r="AI51" s="14">
        <f t="shared" si="12"/>
        <v>279</v>
      </c>
      <c r="AJ51" s="19"/>
      <c r="AK51" s="19"/>
    </row>
    <row r="52" customHeight="1" spans="1:37">
      <c r="A52" s="8">
        <v>50</v>
      </c>
      <c r="B52" s="9">
        <v>746</v>
      </c>
      <c r="C52" s="9" t="s">
        <v>88</v>
      </c>
      <c r="D52" s="9" t="s">
        <v>7</v>
      </c>
      <c r="E52" s="5">
        <v>5</v>
      </c>
      <c r="F52" s="5">
        <v>250</v>
      </c>
      <c r="G52" s="10">
        <v>0</v>
      </c>
      <c r="H52" s="5"/>
      <c r="I52" s="5">
        <v>-5</v>
      </c>
      <c r="J52" s="5">
        <v>0</v>
      </c>
      <c r="K52" s="5">
        <v>8</v>
      </c>
      <c r="L52" s="5">
        <v>64</v>
      </c>
      <c r="M52" s="11">
        <v>2</v>
      </c>
      <c r="N52" s="11">
        <v>-6</v>
      </c>
      <c r="O52" s="11">
        <v>16</v>
      </c>
      <c r="P52" s="5">
        <v>74</v>
      </c>
      <c r="Q52" s="5">
        <v>104</v>
      </c>
      <c r="R52" s="14">
        <v>1</v>
      </c>
      <c r="S52" s="14">
        <v>74</v>
      </c>
      <c r="T52" s="14">
        <v>74</v>
      </c>
      <c r="U52" s="14">
        <v>14</v>
      </c>
      <c r="V52" s="14">
        <f t="shared" si="7"/>
        <v>-90</v>
      </c>
      <c r="W52" s="14">
        <f t="shared" si="8"/>
        <v>14</v>
      </c>
      <c r="X52" s="5">
        <v>45</v>
      </c>
      <c r="Y52" s="5">
        <v>60</v>
      </c>
      <c r="Z52" s="14">
        <v>2</v>
      </c>
      <c r="AA52" s="14">
        <v>60</v>
      </c>
      <c r="AB52" s="14">
        <v>120</v>
      </c>
      <c r="AC52" s="16">
        <v>22</v>
      </c>
      <c r="AD52" s="14">
        <f t="shared" si="9"/>
        <v>-38</v>
      </c>
      <c r="AE52" s="14">
        <f t="shared" si="3"/>
        <v>22</v>
      </c>
      <c r="AF52" s="14">
        <f t="shared" si="10"/>
        <v>508</v>
      </c>
      <c r="AG52" s="14">
        <f t="shared" si="11"/>
        <v>52</v>
      </c>
      <c r="AH52" s="14"/>
      <c r="AI52" s="14">
        <f t="shared" si="12"/>
        <v>456</v>
      </c>
      <c r="AJ52" s="19"/>
      <c r="AK52" s="19"/>
    </row>
    <row r="53" customHeight="1" spans="1:37">
      <c r="A53" s="8">
        <v>51</v>
      </c>
      <c r="B53" s="9">
        <v>111219</v>
      </c>
      <c r="C53" s="9" t="s">
        <v>89</v>
      </c>
      <c r="D53" s="9" t="s">
        <v>14</v>
      </c>
      <c r="E53" s="5">
        <v>5</v>
      </c>
      <c r="F53" s="5">
        <v>250</v>
      </c>
      <c r="G53" s="10">
        <v>4</v>
      </c>
      <c r="H53" s="5"/>
      <c r="I53" s="5">
        <v>-1</v>
      </c>
      <c r="J53" s="5">
        <v>200</v>
      </c>
      <c r="K53" s="5">
        <v>8</v>
      </c>
      <c r="L53" s="5">
        <v>64</v>
      </c>
      <c r="M53" s="11">
        <v>0</v>
      </c>
      <c r="N53" s="11">
        <v>-8</v>
      </c>
      <c r="O53" s="11">
        <v>0</v>
      </c>
      <c r="P53" s="5">
        <v>75</v>
      </c>
      <c r="Q53" s="5">
        <v>105</v>
      </c>
      <c r="R53" s="14">
        <v>1</v>
      </c>
      <c r="S53" s="14">
        <v>75</v>
      </c>
      <c r="T53" s="14">
        <v>75</v>
      </c>
      <c r="U53" s="14">
        <v>22</v>
      </c>
      <c r="V53" s="14">
        <f t="shared" si="7"/>
        <v>-83</v>
      </c>
      <c r="W53" s="14">
        <f t="shared" si="8"/>
        <v>22</v>
      </c>
      <c r="X53" s="5">
        <v>45</v>
      </c>
      <c r="Y53" s="5">
        <v>60</v>
      </c>
      <c r="Z53" s="14">
        <v>1</v>
      </c>
      <c r="AA53" s="14">
        <v>45</v>
      </c>
      <c r="AB53" s="16">
        <v>45</v>
      </c>
      <c r="AC53" s="16">
        <v>17</v>
      </c>
      <c r="AD53" s="14">
        <f t="shared" si="9"/>
        <v>-43</v>
      </c>
      <c r="AE53" s="14">
        <f t="shared" si="3"/>
        <v>17</v>
      </c>
      <c r="AF53" s="14">
        <f t="shared" si="10"/>
        <v>434</v>
      </c>
      <c r="AG53" s="14">
        <f t="shared" si="11"/>
        <v>239</v>
      </c>
      <c r="AH53" s="14"/>
      <c r="AI53" s="14">
        <f t="shared" si="12"/>
        <v>195</v>
      </c>
      <c r="AJ53" s="19"/>
      <c r="AK53" s="19"/>
    </row>
    <row r="54" customHeight="1" spans="1:37">
      <c r="A54" s="8">
        <v>52</v>
      </c>
      <c r="B54" s="9">
        <v>515</v>
      </c>
      <c r="C54" s="9" t="s">
        <v>90</v>
      </c>
      <c r="D54" s="9" t="s">
        <v>8</v>
      </c>
      <c r="E54" s="5">
        <v>5</v>
      </c>
      <c r="F54" s="5">
        <v>250</v>
      </c>
      <c r="G54" s="10">
        <v>3</v>
      </c>
      <c r="H54" s="5"/>
      <c r="I54" s="5">
        <v>-2</v>
      </c>
      <c r="J54" s="5">
        <v>150</v>
      </c>
      <c r="K54" s="5">
        <v>8</v>
      </c>
      <c r="L54" s="5">
        <v>64</v>
      </c>
      <c r="M54" s="11">
        <v>16</v>
      </c>
      <c r="N54" s="11">
        <v>8</v>
      </c>
      <c r="O54" s="11">
        <v>128</v>
      </c>
      <c r="P54" s="5">
        <v>76</v>
      </c>
      <c r="Q54" s="5">
        <v>106</v>
      </c>
      <c r="R54" s="14">
        <v>1</v>
      </c>
      <c r="S54" s="14">
        <v>76</v>
      </c>
      <c r="T54" s="14">
        <v>76</v>
      </c>
      <c r="U54" s="14">
        <v>9</v>
      </c>
      <c r="V54" s="14">
        <f t="shared" si="7"/>
        <v>-97</v>
      </c>
      <c r="W54" s="14">
        <f t="shared" si="8"/>
        <v>9</v>
      </c>
      <c r="X54" s="5">
        <v>45</v>
      </c>
      <c r="Y54" s="5">
        <v>60</v>
      </c>
      <c r="Z54" s="14">
        <v>2</v>
      </c>
      <c r="AA54" s="14">
        <v>60</v>
      </c>
      <c r="AB54" s="14">
        <v>120</v>
      </c>
      <c r="AC54" s="16">
        <v>17</v>
      </c>
      <c r="AD54" s="14">
        <f t="shared" si="9"/>
        <v>-43</v>
      </c>
      <c r="AE54" s="14">
        <f t="shared" si="3"/>
        <v>17</v>
      </c>
      <c r="AF54" s="14">
        <f t="shared" si="10"/>
        <v>510</v>
      </c>
      <c r="AG54" s="14">
        <f t="shared" si="11"/>
        <v>304</v>
      </c>
      <c r="AH54" s="14"/>
      <c r="AI54" s="14">
        <f t="shared" si="12"/>
        <v>206</v>
      </c>
      <c r="AJ54" s="19"/>
      <c r="AK54" s="19"/>
    </row>
    <row r="55" customHeight="1" spans="1:37">
      <c r="A55" s="8">
        <v>53</v>
      </c>
      <c r="B55" s="9">
        <v>102565</v>
      </c>
      <c r="C55" s="9" t="s">
        <v>91</v>
      </c>
      <c r="D55" s="9" t="s">
        <v>14</v>
      </c>
      <c r="E55" s="5">
        <v>5</v>
      </c>
      <c r="F55" s="5">
        <v>250</v>
      </c>
      <c r="G55" s="10"/>
      <c r="H55" s="5"/>
      <c r="I55" s="5">
        <v>-5</v>
      </c>
      <c r="J55" s="5">
        <v>0</v>
      </c>
      <c r="K55" s="5">
        <v>7</v>
      </c>
      <c r="L55" s="5">
        <v>56</v>
      </c>
      <c r="M55" s="11">
        <v>30</v>
      </c>
      <c r="N55" s="11">
        <v>23</v>
      </c>
      <c r="O55" s="11">
        <v>240</v>
      </c>
      <c r="P55" s="5">
        <v>77</v>
      </c>
      <c r="Q55" s="5">
        <v>107</v>
      </c>
      <c r="R55" s="14">
        <v>1</v>
      </c>
      <c r="S55" s="14">
        <v>77</v>
      </c>
      <c r="T55" s="14">
        <v>77</v>
      </c>
      <c r="U55" s="14">
        <v>31</v>
      </c>
      <c r="V55" s="14">
        <f t="shared" si="7"/>
        <v>-76</v>
      </c>
      <c r="W55" s="14">
        <f t="shared" si="8"/>
        <v>31</v>
      </c>
      <c r="X55" s="5">
        <v>45</v>
      </c>
      <c r="Y55" s="5">
        <v>60</v>
      </c>
      <c r="Z55" s="14">
        <v>1</v>
      </c>
      <c r="AA55" s="14">
        <v>45</v>
      </c>
      <c r="AB55" s="16">
        <v>45</v>
      </c>
      <c r="AC55" s="16">
        <v>15</v>
      </c>
      <c r="AD55" s="14">
        <f t="shared" si="9"/>
        <v>-45</v>
      </c>
      <c r="AE55" s="14">
        <f t="shared" si="3"/>
        <v>15</v>
      </c>
      <c r="AF55" s="14">
        <f t="shared" si="10"/>
        <v>428</v>
      </c>
      <c r="AG55" s="14">
        <f t="shared" si="11"/>
        <v>286</v>
      </c>
      <c r="AH55" s="14"/>
      <c r="AI55" s="14">
        <f t="shared" si="12"/>
        <v>142</v>
      </c>
      <c r="AJ55" s="19"/>
      <c r="AK55" s="19"/>
    </row>
    <row r="56" customHeight="1" spans="1:37">
      <c r="A56" s="8">
        <v>54</v>
      </c>
      <c r="B56" s="9">
        <v>106485</v>
      </c>
      <c r="C56" s="9" t="s">
        <v>92</v>
      </c>
      <c r="D56" s="9" t="s">
        <v>12</v>
      </c>
      <c r="E56" s="5">
        <v>3</v>
      </c>
      <c r="F56" s="5">
        <v>150</v>
      </c>
      <c r="G56" s="10">
        <v>6</v>
      </c>
      <c r="H56" s="5"/>
      <c r="I56" s="5">
        <v>3</v>
      </c>
      <c r="J56" s="5">
        <v>300</v>
      </c>
      <c r="K56" s="5">
        <v>4</v>
      </c>
      <c r="L56" s="5">
        <v>32</v>
      </c>
      <c r="M56" s="11">
        <v>18</v>
      </c>
      <c r="N56" s="11">
        <v>14</v>
      </c>
      <c r="O56" s="11">
        <v>144</v>
      </c>
      <c r="P56" s="5">
        <v>78</v>
      </c>
      <c r="Q56" s="5">
        <v>108</v>
      </c>
      <c r="R56" s="14">
        <v>1</v>
      </c>
      <c r="S56" s="14">
        <v>78</v>
      </c>
      <c r="T56" s="14">
        <v>78</v>
      </c>
      <c r="U56" s="14">
        <v>20</v>
      </c>
      <c r="V56" s="14">
        <f t="shared" si="7"/>
        <v>-88</v>
      </c>
      <c r="W56" s="14">
        <f t="shared" si="8"/>
        <v>20</v>
      </c>
      <c r="X56" s="5">
        <v>45</v>
      </c>
      <c r="Y56" s="5">
        <v>60</v>
      </c>
      <c r="Z56" s="14">
        <v>1</v>
      </c>
      <c r="AA56" s="14">
        <v>45</v>
      </c>
      <c r="AB56" s="16">
        <v>45</v>
      </c>
      <c r="AC56" s="16">
        <v>6</v>
      </c>
      <c r="AD56" s="14">
        <f t="shared" si="9"/>
        <v>-54</v>
      </c>
      <c r="AE56" s="14">
        <f t="shared" si="3"/>
        <v>6</v>
      </c>
      <c r="AF56" s="14">
        <f t="shared" si="10"/>
        <v>305</v>
      </c>
      <c r="AG56" s="14">
        <f t="shared" si="11"/>
        <v>470</v>
      </c>
      <c r="AH56" s="14">
        <f>AG56-AF56</f>
        <v>165</v>
      </c>
      <c r="AI56" s="14"/>
      <c r="AJ56" s="19"/>
      <c r="AK56" s="19"/>
    </row>
    <row r="57" customHeight="1" spans="1:37">
      <c r="A57" s="8">
        <v>55</v>
      </c>
      <c r="B57" s="9">
        <v>721</v>
      </c>
      <c r="C57" s="9" t="s">
        <v>93</v>
      </c>
      <c r="D57" s="9" t="s">
        <v>7</v>
      </c>
      <c r="E57" s="5">
        <v>5</v>
      </c>
      <c r="F57" s="5">
        <v>250</v>
      </c>
      <c r="G57" s="10">
        <v>1</v>
      </c>
      <c r="H57" s="5"/>
      <c r="I57" s="5">
        <v>-4</v>
      </c>
      <c r="J57" s="5">
        <v>50</v>
      </c>
      <c r="K57" s="5">
        <v>8</v>
      </c>
      <c r="L57" s="5">
        <v>64</v>
      </c>
      <c r="M57" s="11">
        <v>5</v>
      </c>
      <c r="N57" s="11">
        <v>-3</v>
      </c>
      <c r="O57" s="11">
        <v>40</v>
      </c>
      <c r="P57" s="5">
        <v>79</v>
      </c>
      <c r="Q57" s="5">
        <v>109</v>
      </c>
      <c r="R57" s="14">
        <v>1</v>
      </c>
      <c r="S57" s="14">
        <v>79</v>
      </c>
      <c r="T57" s="14">
        <v>79</v>
      </c>
      <c r="U57" s="14">
        <v>30</v>
      </c>
      <c r="V57" s="14">
        <f t="shared" si="7"/>
        <v>-79</v>
      </c>
      <c r="W57" s="14">
        <f t="shared" si="8"/>
        <v>30</v>
      </c>
      <c r="X57" s="5">
        <v>45</v>
      </c>
      <c r="Y57" s="5">
        <v>60</v>
      </c>
      <c r="Z57" s="14">
        <v>1</v>
      </c>
      <c r="AA57" s="14">
        <v>45</v>
      </c>
      <c r="AB57" s="16">
        <v>45</v>
      </c>
      <c r="AC57" s="16">
        <v>17</v>
      </c>
      <c r="AD57" s="14">
        <f t="shared" si="9"/>
        <v>-43</v>
      </c>
      <c r="AE57" s="14">
        <f t="shared" si="3"/>
        <v>17</v>
      </c>
      <c r="AF57" s="14">
        <f t="shared" si="10"/>
        <v>438</v>
      </c>
      <c r="AG57" s="14">
        <f t="shared" si="11"/>
        <v>137</v>
      </c>
      <c r="AH57" s="14"/>
      <c r="AI57" s="14">
        <f>AF57-AG57</f>
        <v>301</v>
      </c>
      <c r="AJ57" s="19"/>
      <c r="AK57" s="19"/>
    </row>
    <row r="58" customHeight="1" spans="1:37">
      <c r="A58" s="8">
        <v>56</v>
      </c>
      <c r="B58" s="9">
        <v>105910</v>
      </c>
      <c r="C58" s="9" t="s">
        <v>94</v>
      </c>
      <c r="D58" s="9" t="s">
        <v>14</v>
      </c>
      <c r="E58" s="5">
        <v>5</v>
      </c>
      <c r="F58" s="5">
        <v>250</v>
      </c>
      <c r="G58" s="10">
        <v>1</v>
      </c>
      <c r="H58" s="5"/>
      <c r="I58" s="5">
        <v>-4</v>
      </c>
      <c r="J58" s="5">
        <v>50</v>
      </c>
      <c r="K58" s="5">
        <v>8</v>
      </c>
      <c r="L58" s="5">
        <v>64</v>
      </c>
      <c r="M58" s="11"/>
      <c r="N58" s="11">
        <v>-8</v>
      </c>
      <c r="O58" s="11">
        <v>0</v>
      </c>
      <c r="P58" s="5">
        <v>80</v>
      </c>
      <c r="Q58" s="5">
        <v>110</v>
      </c>
      <c r="R58" s="14">
        <v>1</v>
      </c>
      <c r="S58" s="14">
        <v>80</v>
      </c>
      <c r="T58" s="14">
        <v>80</v>
      </c>
      <c r="U58" s="14">
        <v>18</v>
      </c>
      <c r="V58" s="14">
        <f t="shared" si="7"/>
        <v>-92</v>
      </c>
      <c r="W58" s="14">
        <f t="shared" si="8"/>
        <v>18</v>
      </c>
      <c r="X58" s="5">
        <v>45</v>
      </c>
      <c r="Y58" s="5">
        <v>60</v>
      </c>
      <c r="Z58" s="14">
        <v>1</v>
      </c>
      <c r="AA58" s="14">
        <v>45</v>
      </c>
      <c r="AB58" s="16">
        <v>45</v>
      </c>
      <c r="AC58" s="16">
        <v>6</v>
      </c>
      <c r="AD58" s="14">
        <f t="shared" si="9"/>
        <v>-54</v>
      </c>
      <c r="AE58" s="14">
        <f t="shared" si="3"/>
        <v>6</v>
      </c>
      <c r="AF58" s="14">
        <f t="shared" si="10"/>
        <v>439</v>
      </c>
      <c r="AG58" s="14">
        <f t="shared" si="11"/>
        <v>74</v>
      </c>
      <c r="AH58" s="14"/>
      <c r="AI58" s="14">
        <f>AF58-AG58</f>
        <v>365</v>
      </c>
      <c r="AJ58" s="19"/>
      <c r="AK58" s="19"/>
    </row>
    <row r="59" customHeight="1" spans="1:37">
      <c r="A59" s="8">
        <v>57</v>
      </c>
      <c r="B59" s="9">
        <v>355</v>
      </c>
      <c r="C59" s="9" t="s">
        <v>95</v>
      </c>
      <c r="D59" s="9" t="s">
        <v>8</v>
      </c>
      <c r="E59" s="5">
        <v>5</v>
      </c>
      <c r="F59" s="5">
        <v>250</v>
      </c>
      <c r="G59" s="10">
        <v>5</v>
      </c>
      <c r="H59" s="5"/>
      <c r="I59" s="5">
        <v>0</v>
      </c>
      <c r="J59" s="5">
        <v>250</v>
      </c>
      <c r="K59" s="5">
        <v>16</v>
      </c>
      <c r="L59" s="5">
        <v>128</v>
      </c>
      <c r="M59" s="11">
        <v>0</v>
      </c>
      <c r="N59" s="11">
        <v>-16</v>
      </c>
      <c r="O59" s="11">
        <v>0</v>
      </c>
      <c r="P59" s="5">
        <v>81</v>
      </c>
      <c r="Q59" s="5">
        <v>111</v>
      </c>
      <c r="R59" s="14">
        <v>1</v>
      </c>
      <c r="S59" s="14">
        <v>81</v>
      </c>
      <c r="T59" s="14">
        <v>81</v>
      </c>
      <c r="U59" s="14">
        <v>17</v>
      </c>
      <c r="V59" s="14">
        <f t="shared" si="7"/>
        <v>-94</v>
      </c>
      <c r="W59" s="14">
        <f t="shared" si="8"/>
        <v>17</v>
      </c>
      <c r="X59" s="5">
        <v>45</v>
      </c>
      <c r="Y59" s="5">
        <v>60</v>
      </c>
      <c r="Z59" s="14">
        <v>1</v>
      </c>
      <c r="AA59" s="14">
        <v>45</v>
      </c>
      <c r="AB59" s="16">
        <v>45</v>
      </c>
      <c r="AC59" s="16">
        <v>50</v>
      </c>
      <c r="AD59" s="14">
        <f t="shared" si="9"/>
        <v>-10</v>
      </c>
      <c r="AE59" s="14">
        <f t="shared" si="3"/>
        <v>50</v>
      </c>
      <c r="AF59" s="14">
        <f t="shared" si="10"/>
        <v>504</v>
      </c>
      <c r="AG59" s="14">
        <f t="shared" si="11"/>
        <v>317</v>
      </c>
      <c r="AH59" s="14"/>
      <c r="AI59" s="14">
        <f>AF59-AG59</f>
        <v>187</v>
      </c>
      <c r="AJ59" s="19"/>
      <c r="AK59" s="19"/>
    </row>
    <row r="60" customHeight="1" spans="1:37">
      <c r="A60" s="8">
        <v>58</v>
      </c>
      <c r="B60" s="9">
        <v>717</v>
      </c>
      <c r="C60" s="9" t="s">
        <v>96</v>
      </c>
      <c r="D60" s="9" t="s">
        <v>7</v>
      </c>
      <c r="E60" s="5">
        <v>5</v>
      </c>
      <c r="F60" s="5">
        <v>250</v>
      </c>
      <c r="G60" s="10">
        <v>1</v>
      </c>
      <c r="H60" s="5"/>
      <c r="I60" s="5">
        <v>-4</v>
      </c>
      <c r="J60" s="5">
        <v>50</v>
      </c>
      <c r="K60" s="5">
        <v>7</v>
      </c>
      <c r="L60" s="5">
        <v>56</v>
      </c>
      <c r="M60" s="11"/>
      <c r="N60" s="11">
        <v>-7</v>
      </c>
      <c r="O60" s="11">
        <v>0</v>
      </c>
      <c r="P60" s="5">
        <v>82</v>
      </c>
      <c r="Q60" s="5">
        <v>112</v>
      </c>
      <c r="R60" s="14">
        <v>2</v>
      </c>
      <c r="S60" s="14">
        <v>112</v>
      </c>
      <c r="T60" s="14">
        <v>224</v>
      </c>
      <c r="U60" s="14">
        <v>30</v>
      </c>
      <c r="V60" s="14">
        <f t="shared" si="7"/>
        <v>-82</v>
      </c>
      <c r="W60" s="14">
        <f t="shared" si="8"/>
        <v>30</v>
      </c>
      <c r="X60" s="5">
        <v>45</v>
      </c>
      <c r="Y60" s="5">
        <v>60</v>
      </c>
      <c r="Z60" s="14">
        <v>2</v>
      </c>
      <c r="AA60" s="14">
        <v>60</v>
      </c>
      <c r="AB60" s="14">
        <v>120</v>
      </c>
      <c r="AC60" s="16">
        <v>10</v>
      </c>
      <c r="AD60" s="14">
        <f t="shared" si="9"/>
        <v>-50</v>
      </c>
      <c r="AE60" s="14">
        <f t="shared" si="3"/>
        <v>10</v>
      </c>
      <c r="AF60" s="14">
        <f t="shared" si="10"/>
        <v>650</v>
      </c>
      <c r="AG60" s="14">
        <f t="shared" si="11"/>
        <v>90</v>
      </c>
      <c r="AH60" s="14"/>
      <c r="AI60" s="14">
        <f>AF60-AG60</f>
        <v>560</v>
      </c>
      <c r="AJ60" s="19"/>
      <c r="AK60" s="19"/>
    </row>
    <row r="61" customHeight="1" spans="1:37">
      <c r="A61" s="8">
        <v>59</v>
      </c>
      <c r="B61" s="9">
        <v>311</v>
      </c>
      <c r="C61" s="9" t="s">
        <v>97</v>
      </c>
      <c r="D61" s="9" t="s">
        <v>6</v>
      </c>
      <c r="E61" s="5">
        <v>3</v>
      </c>
      <c r="F61" s="5">
        <v>150</v>
      </c>
      <c r="G61" s="10"/>
      <c r="H61" s="5"/>
      <c r="I61" s="5">
        <v>-3</v>
      </c>
      <c r="J61" s="5">
        <v>0</v>
      </c>
      <c r="K61" s="5">
        <v>13</v>
      </c>
      <c r="L61" s="5">
        <v>104</v>
      </c>
      <c r="M61" s="11">
        <v>40</v>
      </c>
      <c r="N61" s="11">
        <v>27</v>
      </c>
      <c r="O61" s="11">
        <v>320</v>
      </c>
      <c r="P61" s="5">
        <v>83</v>
      </c>
      <c r="Q61" s="5">
        <v>113</v>
      </c>
      <c r="R61" s="14">
        <v>2</v>
      </c>
      <c r="S61" s="14">
        <v>113</v>
      </c>
      <c r="T61" s="14">
        <v>226</v>
      </c>
      <c r="U61" s="14">
        <v>1</v>
      </c>
      <c r="V61" s="14">
        <f t="shared" si="7"/>
        <v>-112</v>
      </c>
      <c r="W61" s="14">
        <f t="shared" si="8"/>
        <v>1</v>
      </c>
      <c r="X61" s="5">
        <v>45</v>
      </c>
      <c r="Y61" s="5">
        <v>60</v>
      </c>
      <c r="Z61" s="14">
        <v>2</v>
      </c>
      <c r="AA61" s="14">
        <v>60</v>
      </c>
      <c r="AB61" s="14">
        <v>120</v>
      </c>
      <c r="AC61" s="16">
        <v>4</v>
      </c>
      <c r="AD61" s="14">
        <f t="shared" si="9"/>
        <v>-56</v>
      </c>
      <c r="AE61" s="14">
        <f t="shared" si="3"/>
        <v>4</v>
      </c>
      <c r="AF61" s="14">
        <f t="shared" si="10"/>
        <v>600</v>
      </c>
      <c r="AG61" s="14">
        <f t="shared" si="11"/>
        <v>325</v>
      </c>
      <c r="AH61" s="14"/>
      <c r="AI61" s="14">
        <f>AF61-AG61</f>
        <v>275</v>
      </c>
      <c r="AJ61" s="19"/>
      <c r="AK61" s="19"/>
    </row>
    <row r="62" customHeight="1" spans="1:37">
      <c r="A62" s="8">
        <v>60</v>
      </c>
      <c r="B62" s="9">
        <v>101453</v>
      </c>
      <c r="C62" s="9" t="s">
        <v>98</v>
      </c>
      <c r="D62" s="9" t="s">
        <v>13</v>
      </c>
      <c r="E62" s="5">
        <v>5</v>
      </c>
      <c r="F62" s="5">
        <v>250</v>
      </c>
      <c r="G62" s="10">
        <v>9</v>
      </c>
      <c r="H62" s="5"/>
      <c r="I62" s="5">
        <v>4</v>
      </c>
      <c r="J62" s="5">
        <v>450</v>
      </c>
      <c r="K62" s="5">
        <v>14</v>
      </c>
      <c r="L62" s="5">
        <v>112</v>
      </c>
      <c r="M62" s="11">
        <v>3</v>
      </c>
      <c r="N62" s="11">
        <v>-11</v>
      </c>
      <c r="O62" s="11">
        <v>24</v>
      </c>
      <c r="P62" s="5">
        <v>84</v>
      </c>
      <c r="Q62" s="5">
        <v>114</v>
      </c>
      <c r="R62" s="14">
        <v>1</v>
      </c>
      <c r="S62" s="14">
        <v>84</v>
      </c>
      <c r="T62" s="14">
        <v>84</v>
      </c>
      <c r="U62" s="14">
        <v>23</v>
      </c>
      <c r="V62" s="14">
        <f t="shared" si="7"/>
        <v>-91</v>
      </c>
      <c r="W62" s="14">
        <f t="shared" si="8"/>
        <v>23</v>
      </c>
      <c r="X62" s="5">
        <v>45</v>
      </c>
      <c r="Y62" s="5">
        <v>60</v>
      </c>
      <c r="Z62" s="14">
        <v>1</v>
      </c>
      <c r="AA62" s="14">
        <v>45</v>
      </c>
      <c r="AB62" s="16">
        <v>45</v>
      </c>
      <c r="AC62" s="16">
        <v>7</v>
      </c>
      <c r="AD62" s="14">
        <f t="shared" si="9"/>
        <v>-53</v>
      </c>
      <c r="AE62" s="14">
        <f t="shared" si="3"/>
        <v>7</v>
      </c>
      <c r="AF62" s="14">
        <f t="shared" si="10"/>
        <v>491</v>
      </c>
      <c r="AG62" s="14">
        <f t="shared" si="11"/>
        <v>504</v>
      </c>
      <c r="AH62" s="14">
        <f>AG62-AF62</f>
        <v>13</v>
      </c>
      <c r="AI62" s="14"/>
      <c r="AJ62" s="19"/>
      <c r="AK62" s="19"/>
    </row>
    <row r="63" customHeight="1" spans="1:37">
      <c r="A63" s="8">
        <v>61</v>
      </c>
      <c r="B63" s="9">
        <v>117184</v>
      </c>
      <c r="C63" s="9" t="s">
        <v>99</v>
      </c>
      <c r="D63" s="9" t="s">
        <v>8</v>
      </c>
      <c r="E63" s="5">
        <v>5</v>
      </c>
      <c r="F63" s="5">
        <v>250</v>
      </c>
      <c r="G63" s="10"/>
      <c r="H63" s="5"/>
      <c r="I63" s="5">
        <v>-5</v>
      </c>
      <c r="J63" s="5">
        <v>0</v>
      </c>
      <c r="K63" s="5">
        <v>8</v>
      </c>
      <c r="L63" s="5">
        <v>64</v>
      </c>
      <c r="M63" s="11">
        <v>0</v>
      </c>
      <c r="N63" s="11">
        <v>-8</v>
      </c>
      <c r="O63" s="11">
        <v>0</v>
      </c>
      <c r="P63" s="5">
        <v>85</v>
      </c>
      <c r="Q63" s="5">
        <v>115</v>
      </c>
      <c r="R63" s="14">
        <v>1</v>
      </c>
      <c r="S63" s="14">
        <v>85</v>
      </c>
      <c r="T63" s="14">
        <v>85</v>
      </c>
      <c r="U63" s="14">
        <v>27</v>
      </c>
      <c r="V63" s="14">
        <f t="shared" si="7"/>
        <v>-88</v>
      </c>
      <c r="W63" s="14">
        <f t="shared" si="8"/>
        <v>27</v>
      </c>
      <c r="X63" s="5">
        <v>45</v>
      </c>
      <c r="Y63" s="5">
        <v>60</v>
      </c>
      <c r="Z63" s="14">
        <v>1</v>
      </c>
      <c r="AA63" s="14">
        <v>45</v>
      </c>
      <c r="AB63" s="16">
        <v>45</v>
      </c>
      <c r="AC63" s="16">
        <v>11</v>
      </c>
      <c r="AD63" s="14">
        <f t="shared" si="9"/>
        <v>-49</v>
      </c>
      <c r="AE63" s="14">
        <f t="shared" si="3"/>
        <v>11</v>
      </c>
      <c r="AF63" s="14">
        <f t="shared" si="10"/>
        <v>444</v>
      </c>
      <c r="AG63" s="14">
        <f t="shared" si="11"/>
        <v>38</v>
      </c>
      <c r="AH63" s="14"/>
      <c r="AI63" s="14">
        <f>AF63-AG63</f>
        <v>406</v>
      </c>
      <c r="AJ63" s="19"/>
      <c r="AK63" s="19"/>
    </row>
    <row r="64" customHeight="1" spans="1:37">
      <c r="A64" s="8">
        <v>62</v>
      </c>
      <c r="B64" s="9">
        <v>329</v>
      </c>
      <c r="C64" s="9" t="s">
        <v>100</v>
      </c>
      <c r="D64" s="9" t="s">
        <v>13</v>
      </c>
      <c r="E64" s="5">
        <v>5</v>
      </c>
      <c r="F64" s="5">
        <v>250</v>
      </c>
      <c r="G64" s="10">
        <v>13</v>
      </c>
      <c r="H64" s="5"/>
      <c r="I64" s="5">
        <v>8</v>
      </c>
      <c r="J64" s="5">
        <v>650</v>
      </c>
      <c r="K64" s="5">
        <v>13</v>
      </c>
      <c r="L64" s="5">
        <v>104</v>
      </c>
      <c r="M64" s="11">
        <v>21</v>
      </c>
      <c r="N64" s="11">
        <v>8</v>
      </c>
      <c r="O64" s="11">
        <v>168</v>
      </c>
      <c r="P64" s="5">
        <v>86</v>
      </c>
      <c r="Q64" s="5">
        <v>116</v>
      </c>
      <c r="R64" s="14">
        <v>2</v>
      </c>
      <c r="S64" s="14">
        <v>116</v>
      </c>
      <c r="T64" s="14">
        <v>232</v>
      </c>
      <c r="U64" s="14">
        <v>17</v>
      </c>
      <c r="V64" s="14">
        <f t="shared" si="7"/>
        <v>-99</v>
      </c>
      <c r="W64" s="14">
        <f t="shared" si="8"/>
        <v>17</v>
      </c>
      <c r="X64" s="5">
        <v>45</v>
      </c>
      <c r="Y64" s="5">
        <v>60</v>
      </c>
      <c r="Z64" s="14">
        <v>2</v>
      </c>
      <c r="AA64" s="14">
        <v>60</v>
      </c>
      <c r="AB64" s="14">
        <v>120</v>
      </c>
      <c r="AC64" s="16">
        <v>5</v>
      </c>
      <c r="AD64" s="14">
        <f t="shared" si="9"/>
        <v>-55</v>
      </c>
      <c r="AE64" s="14">
        <f t="shared" si="3"/>
        <v>5</v>
      </c>
      <c r="AF64" s="14">
        <f t="shared" si="10"/>
        <v>706</v>
      </c>
      <c r="AG64" s="14">
        <f t="shared" si="11"/>
        <v>840</v>
      </c>
      <c r="AH64" s="14">
        <f>AG64-AF64</f>
        <v>134</v>
      </c>
      <c r="AI64" s="14"/>
      <c r="AJ64" s="19"/>
      <c r="AK64" s="19"/>
    </row>
    <row r="65" customHeight="1" spans="1:37">
      <c r="A65" s="8">
        <v>63</v>
      </c>
      <c r="B65" s="9">
        <v>103199</v>
      </c>
      <c r="C65" s="9" t="s">
        <v>101</v>
      </c>
      <c r="D65" s="9" t="s">
        <v>6</v>
      </c>
      <c r="E65" s="5">
        <v>3</v>
      </c>
      <c r="F65" s="5">
        <v>150</v>
      </c>
      <c r="G65" s="10">
        <v>0</v>
      </c>
      <c r="H65" s="5"/>
      <c r="I65" s="5">
        <v>-3</v>
      </c>
      <c r="J65" s="5">
        <v>0</v>
      </c>
      <c r="K65" s="5">
        <v>4</v>
      </c>
      <c r="L65" s="5">
        <v>32</v>
      </c>
      <c r="M65" s="11">
        <v>24</v>
      </c>
      <c r="N65" s="11">
        <v>20</v>
      </c>
      <c r="O65" s="11">
        <v>192</v>
      </c>
      <c r="P65" s="5">
        <v>87</v>
      </c>
      <c r="Q65" s="5">
        <v>117</v>
      </c>
      <c r="R65" s="14">
        <v>2</v>
      </c>
      <c r="S65" s="14">
        <v>117</v>
      </c>
      <c r="T65" s="14">
        <v>234</v>
      </c>
      <c r="U65" s="14">
        <v>38</v>
      </c>
      <c r="V65" s="14">
        <f t="shared" si="7"/>
        <v>-79</v>
      </c>
      <c r="W65" s="14">
        <f t="shared" si="8"/>
        <v>38</v>
      </c>
      <c r="X65" s="5">
        <v>45</v>
      </c>
      <c r="Y65" s="5">
        <v>60</v>
      </c>
      <c r="Z65" s="14">
        <v>2</v>
      </c>
      <c r="AA65" s="14">
        <v>60</v>
      </c>
      <c r="AB65" s="14">
        <v>120</v>
      </c>
      <c r="AC65" s="16">
        <v>20</v>
      </c>
      <c r="AD65" s="14">
        <f t="shared" si="9"/>
        <v>-40</v>
      </c>
      <c r="AE65" s="14">
        <f t="shared" si="3"/>
        <v>20</v>
      </c>
      <c r="AF65" s="14">
        <f t="shared" si="10"/>
        <v>536</v>
      </c>
      <c r="AG65" s="14">
        <f t="shared" si="11"/>
        <v>250</v>
      </c>
      <c r="AH65" s="14"/>
      <c r="AI65" s="14">
        <f t="shared" ref="AI65:AI71" si="13">AF65-AG65</f>
        <v>286</v>
      </c>
      <c r="AJ65" s="19"/>
      <c r="AK65" s="19"/>
    </row>
    <row r="66" customHeight="1" spans="1:37">
      <c r="A66" s="8">
        <v>64</v>
      </c>
      <c r="B66" s="9">
        <v>399</v>
      </c>
      <c r="C66" s="9" t="s">
        <v>102</v>
      </c>
      <c r="D66" s="9" t="s">
        <v>14</v>
      </c>
      <c r="E66" s="5">
        <v>6</v>
      </c>
      <c r="F66" s="5">
        <v>300</v>
      </c>
      <c r="G66" s="10">
        <v>0</v>
      </c>
      <c r="H66" s="5"/>
      <c r="I66" s="5">
        <v>-6</v>
      </c>
      <c r="J66" s="5">
        <v>0</v>
      </c>
      <c r="K66" s="5">
        <v>6</v>
      </c>
      <c r="L66" s="5">
        <v>48</v>
      </c>
      <c r="M66" s="11">
        <v>6</v>
      </c>
      <c r="N66" s="11">
        <v>0</v>
      </c>
      <c r="O66" s="11">
        <v>48</v>
      </c>
      <c r="P66" s="5">
        <v>88</v>
      </c>
      <c r="Q66" s="5">
        <v>118</v>
      </c>
      <c r="R66" s="14">
        <v>1</v>
      </c>
      <c r="S66" s="14">
        <v>88</v>
      </c>
      <c r="T66" s="14">
        <v>88</v>
      </c>
      <c r="U66" s="14">
        <v>29</v>
      </c>
      <c r="V66" s="14">
        <f t="shared" si="7"/>
        <v>-89</v>
      </c>
      <c r="W66" s="14">
        <f t="shared" si="8"/>
        <v>29</v>
      </c>
      <c r="X66" s="5">
        <v>45</v>
      </c>
      <c r="Y66" s="5">
        <v>60</v>
      </c>
      <c r="Z66" s="14">
        <v>1</v>
      </c>
      <c r="AA66" s="14">
        <v>45</v>
      </c>
      <c r="AB66" s="16">
        <v>45</v>
      </c>
      <c r="AC66" s="16">
        <v>33</v>
      </c>
      <c r="AD66" s="14">
        <f t="shared" si="9"/>
        <v>-27</v>
      </c>
      <c r="AE66" s="14">
        <f t="shared" si="3"/>
        <v>33</v>
      </c>
      <c r="AF66" s="14">
        <f t="shared" si="10"/>
        <v>481</v>
      </c>
      <c r="AG66" s="14">
        <f t="shared" si="11"/>
        <v>110</v>
      </c>
      <c r="AH66" s="14"/>
      <c r="AI66" s="14">
        <f t="shared" si="13"/>
        <v>371</v>
      </c>
      <c r="AJ66" s="19"/>
      <c r="AK66" s="19"/>
    </row>
    <row r="67" customHeight="1" spans="1:37">
      <c r="A67" s="8">
        <v>65</v>
      </c>
      <c r="B67" s="9">
        <v>745</v>
      </c>
      <c r="C67" s="9" t="s">
        <v>103</v>
      </c>
      <c r="D67" s="9" t="s">
        <v>14</v>
      </c>
      <c r="E67" s="5">
        <v>5</v>
      </c>
      <c r="F67" s="5">
        <v>250</v>
      </c>
      <c r="G67" s="10">
        <v>1</v>
      </c>
      <c r="H67" s="5"/>
      <c r="I67" s="5">
        <v>-4</v>
      </c>
      <c r="J67" s="5">
        <v>50</v>
      </c>
      <c r="K67" s="5">
        <v>8</v>
      </c>
      <c r="L67" s="5">
        <v>64</v>
      </c>
      <c r="M67" s="11">
        <v>12</v>
      </c>
      <c r="N67" s="11">
        <v>4</v>
      </c>
      <c r="O67" s="11">
        <v>96</v>
      </c>
      <c r="P67" s="5">
        <v>89</v>
      </c>
      <c r="Q67" s="5">
        <v>119</v>
      </c>
      <c r="R67" s="14">
        <v>1</v>
      </c>
      <c r="S67" s="14">
        <v>89</v>
      </c>
      <c r="T67" s="14">
        <v>89</v>
      </c>
      <c r="U67" s="14">
        <v>11</v>
      </c>
      <c r="V67" s="14">
        <f t="shared" si="7"/>
        <v>-108</v>
      </c>
      <c r="W67" s="14">
        <f t="shared" si="8"/>
        <v>11</v>
      </c>
      <c r="X67" s="5">
        <v>45</v>
      </c>
      <c r="Y67" s="5">
        <v>60</v>
      </c>
      <c r="Z67" s="14">
        <v>1</v>
      </c>
      <c r="AA67" s="14">
        <v>45</v>
      </c>
      <c r="AB67" s="16">
        <v>45</v>
      </c>
      <c r="AC67" s="16">
        <v>29</v>
      </c>
      <c r="AD67" s="14">
        <f t="shared" si="9"/>
        <v>-31</v>
      </c>
      <c r="AE67" s="14">
        <f t="shared" si="3"/>
        <v>29</v>
      </c>
      <c r="AF67" s="14">
        <f t="shared" si="10"/>
        <v>448</v>
      </c>
      <c r="AG67" s="14">
        <f t="shared" si="11"/>
        <v>186</v>
      </c>
      <c r="AH67" s="14"/>
      <c r="AI67" s="14">
        <f t="shared" si="13"/>
        <v>262</v>
      </c>
      <c r="AJ67" s="19"/>
      <c r="AK67" s="19"/>
    </row>
    <row r="68" customHeight="1" spans="1:37">
      <c r="A68" s="8">
        <v>66</v>
      </c>
      <c r="B68" s="9">
        <v>105751</v>
      </c>
      <c r="C68" s="9" t="s">
        <v>104</v>
      </c>
      <c r="D68" s="9" t="s">
        <v>10</v>
      </c>
      <c r="E68" s="5">
        <v>5</v>
      </c>
      <c r="F68" s="5">
        <v>250</v>
      </c>
      <c r="G68" s="10"/>
      <c r="H68" s="5"/>
      <c r="I68" s="5">
        <v>-5</v>
      </c>
      <c r="J68" s="5">
        <v>0</v>
      </c>
      <c r="K68" s="5">
        <v>8</v>
      </c>
      <c r="L68" s="5">
        <v>64</v>
      </c>
      <c r="M68" s="11">
        <v>3</v>
      </c>
      <c r="N68" s="11">
        <v>-5</v>
      </c>
      <c r="O68" s="11">
        <v>24</v>
      </c>
      <c r="P68" s="5">
        <v>90</v>
      </c>
      <c r="Q68" s="5">
        <v>120</v>
      </c>
      <c r="R68" s="14">
        <v>2</v>
      </c>
      <c r="S68" s="14">
        <v>120</v>
      </c>
      <c r="T68" s="14">
        <v>240</v>
      </c>
      <c r="U68" s="14">
        <v>18</v>
      </c>
      <c r="V68" s="14">
        <f t="shared" ref="V68:V99" si="14">U68-Q68</f>
        <v>-102</v>
      </c>
      <c r="W68" s="14">
        <f t="shared" ref="W68:W99" si="15">U68*1</f>
        <v>18</v>
      </c>
      <c r="X68" s="5">
        <v>45</v>
      </c>
      <c r="Y68" s="5">
        <v>60</v>
      </c>
      <c r="Z68" s="14">
        <v>2</v>
      </c>
      <c r="AA68" s="14">
        <v>60</v>
      </c>
      <c r="AB68" s="14">
        <v>120</v>
      </c>
      <c r="AC68" s="16">
        <v>17</v>
      </c>
      <c r="AD68" s="14">
        <f t="shared" ref="AD68:AD99" si="16">AC68-Y68</f>
        <v>-43</v>
      </c>
      <c r="AE68" s="14">
        <f t="shared" ref="AE68:AE131" si="17">AC68*1</f>
        <v>17</v>
      </c>
      <c r="AF68" s="14">
        <f t="shared" ref="AF68:AF99" si="18">F68+L68+T68+AB68</f>
        <v>674</v>
      </c>
      <c r="AG68" s="14">
        <f t="shared" ref="AG68:AG99" si="19">J68+O68+W68+AE68</f>
        <v>59</v>
      </c>
      <c r="AH68" s="14"/>
      <c r="AI68" s="14">
        <f t="shared" si="13"/>
        <v>615</v>
      </c>
      <c r="AJ68" s="19"/>
      <c r="AK68" s="19"/>
    </row>
    <row r="69" customHeight="1" spans="1:37">
      <c r="A69" s="8">
        <v>67</v>
      </c>
      <c r="B69" s="9">
        <v>716</v>
      </c>
      <c r="C69" s="9" t="s">
        <v>105</v>
      </c>
      <c r="D69" s="9" t="s">
        <v>7</v>
      </c>
      <c r="E69" s="5">
        <v>5</v>
      </c>
      <c r="F69" s="5">
        <v>250</v>
      </c>
      <c r="G69" s="10">
        <v>3</v>
      </c>
      <c r="H69" s="5"/>
      <c r="I69" s="5">
        <v>-2</v>
      </c>
      <c r="J69" s="5">
        <v>150</v>
      </c>
      <c r="K69" s="5">
        <v>6</v>
      </c>
      <c r="L69" s="5">
        <v>48</v>
      </c>
      <c r="M69" s="11">
        <v>9</v>
      </c>
      <c r="N69" s="11">
        <v>3</v>
      </c>
      <c r="O69" s="11">
        <v>72</v>
      </c>
      <c r="P69" s="5">
        <v>91</v>
      </c>
      <c r="Q69" s="5">
        <v>121</v>
      </c>
      <c r="R69" s="14">
        <v>1</v>
      </c>
      <c r="S69" s="14">
        <v>91</v>
      </c>
      <c r="T69" s="14">
        <v>91</v>
      </c>
      <c r="U69" s="14">
        <v>35</v>
      </c>
      <c r="V69" s="14">
        <f t="shared" si="14"/>
        <v>-86</v>
      </c>
      <c r="W69" s="14">
        <f t="shared" si="15"/>
        <v>35</v>
      </c>
      <c r="X69" s="5">
        <v>45</v>
      </c>
      <c r="Y69" s="5">
        <v>60</v>
      </c>
      <c r="Z69" s="14">
        <v>1</v>
      </c>
      <c r="AA69" s="14">
        <v>45</v>
      </c>
      <c r="AB69" s="16">
        <v>45</v>
      </c>
      <c r="AC69" s="16">
        <v>31</v>
      </c>
      <c r="AD69" s="14">
        <f t="shared" si="16"/>
        <v>-29</v>
      </c>
      <c r="AE69" s="14">
        <f t="shared" si="17"/>
        <v>31</v>
      </c>
      <c r="AF69" s="14">
        <f t="shared" si="18"/>
        <v>434</v>
      </c>
      <c r="AG69" s="14">
        <f t="shared" si="19"/>
        <v>288</v>
      </c>
      <c r="AH69" s="14"/>
      <c r="AI69" s="14">
        <f t="shared" si="13"/>
        <v>146</v>
      </c>
      <c r="AJ69" s="19"/>
      <c r="AK69" s="19"/>
    </row>
    <row r="70" customHeight="1" spans="1:37">
      <c r="A70" s="8">
        <v>68</v>
      </c>
      <c r="B70" s="9">
        <v>107728</v>
      </c>
      <c r="C70" s="9" t="s">
        <v>106</v>
      </c>
      <c r="D70" s="9" t="s">
        <v>7</v>
      </c>
      <c r="E70" s="5">
        <v>3</v>
      </c>
      <c r="F70" s="5">
        <v>150</v>
      </c>
      <c r="G70" s="10"/>
      <c r="H70" s="5"/>
      <c r="I70" s="5">
        <v>-3</v>
      </c>
      <c r="J70" s="5">
        <v>0</v>
      </c>
      <c r="K70" s="5">
        <v>4</v>
      </c>
      <c r="L70" s="5">
        <v>32</v>
      </c>
      <c r="M70" s="11">
        <v>3</v>
      </c>
      <c r="N70" s="11">
        <v>-1</v>
      </c>
      <c r="O70" s="11">
        <v>24</v>
      </c>
      <c r="P70" s="5">
        <v>92</v>
      </c>
      <c r="Q70" s="5">
        <v>122</v>
      </c>
      <c r="R70" s="14">
        <v>1</v>
      </c>
      <c r="S70" s="14">
        <v>92</v>
      </c>
      <c r="T70" s="14">
        <v>92</v>
      </c>
      <c r="U70" s="14">
        <v>37</v>
      </c>
      <c r="V70" s="14">
        <f t="shared" si="14"/>
        <v>-85</v>
      </c>
      <c r="W70" s="14">
        <f t="shared" si="15"/>
        <v>37</v>
      </c>
      <c r="X70" s="5">
        <v>45</v>
      </c>
      <c r="Y70" s="5">
        <v>60</v>
      </c>
      <c r="Z70" s="14">
        <v>1</v>
      </c>
      <c r="AA70" s="14">
        <v>45</v>
      </c>
      <c r="AB70" s="16">
        <v>45</v>
      </c>
      <c r="AC70" s="16">
        <v>3</v>
      </c>
      <c r="AD70" s="14">
        <f t="shared" si="16"/>
        <v>-57</v>
      </c>
      <c r="AE70" s="14">
        <f t="shared" si="17"/>
        <v>3</v>
      </c>
      <c r="AF70" s="14">
        <f t="shared" si="18"/>
        <v>319</v>
      </c>
      <c r="AG70" s="14">
        <f t="shared" si="19"/>
        <v>64</v>
      </c>
      <c r="AH70" s="14"/>
      <c r="AI70" s="14">
        <f t="shared" si="13"/>
        <v>255</v>
      </c>
      <c r="AJ70" s="19"/>
      <c r="AK70" s="19"/>
    </row>
    <row r="71" customHeight="1" spans="1:37">
      <c r="A71" s="8">
        <v>69</v>
      </c>
      <c r="B71" s="9">
        <v>102935</v>
      </c>
      <c r="C71" s="9" t="s">
        <v>107</v>
      </c>
      <c r="D71" s="9" t="s">
        <v>12</v>
      </c>
      <c r="E71" s="5">
        <v>5</v>
      </c>
      <c r="F71" s="5">
        <v>250</v>
      </c>
      <c r="G71" s="10">
        <v>1</v>
      </c>
      <c r="H71" s="5"/>
      <c r="I71" s="5">
        <v>-4</v>
      </c>
      <c r="J71" s="5">
        <v>50</v>
      </c>
      <c r="K71" s="5">
        <v>6</v>
      </c>
      <c r="L71" s="5">
        <v>48</v>
      </c>
      <c r="M71" s="11"/>
      <c r="N71" s="11">
        <v>-6</v>
      </c>
      <c r="O71" s="11">
        <v>0</v>
      </c>
      <c r="P71" s="5">
        <v>93</v>
      </c>
      <c r="Q71" s="5">
        <v>123</v>
      </c>
      <c r="R71" s="14">
        <v>2</v>
      </c>
      <c r="S71" s="14">
        <v>123</v>
      </c>
      <c r="T71" s="14">
        <v>246</v>
      </c>
      <c r="U71" s="14">
        <v>33</v>
      </c>
      <c r="V71" s="14">
        <f t="shared" si="14"/>
        <v>-90</v>
      </c>
      <c r="W71" s="14">
        <f t="shared" si="15"/>
        <v>33</v>
      </c>
      <c r="X71" s="5">
        <v>45</v>
      </c>
      <c r="Y71" s="5">
        <v>60</v>
      </c>
      <c r="Z71" s="14">
        <v>2</v>
      </c>
      <c r="AA71" s="14">
        <v>60</v>
      </c>
      <c r="AB71" s="14">
        <v>120</v>
      </c>
      <c r="AC71" s="16">
        <v>12</v>
      </c>
      <c r="AD71" s="14">
        <f t="shared" si="16"/>
        <v>-48</v>
      </c>
      <c r="AE71" s="14">
        <f t="shared" si="17"/>
        <v>12</v>
      </c>
      <c r="AF71" s="14">
        <f t="shared" si="18"/>
        <v>664</v>
      </c>
      <c r="AG71" s="14">
        <f t="shared" si="19"/>
        <v>95</v>
      </c>
      <c r="AH71" s="14"/>
      <c r="AI71" s="14">
        <f t="shared" si="13"/>
        <v>569</v>
      </c>
      <c r="AJ71" s="19"/>
      <c r="AK71" s="19"/>
    </row>
    <row r="72" customHeight="1" spans="1:37">
      <c r="A72" s="8">
        <v>70</v>
      </c>
      <c r="B72" s="9">
        <v>572</v>
      </c>
      <c r="C72" s="9" t="s">
        <v>108</v>
      </c>
      <c r="D72" s="9" t="s">
        <v>8</v>
      </c>
      <c r="E72" s="5">
        <v>5</v>
      </c>
      <c r="F72" s="5">
        <v>250</v>
      </c>
      <c r="G72" s="10">
        <v>5</v>
      </c>
      <c r="H72" s="5"/>
      <c r="I72" s="5">
        <v>0</v>
      </c>
      <c r="J72" s="5">
        <v>250</v>
      </c>
      <c r="K72" s="5">
        <v>8</v>
      </c>
      <c r="L72" s="5">
        <v>64</v>
      </c>
      <c r="M72" s="11">
        <v>30</v>
      </c>
      <c r="N72" s="11">
        <v>22</v>
      </c>
      <c r="O72" s="11">
        <v>240</v>
      </c>
      <c r="P72" s="5">
        <v>94</v>
      </c>
      <c r="Q72" s="5">
        <v>124</v>
      </c>
      <c r="R72" s="14">
        <v>1</v>
      </c>
      <c r="S72" s="14">
        <v>94</v>
      </c>
      <c r="T72" s="14">
        <v>94</v>
      </c>
      <c r="U72" s="14">
        <v>7</v>
      </c>
      <c r="V72" s="14">
        <f t="shared" si="14"/>
        <v>-117</v>
      </c>
      <c r="W72" s="14">
        <f t="shared" si="15"/>
        <v>7</v>
      </c>
      <c r="X72" s="5">
        <v>45</v>
      </c>
      <c r="Y72" s="5">
        <v>60</v>
      </c>
      <c r="Z72" s="14">
        <v>1</v>
      </c>
      <c r="AA72" s="14">
        <v>45</v>
      </c>
      <c r="AB72" s="16">
        <v>45</v>
      </c>
      <c r="AC72" s="16">
        <v>13</v>
      </c>
      <c r="AD72" s="14">
        <f t="shared" si="16"/>
        <v>-47</v>
      </c>
      <c r="AE72" s="14">
        <f t="shared" si="17"/>
        <v>13</v>
      </c>
      <c r="AF72" s="14">
        <f t="shared" si="18"/>
        <v>453</v>
      </c>
      <c r="AG72" s="14">
        <f t="shared" si="19"/>
        <v>510</v>
      </c>
      <c r="AH72" s="14">
        <f>AG72-AF72</f>
        <v>57</v>
      </c>
      <c r="AI72" s="14"/>
      <c r="AJ72" s="19"/>
      <c r="AK72" s="19"/>
    </row>
    <row r="73" customHeight="1" spans="1:37">
      <c r="A73" s="8">
        <v>71</v>
      </c>
      <c r="B73" s="9">
        <v>106066</v>
      </c>
      <c r="C73" s="9" t="s">
        <v>109</v>
      </c>
      <c r="D73" s="9" t="s">
        <v>12</v>
      </c>
      <c r="E73" s="5">
        <v>5</v>
      </c>
      <c r="F73" s="5">
        <v>250</v>
      </c>
      <c r="G73" s="10"/>
      <c r="H73" s="5"/>
      <c r="I73" s="5">
        <v>-5</v>
      </c>
      <c r="J73" s="5">
        <v>0</v>
      </c>
      <c r="K73" s="5">
        <v>8</v>
      </c>
      <c r="L73" s="5">
        <v>64</v>
      </c>
      <c r="M73" s="11">
        <v>21</v>
      </c>
      <c r="N73" s="11">
        <v>13</v>
      </c>
      <c r="O73" s="11">
        <v>168</v>
      </c>
      <c r="P73" s="5">
        <v>95</v>
      </c>
      <c r="Q73" s="5">
        <v>125</v>
      </c>
      <c r="R73" s="14">
        <v>2</v>
      </c>
      <c r="S73" s="14">
        <v>125</v>
      </c>
      <c r="T73" s="14">
        <v>250</v>
      </c>
      <c r="U73" s="14">
        <v>38</v>
      </c>
      <c r="V73" s="14">
        <f t="shared" si="14"/>
        <v>-87</v>
      </c>
      <c r="W73" s="14">
        <f t="shared" si="15"/>
        <v>38</v>
      </c>
      <c r="X73" s="5">
        <v>45</v>
      </c>
      <c r="Y73" s="5">
        <v>60</v>
      </c>
      <c r="Z73" s="14">
        <v>2</v>
      </c>
      <c r="AA73" s="14">
        <v>60</v>
      </c>
      <c r="AB73" s="14">
        <v>120</v>
      </c>
      <c r="AC73" s="16">
        <v>55</v>
      </c>
      <c r="AD73" s="14">
        <f t="shared" si="16"/>
        <v>-5</v>
      </c>
      <c r="AE73" s="14">
        <f t="shared" si="17"/>
        <v>55</v>
      </c>
      <c r="AF73" s="14">
        <f t="shared" si="18"/>
        <v>684</v>
      </c>
      <c r="AG73" s="14">
        <f t="shared" si="19"/>
        <v>261</v>
      </c>
      <c r="AH73" s="14"/>
      <c r="AI73" s="14">
        <f t="shared" ref="AI73:AI85" si="20">AF73-AG73</f>
        <v>423</v>
      </c>
      <c r="AJ73" s="19"/>
      <c r="AK73" s="19"/>
    </row>
    <row r="74" customHeight="1" spans="1:37">
      <c r="A74" s="8">
        <v>72</v>
      </c>
      <c r="B74" s="9">
        <v>114286</v>
      </c>
      <c r="C74" s="9" t="s">
        <v>110</v>
      </c>
      <c r="D74" s="9" t="s">
        <v>13</v>
      </c>
      <c r="E74" s="5">
        <v>5</v>
      </c>
      <c r="F74" s="5">
        <v>250</v>
      </c>
      <c r="G74" s="10">
        <v>8</v>
      </c>
      <c r="H74" s="5"/>
      <c r="I74" s="5">
        <v>3</v>
      </c>
      <c r="J74" s="5">
        <v>400</v>
      </c>
      <c r="K74" s="5">
        <v>8</v>
      </c>
      <c r="L74" s="5">
        <v>64</v>
      </c>
      <c r="M74" s="11"/>
      <c r="N74" s="11">
        <v>-8</v>
      </c>
      <c r="O74" s="11">
        <v>0</v>
      </c>
      <c r="P74" s="5">
        <v>96</v>
      </c>
      <c r="Q74" s="5">
        <v>126</v>
      </c>
      <c r="R74" s="14">
        <v>2</v>
      </c>
      <c r="S74" s="14">
        <v>126</v>
      </c>
      <c r="T74" s="14">
        <v>252</v>
      </c>
      <c r="U74" s="14">
        <v>44</v>
      </c>
      <c r="V74" s="14">
        <f t="shared" si="14"/>
        <v>-82</v>
      </c>
      <c r="W74" s="14">
        <f t="shared" si="15"/>
        <v>44</v>
      </c>
      <c r="X74" s="5">
        <v>45</v>
      </c>
      <c r="Y74" s="5">
        <v>60</v>
      </c>
      <c r="Z74" s="14">
        <v>1</v>
      </c>
      <c r="AA74" s="14">
        <v>45</v>
      </c>
      <c r="AB74" s="16">
        <v>45</v>
      </c>
      <c r="AC74" s="16">
        <v>36</v>
      </c>
      <c r="AD74" s="14">
        <f t="shared" si="16"/>
        <v>-24</v>
      </c>
      <c r="AE74" s="14">
        <f t="shared" si="17"/>
        <v>36</v>
      </c>
      <c r="AF74" s="14">
        <f t="shared" si="18"/>
        <v>611</v>
      </c>
      <c r="AG74" s="14">
        <f t="shared" si="19"/>
        <v>480</v>
      </c>
      <c r="AH74" s="14"/>
      <c r="AI74" s="14">
        <f t="shared" si="20"/>
        <v>131</v>
      </c>
      <c r="AJ74" s="19"/>
      <c r="AK74" s="19"/>
    </row>
    <row r="75" customHeight="1" spans="1:37">
      <c r="A75" s="8">
        <v>73</v>
      </c>
      <c r="B75" s="9">
        <v>106865</v>
      </c>
      <c r="C75" s="9" t="s">
        <v>111</v>
      </c>
      <c r="D75" s="9" t="s">
        <v>12</v>
      </c>
      <c r="E75" s="5">
        <v>5</v>
      </c>
      <c r="F75" s="5">
        <v>250</v>
      </c>
      <c r="G75" s="10"/>
      <c r="H75" s="5"/>
      <c r="I75" s="5">
        <v>-5</v>
      </c>
      <c r="J75" s="5">
        <v>0</v>
      </c>
      <c r="K75" s="5">
        <v>6</v>
      </c>
      <c r="L75" s="5">
        <v>48</v>
      </c>
      <c r="M75" s="11">
        <v>21</v>
      </c>
      <c r="N75" s="11">
        <v>15</v>
      </c>
      <c r="O75" s="11">
        <v>168</v>
      </c>
      <c r="P75" s="5">
        <v>97</v>
      </c>
      <c r="Q75" s="5">
        <v>127</v>
      </c>
      <c r="R75" s="14">
        <v>1</v>
      </c>
      <c r="S75" s="14">
        <v>97</v>
      </c>
      <c r="T75" s="14">
        <v>97</v>
      </c>
      <c r="U75" s="14">
        <v>13</v>
      </c>
      <c r="V75" s="14">
        <f t="shared" si="14"/>
        <v>-114</v>
      </c>
      <c r="W75" s="14">
        <f t="shared" si="15"/>
        <v>13</v>
      </c>
      <c r="X75" s="5">
        <v>45</v>
      </c>
      <c r="Y75" s="5">
        <v>60</v>
      </c>
      <c r="Z75" s="14">
        <v>1</v>
      </c>
      <c r="AA75" s="14">
        <v>45</v>
      </c>
      <c r="AB75" s="16">
        <v>45</v>
      </c>
      <c r="AC75" s="16">
        <v>10</v>
      </c>
      <c r="AD75" s="14">
        <f t="shared" si="16"/>
        <v>-50</v>
      </c>
      <c r="AE75" s="14">
        <f t="shared" si="17"/>
        <v>10</v>
      </c>
      <c r="AF75" s="14">
        <f t="shared" si="18"/>
        <v>440</v>
      </c>
      <c r="AG75" s="14">
        <f t="shared" si="19"/>
        <v>191</v>
      </c>
      <c r="AH75" s="14"/>
      <c r="AI75" s="14">
        <f t="shared" si="20"/>
        <v>249</v>
      </c>
      <c r="AJ75" s="19"/>
      <c r="AK75" s="19"/>
    </row>
    <row r="76" customHeight="1" spans="1:37">
      <c r="A76" s="8">
        <v>74</v>
      </c>
      <c r="B76" s="9">
        <v>743</v>
      </c>
      <c r="C76" s="9" t="s">
        <v>112</v>
      </c>
      <c r="D76" s="9" t="s">
        <v>10</v>
      </c>
      <c r="E76" s="5">
        <v>5</v>
      </c>
      <c r="F76" s="5">
        <v>250</v>
      </c>
      <c r="G76" s="10">
        <v>1</v>
      </c>
      <c r="H76" s="5"/>
      <c r="I76" s="5">
        <v>-4</v>
      </c>
      <c r="J76" s="5">
        <v>50</v>
      </c>
      <c r="K76" s="5">
        <v>6</v>
      </c>
      <c r="L76" s="5">
        <v>48</v>
      </c>
      <c r="M76" s="11">
        <v>3</v>
      </c>
      <c r="N76" s="11">
        <v>-3</v>
      </c>
      <c r="O76" s="11">
        <v>24</v>
      </c>
      <c r="P76" s="5">
        <v>98</v>
      </c>
      <c r="Q76" s="5">
        <v>128</v>
      </c>
      <c r="R76" s="14">
        <v>2</v>
      </c>
      <c r="S76" s="14">
        <v>128</v>
      </c>
      <c r="T76" s="14">
        <v>256</v>
      </c>
      <c r="U76" s="14">
        <v>15</v>
      </c>
      <c r="V76" s="14">
        <f t="shared" si="14"/>
        <v>-113</v>
      </c>
      <c r="W76" s="14">
        <f t="shared" si="15"/>
        <v>15</v>
      </c>
      <c r="X76" s="5">
        <v>45</v>
      </c>
      <c r="Y76" s="5">
        <v>60</v>
      </c>
      <c r="Z76" s="14">
        <v>2</v>
      </c>
      <c r="AA76" s="14">
        <v>60</v>
      </c>
      <c r="AB76" s="14">
        <v>120</v>
      </c>
      <c r="AC76" s="16">
        <v>24</v>
      </c>
      <c r="AD76" s="14">
        <f t="shared" si="16"/>
        <v>-36</v>
      </c>
      <c r="AE76" s="14">
        <f t="shared" si="17"/>
        <v>24</v>
      </c>
      <c r="AF76" s="14">
        <f t="shared" si="18"/>
        <v>674</v>
      </c>
      <c r="AG76" s="14">
        <f t="shared" si="19"/>
        <v>113</v>
      </c>
      <c r="AH76" s="14"/>
      <c r="AI76" s="14">
        <f t="shared" si="20"/>
        <v>561</v>
      </c>
      <c r="AJ76" s="19"/>
      <c r="AK76" s="19"/>
    </row>
    <row r="77" customHeight="1" spans="1:37">
      <c r="A77" s="8">
        <v>75</v>
      </c>
      <c r="B77" s="9">
        <v>103639</v>
      </c>
      <c r="C77" s="9" t="s">
        <v>113</v>
      </c>
      <c r="D77" s="9" t="s">
        <v>10</v>
      </c>
      <c r="E77" s="5">
        <v>5</v>
      </c>
      <c r="F77" s="5">
        <v>250</v>
      </c>
      <c r="G77" s="10">
        <v>1</v>
      </c>
      <c r="H77" s="5"/>
      <c r="I77" s="5">
        <v>-4</v>
      </c>
      <c r="J77" s="5">
        <v>50</v>
      </c>
      <c r="K77" s="5">
        <v>20</v>
      </c>
      <c r="L77" s="5">
        <v>160</v>
      </c>
      <c r="M77" s="11">
        <v>30</v>
      </c>
      <c r="N77" s="11">
        <v>10</v>
      </c>
      <c r="O77" s="11">
        <v>240</v>
      </c>
      <c r="P77" s="5">
        <v>99</v>
      </c>
      <c r="Q77" s="5">
        <v>129</v>
      </c>
      <c r="R77" s="14">
        <v>1</v>
      </c>
      <c r="S77" s="14">
        <v>99</v>
      </c>
      <c r="T77" s="14">
        <v>99</v>
      </c>
      <c r="U77" s="14">
        <v>40</v>
      </c>
      <c r="V77" s="14">
        <f t="shared" si="14"/>
        <v>-89</v>
      </c>
      <c r="W77" s="14">
        <f t="shared" si="15"/>
        <v>40</v>
      </c>
      <c r="X77" s="5">
        <v>45</v>
      </c>
      <c r="Y77" s="5">
        <v>60</v>
      </c>
      <c r="Z77" s="14">
        <v>1</v>
      </c>
      <c r="AA77" s="14">
        <v>45</v>
      </c>
      <c r="AB77" s="16">
        <v>45</v>
      </c>
      <c r="AC77" s="16">
        <v>4</v>
      </c>
      <c r="AD77" s="14">
        <f t="shared" si="16"/>
        <v>-56</v>
      </c>
      <c r="AE77" s="14">
        <f t="shared" si="17"/>
        <v>4</v>
      </c>
      <c r="AF77" s="14">
        <f t="shared" si="18"/>
        <v>554</v>
      </c>
      <c r="AG77" s="14">
        <f t="shared" si="19"/>
        <v>334</v>
      </c>
      <c r="AH77" s="14"/>
      <c r="AI77" s="14">
        <f t="shared" si="20"/>
        <v>220</v>
      </c>
      <c r="AJ77" s="19"/>
      <c r="AK77" s="19"/>
    </row>
    <row r="78" customHeight="1" spans="1:37">
      <c r="A78" s="8">
        <v>76</v>
      </c>
      <c r="B78" s="9">
        <v>120844</v>
      </c>
      <c r="C78" s="9" t="s">
        <v>114</v>
      </c>
      <c r="D78" s="9" t="s">
        <v>6</v>
      </c>
      <c r="E78" s="5">
        <v>5</v>
      </c>
      <c r="F78" s="5">
        <v>250</v>
      </c>
      <c r="G78" s="10">
        <v>3</v>
      </c>
      <c r="H78" s="5"/>
      <c r="I78" s="5">
        <v>-2</v>
      </c>
      <c r="J78" s="5">
        <v>150</v>
      </c>
      <c r="K78" s="5">
        <v>6</v>
      </c>
      <c r="L78" s="5">
        <v>48</v>
      </c>
      <c r="M78" s="11">
        <v>6</v>
      </c>
      <c r="N78" s="11">
        <v>0</v>
      </c>
      <c r="O78" s="11">
        <v>48</v>
      </c>
      <c r="P78" s="5">
        <v>100</v>
      </c>
      <c r="Q78" s="5">
        <v>130</v>
      </c>
      <c r="R78" s="14">
        <v>1</v>
      </c>
      <c r="S78" s="14">
        <v>100</v>
      </c>
      <c r="T78" s="14">
        <v>100</v>
      </c>
      <c r="U78" s="14">
        <v>17</v>
      </c>
      <c r="V78" s="14">
        <f t="shared" si="14"/>
        <v>-113</v>
      </c>
      <c r="W78" s="14">
        <f t="shared" si="15"/>
        <v>17</v>
      </c>
      <c r="X78" s="5">
        <v>45</v>
      </c>
      <c r="Y78" s="5">
        <v>60</v>
      </c>
      <c r="Z78" s="14">
        <v>1</v>
      </c>
      <c r="AA78" s="14">
        <v>45</v>
      </c>
      <c r="AB78" s="16">
        <v>45</v>
      </c>
      <c r="AC78" s="16">
        <v>29</v>
      </c>
      <c r="AD78" s="14">
        <f t="shared" si="16"/>
        <v>-31</v>
      </c>
      <c r="AE78" s="14">
        <f t="shared" si="17"/>
        <v>29</v>
      </c>
      <c r="AF78" s="14">
        <f t="shared" si="18"/>
        <v>443</v>
      </c>
      <c r="AG78" s="14">
        <f t="shared" si="19"/>
        <v>244</v>
      </c>
      <c r="AH78" s="14"/>
      <c r="AI78" s="14">
        <f t="shared" si="20"/>
        <v>199</v>
      </c>
      <c r="AJ78" s="19"/>
      <c r="AK78" s="19"/>
    </row>
    <row r="79" customHeight="1" spans="1:37">
      <c r="A79" s="8">
        <v>77</v>
      </c>
      <c r="B79" s="9">
        <v>587</v>
      </c>
      <c r="C79" s="9" t="s">
        <v>115</v>
      </c>
      <c r="D79" s="9" t="s">
        <v>11</v>
      </c>
      <c r="E79" s="5">
        <v>5</v>
      </c>
      <c r="F79" s="5">
        <v>250</v>
      </c>
      <c r="G79" s="10"/>
      <c r="H79" s="5"/>
      <c r="I79" s="5">
        <v>-5</v>
      </c>
      <c r="J79" s="5">
        <v>0</v>
      </c>
      <c r="K79" s="5">
        <v>7</v>
      </c>
      <c r="L79" s="5">
        <v>56</v>
      </c>
      <c r="M79" s="11">
        <v>15</v>
      </c>
      <c r="N79" s="11">
        <v>8</v>
      </c>
      <c r="O79" s="11">
        <v>120</v>
      </c>
      <c r="P79" s="5">
        <v>101</v>
      </c>
      <c r="Q79" s="5">
        <v>131</v>
      </c>
      <c r="R79" s="14">
        <v>1</v>
      </c>
      <c r="S79" s="14">
        <v>101</v>
      </c>
      <c r="T79" s="14">
        <v>101</v>
      </c>
      <c r="U79" s="14">
        <v>18</v>
      </c>
      <c r="V79" s="14">
        <f t="shared" si="14"/>
        <v>-113</v>
      </c>
      <c r="W79" s="14">
        <f t="shared" si="15"/>
        <v>18</v>
      </c>
      <c r="X79" s="5">
        <v>45</v>
      </c>
      <c r="Y79" s="5">
        <v>60</v>
      </c>
      <c r="Z79" s="14">
        <v>1</v>
      </c>
      <c r="AA79" s="14">
        <v>45</v>
      </c>
      <c r="AB79" s="16">
        <v>45</v>
      </c>
      <c r="AC79" s="16">
        <v>11</v>
      </c>
      <c r="AD79" s="14">
        <f t="shared" si="16"/>
        <v>-49</v>
      </c>
      <c r="AE79" s="14">
        <f t="shared" si="17"/>
        <v>11</v>
      </c>
      <c r="AF79" s="14">
        <f t="shared" si="18"/>
        <v>452</v>
      </c>
      <c r="AG79" s="14">
        <f t="shared" si="19"/>
        <v>149</v>
      </c>
      <c r="AH79" s="14"/>
      <c r="AI79" s="14">
        <f t="shared" si="20"/>
        <v>303</v>
      </c>
      <c r="AJ79" s="19"/>
      <c r="AK79" s="19"/>
    </row>
    <row r="80" customHeight="1" spans="1:37">
      <c r="A80" s="8">
        <v>78</v>
      </c>
      <c r="B80" s="9">
        <v>539</v>
      </c>
      <c r="C80" s="9" t="s">
        <v>116</v>
      </c>
      <c r="D80" s="9" t="s">
        <v>7</v>
      </c>
      <c r="E80" s="5">
        <v>5</v>
      </c>
      <c r="F80" s="5">
        <v>250</v>
      </c>
      <c r="G80" s="10">
        <v>3</v>
      </c>
      <c r="H80" s="5"/>
      <c r="I80" s="5">
        <v>-2</v>
      </c>
      <c r="J80" s="5">
        <v>150</v>
      </c>
      <c r="K80" s="5">
        <v>16</v>
      </c>
      <c r="L80" s="5">
        <v>128</v>
      </c>
      <c r="M80" s="11"/>
      <c r="N80" s="11">
        <v>-16</v>
      </c>
      <c r="O80" s="11">
        <v>0</v>
      </c>
      <c r="P80" s="5">
        <v>60</v>
      </c>
      <c r="Q80" s="5">
        <v>90</v>
      </c>
      <c r="R80" s="14">
        <v>1</v>
      </c>
      <c r="S80" s="14">
        <v>60</v>
      </c>
      <c r="T80" s="14">
        <v>60</v>
      </c>
      <c r="U80" s="14">
        <v>32</v>
      </c>
      <c r="V80" s="14">
        <f t="shared" si="14"/>
        <v>-58</v>
      </c>
      <c r="W80" s="14">
        <f t="shared" si="15"/>
        <v>32</v>
      </c>
      <c r="X80" s="5">
        <v>45</v>
      </c>
      <c r="Y80" s="5">
        <v>60</v>
      </c>
      <c r="Z80" s="14">
        <v>1</v>
      </c>
      <c r="AA80" s="14">
        <v>45</v>
      </c>
      <c r="AB80" s="16">
        <v>45</v>
      </c>
      <c r="AC80" s="16">
        <v>4</v>
      </c>
      <c r="AD80" s="14">
        <f t="shared" si="16"/>
        <v>-56</v>
      </c>
      <c r="AE80" s="14">
        <f t="shared" si="17"/>
        <v>4</v>
      </c>
      <c r="AF80" s="14">
        <f t="shared" si="18"/>
        <v>483</v>
      </c>
      <c r="AG80" s="14">
        <f t="shared" si="19"/>
        <v>186</v>
      </c>
      <c r="AH80" s="14"/>
      <c r="AI80" s="14">
        <f t="shared" si="20"/>
        <v>297</v>
      </c>
      <c r="AJ80" s="19"/>
      <c r="AK80" s="19"/>
    </row>
    <row r="81" customHeight="1" spans="1:37">
      <c r="A81" s="8">
        <v>79</v>
      </c>
      <c r="B81" s="9">
        <v>104428</v>
      </c>
      <c r="C81" s="9" t="s">
        <v>117</v>
      </c>
      <c r="D81" s="9" t="s">
        <v>9</v>
      </c>
      <c r="E81" s="5">
        <v>5</v>
      </c>
      <c r="F81" s="5">
        <v>250</v>
      </c>
      <c r="G81" s="10">
        <v>2</v>
      </c>
      <c r="H81" s="5"/>
      <c r="I81" s="5">
        <v>-3</v>
      </c>
      <c r="J81" s="5">
        <v>100</v>
      </c>
      <c r="K81" s="5">
        <v>6</v>
      </c>
      <c r="L81" s="5">
        <v>48</v>
      </c>
      <c r="M81" s="11">
        <v>12</v>
      </c>
      <c r="N81" s="11">
        <v>6</v>
      </c>
      <c r="O81" s="11">
        <v>96</v>
      </c>
      <c r="P81" s="5">
        <v>61</v>
      </c>
      <c r="Q81" s="5">
        <v>91</v>
      </c>
      <c r="R81" s="14">
        <v>2</v>
      </c>
      <c r="S81" s="14">
        <v>91</v>
      </c>
      <c r="T81" s="14">
        <v>182</v>
      </c>
      <c r="U81" s="14">
        <v>15</v>
      </c>
      <c r="V81" s="14">
        <f t="shared" si="14"/>
        <v>-76</v>
      </c>
      <c r="W81" s="14">
        <f t="shared" si="15"/>
        <v>15</v>
      </c>
      <c r="X81" s="5">
        <v>45</v>
      </c>
      <c r="Y81" s="5">
        <v>60</v>
      </c>
      <c r="Z81" s="14">
        <v>2</v>
      </c>
      <c r="AA81" s="14">
        <v>60</v>
      </c>
      <c r="AB81" s="14">
        <v>120</v>
      </c>
      <c r="AC81" s="16">
        <v>25</v>
      </c>
      <c r="AD81" s="14">
        <f t="shared" si="16"/>
        <v>-35</v>
      </c>
      <c r="AE81" s="14">
        <f t="shared" si="17"/>
        <v>25</v>
      </c>
      <c r="AF81" s="14">
        <f t="shared" si="18"/>
        <v>600</v>
      </c>
      <c r="AG81" s="14">
        <f t="shared" si="19"/>
        <v>236</v>
      </c>
      <c r="AH81" s="14"/>
      <c r="AI81" s="14">
        <f t="shared" si="20"/>
        <v>364</v>
      </c>
      <c r="AJ81" s="19"/>
      <c r="AK81" s="19"/>
    </row>
    <row r="82" customHeight="1" spans="1:37">
      <c r="A82" s="8">
        <v>80</v>
      </c>
      <c r="B82" s="9">
        <v>391</v>
      </c>
      <c r="C82" s="9" t="s">
        <v>118</v>
      </c>
      <c r="D82" s="9" t="s">
        <v>8</v>
      </c>
      <c r="E82" s="5">
        <v>3</v>
      </c>
      <c r="F82" s="5">
        <v>150</v>
      </c>
      <c r="G82" s="10">
        <v>1</v>
      </c>
      <c r="H82" s="5"/>
      <c r="I82" s="5">
        <v>-2</v>
      </c>
      <c r="J82" s="5">
        <v>50</v>
      </c>
      <c r="K82" s="5">
        <v>13</v>
      </c>
      <c r="L82" s="5">
        <v>104</v>
      </c>
      <c r="M82" s="11">
        <v>9</v>
      </c>
      <c r="N82" s="11">
        <v>-4</v>
      </c>
      <c r="O82" s="11">
        <v>72</v>
      </c>
      <c r="P82" s="5">
        <v>30</v>
      </c>
      <c r="Q82" s="5">
        <v>60</v>
      </c>
      <c r="R82" s="14">
        <v>1</v>
      </c>
      <c r="S82" s="14">
        <v>30</v>
      </c>
      <c r="T82" s="14">
        <v>30</v>
      </c>
      <c r="U82" s="14">
        <v>23</v>
      </c>
      <c r="V82" s="14">
        <f t="shared" si="14"/>
        <v>-37</v>
      </c>
      <c r="W82" s="14">
        <f t="shared" si="15"/>
        <v>23</v>
      </c>
      <c r="X82" s="5">
        <v>30</v>
      </c>
      <c r="Y82" s="5">
        <v>45</v>
      </c>
      <c r="Z82" s="14">
        <v>1</v>
      </c>
      <c r="AA82" s="14">
        <v>30</v>
      </c>
      <c r="AB82" s="16">
        <v>30</v>
      </c>
      <c r="AC82" s="16">
        <v>4</v>
      </c>
      <c r="AD82" s="14">
        <f t="shared" si="16"/>
        <v>-41</v>
      </c>
      <c r="AE82" s="14">
        <f t="shared" si="17"/>
        <v>4</v>
      </c>
      <c r="AF82" s="14">
        <f t="shared" si="18"/>
        <v>314</v>
      </c>
      <c r="AG82" s="14">
        <f t="shared" si="19"/>
        <v>149</v>
      </c>
      <c r="AH82" s="14"/>
      <c r="AI82" s="14">
        <f t="shared" si="20"/>
        <v>165</v>
      </c>
      <c r="AJ82" s="19"/>
      <c r="AK82" s="19"/>
    </row>
    <row r="83" customHeight="1" spans="1:37">
      <c r="A83" s="8">
        <v>81</v>
      </c>
      <c r="B83" s="9">
        <v>748</v>
      </c>
      <c r="C83" s="9" t="s">
        <v>119</v>
      </c>
      <c r="D83" s="9" t="s">
        <v>7</v>
      </c>
      <c r="E83" s="5">
        <v>5</v>
      </c>
      <c r="F83" s="5">
        <v>250</v>
      </c>
      <c r="G83" s="10">
        <v>2</v>
      </c>
      <c r="H83" s="5"/>
      <c r="I83" s="5">
        <v>-3</v>
      </c>
      <c r="J83" s="5">
        <v>100</v>
      </c>
      <c r="K83" s="5">
        <v>6</v>
      </c>
      <c r="L83" s="5">
        <v>48</v>
      </c>
      <c r="M83" s="11">
        <v>6</v>
      </c>
      <c r="N83" s="11">
        <v>0</v>
      </c>
      <c r="O83" s="11">
        <v>48</v>
      </c>
      <c r="P83" s="5">
        <v>30</v>
      </c>
      <c r="Q83" s="5">
        <v>60</v>
      </c>
      <c r="R83" s="14">
        <v>1</v>
      </c>
      <c r="S83" s="14">
        <v>30</v>
      </c>
      <c r="T83" s="14">
        <v>30</v>
      </c>
      <c r="U83" s="14">
        <v>15</v>
      </c>
      <c r="V83" s="14">
        <f t="shared" si="14"/>
        <v>-45</v>
      </c>
      <c r="W83" s="14">
        <f t="shared" si="15"/>
        <v>15</v>
      </c>
      <c r="X83" s="5">
        <v>30</v>
      </c>
      <c r="Y83" s="5">
        <v>45</v>
      </c>
      <c r="Z83" s="14">
        <v>1</v>
      </c>
      <c r="AA83" s="14">
        <v>30</v>
      </c>
      <c r="AB83" s="16">
        <v>30</v>
      </c>
      <c r="AC83" s="16">
        <v>4</v>
      </c>
      <c r="AD83" s="14">
        <f t="shared" si="16"/>
        <v>-41</v>
      </c>
      <c r="AE83" s="14">
        <f t="shared" si="17"/>
        <v>4</v>
      </c>
      <c r="AF83" s="14">
        <f t="shared" si="18"/>
        <v>358</v>
      </c>
      <c r="AG83" s="14">
        <f t="shared" si="19"/>
        <v>167</v>
      </c>
      <c r="AH83" s="14"/>
      <c r="AI83" s="14">
        <f t="shared" si="20"/>
        <v>191</v>
      </c>
      <c r="AJ83" s="19"/>
      <c r="AK83" s="19"/>
    </row>
    <row r="84" customHeight="1" spans="1:37">
      <c r="A84" s="8">
        <v>82</v>
      </c>
      <c r="B84" s="9">
        <v>367</v>
      </c>
      <c r="C84" s="9" t="s">
        <v>120</v>
      </c>
      <c r="D84" s="9" t="s">
        <v>9</v>
      </c>
      <c r="E84" s="5">
        <v>5</v>
      </c>
      <c r="F84" s="5">
        <v>250</v>
      </c>
      <c r="G84" s="10"/>
      <c r="H84" s="5"/>
      <c r="I84" s="5">
        <v>-5</v>
      </c>
      <c r="J84" s="5">
        <v>0</v>
      </c>
      <c r="K84" s="5">
        <v>6</v>
      </c>
      <c r="L84" s="5">
        <v>48</v>
      </c>
      <c r="M84" s="11">
        <v>14</v>
      </c>
      <c r="N84" s="11">
        <v>8</v>
      </c>
      <c r="O84" s="11">
        <v>112</v>
      </c>
      <c r="P84" s="5">
        <v>30</v>
      </c>
      <c r="Q84" s="5">
        <v>60</v>
      </c>
      <c r="R84" s="14">
        <v>2</v>
      </c>
      <c r="S84" s="14">
        <v>60</v>
      </c>
      <c r="T84" s="14">
        <v>120</v>
      </c>
      <c r="U84" s="14">
        <v>12</v>
      </c>
      <c r="V84" s="14">
        <f t="shared" si="14"/>
        <v>-48</v>
      </c>
      <c r="W84" s="14">
        <f t="shared" si="15"/>
        <v>12</v>
      </c>
      <c r="X84" s="5">
        <v>30</v>
      </c>
      <c r="Y84" s="5">
        <v>45</v>
      </c>
      <c r="Z84" s="14">
        <v>2</v>
      </c>
      <c r="AA84" s="14">
        <v>45</v>
      </c>
      <c r="AB84" s="14">
        <v>90</v>
      </c>
      <c r="AC84" s="16">
        <v>18</v>
      </c>
      <c r="AD84" s="14">
        <f t="shared" si="16"/>
        <v>-27</v>
      </c>
      <c r="AE84" s="14">
        <f t="shared" si="17"/>
        <v>18</v>
      </c>
      <c r="AF84" s="14">
        <f t="shared" si="18"/>
        <v>508</v>
      </c>
      <c r="AG84" s="14">
        <f t="shared" si="19"/>
        <v>142</v>
      </c>
      <c r="AH84" s="14"/>
      <c r="AI84" s="14">
        <f t="shared" si="20"/>
        <v>366</v>
      </c>
      <c r="AJ84" s="19"/>
      <c r="AK84" s="19"/>
    </row>
    <row r="85" customHeight="1" spans="1:37">
      <c r="A85" s="8">
        <v>83</v>
      </c>
      <c r="B85" s="9">
        <v>594</v>
      </c>
      <c r="C85" s="9" t="s">
        <v>121</v>
      </c>
      <c r="D85" s="9" t="s">
        <v>7</v>
      </c>
      <c r="E85" s="5">
        <v>5</v>
      </c>
      <c r="F85" s="5">
        <v>250</v>
      </c>
      <c r="G85" s="10">
        <v>4</v>
      </c>
      <c r="H85" s="5"/>
      <c r="I85" s="5">
        <v>-1</v>
      </c>
      <c r="J85" s="5">
        <v>200</v>
      </c>
      <c r="K85" s="5">
        <v>6</v>
      </c>
      <c r="L85" s="5">
        <v>48</v>
      </c>
      <c r="M85" s="11">
        <v>22</v>
      </c>
      <c r="N85" s="11">
        <v>16</v>
      </c>
      <c r="O85" s="11">
        <v>176</v>
      </c>
      <c r="P85" s="5">
        <v>30</v>
      </c>
      <c r="Q85" s="5">
        <v>60</v>
      </c>
      <c r="R85" s="14">
        <v>2</v>
      </c>
      <c r="S85" s="14">
        <v>60</v>
      </c>
      <c r="T85" s="14">
        <v>120</v>
      </c>
      <c r="U85" s="14">
        <v>14</v>
      </c>
      <c r="V85" s="14">
        <f t="shared" si="14"/>
        <v>-46</v>
      </c>
      <c r="W85" s="14">
        <f t="shared" si="15"/>
        <v>14</v>
      </c>
      <c r="X85" s="5">
        <v>30</v>
      </c>
      <c r="Y85" s="5">
        <v>45</v>
      </c>
      <c r="Z85" s="14">
        <v>2</v>
      </c>
      <c r="AA85" s="14">
        <v>45</v>
      </c>
      <c r="AB85" s="14">
        <v>90</v>
      </c>
      <c r="AC85" s="16">
        <v>11</v>
      </c>
      <c r="AD85" s="14">
        <f t="shared" si="16"/>
        <v>-34</v>
      </c>
      <c r="AE85" s="14">
        <f t="shared" si="17"/>
        <v>11</v>
      </c>
      <c r="AF85" s="14">
        <f t="shared" si="18"/>
        <v>508</v>
      </c>
      <c r="AG85" s="14">
        <f t="shared" si="19"/>
        <v>401</v>
      </c>
      <c r="AH85" s="14"/>
      <c r="AI85" s="14">
        <f t="shared" si="20"/>
        <v>107</v>
      </c>
      <c r="AJ85" s="19"/>
      <c r="AK85" s="19"/>
    </row>
    <row r="86" customHeight="1" spans="1:37">
      <c r="A86" s="8">
        <v>84</v>
      </c>
      <c r="B86" s="9">
        <v>117310</v>
      </c>
      <c r="C86" s="9" t="s">
        <v>122</v>
      </c>
      <c r="D86" s="9" t="s">
        <v>14</v>
      </c>
      <c r="E86" s="5">
        <v>3</v>
      </c>
      <c r="F86" s="5">
        <v>150</v>
      </c>
      <c r="G86" s="10">
        <v>4</v>
      </c>
      <c r="H86" s="5"/>
      <c r="I86" s="5">
        <v>1</v>
      </c>
      <c r="J86" s="5">
        <v>200</v>
      </c>
      <c r="K86" s="5">
        <v>4</v>
      </c>
      <c r="L86" s="5">
        <v>32</v>
      </c>
      <c r="M86" s="11">
        <v>15</v>
      </c>
      <c r="N86" s="11">
        <v>11</v>
      </c>
      <c r="O86" s="11">
        <v>120</v>
      </c>
      <c r="P86" s="5">
        <v>30</v>
      </c>
      <c r="Q86" s="5">
        <v>60</v>
      </c>
      <c r="R86" s="14">
        <v>1</v>
      </c>
      <c r="S86" s="14">
        <v>30</v>
      </c>
      <c r="T86" s="14">
        <v>30</v>
      </c>
      <c r="U86" s="14">
        <v>18</v>
      </c>
      <c r="V86" s="14">
        <f t="shared" si="14"/>
        <v>-42</v>
      </c>
      <c r="W86" s="14">
        <f t="shared" si="15"/>
        <v>18</v>
      </c>
      <c r="X86" s="5">
        <v>30</v>
      </c>
      <c r="Y86" s="5">
        <v>45</v>
      </c>
      <c r="Z86" s="14">
        <v>1</v>
      </c>
      <c r="AA86" s="14">
        <v>30</v>
      </c>
      <c r="AB86" s="16">
        <v>30</v>
      </c>
      <c r="AC86" s="16">
        <v>26</v>
      </c>
      <c r="AD86" s="14">
        <f t="shared" si="16"/>
        <v>-19</v>
      </c>
      <c r="AE86" s="14">
        <f t="shared" si="17"/>
        <v>26</v>
      </c>
      <c r="AF86" s="14">
        <f t="shared" si="18"/>
        <v>242</v>
      </c>
      <c r="AG86" s="14">
        <f t="shared" si="19"/>
        <v>364</v>
      </c>
      <c r="AH86" s="14">
        <f>AG86-AF86</f>
        <v>122</v>
      </c>
      <c r="AI86" s="14"/>
      <c r="AJ86" s="19"/>
      <c r="AK86" s="19"/>
    </row>
    <row r="87" customHeight="1" spans="1:37">
      <c r="A87" s="8">
        <v>85</v>
      </c>
      <c r="B87" s="9">
        <v>118151</v>
      </c>
      <c r="C87" s="9" t="s">
        <v>123</v>
      </c>
      <c r="D87" s="9" t="s">
        <v>14</v>
      </c>
      <c r="E87" s="5">
        <v>3</v>
      </c>
      <c r="F87" s="5">
        <v>150</v>
      </c>
      <c r="G87" s="10"/>
      <c r="H87" s="5"/>
      <c r="I87" s="5">
        <v>-3</v>
      </c>
      <c r="J87" s="5">
        <v>0</v>
      </c>
      <c r="K87" s="5">
        <v>4</v>
      </c>
      <c r="L87" s="5">
        <v>32</v>
      </c>
      <c r="M87" s="11"/>
      <c r="N87" s="11">
        <v>-4</v>
      </c>
      <c r="O87" s="11">
        <v>0</v>
      </c>
      <c r="P87" s="5">
        <v>30</v>
      </c>
      <c r="Q87" s="5">
        <v>60</v>
      </c>
      <c r="R87" s="14">
        <v>1</v>
      </c>
      <c r="S87" s="14">
        <v>30</v>
      </c>
      <c r="T87" s="14">
        <v>30</v>
      </c>
      <c r="U87" s="14">
        <v>43</v>
      </c>
      <c r="V87" s="14">
        <f t="shared" si="14"/>
        <v>-17</v>
      </c>
      <c r="W87" s="14">
        <f t="shared" si="15"/>
        <v>43</v>
      </c>
      <c r="X87" s="5">
        <v>30</v>
      </c>
      <c r="Y87" s="5">
        <v>45</v>
      </c>
      <c r="Z87" s="14">
        <v>1</v>
      </c>
      <c r="AA87" s="14">
        <v>30</v>
      </c>
      <c r="AB87" s="16">
        <v>30</v>
      </c>
      <c r="AC87" s="16">
        <v>0</v>
      </c>
      <c r="AD87" s="14">
        <f t="shared" si="16"/>
        <v>-45</v>
      </c>
      <c r="AE87" s="14">
        <f t="shared" si="17"/>
        <v>0</v>
      </c>
      <c r="AF87" s="14">
        <f t="shared" si="18"/>
        <v>242</v>
      </c>
      <c r="AG87" s="14">
        <f t="shared" si="19"/>
        <v>43</v>
      </c>
      <c r="AH87" s="14"/>
      <c r="AI87" s="14">
        <f t="shared" ref="AI87:AI92" si="21">AF87-AG87</f>
        <v>199</v>
      </c>
      <c r="AJ87" s="19"/>
      <c r="AK87" s="19"/>
    </row>
    <row r="88" customHeight="1" spans="1:37">
      <c r="A88" s="8">
        <v>86</v>
      </c>
      <c r="B88" s="9">
        <v>752</v>
      </c>
      <c r="C88" s="9" t="s">
        <v>124</v>
      </c>
      <c r="D88" s="9" t="s">
        <v>13</v>
      </c>
      <c r="E88" s="5">
        <v>3</v>
      </c>
      <c r="F88" s="5">
        <v>150</v>
      </c>
      <c r="G88" s="10">
        <v>2</v>
      </c>
      <c r="H88" s="5"/>
      <c r="I88" s="5">
        <v>-1</v>
      </c>
      <c r="J88" s="5">
        <v>100</v>
      </c>
      <c r="K88" s="5">
        <v>4</v>
      </c>
      <c r="L88" s="5">
        <v>32</v>
      </c>
      <c r="M88" s="11"/>
      <c r="N88" s="11">
        <v>-4</v>
      </c>
      <c r="O88" s="11">
        <v>0</v>
      </c>
      <c r="P88" s="5">
        <v>30</v>
      </c>
      <c r="Q88" s="5">
        <v>60</v>
      </c>
      <c r="R88" s="14">
        <v>1</v>
      </c>
      <c r="S88" s="14">
        <v>30</v>
      </c>
      <c r="T88" s="14">
        <v>30</v>
      </c>
      <c r="U88" s="14">
        <v>13</v>
      </c>
      <c r="V88" s="14">
        <f t="shared" si="14"/>
        <v>-47</v>
      </c>
      <c r="W88" s="14">
        <f t="shared" si="15"/>
        <v>13</v>
      </c>
      <c r="X88" s="5">
        <v>30</v>
      </c>
      <c r="Y88" s="5">
        <v>45</v>
      </c>
      <c r="Z88" s="14">
        <v>1</v>
      </c>
      <c r="AA88" s="14">
        <v>30</v>
      </c>
      <c r="AB88" s="16">
        <v>30</v>
      </c>
      <c r="AC88" s="16">
        <v>10</v>
      </c>
      <c r="AD88" s="14">
        <f t="shared" si="16"/>
        <v>-35</v>
      </c>
      <c r="AE88" s="14">
        <f t="shared" si="17"/>
        <v>10</v>
      </c>
      <c r="AF88" s="14">
        <f t="shared" si="18"/>
        <v>242</v>
      </c>
      <c r="AG88" s="14">
        <f t="shared" si="19"/>
        <v>123</v>
      </c>
      <c r="AH88" s="14"/>
      <c r="AI88" s="14">
        <f t="shared" si="21"/>
        <v>119</v>
      </c>
      <c r="AJ88" s="19"/>
      <c r="AK88" s="19"/>
    </row>
    <row r="89" customHeight="1" spans="1:37">
      <c r="A89" s="8">
        <v>87</v>
      </c>
      <c r="B89" s="9">
        <v>754</v>
      </c>
      <c r="C89" s="9" t="s">
        <v>125</v>
      </c>
      <c r="D89" s="9" t="s">
        <v>9</v>
      </c>
      <c r="E89" s="5">
        <v>3</v>
      </c>
      <c r="F89" s="5">
        <v>150</v>
      </c>
      <c r="G89" s="10">
        <v>2</v>
      </c>
      <c r="H89" s="5"/>
      <c r="I89" s="5">
        <v>-1</v>
      </c>
      <c r="J89" s="5">
        <v>100</v>
      </c>
      <c r="K89" s="5">
        <v>4</v>
      </c>
      <c r="L89" s="5">
        <v>32</v>
      </c>
      <c r="M89" s="11"/>
      <c r="N89" s="11">
        <v>-4</v>
      </c>
      <c r="O89" s="11">
        <v>0</v>
      </c>
      <c r="P89" s="5">
        <v>30</v>
      </c>
      <c r="Q89" s="5">
        <v>60</v>
      </c>
      <c r="R89" s="14">
        <v>1</v>
      </c>
      <c r="S89" s="14">
        <v>30</v>
      </c>
      <c r="T89" s="14">
        <v>30</v>
      </c>
      <c r="U89" s="14">
        <v>5</v>
      </c>
      <c r="V89" s="14">
        <f t="shared" si="14"/>
        <v>-55</v>
      </c>
      <c r="W89" s="14">
        <f t="shared" si="15"/>
        <v>5</v>
      </c>
      <c r="X89" s="5">
        <v>30</v>
      </c>
      <c r="Y89" s="5">
        <v>45</v>
      </c>
      <c r="Z89" s="14">
        <v>1</v>
      </c>
      <c r="AA89" s="14">
        <v>30</v>
      </c>
      <c r="AB89" s="16">
        <v>30</v>
      </c>
      <c r="AC89" s="16">
        <v>4</v>
      </c>
      <c r="AD89" s="14">
        <f t="shared" si="16"/>
        <v>-41</v>
      </c>
      <c r="AE89" s="14">
        <f t="shared" si="17"/>
        <v>4</v>
      </c>
      <c r="AF89" s="14">
        <f t="shared" si="18"/>
        <v>242</v>
      </c>
      <c r="AG89" s="14">
        <f t="shared" si="19"/>
        <v>109</v>
      </c>
      <c r="AH89" s="14"/>
      <c r="AI89" s="14">
        <f t="shared" si="21"/>
        <v>133</v>
      </c>
      <c r="AJ89" s="19"/>
      <c r="AK89" s="19"/>
    </row>
    <row r="90" customHeight="1" spans="1:37">
      <c r="A90" s="8">
        <v>88</v>
      </c>
      <c r="B90" s="9">
        <v>738</v>
      </c>
      <c r="C90" s="9" t="s">
        <v>126</v>
      </c>
      <c r="D90" s="9" t="s">
        <v>11</v>
      </c>
      <c r="E90" s="5">
        <v>3</v>
      </c>
      <c r="F90" s="5">
        <v>150</v>
      </c>
      <c r="G90" s="10">
        <v>2</v>
      </c>
      <c r="H90" s="5"/>
      <c r="I90" s="5">
        <v>-1</v>
      </c>
      <c r="J90" s="5">
        <v>100</v>
      </c>
      <c r="K90" s="5">
        <v>10</v>
      </c>
      <c r="L90" s="5">
        <v>80</v>
      </c>
      <c r="M90" s="11"/>
      <c r="N90" s="11">
        <v>-10</v>
      </c>
      <c r="O90" s="11">
        <v>0</v>
      </c>
      <c r="P90" s="5">
        <v>30</v>
      </c>
      <c r="Q90" s="5">
        <v>60</v>
      </c>
      <c r="R90" s="14">
        <v>1</v>
      </c>
      <c r="S90" s="14">
        <v>30</v>
      </c>
      <c r="T90" s="14">
        <v>30</v>
      </c>
      <c r="U90" s="14">
        <v>14</v>
      </c>
      <c r="V90" s="14">
        <f t="shared" si="14"/>
        <v>-46</v>
      </c>
      <c r="W90" s="14">
        <f t="shared" si="15"/>
        <v>14</v>
      </c>
      <c r="X90" s="5">
        <v>30</v>
      </c>
      <c r="Y90" s="5">
        <v>45</v>
      </c>
      <c r="Z90" s="14">
        <v>1</v>
      </c>
      <c r="AA90" s="14">
        <v>30</v>
      </c>
      <c r="AB90" s="16">
        <v>30</v>
      </c>
      <c r="AC90" s="16">
        <v>5</v>
      </c>
      <c r="AD90" s="14">
        <f t="shared" si="16"/>
        <v>-40</v>
      </c>
      <c r="AE90" s="14">
        <f t="shared" si="17"/>
        <v>5</v>
      </c>
      <c r="AF90" s="14">
        <f t="shared" si="18"/>
        <v>290</v>
      </c>
      <c r="AG90" s="14">
        <f t="shared" si="19"/>
        <v>119</v>
      </c>
      <c r="AH90" s="14"/>
      <c r="AI90" s="14">
        <f t="shared" si="21"/>
        <v>171</v>
      </c>
      <c r="AJ90" s="19"/>
      <c r="AK90" s="19"/>
    </row>
    <row r="91" customHeight="1" spans="1:37">
      <c r="A91" s="8">
        <v>89</v>
      </c>
      <c r="B91" s="9">
        <v>740</v>
      </c>
      <c r="C91" s="9" t="s">
        <v>127</v>
      </c>
      <c r="D91" s="9" t="s">
        <v>10</v>
      </c>
      <c r="E91" s="5">
        <v>3</v>
      </c>
      <c r="F91" s="5">
        <v>150</v>
      </c>
      <c r="G91" s="10">
        <v>6</v>
      </c>
      <c r="H91" s="5"/>
      <c r="I91" s="5">
        <v>3</v>
      </c>
      <c r="J91" s="5">
        <v>300</v>
      </c>
      <c r="K91" s="5">
        <v>11</v>
      </c>
      <c r="L91" s="5">
        <v>88</v>
      </c>
      <c r="M91" s="11"/>
      <c r="N91" s="11">
        <v>-11</v>
      </c>
      <c r="O91" s="11">
        <v>0</v>
      </c>
      <c r="P91" s="5">
        <v>30</v>
      </c>
      <c r="Q91" s="5">
        <v>60</v>
      </c>
      <c r="R91" s="14">
        <v>2</v>
      </c>
      <c r="S91" s="14">
        <v>60</v>
      </c>
      <c r="T91" s="14">
        <v>120</v>
      </c>
      <c r="U91" s="14">
        <v>6</v>
      </c>
      <c r="V91" s="14">
        <f t="shared" si="14"/>
        <v>-54</v>
      </c>
      <c r="W91" s="14">
        <f t="shared" si="15"/>
        <v>6</v>
      </c>
      <c r="X91" s="5">
        <v>30</v>
      </c>
      <c r="Y91" s="5">
        <v>45</v>
      </c>
      <c r="Z91" s="14">
        <v>2</v>
      </c>
      <c r="AA91" s="14">
        <v>45</v>
      </c>
      <c r="AB91" s="14">
        <v>90</v>
      </c>
      <c r="AC91" s="16">
        <v>7</v>
      </c>
      <c r="AD91" s="14">
        <f t="shared" si="16"/>
        <v>-38</v>
      </c>
      <c r="AE91" s="14">
        <f t="shared" si="17"/>
        <v>7</v>
      </c>
      <c r="AF91" s="14">
        <f t="shared" si="18"/>
        <v>448</v>
      </c>
      <c r="AG91" s="14">
        <f t="shared" si="19"/>
        <v>313</v>
      </c>
      <c r="AH91" s="14"/>
      <c r="AI91" s="14">
        <f t="shared" si="21"/>
        <v>135</v>
      </c>
      <c r="AJ91" s="19"/>
      <c r="AK91" s="19"/>
    </row>
    <row r="92" customHeight="1" spans="1:37">
      <c r="A92" s="8">
        <v>90</v>
      </c>
      <c r="B92" s="9">
        <v>570</v>
      </c>
      <c r="C92" s="9" t="s">
        <v>128</v>
      </c>
      <c r="D92" s="9" t="s">
        <v>13</v>
      </c>
      <c r="E92" s="5">
        <v>3</v>
      </c>
      <c r="F92" s="5">
        <v>150</v>
      </c>
      <c r="G92" s="10">
        <v>1</v>
      </c>
      <c r="H92" s="5"/>
      <c r="I92" s="5">
        <v>-2</v>
      </c>
      <c r="J92" s="5">
        <v>50</v>
      </c>
      <c r="K92" s="5">
        <v>15</v>
      </c>
      <c r="L92" s="5">
        <v>120</v>
      </c>
      <c r="M92" s="11">
        <v>12</v>
      </c>
      <c r="N92" s="11">
        <v>-3</v>
      </c>
      <c r="O92" s="11">
        <v>96</v>
      </c>
      <c r="P92" s="5">
        <v>30</v>
      </c>
      <c r="Q92" s="5">
        <v>60</v>
      </c>
      <c r="R92" s="14">
        <v>1</v>
      </c>
      <c r="S92" s="14">
        <v>30</v>
      </c>
      <c r="T92" s="14">
        <v>30</v>
      </c>
      <c r="U92" s="14">
        <v>38</v>
      </c>
      <c r="V92" s="14">
        <f t="shared" si="14"/>
        <v>-22</v>
      </c>
      <c r="W92" s="14">
        <f t="shared" si="15"/>
        <v>38</v>
      </c>
      <c r="X92" s="5">
        <v>30</v>
      </c>
      <c r="Y92" s="5">
        <v>45</v>
      </c>
      <c r="Z92" s="14">
        <v>1</v>
      </c>
      <c r="AA92" s="14">
        <v>30</v>
      </c>
      <c r="AB92" s="16">
        <v>30</v>
      </c>
      <c r="AC92" s="16">
        <v>11</v>
      </c>
      <c r="AD92" s="14">
        <f t="shared" si="16"/>
        <v>-34</v>
      </c>
      <c r="AE92" s="14">
        <f t="shared" si="17"/>
        <v>11</v>
      </c>
      <c r="AF92" s="14">
        <f t="shared" si="18"/>
        <v>330</v>
      </c>
      <c r="AG92" s="14">
        <f t="shared" si="19"/>
        <v>195</v>
      </c>
      <c r="AH92" s="14"/>
      <c r="AI92" s="14">
        <f t="shared" si="21"/>
        <v>135</v>
      </c>
      <c r="AJ92" s="19"/>
      <c r="AK92" s="19"/>
    </row>
    <row r="93" customHeight="1" spans="1:37">
      <c r="A93" s="8">
        <v>91</v>
      </c>
      <c r="B93" s="9">
        <v>704</v>
      </c>
      <c r="C93" s="9" t="s">
        <v>129</v>
      </c>
      <c r="D93" s="9" t="s">
        <v>11</v>
      </c>
      <c r="E93" s="5">
        <v>3</v>
      </c>
      <c r="F93" s="5">
        <v>150</v>
      </c>
      <c r="G93" s="10">
        <v>7</v>
      </c>
      <c r="H93" s="5"/>
      <c r="I93" s="5">
        <v>4</v>
      </c>
      <c r="J93" s="5">
        <v>350</v>
      </c>
      <c r="K93" s="5">
        <v>4</v>
      </c>
      <c r="L93" s="5">
        <v>32</v>
      </c>
      <c r="M93" s="11">
        <v>48</v>
      </c>
      <c r="N93" s="11">
        <v>44</v>
      </c>
      <c r="O93" s="11">
        <v>384</v>
      </c>
      <c r="P93" s="5">
        <v>30</v>
      </c>
      <c r="Q93" s="5">
        <v>60</v>
      </c>
      <c r="R93" s="14">
        <v>1</v>
      </c>
      <c r="S93" s="14">
        <v>30</v>
      </c>
      <c r="T93" s="14">
        <v>30</v>
      </c>
      <c r="U93" s="14">
        <v>27</v>
      </c>
      <c r="V93" s="14">
        <f t="shared" si="14"/>
        <v>-33</v>
      </c>
      <c r="W93" s="14">
        <f t="shared" si="15"/>
        <v>27</v>
      </c>
      <c r="X93" s="5">
        <v>30</v>
      </c>
      <c r="Y93" s="5">
        <v>45</v>
      </c>
      <c r="Z93" s="14">
        <v>1</v>
      </c>
      <c r="AA93" s="14">
        <v>30</v>
      </c>
      <c r="AB93" s="16">
        <v>30</v>
      </c>
      <c r="AC93" s="16">
        <v>23</v>
      </c>
      <c r="AD93" s="14">
        <f t="shared" si="16"/>
        <v>-22</v>
      </c>
      <c r="AE93" s="14">
        <f t="shared" si="17"/>
        <v>23</v>
      </c>
      <c r="AF93" s="14">
        <f t="shared" si="18"/>
        <v>242</v>
      </c>
      <c r="AG93" s="14">
        <f t="shared" si="19"/>
        <v>784</v>
      </c>
      <c r="AH93" s="14">
        <f>AG93-AF93</f>
        <v>542</v>
      </c>
      <c r="AI93" s="14"/>
      <c r="AJ93" s="19"/>
      <c r="AK93" s="19"/>
    </row>
    <row r="94" customHeight="1" spans="1:37">
      <c r="A94" s="8">
        <v>92</v>
      </c>
      <c r="B94" s="9">
        <v>102564</v>
      </c>
      <c r="C94" s="9" t="s">
        <v>130</v>
      </c>
      <c r="D94" s="9" t="s">
        <v>7</v>
      </c>
      <c r="E94" s="5">
        <v>3</v>
      </c>
      <c r="F94" s="5">
        <v>150</v>
      </c>
      <c r="G94" s="10">
        <v>3</v>
      </c>
      <c r="H94" s="5"/>
      <c r="I94" s="5">
        <v>0</v>
      </c>
      <c r="J94" s="5">
        <v>150</v>
      </c>
      <c r="K94" s="5">
        <v>4</v>
      </c>
      <c r="L94" s="5">
        <v>32</v>
      </c>
      <c r="M94" s="11">
        <v>3</v>
      </c>
      <c r="N94" s="11">
        <v>-1</v>
      </c>
      <c r="O94" s="11">
        <v>24</v>
      </c>
      <c r="P94" s="5">
        <v>30</v>
      </c>
      <c r="Q94" s="5">
        <v>60</v>
      </c>
      <c r="R94" s="14">
        <v>1</v>
      </c>
      <c r="S94" s="14">
        <v>30</v>
      </c>
      <c r="T94" s="14">
        <v>30</v>
      </c>
      <c r="U94" s="14">
        <v>20</v>
      </c>
      <c r="V94" s="14">
        <f t="shared" si="14"/>
        <v>-40</v>
      </c>
      <c r="W94" s="14">
        <f t="shared" si="15"/>
        <v>20</v>
      </c>
      <c r="X94" s="5">
        <v>30</v>
      </c>
      <c r="Y94" s="5">
        <v>45</v>
      </c>
      <c r="Z94" s="14">
        <v>1</v>
      </c>
      <c r="AA94" s="14">
        <v>30</v>
      </c>
      <c r="AB94" s="16">
        <v>30</v>
      </c>
      <c r="AC94" s="16">
        <v>9</v>
      </c>
      <c r="AD94" s="14">
        <f t="shared" si="16"/>
        <v>-36</v>
      </c>
      <c r="AE94" s="14">
        <f t="shared" si="17"/>
        <v>9</v>
      </c>
      <c r="AF94" s="14">
        <f t="shared" si="18"/>
        <v>242</v>
      </c>
      <c r="AG94" s="14">
        <f t="shared" si="19"/>
        <v>203</v>
      </c>
      <c r="AH94" s="14"/>
      <c r="AI94" s="14">
        <f t="shared" ref="AI94:AI110" si="22">AF94-AG94</f>
        <v>39</v>
      </c>
      <c r="AJ94" s="19"/>
      <c r="AK94" s="19"/>
    </row>
    <row r="95" customHeight="1" spans="1:37">
      <c r="A95" s="8">
        <v>93</v>
      </c>
      <c r="B95" s="9">
        <v>710</v>
      </c>
      <c r="C95" s="9" t="s">
        <v>131</v>
      </c>
      <c r="D95" s="9" t="s">
        <v>11</v>
      </c>
      <c r="E95" s="5">
        <v>3</v>
      </c>
      <c r="F95" s="5">
        <v>150</v>
      </c>
      <c r="G95" s="10">
        <v>1</v>
      </c>
      <c r="H95" s="5"/>
      <c r="I95" s="5">
        <v>-2</v>
      </c>
      <c r="J95" s="5">
        <v>50</v>
      </c>
      <c r="K95" s="5">
        <v>4</v>
      </c>
      <c r="L95" s="5">
        <v>32</v>
      </c>
      <c r="M95" s="11">
        <v>12</v>
      </c>
      <c r="N95" s="11">
        <v>8</v>
      </c>
      <c r="O95" s="11">
        <v>96</v>
      </c>
      <c r="P95" s="5">
        <v>30</v>
      </c>
      <c r="Q95" s="5">
        <v>60</v>
      </c>
      <c r="R95" s="14">
        <v>2</v>
      </c>
      <c r="S95" s="14">
        <v>60</v>
      </c>
      <c r="T95" s="14">
        <v>120</v>
      </c>
      <c r="U95" s="14">
        <v>5</v>
      </c>
      <c r="V95" s="14">
        <f t="shared" si="14"/>
        <v>-55</v>
      </c>
      <c r="W95" s="14">
        <f t="shared" si="15"/>
        <v>5</v>
      </c>
      <c r="X95" s="5">
        <v>30</v>
      </c>
      <c r="Y95" s="5">
        <v>45</v>
      </c>
      <c r="Z95" s="14">
        <v>2</v>
      </c>
      <c r="AA95" s="14">
        <v>45</v>
      </c>
      <c r="AB95" s="14">
        <v>90</v>
      </c>
      <c r="AC95" s="16">
        <v>17</v>
      </c>
      <c r="AD95" s="14">
        <f t="shared" si="16"/>
        <v>-28</v>
      </c>
      <c r="AE95" s="14">
        <f t="shared" si="17"/>
        <v>17</v>
      </c>
      <c r="AF95" s="14">
        <f t="shared" si="18"/>
        <v>392</v>
      </c>
      <c r="AG95" s="14">
        <f t="shared" si="19"/>
        <v>168</v>
      </c>
      <c r="AH95" s="14"/>
      <c r="AI95" s="14">
        <f t="shared" si="22"/>
        <v>224</v>
      </c>
      <c r="AJ95" s="19"/>
      <c r="AK95" s="19"/>
    </row>
    <row r="96" customHeight="1" spans="1:37">
      <c r="A96" s="8">
        <v>94</v>
      </c>
      <c r="B96" s="9">
        <v>104430</v>
      </c>
      <c r="C96" s="9" t="s">
        <v>132</v>
      </c>
      <c r="D96" s="9" t="s">
        <v>10</v>
      </c>
      <c r="E96" s="5">
        <v>3</v>
      </c>
      <c r="F96" s="5">
        <v>150</v>
      </c>
      <c r="G96" s="10">
        <v>1</v>
      </c>
      <c r="H96" s="5"/>
      <c r="I96" s="5">
        <v>-2</v>
      </c>
      <c r="J96" s="5">
        <v>50</v>
      </c>
      <c r="K96" s="5">
        <v>10</v>
      </c>
      <c r="L96" s="5">
        <v>80</v>
      </c>
      <c r="M96" s="11">
        <v>13</v>
      </c>
      <c r="N96" s="11">
        <v>3</v>
      </c>
      <c r="O96" s="11">
        <v>104</v>
      </c>
      <c r="P96" s="5">
        <v>30</v>
      </c>
      <c r="Q96" s="5">
        <v>60</v>
      </c>
      <c r="R96" s="14">
        <v>2</v>
      </c>
      <c r="S96" s="14">
        <v>60</v>
      </c>
      <c r="T96" s="14">
        <v>120</v>
      </c>
      <c r="U96" s="14">
        <v>5</v>
      </c>
      <c r="V96" s="14">
        <f t="shared" si="14"/>
        <v>-55</v>
      </c>
      <c r="W96" s="14">
        <f t="shared" si="15"/>
        <v>5</v>
      </c>
      <c r="X96" s="5">
        <v>30</v>
      </c>
      <c r="Y96" s="5">
        <v>45</v>
      </c>
      <c r="Z96" s="14">
        <v>2</v>
      </c>
      <c r="AA96" s="14">
        <v>45</v>
      </c>
      <c r="AB96" s="14">
        <v>90</v>
      </c>
      <c r="AC96" s="16">
        <v>9</v>
      </c>
      <c r="AD96" s="14">
        <f t="shared" si="16"/>
        <v>-36</v>
      </c>
      <c r="AE96" s="14">
        <f t="shared" si="17"/>
        <v>9</v>
      </c>
      <c r="AF96" s="14">
        <f t="shared" si="18"/>
        <v>440</v>
      </c>
      <c r="AG96" s="14">
        <f t="shared" si="19"/>
        <v>168</v>
      </c>
      <c r="AH96" s="14"/>
      <c r="AI96" s="14">
        <f t="shared" si="22"/>
        <v>272</v>
      </c>
      <c r="AJ96" s="19"/>
      <c r="AK96" s="19"/>
    </row>
    <row r="97" customHeight="1" spans="1:37">
      <c r="A97" s="8">
        <v>95</v>
      </c>
      <c r="B97" s="9">
        <v>351</v>
      </c>
      <c r="C97" s="9" t="s">
        <v>133</v>
      </c>
      <c r="D97" s="9" t="s">
        <v>11</v>
      </c>
      <c r="E97" s="5">
        <v>3</v>
      </c>
      <c r="F97" s="5">
        <v>150</v>
      </c>
      <c r="G97" s="10">
        <v>4</v>
      </c>
      <c r="H97" s="5"/>
      <c r="I97" s="5">
        <v>1</v>
      </c>
      <c r="J97" s="5">
        <v>200</v>
      </c>
      <c r="K97" s="5">
        <v>4</v>
      </c>
      <c r="L97" s="5">
        <v>32</v>
      </c>
      <c r="M97" s="11">
        <v>0</v>
      </c>
      <c r="N97" s="11">
        <v>-4</v>
      </c>
      <c r="O97" s="11">
        <v>0</v>
      </c>
      <c r="P97" s="5">
        <v>30</v>
      </c>
      <c r="Q97" s="5">
        <v>60</v>
      </c>
      <c r="R97" s="14">
        <v>2</v>
      </c>
      <c r="S97" s="14">
        <v>60</v>
      </c>
      <c r="T97" s="14">
        <v>120</v>
      </c>
      <c r="U97" s="14">
        <v>18</v>
      </c>
      <c r="V97" s="14">
        <f t="shared" si="14"/>
        <v>-42</v>
      </c>
      <c r="W97" s="14">
        <f t="shared" si="15"/>
        <v>18</v>
      </c>
      <c r="X97" s="5">
        <v>30</v>
      </c>
      <c r="Y97" s="5">
        <v>45</v>
      </c>
      <c r="Z97" s="14">
        <v>2</v>
      </c>
      <c r="AA97" s="14">
        <v>45</v>
      </c>
      <c r="AB97" s="14">
        <v>90</v>
      </c>
      <c r="AC97" s="16">
        <v>1</v>
      </c>
      <c r="AD97" s="14">
        <f t="shared" si="16"/>
        <v>-44</v>
      </c>
      <c r="AE97" s="14">
        <f t="shared" si="17"/>
        <v>1</v>
      </c>
      <c r="AF97" s="14">
        <f t="shared" si="18"/>
        <v>392</v>
      </c>
      <c r="AG97" s="14">
        <f t="shared" si="19"/>
        <v>219</v>
      </c>
      <c r="AH97" s="14"/>
      <c r="AI97" s="14">
        <f t="shared" si="22"/>
        <v>173</v>
      </c>
      <c r="AJ97" s="19"/>
      <c r="AK97" s="19"/>
    </row>
    <row r="98" customHeight="1" spans="1:37">
      <c r="A98" s="8">
        <v>96</v>
      </c>
      <c r="B98" s="9">
        <v>308</v>
      </c>
      <c r="C98" s="9" t="s">
        <v>134</v>
      </c>
      <c r="D98" s="9" t="s">
        <v>6</v>
      </c>
      <c r="E98" s="5">
        <v>5</v>
      </c>
      <c r="F98" s="5">
        <v>250</v>
      </c>
      <c r="G98" s="10"/>
      <c r="H98" s="5"/>
      <c r="I98" s="5">
        <v>-5</v>
      </c>
      <c r="J98" s="5">
        <v>0</v>
      </c>
      <c r="K98" s="5">
        <v>6</v>
      </c>
      <c r="L98" s="5">
        <v>48</v>
      </c>
      <c r="M98" s="11">
        <v>13</v>
      </c>
      <c r="N98" s="11">
        <v>7</v>
      </c>
      <c r="O98" s="11">
        <v>104</v>
      </c>
      <c r="P98" s="5">
        <v>30</v>
      </c>
      <c r="Q98" s="5">
        <v>60</v>
      </c>
      <c r="R98" s="14">
        <v>1</v>
      </c>
      <c r="S98" s="14">
        <v>30</v>
      </c>
      <c r="T98" s="14">
        <v>30</v>
      </c>
      <c r="U98" s="14">
        <v>15</v>
      </c>
      <c r="V98" s="14">
        <f t="shared" si="14"/>
        <v>-45</v>
      </c>
      <c r="W98" s="14">
        <f t="shared" si="15"/>
        <v>15</v>
      </c>
      <c r="X98" s="5">
        <v>30</v>
      </c>
      <c r="Y98" s="5">
        <v>45</v>
      </c>
      <c r="Z98" s="14">
        <v>1</v>
      </c>
      <c r="AA98" s="14">
        <v>30</v>
      </c>
      <c r="AB98" s="16">
        <v>30</v>
      </c>
      <c r="AC98" s="16">
        <v>7</v>
      </c>
      <c r="AD98" s="14">
        <f t="shared" si="16"/>
        <v>-38</v>
      </c>
      <c r="AE98" s="14">
        <f t="shared" si="17"/>
        <v>7</v>
      </c>
      <c r="AF98" s="14">
        <f t="shared" si="18"/>
        <v>358</v>
      </c>
      <c r="AG98" s="14">
        <f t="shared" si="19"/>
        <v>126</v>
      </c>
      <c r="AH98" s="14"/>
      <c r="AI98" s="14">
        <f t="shared" si="22"/>
        <v>232</v>
      </c>
      <c r="AJ98" s="19"/>
      <c r="AK98" s="19"/>
    </row>
    <row r="99" customHeight="1" spans="1:37">
      <c r="A99" s="8">
        <v>97</v>
      </c>
      <c r="B99" s="9">
        <v>733</v>
      </c>
      <c r="C99" s="9" t="s">
        <v>135</v>
      </c>
      <c r="D99" s="9" t="s">
        <v>10</v>
      </c>
      <c r="E99" s="5">
        <v>3</v>
      </c>
      <c r="F99" s="5">
        <v>150</v>
      </c>
      <c r="G99" s="10">
        <v>1</v>
      </c>
      <c r="H99" s="5"/>
      <c r="I99" s="5">
        <v>-2</v>
      </c>
      <c r="J99" s="5">
        <v>50</v>
      </c>
      <c r="K99" s="5">
        <v>4</v>
      </c>
      <c r="L99" s="5">
        <v>32</v>
      </c>
      <c r="M99" s="11">
        <v>12</v>
      </c>
      <c r="N99" s="11">
        <v>8</v>
      </c>
      <c r="O99" s="11">
        <v>96</v>
      </c>
      <c r="P99" s="5">
        <v>30</v>
      </c>
      <c r="Q99" s="5">
        <v>60</v>
      </c>
      <c r="R99" s="14">
        <v>2</v>
      </c>
      <c r="S99" s="14">
        <v>60</v>
      </c>
      <c r="T99" s="14">
        <v>120</v>
      </c>
      <c r="U99" s="14">
        <v>25</v>
      </c>
      <c r="V99" s="14">
        <f t="shared" si="14"/>
        <v>-35</v>
      </c>
      <c r="W99" s="14">
        <f t="shared" si="15"/>
        <v>25</v>
      </c>
      <c r="X99" s="5">
        <v>30</v>
      </c>
      <c r="Y99" s="5">
        <v>45</v>
      </c>
      <c r="Z99" s="14">
        <v>2</v>
      </c>
      <c r="AA99" s="14">
        <v>45</v>
      </c>
      <c r="AB99" s="14">
        <v>90</v>
      </c>
      <c r="AC99" s="16">
        <v>15</v>
      </c>
      <c r="AD99" s="14">
        <f t="shared" si="16"/>
        <v>-30</v>
      </c>
      <c r="AE99" s="14">
        <f t="shared" si="17"/>
        <v>15</v>
      </c>
      <c r="AF99" s="14">
        <f t="shared" si="18"/>
        <v>392</v>
      </c>
      <c r="AG99" s="14">
        <f t="shared" si="19"/>
        <v>186</v>
      </c>
      <c r="AH99" s="14"/>
      <c r="AI99" s="14">
        <f t="shared" si="22"/>
        <v>206</v>
      </c>
      <c r="AJ99" s="19"/>
      <c r="AK99" s="19"/>
    </row>
    <row r="100" customHeight="1" spans="1:37">
      <c r="A100" s="8">
        <v>98</v>
      </c>
      <c r="B100" s="9">
        <v>727</v>
      </c>
      <c r="C100" s="9" t="s">
        <v>136</v>
      </c>
      <c r="D100" s="9" t="s">
        <v>14</v>
      </c>
      <c r="E100" s="5">
        <v>3</v>
      </c>
      <c r="F100" s="5">
        <v>150</v>
      </c>
      <c r="G100" s="10">
        <v>5</v>
      </c>
      <c r="H100" s="5"/>
      <c r="I100" s="5">
        <v>2</v>
      </c>
      <c r="J100" s="5">
        <v>250</v>
      </c>
      <c r="K100" s="5">
        <v>4</v>
      </c>
      <c r="L100" s="5">
        <v>32</v>
      </c>
      <c r="M100" s="11">
        <v>3</v>
      </c>
      <c r="N100" s="11">
        <v>-1</v>
      </c>
      <c r="O100" s="11">
        <v>24</v>
      </c>
      <c r="P100" s="5">
        <v>30</v>
      </c>
      <c r="Q100" s="5">
        <v>60</v>
      </c>
      <c r="R100" s="14">
        <v>1</v>
      </c>
      <c r="S100" s="14">
        <v>30</v>
      </c>
      <c r="T100" s="14">
        <v>30</v>
      </c>
      <c r="U100" s="14">
        <v>9</v>
      </c>
      <c r="V100" s="14">
        <f t="shared" ref="V100:V143" si="23">U100-Q100</f>
        <v>-51</v>
      </c>
      <c r="W100" s="14">
        <f t="shared" ref="W100:W143" si="24">U100*1</f>
        <v>9</v>
      </c>
      <c r="X100" s="5">
        <v>30</v>
      </c>
      <c r="Y100" s="5">
        <v>45</v>
      </c>
      <c r="Z100" s="14">
        <v>2</v>
      </c>
      <c r="AA100" s="14">
        <v>45</v>
      </c>
      <c r="AB100" s="14">
        <v>90</v>
      </c>
      <c r="AC100" s="16">
        <v>10</v>
      </c>
      <c r="AD100" s="14">
        <f t="shared" ref="AD100:AD143" si="25">AC100-Y100</f>
        <v>-35</v>
      </c>
      <c r="AE100" s="14">
        <f t="shared" si="17"/>
        <v>10</v>
      </c>
      <c r="AF100" s="14">
        <f t="shared" ref="AF100:AF143" si="26">F100+L100+T100+AB100</f>
        <v>302</v>
      </c>
      <c r="AG100" s="14">
        <f t="shared" ref="AG100:AG143" si="27">J100+O100+W100+AE100</f>
        <v>293</v>
      </c>
      <c r="AH100" s="14"/>
      <c r="AI100" s="14">
        <f t="shared" si="22"/>
        <v>9</v>
      </c>
      <c r="AJ100" s="19"/>
      <c r="AK100" s="19"/>
    </row>
    <row r="101" customHeight="1" spans="1:37">
      <c r="A101" s="8">
        <v>99</v>
      </c>
      <c r="B101" s="9">
        <v>115971</v>
      </c>
      <c r="C101" s="9" t="s">
        <v>137</v>
      </c>
      <c r="D101" s="9" t="s">
        <v>14</v>
      </c>
      <c r="E101" s="5">
        <v>3</v>
      </c>
      <c r="F101" s="5">
        <v>150</v>
      </c>
      <c r="G101" s="10">
        <v>2</v>
      </c>
      <c r="H101" s="5"/>
      <c r="I101" s="5">
        <v>-1</v>
      </c>
      <c r="J101" s="5">
        <v>100</v>
      </c>
      <c r="K101" s="5">
        <v>4</v>
      </c>
      <c r="L101" s="5">
        <v>32</v>
      </c>
      <c r="M101" s="11"/>
      <c r="N101" s="11">
        <v>-4</v>
      </c>
      <c r="O101" s="11">
        <v>0</v>
      </c>
      <c r="P101" s="5">
        <v>30</v>
      </c>
      <c r="Q101" s="5">
        <v>60</v>
      </c>
      <c r="R101" s="14">
        <v>1</v>
      </c>
      <c r="S101" s="14">
        <v>30</v>
      </c>
      <c r="T101" s="14">
        <v>30</v>
      </c>
      <c r="U101" s="14">
        <v>19</v>
      </c>
      <c r="V101" s="14">
        <f t="shared" si="23"/>
        <v>-41</v>
      </c>
      <c r="W101" s="14">
        <f t="shared" si="24"/>
        <v>19</v>
      </c>
      <c r="X101" s="5">
        <v>30</v>
      </c>
      <c r="Y101" s="5">
        <v>45</v>
      </c>
      <c r="Z101" s="14">
        <v>2</v>
      </c>
      <c r="AA101" s="14">
        <v>45</v>
      </c>
      <c r="AB101" s="14">
        <v>90</v>
      </c>
      <c r="AC101" s="16">
        <v>7</v>
      </c>
      <c r="AD101" s="14">
        <f t="shared" si="25"/>
        <v>-38</v>
      </c>
      <c r="AE101" s="14">
        <f t="shared" si="17"/>
        <v>7</v>
      </c>
      <c r="AF101" s="14">
        <f t="shared" si="26"/>
        <v>302</v>
      </c>
      <c r="AG101" s="14">
        <f t="shared" si="27"/>
        <v>126</v>
      </c>
      <c r="AH101" s="14"/>
      <c r="AI101" s="14">
        <f t="shared" si="22"/>
        <v>176</v>
      </c>
      <c r="AJ101" s="19"/>
      <c r="AK101" s="19"/>
    </row>
    <row r="102" customHeight="1" spans="1:37">
      <c r="A102" s="8">
        <v>100</v>
      </c>
      <c r="B102" s="9">
        <v>706</v>
      </c>
      <c r="C102" s="9" t="s">
        <v>138</v>
      </c>
      <c r="D102" s="9" t="s">
        <v>11</v>
      </c>
      <c r="E102" s="5">
        <v>3</v>
      </c>
      <c r="F102" s="5">
        <v>150</v>
      </c>
      <c r="G102" s="10"/>
      <c r="H102" s="5"/>
      <c r="I102" s="5">
        <v>-3</v>
      </c>
      <c r="J102" s="5">
        <v>0</v>
      </c>
      <c r="K102" s="5">
        <v>4</v>
      </c>
      <c r="L102" s="5">
        <v>32</v>
      </c>
      <c r="M102" s="11">
        <v>6</v>
      </c>
      <c r="N102" s="11">
        <v>2</v>
      </c>
      <c r="O102" s="11">
        <v>48</v>
      </c>
      <c r="P102" s="5">
        <v>30</v>
      </c>
      <c r="Q102" s="5">
        <v>60</v>
      </c>
      <c r="R102" s="14">
        <v>2</v>
      </c>
      <c r="S102" s="14">
        <v>60</v>
      </c>
      <c r="T102" s="14">
        <v>120</v>
      </c>
      <c r="U102" s="14">
        <v>25</v>
      </c>
      <c r="V102" s="14">
        <f t="shared" si="23"/>
        <v>-35</v>
      </c>
      <c r="W102" s="14">
        <f t="shared" si="24"/>
        <v>25</v>
      </c>
      <c r="X102" s="5">
        <v>30</v>
      </c>
      <c r="Y102" s="5">
        <v>45</v>
      </c>
      <c r="Z102" s="14">
        <v>2</v>
      </c>
      <c r="AA102" s="14">
        <v>45</v>
      </c>
      <c r="AB102" s="14">
        <v>90</v>
      </c>
      <c r="AC102" s="16">
        <v>15</v>
      </c>
      <c r="AD102" s="14">
        <f t="shared" si="25"/>
        <v>-30</v>
      </c>
      <c r="AE102" s="14">
        <f t="shared" si="17"/>
        <v>15</v>
      </c>
      <c r="AF102" s="14">
        <f t="shared" si="26"/>
        <v>392</v>
      </c>
      <c r="AG102" s="14">
        <f t="shared" si="27"/>
        <v>88</v>
      </c>
      <c r="AH102" s="14"/>
      <c r="AI102" s="14">
        <f t="shared" si="22"/>
        <v>304</v>
      </c>
      <c r="AJ102" s="19"/>
      <c r="AK102" s="19"/>
    </row>
    <row r="103" customHeight="1" spans="1:37">
      <c r="A103" s="8">
        <v>101</v>
      </c>
      <c r="B103" s="9">
        <v>573</v>
      </c>
      <c r="C103" s="9" t="s">
        <v>139</v>
      </c>
      <c r="D103" s="9" t="s">
        <v>10</v>
      </c>
      <c r="E103" s="5">
        <v>3</v>
      </c>
      <c r="F103" s="5">
        <v>150</v>
      </c>
      <c r="G103" s="10">
        <v>1</v>
      </c>
      <c r="H103" s="5"/>
      <c r="I103" s="5">
        <v>-2</v>
      </c>
      <c r="J103" s="5">
        <v>50</v>
      </c>
      <c r="K103" s="5">
        <v>4</v>
      </c>
      <c r="L103" s="5">
        <v>32</v>
      </c>
      <c r="M103" s="11">
        <v>4</v>
      </c>
      <c r="N103" s="11">
        <v>0</v>
      </c>
      <c r="O103" s="11">
        <v>32</v>
      </c>
      <c r="P103" s="5">
        <v>30</v>
      </c>
      <c r="Q103" s="5">
        <v>60</v>
      </c>
      <c r="R103" s="14">
        <v>1</v>
      </c>
      <c r="S103" s="14">
        <v>30</v>
      </c>
      <c r="T103" s="14">
        <v>30</v>
      </c>
      <c r="U103" s="14">
        <v>9</v>
      </c>
      <c r="V103" s="14">
        <f t="shared" si="23"/>
        <v>-51</v>
      </c>
      <c r="W103" s="14">
        <f t="shared" si="24"/>
        <v>9</v>
      </c>
      <c r="X103" s="5">
        <v>30</v>
      </c>
      <c r="Y103" s="5">
        <v>45</v>
      </c>
      <c r="Z103" s="14">
        <v>1</v>
      </c>
      <c r="AA103" s="14">
        <v>30</v>
      </c>
      <c r="AB103" s="16">
        <v>30</v>
      </c>
      <c r="AC103" s="16">
        <v>1</v>
      </c>
      <c r="AD103" s="14">
        <f t="shared" si="25"/>
        <v>-44</v>
      </c>
      <c r="AE103" s="14">
        <f t="shared" si="17"/>
        <v>1</v>
      </c>
      <c r="AF103" s="14">
        <f t="shared" si="26"/>
        <v>242</v>
      </c>
      <c r="AG103" s="14">
        <f t="shared" si="27"/>
        <v>92</v>
      </c>
      <c r="AH103" s="14"/>
      <c r="AI103" s="14">
        <f t="shared" si="22"/>
        <v>150</v>
      </c>
      <c r="AJ103" s="19"/>
      <c r="AK103" s="19"/>
    </row>
    <row r="104" customHeight="1" spans="1:37">
      <c r="A104" s="8">
        <v>102</v>
      </c>
      <c r="B104" s="9">
        <v>113025</v>
      </c>
      <c r="C104" s="9" t="s">
        <v>140</v>
      </c>
      <c r="D104" s="9" t="s">
        <v>13</v>
      </c>
      <c r="E104" s="5">
        <v>3</v>
      </c>
      <c r="F104" s="5">
        <v>150</v>
      </c>
      <c r="G104" s="10"/>
      <c r="H104" s="5"/>
      <c r="I104" s="5">
        <v>-3</v>
      </c>
      <c r="J104" s="5">
        <v>0</v>
      </c>
      <c r="K104" s="5">
        <v>4</v>
      </c>
      <c r="L104" s="5">
        <v>32</v>
      </c>
      <c r="M104" s="11">
        <v>2</v>
      </c>
      <c r="N104" s="11">
        <v>-2</v>
      </c>
      <c r="O104" s="11">
        <v>16</v>
      </c>
      <c r="P104" s="5">
        <v>30</v>
      </c>
      <c r="Q104" s="5">
        <v>60</v>
      </c>
      <c r="R104" s="14">
        <v>1</v>
      </c>
      <c r="S104" s="14">
        <v>30</v>
      </c>
      <c r="T104" s="14">
        <v>30</v>
      </c>
      <c r="U104" s="14">
        <v>7</v>
      </c>
      <c r="V104" s="14">
        <f t="shared" si="23"/>
        <v>-53</v>
      </c>
      <c r="W104" s="14">
        <f t="shared" si="24"/>
        <v>7</v>
      </c>
      <c r="X104" s="5">
        <v>30</v>
      </c>
      <c r="Y104" s="5">
        <v>45</v>
      </c>
      <c r="Z104" s="14">
        <v>1</v>
      </c>
      <c r="AA104" s="14">
        <v>30</v>
      </c>
      <c r="AB104" s="16">
        <v>30</v>
      </c>
      <c r="AC104" s="16">
        <v>4</v>
      </c>
      <c r="AD104" s="14">
        <f t="shared" si="25"/>
        <v>-41</v>
      </c>
      <c r="AE104" s="14">
        <f t="shared" si="17"/>
        <v>4</v>
      </c>
      <c r="AF104" s="14">
        <f t="shared" si="26"/>
        <v>242</v>
      </c>
      <c r="AG104" s="14">
        <f t="shared" si="27"/>
        <v>27</v>
      </c>
      <c r="AH104" s="14"/>
      <c r="AI104" s="14">
        <f t="shared" si="22"/>
        <v>215</v>
      </c>
      <c r="AJ104" s="19"/>
      <c r="AK104" s="19"/>
    </row>
    <row r="105" customHeight="1" spans="1:37">
      <c r="A105" s="8">
        <v>103</v>
      </c>
      <c r="B105" s="9">
        <v>713</v>
      </c>
      <c r="C105" s="9" t="s">
        <v>141</v>
      </c>
      <c r="D105" s="9" t="s">
        <v>11</v>
      </c>
      <c r="E105" s="5">
        <v>3</v>
      </c>
      <c r="F105" s="5">
        <v>150</v>
      </c>
      <c r="G105" s="10">
        <v>4</v>
      </c>
      <c r="H105" s="5"/>
      <c r="I105" s="5">
        <v>1</v>
      </c>
      <c r="J105" s="5">
        <v>200</v>
      </c>
      <c r="K105" s="5">
        <v>14</v>
      </c>
      <c r="L105" s="5">
        <v>112</v>
      </c>
      <c r="M105" s="11">
        <v>3</v>
      </c>
      <c r="N105" s="11">
        <v>-11</v>
      </c>
      <c r="O105" s="11">
        <v>24</v>
      </c>
      <c r="P105" s="5">
        <v>30</v>
      </c>
      <c r="Q105" s="5">
        <v>60</v>
      </c>
      <c r="R105" s="14">
        <v>2</v>
      </c>
      <c r="S105" s="14">
        <v>60</v>
      </c>
      <c r="T105" s="14">
        <v>120</v>
      </c>
      <c r="U105" s="14">
        <v>22</v>
      </c>
      <c r="V105" s="14">
        <f t="shared" si="23"/>
        <v>-38</v>
      </c>
      <c r="W105" s="14">
        <f t="shared" si="24"/>
        <v>22</v>
      </c>
      <c r="X105" s="5">
        <v>30</v>
      </c>
      <c r="Y105" s="5">
        <v>45</v>
      </c>
      <c r="Z105" s="14">
        <v>1</v>
      </c>
      <c r="AA105" s="14">
        <v>30</v>
      </c>
      <c r="AB105" s="16">
        <v>30</v>
      </c>
      <c r="AC105" s="16">
        <v>17</v>
      </c>
      <c r="AD105" s="14">
        <f t="shared" si="25"/>
        <v>-28</v>
      </c>
      <c r="AE105" s="14">
        <f t="shared" si="17"/>
        <v>17</v>
      </c>
      <c r="AF105" s="14">
        <f t="shared" si="26"/>
        <v>412</v>
      </c>
      <c r="AG105" s="14">
        <f t="shared" si="27"/>
        <v>263</v>
      </c>
      <c r="AH105" s="14"/>
      <c r="AI105" s="14">
        <f t="shared" si="22"/>
        <v>149</v>
      </c>
      <c r="AJ105" s="19"/>
      <c r="AK105" s="19"/>
    </row>
    <row r="106" customHeight="1" spans="1:37">
      <c r="A106" s="8">
        <v>104</v>
      </c>
      <c r="B106" s="9">
        <v>102479</v>
      </c>
      <c r="C106" s="9" t="s">
        <v>142</v>
      </c>
      <c r="D106" s="9" t="s">
        <v>8</v>
      </c>
      <c r="E106" s="5">
        <v>3</v>
      </c>
      <c r="F106" s="5">
        <v>150</v>
      </c>
      <c r="G106" s="10">
        <v>2</v>
      </c>
      <c r="H106" s="5"/>
      <c r="I106" s="5">
        <v>-1</v>
      </c>
      <c r="J106" s="5">
        <v>100</v>
      </c>
      <c r="K106" s="5">
        <v>4</v>
      </c>
      <c r="L106" s="5">
        <v>32</v>
      </c>
      <c r="M106" s="11">
        <v>12</v>
      </c>
      <c r="N106" s="11">
        <v>8</v>
      </c>
      <c r="O106" s="11">
        <v>96</v>
      </c>
      <c r="P106" s="5">
        <v>30</v>
      </c>
      <c r="Q106" s="5">
        <v>60</v>
      </c>
      <c r="R106" s="14">
        <v>1</v>
      </c>
      <c r="S106" s="14">
        <v>30</v>
      </c>
      <c r="T106" s="14">
        <v>30</v>
      </c>
      <c r="U106" s="14">
        <v>22</v>
      </c>
      <c r="V106" s="14">
        <f t="shared" si="23"/>
        <v>-38</v>
      </c>
      <c r="W106" s="14">
        <f t="shared" si="24"/>
        <v>22</v>
      </c>
      <c r="X106" s="5">
        <v>30</v>
      </c>
      <c r="Y106" s="5">
        <v>45</v>
      </c>
      <c r="Z106" s="14">
        <v>1</v>
      </c>
      <c r="AA106" s="14">
        <v>30</v>
      </c>
      <c r="AB106" s="16">
        <v>30</v>
      </c>
      <c r="AC106" s="16">
        <v>14</v>
      </c>
      <c r="AD106" s="14">
        <f t="shared" si="25"/>
        <v>-31</v>
      </c>
      <c r="AE106" s="14">
        <f t="shared" si="17"/>
        <v>14</v>
      </c>
      <c r="AF106" s="14">
        <f t="shared" si="26"/>
        <v>242</v>
      </c>
      <c r="AG106" s="14">
        <f t="shared" si="27"/>
        <v>232</v>
      </c>
      <c r="AH106" s="14"/>
      <c r="AI106" s="14">
        <f t="shared" si="22"/>
        <v>10</v>
      </c>
      <c r="AJ106" s="19"/>
      <c r="AK106" s="19"/>
    </row>
    <row r="107" customHeight="1" spans="1:37">
      <c r="A107" s="8">
        <v>105</v>
      </c>
      <c r="B107" s="9">
        <v>732</v>
      </c>
      <c r="C107" s="9" t="s">
        <v>143</v>
      </c>
      <c r="D107" s="9" t="s">
        <v>7</v>
      </c>
      <c r="E107" s="5">
        <v>3</v>
      </c>
      <c r="F107" s="5">
        <v>150</v>
      </c>
      <c r="G107" s="10">
        <v>2</v>
      </c>
      <c r="H107" s="5"/>
      <c r="I107" s="5">
        <v>-1</v>
      </c>
      <c r="J107" s="5">
        <v>100</v>
      </c>
      <c r="K107" s="5">
        <v>14</v>
      </c>
      <c r="L107" s="5">
        <v>112</v>
      </c>
      <c r="M107" s="11">
        <v>3</v>
      </c>
      <c r="N107" s="11">
        <v>-11</v>
      </c>
      <c r="O107" s="11">
        <v>24</v>
      </c>
      <c r="P107" s="5">
        <v>30</v>
      </c>
      <c r="Q107" s="5">
        <v>60</v>
      </c>
      <c r="R107" s="14">
        <v>1</v>
      </c>
      <c r="S107" s="14">
        <v>30</v>
      </c>
      <c r="T107" s="14">
        <v>30</v>
      </c>
      <c r="U107" s="14">
        <v>10</v>
      </c>
      <c r="V107" s="14">
        <f t="shared" si="23"/>
        <v>-50</v>
      </c>
      <c r="W107" s="14">
        <f t="shared" si="24"/>
        <v>10</v>
      </c>
      <c r="X107" s="5">
        <v>30</v>
      </c>
      <c r="Y107" s="5">
        <v>45</v>
      </c>
      <c r="Z107" s="14">
        <v>1</v>
      </c>
      <c r="AA107" s="14">
        <v>30</v>
      </c>
      <c r="AB107" s="16">
        <v>30</v>
      </c>
      <c r="AC107" s="16">
        <v>2</v>
      </c>
      <c r="AD107" s="14">
        <f t="shared" si="25"/>
        <v>-43</v>
      </c>
      <c r="AE107" s="14">
        <f t="shared" si="17"/>
        <v>2</v>
      </c>
      <c r="AF107" s="14">
        <f t="shared" si="26"/>
        <v>322</v>
      </c>
      <c r="AG107" s="14">
        <f t="shared" si="27"/>
        <v>136</v>
      </c>
      <c r="AH107" s="14"/>
      <c r="AI107" s="14">
        <f t="shared" si="22"/>
        <v>186</v>
      </c>
      <c r="AJ107" s="19"/>
      <c r="AK107" s="19"/>
    </row>
    <row r="108" customHeight="1" spans="1:37">
      <c r="A108" s="8">
        <v>106</v>
      </c>
      <c r="B108" s="9">
        <v>116482</v>
      </c>
      <c r="C108" s="9" t="s">
        <v>144</v>
      </c>
      <c r="D108" s="9" t="s">
        <v>8</v>
      </c>
      <c r="E108" s="5">
        <v>3</v>
      </c>
      <c r="F108" s="5">
        <v>150</v>
      </c>
      <c r="G108" s="10">
        <v>1</v>
      </c>
      <c r="H108" s="5"/>
      <c r="I108" s="5">
        <v>-2</v>
      </c>
      <c r="J108" s="5">
        <v>50</v>
      </c>
      <c r="K108" s="5">
        <v>12</v>
      </c>
      <c r="L108" s="5">
        <v>96</v>
      </c>
      <c r="M108" s="11">
        <v>9</v>
      </c>
      <c r="N108" s="11">
        <v>-3</v>
      </c>
      <c r="O108" s="11">
        <v>72</v>
      </c>
      <c r="P108" s="5">
        <v>30</v>
      </c>
      <c r="Q108" s="5">
        <v>60</v>
      </c>
      <c r="R108" s="14">
        <v>1</v>
      </c>
      <c r="S108" s="14">
        <v>30</v>
      </c>
      <c r="T108" s="14">
        <v>30</v>
      </c>
      <c r="U108" s="14">
        <v>17</v>
      </c>
      <c r="V108" s="14">
        <f t="shared" si="23"/>
        <v>-43</v>
      </c>
      <c r="W108" s="14">
        <f t="shared" si="24"/>
        <v>17</v>
      </c>
      <c r="X108" s="5">
        <v>30</v>
      </c>
      <c r="Y108" s="5">
        <v>45</v>
      </c>
      <c r="Z108" s="14">
        <v>1</v>
      </c>
      <c r="AA108" s="14">
        <v>30</v>
      </c>
      <c r="AB108" s="16">
        <v>30</v>
      </c>
      <c r="AC108" s="16">
        <v>21</v>
      </c>
      <c r="AD108" s="14">
        <f t="shared" si="25"/>
        <v>-24</v>
      </c>
      <c r="AE108" s="14">
        <f t="shared" si="17"/>
        <v>21</v>
      </c>
      <c r="AF108" s="14">
        <f t="shared" si="26"/>
        <v>306</v>
      </c>
      <c r="AG108" s="14">
        <f t="shared" si="27"/>
        <v>160</v>
      </c>
      <c r="AH108" s="14"/>
      <c r="AI108" s="14">
        <f t="shared" si="22"/>
        <v>146</v>
      </c>
      <c r="AJ108" s="19"/>
      <c r="AK108" s="19"/>
    </row>
    <row r="109" customHeight="1" spans="1:37">
      <c r="A109" s="8">
        <v>107</v>
      </c>
      <c r="B109" s="9">
        <v>113299</v>
      </c>
      <c r="C109" s="9" t="s">
        <v>145</v>
      </c>
      <c r="D109" s="9" t="s">
        <v>8</v>
      </c>
      <c r="E109" s="5">
        <v>3</v>
      </c>
      <c r="F109" s="5">
        <v>150</v>
      </c>
      <c r="G109" s="10">
        <v>2</v>
      </c>
      <c r="H109" s="5"/>
      <c r="I109" s="5">
        <v>-1</v>
      </c>
      <c r="J109" s="5">
        <v>100</v>
      </c>
      <c r="K109" s="5">
        <v>4</v>
      </c>
      <c r="L109" s="5">
        <v>32</v>
      </c>
      <c r="M109" s="11">
        <v>18</v>
      </c>
      <c r="N109" s="11">
        <v>14</v>
      </c>
      <c r="O109" s="11">
        <v>144</v>
      </c>
      <c r="P109" s="5">
        <v>30</v>
      </c>
      <c r="Q109" s="5">
        <v>60</v>
      </c>
      <c r="R109" s="14">
        <v>2</v>
      </c>
      <c r="S109" s="14">
        <v>60</v>
      </c>
      <c r="T109" s="14">
        <v>120</v>
      </c>
      <c r="U109" s="14">
        <v>14</v>
      </c>
      <c r="V109" s="14">
        <f t="shared" si="23"/>
        <v>-46</v>
      </c>
      <c r="W109" s="14">
        <f t="shared" si="24"/>
        <v>14</v>
      </c>
      <c r="X109" s="5">
        <v>30</v>
      </c>
      <c r="Y109" s="5">
        <v>45</v>
      </c>
      <c r="Z109" s="14">
        <v>2</v>
      </c>
      <c r="AA109" s="14">
        <v>45</v>
      </c>
      <c r="AB109" s="14">
        <v>90</v>
      </c>
      <c r="AC109" s="16">
        <v>32</v>
      </c>
      <c r="AD109" s="14">
        <f t="shared" si="25"/>
        <v>-13</v>
      </c>
      <c r="AE109" s="14">
        <f t="shared" si="17"/>
        <v>32</v>
      </c>
      <c r="AF109" s="14">
        <f t="shared" si="26"/>
        <v>392</v>
      </c>
      <c r="AG109" s="14">
        <f t="shared" si="27"/>
        <v>290</v>
      </c>
      <c r="AH109" s="14"/>
      <c r="AI109" s="14">
        <f t="shared" si="22"/>
        <v>102</v>
      </c>
      <c r="AJ109" s="19"/>
      <c r="AK109" s="19"/>
    </row>
    <row r="110" customHeight="1" spans="1:37">
      <c r="A110" s="8">
        <v>108</v>
      </c>
      <c r="B110" s="9">
        <v>720</v>
      </c>
      <c r="C110" s="9" t="s">
        <v>146</v>
      </c>
      <c r="D110" s="9" t="s">
        <v>7</v>
      </c>
      <c r="E110" s="5">
        <v>3</v>
      </c>
      <c r="F110" s="5">
        <v>150</v>
      </c>
      <c r="G110" s="10"/>
      <c r="H110" s="5"/>
      <c r="I110" s="5">
        <v>-3</v>
      </c>
      <c r="J110" s="5">
        <v>0</v>
      </c>
      <c r="K110" s="5">
        <v>17</v>
      </c>
      <c r="L110" s="5">
        <v>136</v>
      </c>
      <c r="M110" s="11">
        <v>12</v>
      </c>
      <c r="N110" s="11">
        <v>-5</v>
      </c>
      <c r="O110" s="11">
        <v>96</v>
      </c>
      <c r="P110" s="5">
        <v>30</v>
      </c>
      <c r="Q110" s="5">
        <v>60</v>
      </c>
      <c r="R110" s="14">
        <v>1</v>
      </c>
      <c r="S110" s="14">
        <v>30</v>
      </c>
      <c r="T110" s="14">
        <v>30</v>
      </c>
      <c r="U110" s="14">
        <v>18</v>
      </c>
      <c r="V110" s="14">
        <f t="shared" si="23"/>
        <v>-42</v>
      </c>
      <c r="W110" s="14">
        <f t="shared" si="24"/>
        <v>18</v>
      </c>
      <c r="X110" s="5">
        <v>30</v>
      </c>
      <c r="Y110" s="5">
        <v>45</v>
      </c>
      <c r="Z110" s="14">
        <v>1</v>
      </c>
      <c r="AA110" s="14">
        <v>30</v>
      </c>
      <c r="AB110" s="16">
        <v>30</v>
      </c>
      <c r="AC110" s="16">
        <v>28</v>
      </c>
      <c r="AD110" s="14">
        <f t="shared" si="25"/>
        <v>-17</v>
      </c>
      <c r="AE110" s="14">
        <f t="shared" si="17"/>
        <v>28</v>
      </c>
      <c r="AF110" s="14">
        <f t="shared" si="26"/>
        <v>346</v>
      </c>
      <c r="AG110" s="14">
        <f t="shared" si="27"/>
        <v>142</v>
      </c>
      <c r="AH110" s="14"/>
      <c r="AI110" s="14">
        <f t="shared" si="22"/>
        <v>204</v>
      </c>
      <c r="AJ110" s="19"/>
      <c r="AK110" s="19"/>
    </row>
    <row r="111" customHeight="1" spans="1:37">
      <c r="A111" s="8">
        <v>109</v>
      </c>
      <c r="B111" s="9">
        <v>112888</v>
      </c>
      <c r="C111" s="9" t="s">
        <v>147</v>
      </c>
      <c r="D111" s="9" t="s">
        <v>13</v>
      </c>
      <c r="E111" s="5">
        <v>3</v>
      </c>
      <c r="F111" s="5">
        <v>150</v>
      </c>
      <c r="G111" s="10">
        <v>6</v>
      </c>
      <c r="H111" s="5"/>
      <c r="I111" s="5">
        <v>3</v>
      </c>
      <c r="J111" s="5">
        <v>300</v>
      </c>
      <c r="K111" s="5">
        <v>4</v>
      </c>
      <c r="L111" s="5">
        <v>32</v>
      </c>
      <c r="M111" s="11">
        <v>18</v>
      </c>
      <c r="N111" s="11">
        <v>14</v>
      </c>
      <c r="O111" s="11">
        <v>144</v>
      </c>
      <c r="P111" s="5">
        <v>30</v>
      </c>
      <c r="Q111" s="5">
        <v>60</v>
      </c>
      <c r="R111" s="14">
        <v>1</v>
      </c>
      <c r="S111" s="14">
        <v>30</v>
      </c>
      <c r="T111" s="14">
        <v>30</v>
      </c>
      <c r="U111" s="14">
        <v>14</v>
      </c>
      <c r="V111" s="14">
        <f t="shared" si="23"/>
        <v>-46</v>
      </c>
      <c r="W111" s="14">
        <f t="shared" si="24"/>
        <v>14</v>
      </c>
      <c r="X111" s="5">
        <v>30</v>
      </c>
      <c r="Y111" s="5">
        <v>45</v>
      </c>
      <c r="Z111" s="14">
        <v>1</v>
      </c>
      <c r="AA111" s="14">
        <v>30</v>
      </c>
      <c r="AB111" s="16">
        <v>30</v>
      </c>
      <c r="AC111" s="16">
        <v>16</v>
      </c>
      <c r="AD111" s="14">
        <f t="shared" si="25"/>
        <v>-29</v>
      </c>
      <c r="AE111" s="14">
        <f t="shared" si="17"/>
        <v>16</v>
      </c>
      <c r="AF111" s="14">
        <f t="shared" si="26"/>
        <v>242</v>
      </c>
      <c r="AG111" s="14">
        <f t="shared" si="27"/>
        <v>474</v>
      </c>
      <c r="AH111" s="14">
        <f>AG111-AF111</f>
        <v>232</v>
      </c>
      <c r="AI111" s="14"/>
      <c r="AJ111" s="19"/>
      <c r="AK111" s="19"/>
    </row>
    <row r="112" customHeight="1" spans="1:37">
      <c r="A112" s="8">
        <v>110</v>
      </c>
      <c r="B112" s="9">
        <v>104429</v>
      </c>
      <c r="C112" s="9" t="s">
        <v>148</v>
      </c>
      <c r="D112" s="9" t="s">
        <v>13</v>
      </c>
      <c r="E112" s="5">
        <v>3</v>
      </c>
      <c r="F112" s="5">
        <v>150</v>
      </c>
      <c r="G112" s="10"/>
      <c r="H112" s="5"/>
      <c r="I112" s="5">
        <v>-3</v>
      </c>
      <c r="J112" s="5">
        <v>0</v>
      </c>
      <c r="K112" s="5">
        <v>4</v>
      </c>
      <c r="L112" s="5">
        <v>32</v>
      </c>
      <c r="M112" s="11"/>
      <c r="N112" s="11">
        <v>-4</v>
      </c>
      <c r="O112" s="11">
        <v>0</v>
      </c>
      <c r="P112" s="5">
        <v>30</v>
      </c>
      <c r="Q112" s="5">
        <v>60</v>
      </c>
      <c r="R112" s="14">
        <v>1</v>
      </c>
      <c r="S112" s="14">
        <v>30</v>
      </c>
      <c r="T112" s="14">
        <v>30</v>
      </c>
      <c r="U112" s="14">
        <v>11</v>
      </c>
      <c r="V112" s="14">
        <f t="shared" si="23"/>
        <v>-49</v>
      </c>
      <c r="W112" s="14">
        <f t="shared" si="24"/>
        <v>11</v>
      </c>
      <c r="X112" s="5">
        <v>30</v>
      </c>
      <c r="Y112" s="5">
        <v>45</v>
      </c>
      <c r="Z112" s="14">
        <v>1</v>
      </c>
      <c r="AA112" s="14">
        <v>30</v>
      </c>
      <c r="AB112" s="16">
        <v>30</v>
      </c>
      <c r="AC112" s="16">
        <v>4</v>
      </c>
      <c r="AD112" s="14">
        <f t="shared" si="25"/>
        <v>-41</v>
      </c>
      <c r="AE112" s="14">
        <f t="shared" si="17"/>
        <v>4</v>
      </c>
      <c r="AF112" s="14">
        <f t="shared" si="26"/>
        <v>242</v>
      </c>
      <c r="AG112" s="14">
        <f t="shared" si="27"/>
        <v>15</v>
      </c>
      <c r="AH112" s="14"/>
      <c r="AI112" s="14">
        <f t="shared" ref="AI112:AI117" si="28">AF112-AG112</f>
        <v>227</v>
      </c>
      <c r="AJ112" s="19"/>
      <c r="AK112" s="19"/>
    </row>
    <row r="113" customHeight="1" spans="1:37">
      <c r="A113" s="8">
        <v>111</v>
      </c>
      <c r="B113" s="9">
        <v>549</v>
      </c>
      <c r="C113" s="9" t="s">
        <v>149</v>
      </c>
      <c r="D113" s="9" t="s">
        <v>7</v>
      </c>
      <c r="E113" s="5">
        <v>3</v>
      </c>
      <c r="F113" s="5">
        <v>150</v>
      </c>
      <c r="G113" s="10"/>
      <c r="H113" s="5"/>
      <c r="I113" s="5">
        <v>-3</v>
      </c>
      <c r="J113" s="5">
        <v>0</v>
      </c>
      <c r="K113" s="5">
        <v>4</v>
      </c>
      <c r="L113" s="5">
        <v>32</v>
      </c>
      <c r="M113" s="11">
        <v>35</v>
      </c>
      <c r="N113" s="11">
        <v>31</v>
      </c>
      <c r="O113" s="11">
        <v>280</v>
      </c>
      <c r="P113" s="5">
        <v>30</v>
      </c>
      <c r="Q113" s="5">
        <v>60</v>
      </c>
      <c r="R113" s="14">
        <v>2</v>
      </c>
      <c r="S113" s="14">
        <v>60</v>
      </c>
      <c r="T113" s="14">
        <v>120</v>
      </c>
      <c r="U113" s="14">
        <v>17</v>
      </c>
      <c r="V113" s="14">
        <f t="shared" si="23"/>
        <v>-43</v>
      </c>
      <c r="W113" s="14">
        <f t="shared" si="24"/>
        <v>17</v>
      </c>
      <c r="X113" s="5">
        <v>30</v>
      </c>
      <c r="Y113" s="5">
        <v>45</v>
      </c>
      <c r="Z113" s="14">
        <v>2</v>
      </c>
      <c r="AA113" s="14">
        <v>45</v>
      </c>
      <c r="AB113" s="14">
        <v>90</v>
      </c>
      <c r="AC113" s="16">
        <v>9</v>
      </c>
      <c r="AD113" s="14">
        <f t="shared" si="25"/>
        <v>-36</v>
      </c>
      <c r="AE113" s="14">
        <f t="shared" si="17"/>
        <v>9</v>
      </c>
      <c r="AF113" s="14">
        <f t="shared" si="26"/>
        <v>392</v>
      </c>
      <c r="AG113" s="14">
        <f t="shared" si="27"/>
        <v>306</v>
      </c>
      <c r="AH113" s="14"/>
      <c r="AI113" s="14">
        <f t="shared" si="28"/>
        <v>86</v>
      </c>
      <c r="AJ113" s="19"/>
      <c r="AK113" s="19"/>
    </row>
    <row r="114" customHeight="1" spans="1:37">
      <c r="A114" s="8">
        <v>112</v>
      </c>
      <c r="B114" s="9">
        <v>122198</v>
      </c>
      <c r="C114" s="9" t="s">
        <v>150</v>
      </c>
      <c r="D114" s="9" t="s">
        <v>10</v>
      </c>
      <c r="E114" s="5">
        <v>3</v>
      </c>
      <c r="F114" s="5">
        <v>150</v>
      </c>
      <c r="G114" s="10">
        <v>1</v>
      </c>
      <c r="H114" s="5"/>
      <c r="I114" s="5">
        <v>-2</v>
      </c>
      <c r="J114" s="5">
        <v>50</v>
      </c>
      <c r="K114" s="5">
        <v>3</v>
      </c>
      <c r="L114" s="5">
        <v>24</v>
      </c>
      <c r="M114" s="11"/>
      <c r="N114" s="11">
        <v>-3</v>
      </c>
      <c r="O114" s="11">
        <v>0</v>
      </c>
      <c r="P114" s="5">
        <v>30</v>
      </c>
      <c r="Q114" s="5">
        <v>60</v>
      </c>
      <c r="R114" s="14">
        <v>2</v>
      </c>
      <c r="S114" s="14">
        <v>60</v>
      </c>
      <c r="T114" s="14">
        <v>120</v>
      </c>
      <c r="U114" s="14">
        <v>2</v>
      </c>
      <c r="V114" s="14">
        <f t="shared" si="23"/>
        <v>-58</v>
      </c>
      <c r="W114" s="14">
        <f t="shared" si="24"/>
        <v>2</v>
      </c>
      <c r="X114" s="5">
        <v>30</v>
      </c>
      <c r="Y114" s="5">
        <v>45</v>
      </c>
      <c r="Z114" s="14">
        <v>2</v>
      </c>
      <c r="AA114" s="14">
        <v>45</v>
      </c>
      <c r="AB114" s="14">
        <v>90</v>
      </c>
      <c r="AC114" s="16">
        <v>2</v>
      </c>
      <c r="AD114" s="14">
        <f t="shared" si="25"/>
        <v>-43</v>
      </c>
      <c r="AE114" s="14">
        <f t="shared" si="17"/>
        <v>2</v>
      </c>
      <c r="AF114" s="14">
        <f t="shared" si="26"/>
        <v>384</v>
      </c>
      <c r="AG114" s="14">
        <f t="shared" si="27"/>
        <v>54</v>
      </c>
      <c r="AH114" s="14"/>
      <c r="AI114" s="14">
        <f t="shared" si="28"/>
        <v>330</v>
      </c>
      <c r="AJ114" s="19"/>
      <c r="AK114" s="19"/>
    </row>
    <row r="115" customHeight="1" spans="1:37">
      <c r="A115" s="8">
        <v>113</v>
      </c>
      <c r="B115" s="9">
        <v>339</v>
      </c>
      <c r="C115" s="9" t="s">
        <v>151</v>
      </c>
      <c r="D115" s="9" t="s">
        <v>6</v>
      </c>
      <c r="E115" s="5">
        <v>3</v>
      </c>
      <c r="F115" s="5">
        <v>150</v>
      </c>
      <c r="G115" s="10">
        <v>2</v>
      </c>
      <c r="H115" s="5"/>
      <c r="I115" s="5">
        <v>-1</v>
      </c>
      <c r="J115" s="5">
        <v>100</v>
      </c>
      <c r="K115" s="5">
        <v>4</v>
      </c>
      <c r="L115" s="5">
        <v>32</v>
      </c>
      <c r="M115" s="11">
        <v>4</v>
      </c>
      <c r="N115" s="11">
        <v>0</v>
      </c>
      <c r="O115" s="11">
        <v>32</v>
      </c>
      <c r="P115" s="5">
        <v>30</v>
      </c>
      <c r="Q115" s="5">
        <v>60</v>
      </c>
      <c r="R115" s="14">
        <v>1</v>
      </c>
      <c r="S115" s="14">
        <v>30</v>
      </c>
      <c r="T115" s="14">
        <v>30</v>
      </c>
      <c r="U115" s="14">
        <v>13</v>
      </c>
      <c r="V115" s="14">
        <f t="shared" si="23"/>
        <v>-47</v>
      </c>
      <c r="W115" s="14">
        <f t="shared" si="24"/>
        <v>13</v>
      </c>
      <c r="X115" s="5">
        <v>30</v>
      </c>
      <c r="Y115" s="5">
        <v>45</v>
      </c>
      <c r="Z115" s="14">
        <v>2</v>
      </c>
      <c r="AA115" s="14">
        <v>45</v>
      </c>
      <c r="AB115" s="14">
        <v>90</v>
      </c>
      <c r="AC115" s="16">
        <v>5</v>
      </c>
      <c r="AD115" s="14">
        <f t="shared" si="25"/>
        <v>-40</v>
      </c>
      <c r="AE115" s="14">
        <f t="shared" si="17"/>
        <v>5</v>
      </c>
      <c r="AF115" s="14">
        <f t="shared" si="26"/>
        <v>302</v>
      </c>
      <c r="AG115" s="14">
        <f t="shared" si="27"/>
        <v>150</v>
      </c>
      <c r="AH115" s="14"/>
      <c r="AI115" s="14">
        <f t="shared" si="28"/>
        <v>152</v>
      </c>
      <c r="AJ115" s="19"/>
      <c r="AK115" s="19"/>
    </row>
    <row r="116" customHeight="1" spans="1:37">
      <c r="A116" s="8">
        <v>114</v>
      </c>
      <c r="B116" s="9">
        <v>102567</v>
      </c>
      <c r="C116" s="9" t="s">
        <v>152</v>
      </c>
      <c r="D116" s="9" t="s">
        <v>15</v>
      </c>
      <c r="E116" s="5">
        <v>3</v>
      </c>
      <c r="F116" s="5">
        <v>150</v>
      </c>
      <c r="G116" s="10">
        <v>1</v>
      </c>
      <c r="H116" s="5"/>
      <c r="I116" s="5">
        <v>-2</v>
      </c>
      <c r="J116" s="5">
        <v>50</v>
      </c>
      <c r="K116" s="5">
        <v>4</v>
      </c>
      <c r="L116" s="5">
        <v>32</v>
      </c>
      <c r="M116" s="11">
        <v>1</v>
      </c>
      <c r="N116" s="11">
        <v>-3</v>
      </c>
      <c r="O116" s="11">
        <v>8</v>
      </c>
      <c r="P116" s="5">
        <v>30</v>
      </c>
      <c r="Q116" s="5">
        <v>60</v>
      </c>
      <c r="R116" s="14">
        <v>1</v>
      </c>
      <c r="S116" s="14">
        <v>30</v>
      </c>
      <c r="T116" s="14">
        <v>30</v>
      </c>
      <c r="U116" s="14">
        <v>4</v>
      </c>
      <c r="V116" s="14">
        <f t="shared" si="23"/>
        <v>-56</v>
      </c>
      <c r="W116" s="14">
        <f t="shared" si="24"/>
        <v>4</v>
      </c>
      <c r="X116" s="5">
        <v>30</v>
      </c>
      <c r="Y116" s="5">
        <v>45</v>
      </c>
      <c r="Z116" s="14">
        <v>2</v>
      </c>
      <c r="AA116" s="14">
        <v>45</v>
      </c>
      <c r="AB116" s="14">
        <v>90</v>
      </c>
      <c r="AC116" s="16">
        <v>4</v>
      </c>
      <c r="AD116" s="14">
        <f t="shared" si="25"/>
        <v>-41</v>
      </c>
      <c r="AE116" s="14">
        <f t="shared" si="17"/>
        <v>4</v>
      </c>
      <c r="AF116" s="14">
        <f t="shared" si="26"/>
        <v>302</v>
      </c>
      <c r="AG116" s="14">
        <f t="shared" si="27"/>
        <v>66</v>
      </c>
      <c r="AH116" s="14"/>
      <c r="AI116" s="14">
        <f t="shared" si="28"/>
        <v>236</v>
      </c>
      <c r="AJ116" s="19"/>
      <c r="AK116" s="19"/>
    </row>
    <row r="117" customHeight="1" spans="1:37">
      <c r="A117" s="8">
        <v>115</v>
      </c>
      <c r="B117" s="9">
        <v>112415</v>
      </c>
      <c r="C117" s="9" t="s">
        <v>153</v>
      </c>
      <c r="D117" s="9" t="s">
        <v>6</v>
      </c>
      <c r="E117" s="5">
        <v>3</v>
      </c>
      <c r="F117" s="5">
        <v>150</v>
      </c>
      <c r="G117" s="10">
        <v>1</v>
      </c>
      <c r="H117" s="5"/>
      <c r="I117" s="5">
        <v>-2</v>
      </c>
      <c r="J117" s="5">
        <v>50</v>
      </c>
      <c r="K117" s="5">
        <v>4</v>
      </c>
      <c r="L117" s="5">
        <v>32</v>
      </c>
      <c r="M117" s="11">
        <v>7</v>
      </c>
      <c r="N117" s="11">
        <v>3</v>
      </c>
      <c r="O117" s="11">
        <v>56</v>
      </c>
      <c r="P117" s="5">
        <v>30</v>
      </c>
      <c r="Q117" s="5">
        <v>60</v>
      </c>
      <c r="R117" s="14">
        <v>1</v>
      </c>
      <c r="S117" s="14">
        <v>30</v>
      </c>
      <c r="T117" s="14">
        <v>30</v>
      </c>
      <c r="U117" s="14">
        <v>7</v>
      </c>
      <c r="V117" s="14">
        <f t="shared" si="23"/>
        <v>-53</v>
      </c>
      <c r="W117" s="14">
        <f t="shared" si="24"/>
        <v>7</v>
      </c>
      <c r="X117" s="5">
        <v>30</v>
      </c>
      <c r="Y117" s="5">
        <v>45</v>
      </c>
      <c r="Z117" s="14">
        <v>1</v>
      </c>
      <c r="AA117" s="14">
        <v>30</v>
      </c>
      <c r="AB117" s="16">
        <v>30</v>
      </c>
      <c r="AC117" s="16">
        <v>2</v>
      </c>
      <c r="AD117" s="14">
        <f t="shared" si="25"/>
        <v>-43</v>
      </c>
      <c r="AE117" s="14">
        <f t="shared" si="17"/>
        <v>2</v>
      </c>
      <c r="AF117" s="14">
        <f t="shared" si="26"/>
        <v>242</v>
      </c>
      <c r="AG117" s="14">
        <f t="shared" si="27"/>
        <v>115</v>
      </c>
      <c r="AH117" s="14"/>
      <c r="AI117" s="14">
        <f t="shared" si="28"/>
        <v>127</v>
      </c>
      <c r="AJ117" s="19"/>
      <c r="AK117" s="19"/>
    </row>
    <row r="118" customHeight="1" spans="1:37">
      <c r="A118" s="8">
        <v>116</v>
      </c>
      <c r="B118" s="9">
        <v>113833</v>
      </c>
      <c r="C118" s="9" t="s">
        <v>154</v>
      </c>
      <c r="D118" s="9" t="s">
        <v>13</v>
      </c>
      <c r="E118" s="5">
        <v>3</v>
      </c>
      <c r="F118" s="5">
        <v>150</v>
      </c>
      <c r="G118" s="10">
        <v>12</v>
      </c>
      <c r="H118" s="5"/>
      <c r="I118" s="5">
        <v>9</v>
      </c>
      <c r="J118" s="5">
        <v>600</v>
      </c>
      <c r="K118" s="5">
        <v>4</v>
      </c>
      <c r="L118" s="5">
        <v>32</v>
      </c>
      <c r="M118" s="11">
        <v>3</v>
      </c>
      <c r="N118" s="11">
        <v>-1</v>
      </c>
      <c r="O118" s="11">
        <v>24</v>
      </c>
      <c r="P118" s="5">
        <v>30</v>
      </c>
      <c r="Q118" s="5">
        <v>60</v>
      </c>
      <c r="R118" s="14">
        <v>2</v>
      </c>
      <c r="S118" s="14">
        <v>60</v>
      </c>
      <c r="T118" s="14">
        <v>120</v>
      </c>
      <c r="U118" s="14">
        <v>37</v>
      </c>
      <c r="V118" s="14">
        <f t="shared" si="23"/>
        <v>-23</v>
      </c>
      <c r="W118" s="14">
        <f t="shared" si="24"/>
        <v>37</v>
      </c>
      <c r="X118" s="5">
        <v>30</v>
      </c>
      <c r="Y118" s="5">
        <v>45</v>
      </c>
      <c r="Z118" s="14">
        <v>2</v>
      </c>
      <c r="AA118" s="14">
        <v>45</v>
      </c>
      <c r="AB118" s="14">
        <v>90</v>
      </c>
      <c r="AC118" s="16">
        <v>8</v>
      </c>
      <c r="AD118" s="14">
        <f t="shared" si="25"/>
        <v>-37</v>
      </c>
      <c r="AE118" s="14">
        <f t="shared" si="17"/>
        <v>8</v>
      </c>
      <c r="AF118" s="14">
        <f t="shared" si="26"/>
        <v>392</v>
      </c>
      <c r="AG118" s="14">
        <f t="shared" si="27"/>
        <v>669</v>
      </c>
      <c r="AH118" s="14">
        <f>AG118-AF118</f>
        <v>277</v>
      </c>
      <c r="AI118" s="14"/>
      <c r="AJ118" s="19"/>
      <c r="AK118" s="19"/>
    </row>
    <row r="119" customHeight="1" spans="1:37">
      <c r="A119" s="8">
        <v>117</v>
      </c>
      <c r="B119" s="9">
        <v>119263</v>
      </c>
      <c r="C119" s="9" t="s">
        <v>155</v>
      </c>
      <c r="D119" s="9" t="s">
        <v>13</v>
      </c>
      <c r="E119" s="5">
        <v>3</v>
      </c>
      <c r="F119" s="5">
        <v>150</v>
      </c>
      <c r="G119" s="10"/>
      <c r="H119" s="5"/>
      <c r="I119" s="5">
        <v>-3</v>
      </c>
      <c r="J119" s="5">
        <v>0</v>
      </c>
      <c r="K119" s="5">
        <v>4</v>
      </c>
      <c r="L119" s="5">
        <v>32</v>
      </c>
      <c r="M119" s="11"/>
      <c r="N119" s="11">
        <v>-4</v>
      </c>
      <c r="O119" s="11">
        <v>0</v>
      </c>
      <c r="P119" s="5">
        <v>30</v>
      </c>
      <c r="Q119" s="5">
        <v>60</v>
      </c>
      <c r="R119" s="14">
        <v>1</v>
      </c>
      <c r="S119" s="14">
        <v>30</v>
      </c>
      <c r="T119" s="14">
        <v>30</v>
      </c>
      <c r="U119" s="14">
        <v>20</v>
      </c>
      <c r="V119" s="14">
        <f t="shared" si="23"/>
        <v>-40</v>
      </c>
      <c r="W119" s="14">
        <f t="shared" si="24"/>
        <v>20</v>
      </c>
      <c r="X119" s="5">
        <v>30</v>
      </c>
      <c r="Y119" s="5">
        <v>45</v>
      </c>
      <c r="Z119" s="14">
        <v>1</v>
      </c>
      <c r="AA119" s="14">
        <v>30</v>
      </c>
      <c r="AB119" s="16">
        <v>30</v>
      </c>
      <c r="AC119" s="16">
        <v>3</v>
      </c>
      <c r="AD119" s="14">
        <f t="shared" si="25"/>
        <v>-42</v>
      </c>
      <c r="AE119" s="14">
        <f t="shared" si="17"/>
        <v>3</v>
      </c>
      <c r="AF119" s="14">
        <f t="shared" si="26"/>
        <v>242</v>
      </c>
      <c r="AG119" s="14">
        <f t="shared" si="27"/>
        <v>23</v>
      </c>
      <c r="AH119" s="14"/>
      <c r="AI119" s="14">
        <f>AF119-AG119</f>
        <v>219</v>
      </c>
      <c r="AJ119" s="19"/>
      <c r="AK119" s="19"/>
    </row>
    <row r="120" customHeight="1" spans="1:37">
      <c r="A120" s="8">
        <v>118</v>
      </c>
      <c r="B120" s="9">
        <v>116919</v>
      </c>
      <c r="C120" s="9" t="s">
        <v>156</v>
      </c>
      <c r="D120" s="9" t="s">
        <v>12</v>
      </c>
      <c r="E120" s="5">
        <v>3</v>
      </c>
      <c r="F120" s="5">
        <v>150</v>
      </c>
      <c r="G120" s="10">
        <v>5</v>
      </c>
      <c r="H120" s="5"/>
      <c r="I120" s="5">
        <v>2</v>
      </c>
      <c r="J120" s="5">
        <v>250</v>
      </c>
      <c r="K120" s="5">
        <v>4</v>
      </c>
      <c r="L120" s="5">
        <v>32</v>
      </c>
      <c r="M120" s="11">
        <v>31</v>
      </c>
      <c r="N120" s="11">
        <v>27</v>
      </c>
      <c r="O120" s="11">
        <v>248</v>
      </c>
      <c r="P120" s="5">
        <v>30</v>
      </c>
      <c r="Q120" s="5">
        <v>60</v>
      </c>
      <c r="R120" s="14">
        <v>2</v>
      </c>
      <c r="S120" s="14">
        <v>60</v>
      </c>
      <c r="T120" s="14">
        <v>120</v>
      </c>
      <c r="U120" s="14">
        <v>12</v>
      </c>
      <c r="V120" s="14">
        <f t="shared" si="23"/>
        <v>-48</v>
      </c>
      <c r="W120" s="14">
        <f t="shared" si="24"/>
        <v>12</v>
      </c>
      <c r="X120" s="5">
        <v>30</v>
      </c>
      <c r="Y120" s="5">
        <v>45</v>
      </c>
      <c r="Z120" s="14">
        <v>2</v>
      </c>
      <c r="AA120" s="14">
        <v>45</v>
      </c>
      <c r="AB120" s="14">
        <v>90</v>
      </c>
      <c r="AC120" s="16">
        <v>17</v>
      </c>
      <c r="AD120" s="14">
        <f t="shared" si="25"/>
        <v>-28</v>
      </c>
      <c r="AE120" s="14">
        <f t="shared" si="17"/>
        <v>17</v>
      </c>
      <c r="AF120" s="14">
        <f t="shared" si="26"/>
        <v>392</v>
      </c>
      <c r="AG120" s="14">
        <f t="shared" si="27"/>
        <v>527</v>
      </c>
      <c r="AH120" s="14">
        <f>AG120-AF120</f>
        <v>135</v>
      </c>
      <c r="AI120" s="14"/>
      <c r="AJ120" s="19"/>
      <c r="AK120" s="19"/>
    </row>
    <row r="121" customHeight="1" spans="1:37">
      <c r="A121" s="8">
        <v>119</v>
      </c>
      <c r="B121" s="9">
        <v>723</v>
      </c>
      <c r="C121" s="9" t="s">
        <v>157</v>
      </c>
      <c r="D121" s="9" t="s">
        <v>8</v>
      </c>
      <c r="E121" s="5">
        <v>3</v>
      </c>
      <c r="F121" s="5">
        <v>150</v>
      </c>
      <c r="G121" s="10">
        <v>1</v>
      </c>
      <c r="H121" s="5"/>
      <c r="I121" s="5">
        <v>-2</v>
      </c>
      <c r="J121" s="5">
        <v>50</v>
      </c>
      <c r="K121" s="5">
        <v>16</v>
      </c>
      <c r="L121" s="5">
        <v>128</v>
      </c>
      <c r="M121" s="11">
        <v>10</v>
      </c>
      <c r="N121" s="11">
        <v>-6</v>
      </c>
      <c r="O121" s="11">
        <v>80</v>
      </c>
      <c r="P121" s="5">
        <v>30</v>
      </c>
      <c r="Q121" s="5">
        <v>60</v>
      </c>
      <c r="R121" s="14">
        <v>1</v>
      </c>
      <c r="S121" s="14">
        <v>30</v>
      </c>
      <c r="T121" s="14">
        <v>30</v>
      </c>
      <c r="U121" s="14">
        <v>9</v>
      </c>
      <c r="V121" s="14">
        <f t="shared" si="23"/>
        <v>-51</v>
      </c>
      <c r="W121" s="14">
        <f t="shared" si="24"/>
        <v>9</v>
      </c>
      <c r="X121" s="5">
        <v>30</v>
      </c>
      <c r="Y121" s="5">
        <v>45</v>
      </c>
      <c r="Z121" s="14">
        <v>1</v>
      </c>
      <c r="AA121" s="14">
        <v>30</v>
      </c>
      <c r="AB121" s="16">
        <v>30</v>
      </c>
      <c r="AC121" s="16">
        <v>7</v>
      </c>
      <c r="AD121" s="14">
        <f t="shared" si="25"/>
        <v>-38</v>
      </c>
      <c r="AE121" s="14">
        <f t="shared" si="17"/>
        <v>7</v>
      </c>
      <c r="AF121" s="14">
        <f t="shared" si="26"/>
        <v>338</v>
      </c>
      <c r="AG121" s="14">
        <f t="shared" si="27"/>
        <v>146</v>
      </c>
      <c r="AH121" s="14"/>
      <c r="AI121" s="14">
        <f>AF121-AG121</f>
        <v>192</v>
      </c>
      <c r="AJ121" s="19"/>
      <c r="AK121" s="19"/>
    </row>
    <row r="122" customHeight="1" spans="1:37">
      <c r="A122" s="8">
        <v>120</v>
      </c>
      <c r="B122" s="9">
        <v>118951</v>
      </c>
      <c r="C122" s="9" t="s">
        <v>158</v>
      </c>
      <c r="D122" s="9" t="s">
        <v>13</v>
      </c>
      <c r="E122" s="5">
        <v>3</v>
      </c>
      <c r="F122" s="5">
        <v>150</v>
      </c>
      <c r="G122" s="10">
        <v>2</v>
      </c>
      <c r="H122" s="5"/>
      <c r="I122" s="5">
        <v>-1</v>
      </c>
      <c r="J122" s="5">
        <v>100</v>
      </c>
      <c r="K122" s="5">
        <v>4</v>
      </c>
      <c r="L122" s="5">
        <v>32</v>
      </c>
      <c r="M122" s="11">
        <v>0</v>
      </c>
      <c r="N122" s="11">
        <v>-4</v>
      </c>
      <c r="O122" s="11">
        <v>0</v>
      </c>
      <c r="P122" s="5">
        <v>30</v>
      </c>
      <c r="Q122" s="5">
        <v>60</v>
      </c>
      <c r="R122" s="14">
        <v>2</v>
      </c>
      <c r="S122" s="14">
        <v>60</v>
      </c>
      <c r="T122" s="14">
        <v>120</v>
      </c>
      <c r="U122" s="14">
        <v>24</v>
      </c>
      <c r="V122" s="14">
        <f t="shared" si="23"/>
        <v>-36</v>
      </c>
      <c r="W122" s="14">
        <f t="shared" si="24"/>
        <v>24</v>
      </c>
      <c r="X122" s="5">
        <v>30</v>
      </c>
      <c r="Y122" s="5">
        <v>45</v>
      </c>
      <c r="Z122" s="14">
        <v>2</v>
      </c>
      <c r="AA122" s="14">
        <v>45</v>
      </c>
      <c r="AB122" s="14">
        <v>90</v>
      </c>
      <c r="AC122" s="16">
        <v>13</v>
      </c>
      <c r="AD122" s="14">
        <f t="shared" si="25"/>
        <v>-32</v>
      </c>
      <c r="AE122" s="14">
        <f t="shared" si="17"/>
        <v>13</v>
      </c>
      <c r="AF122" s="14">
        <f t="shared" si="26"/>
        <v>392</v>
      </c>
      <c r="AG122" s="14">
        <f t="shared" si="27"/>
        <v>137</v>
      </c>
      <c r="AH122" s="14"/>
      <c r="AI122" s="14">
        <f>AF122-AG122</f>
        <v>255</v>
      </c>
      <c r="AJ122" s="19"/>
      <c r="AK122" s="19"/>
    </row>
    <row r="123" customHeight="1" spans="1:37">
      <c r="A123" s="8">
        <v>121</v>
      </c>
      <c r="B123" s="9">
        <v>110378</v>
      </c>
      <c r="C123" s="9" t="s">
        <v>159</v>
      </c>
      <c r="D123" s="9" t="s">
        <v>11</v>
      </c>
      <c r="E123" s="5">
        <v>3</v>
      </c>
      <c r="F123" s="5">
        <v>150</v>
      </c>
      <c r="G123" s="10"/>
      <c r="H123" s="5"/>
      <c r="I123" s="5">
        <v>-3</v>
      </c>
      <c r="J123" s="5">
        <v>0</v>
      </c>
      <c r="K123" s="5">
        <v>4</v>
      </c>
      <c r="L123" s="5">
        <v>32</v>
      </c>
      <c r="M123" s="11">
        <v>9</v>
      </c>
      <c r="N123" s="11">
        <v>5</v>
      </c>
      <c r="O123" s="11">
        <v>72</v>
      </c>
      <c r="P123" s="5">
        <v>30</v>
      </c>
      <c r="Q123" s="5">
        <v>60</v>
      </c>
      <c r="R123" s="14">
        <v>1</v>
      </c>
      <c r="S123" s="14">
        <v>30</v>
      </c>
      <c r="T123" s="14">
        <v>30</v>
      </c>
      <c r="U123" s="14">
        <v>30</v>
      </c>
      <c r="V123" s="14">
        <f t="shared" si="23"/>
        <v>-30</v>
      </c>
      <c r="W123" s="14">
        <f t="shared" si="24"/>
        <v>30</v>
      </c>
      <c r="X123" s="5">
        <v>30</v>
      </c>
      <c r="Y123" s="5">
        <v>45</v>
      </c>
      <c r="Z123" s="14">
        <v>1</v>
      </c>
      <c r="AA123" s="14">
        <v>30</v>
      </c>
      <c r="AB123" s="16">
        <v>30</v>
      </c>
      <c r="AC123" s="16">
        <v>4</v>
      </c>
      <c r="AD123" s="14">
        <f t="shared" si="25"/>
        <v>-41</v>
      </c>
      <c r="AE123" s="14">
        <f t="shared" si="17"/>
        <v>4</v>
      </c>
      <c r="AF123" s="14">
        <f t="shared" si="26"/>
        <v>242</v>
      </c>
      <c r="AG123" s="14">
        <f t="shared" si="27"/>
        <v>106</v>
      </c>
      <c r="AH123" s="14"/>
      <c r="AI123" s="14">
        <f>AF123-AG123</f>
        <v>136</v>
      </c>
      <c r="AJ123" s="19"/>
      <c r="AK123" s="19"/>
    </row>
    <row r="124" customHeight="1" spans="1:37">
      <c r="A124" s="8">
        <v>122</v>
      </c>
      <c r="B124" s="9">
        <v>104838</v>
      </c>
      <c r="C124" s="9" t="s">
        <v>160</v>
      </c>
      <c r="D124" s="9" t="s">
        <v>9</v>
      </c>
      <c r="E124" s="5">
        <v>3</v>
      </c>
      <c r="F124" s="5">
        <v>150</v>
      </c>
      <c r="G124" s="10"/>
      <c r="H124" s="5"/>
      <c r="I124" s="5">
        <v>-3</v>
      </c>
      <c r="J124" s="5">
        <v>0</v>
      </c>
      <c r="K124" s="5">
        <v>4</v>
      </c>
      <c r="L124" s="5">
        <v>32</v>
      </c>
      <c r="M124" s="11"/>
      <c r="N124" s="11">
        <v>-4</v>
      </c>
      <c r="O124" s="11">
        <v>0</v>
      </c>
      <c r="P124" s="5">
        <v>30</v>
      </c>
      <c r="Q124" s="5">
        <v>60</v>
      </c>
      <c r="R124" s="14">
        <v>2</v>
      </c>
      <c r="S124" s="14">
        <v>60</v>
      </c>
      <c r="T124" s="14">
        <v>120</v>
      </c>
      <c r="U124" s="14">
        <v>9</v>
      </c>
      <c r="V124" s="14">
        <f t="shared" si="23"/>
        <v>-51</v>
      </c>
      <c r="W124" s="14">
        <f t="shared" si="24"/>
        <v>9</v>
      </c>
      <c r="X124" s="5">
        <v>30</v>
      </c>
      <c r="Y124" s="5">
        <v>45</v>
      </c>
      <c r="Z124" s="14">
        <v>2</v>
      </c>
      <c r="AA124" s="14">
        <v>45</v>
      </c>
      <c r="AB124" s="14">
        <v>90</v>
      </c>
      <c r="AC124" s="16">
        <v>13</v>
      </c>
      <c r="AD124" s="14">
        <f t="shared" si="25"/>
        <v>-32</v>
      </c>
      <c r="AE124" s="14">
        <f t="shared" si="17"/>
        <v>13</v>
      </c>
      <c r="AF124" s="14">
        <f t="shared" si="26"/>
        <v>392</v>
      </c>
      <c r="AG124" s="14">
        <f t="shared" si="27"/>
        <v>22</v>
      </c>
      <c r="AH124" s="14"/>
      <c r="AI124" s="14">
        <f>AF124-AG124</f>
        <v>370</v>
      </c>
      <c r="AJ124" s="19"/>
      <c r="AK124" s="19"/>
    </row>
    <row r="125" customHeight="1" spans="1:37">
      <c r="A125" s="8">
        <v>123</v>
      </c>
      <c r="B125" s="9">
        <v>52</v>
      </c>
      <c r="C125" s="9" t="s">
        <v>161</v>
      </c>
      <c r="D125" s="9" t="s">
        <v>9</v>
      </c>
      <c r="E125" s="5">
        <v>3</v>
      </c>
      <c r="F125" s="5">
        <v>150</v>
      </c>
      <c r="G125" s="10">
        <v>2</v>
      </c>
      <c r="H125" s="5"/>
      <c r="I125" s="5">
        <v>-1</v>
      </c>
      <c r="J125" s="5">
        <v>100</v>
      </c>
      <c r="K125" s="5">
        <v>4</v>
      </c>
      <c r="L125" s="5">
        <v>32</v>
      </c>
      <c r="M125" s="11">
        <v>35</v>
      </c>
      <c r="N125" s="11">
        <v>31</v>
      </c>
      <c r="O125" s="11">
        <v>280</v>
      </c>
      <c r="P125" s="5">
        <v>30</v>
      </c>
      <c r="Q125" s="5">
        <v>60</v>
      </c>
      <c r="R125" s="14">
        <v>1</v>
      </c>
      <c r="S125" s="14">
        <v>30</v>
      </c>
      <c r="T125" s="14">
        <v>30</v>
      </c>
      <c r="U125" s="14">
        <v>18</v>
      </c>
      <c r="V125" s="14">
        <f t="shared" si="23"/>
        <v>-42</v>
      </c>
      <c r="W125" s="14">
        <f t="shared" si="24"/>
        <v>18</v>
      </c>
      <c r="X125" s="5">
        <v>30</v>
      </c>
      <c r="Y125" s="5">
        <v>45</v>
      </c>
      <c r="Z125" s="14">
        <v>1</v>
      </c>
      <c r="AA125" s="14">
        <v>30</v>
      </c>
      <c r="AB125" s="16">
        <v>30</v>
      </c>
      <c r="AC125" s="16">
        <v>8</v>
      </c>
      <c r="AD125" s="14">
        <f t="shared" si="25"/>
        <v>-37</v>
      </c>
      <c r="AE125" s="14">
        <f t="shared" si="17"/>
        <v>8</v>
      </c>
      <c r="AF125" s="14">
        <f t="shared" si="26"/>
        <v>242</v>
      </c>
      <c r="AG125" s="14">
        <f t="shared" si="27"/>
        <v>406</v>
      </c>
      <c r="AH125" s="14">
        <f>AG125-AF125</f>
        <v>164</v>
      </c>
      <c r="AI125" s="14"/>
      <c r="AJ125" s="19"/>
      <c r="AK125" s="19"/>
    </row>
    <row r="126" customHeight="1" spans="1:37">
      <c r="A126" s="8">
        <v>124</v>
      </c>
      <c r="B126" s="9">
        <v>113298</v>
      </c>
      <c r="C126" s="9" t="s">
        <v>162</v>
      </c>
      <c r="D126" s="9" t="s">
        <v>13</v>
      </c>
      <c r="E126" s="5">
        <v>3</v>
      </c>
      <c r="F126" s="5">
        <v>150</v>
      </c>
      <c r="G126" s="10">
        <v>2</v>
      </c>
      <c r="H126" s="5"/>
      <c r="I126" s="5">
        <v>-1</v>
      </c>
      <c r="J126" s="5">
        <v>100</v>
      </c>
      <c r="K126" s="5">
        <v>4</v>
      </c>
      <c r="L126" s="5">
        <v>32</v>
      </c>
      <c r="M126" s="11"/>
      <c r="N126" s="11">
        <v>-4</v>
      </c>
      <c r="O126" s="11">
        <v>0</v>
      </c>
      <c r="P126" s="5">
        <v>30</v>
      </c>
      <c r="Q126" s="5">
        <v>60</v>
      </c>
      <c r="R126" s="14">
        <v>1</v>
      </c>
      <c r="S126" s="14">
        <v>30</v>
      </c>
      <c r="T126" s="14">
        <v>30</v>
      </c>
      <c r="U126" s="14">
        <v>6</v>
      </c>
      <c r="V126" s="14">
        <f t="shared" si="23"/>
        <v>-54</v>
      </c>
      <c r="W126" s="14">
        <f t="shared" si="24"/>
        <v>6</v>
      </c>
      <c r="X126" s="5">
        <v>30</v>
      </c>
      <c r="Y126" s="5">
        <v>45</v>
      </c>
      <c r="Z126" s="14">
        <v>1</v>
      </c>
      <c r="AA126" s="14">
        <v>30</v>
      </c>
      <c r="AB126" s="16">
        <v>30</v>
      </c>
      <c r="AC126" s="16">
        <v>10</v>
      </c>
      <c r="AD126" s="14">
        <f t="shared" si="25"/>
        <v>-35</v>
      </c>
      <c r="AE126" s="14">
        <f t="shared" si="17"/>
        <v>10</v>
      </c>
      <c r="AF126" s="14">
        <f t="shared" si="26"/>
        <v>242</v>
      </c>
      <c r="AG126" s="14">
        <f t="shared" si="27"/>
        <v>116</v>
      </c>
      <c r="AH126" s="14"/>
      <c r="AI126" s="14">
        <f>AF126-AG126</f>
        <v>126</v>
      </c>
      <c r="AJ126" s="19"/>
      <c r="AK126" s="19"/>
    </row>
    <row r="127" customHeight="1" spans="1:37">
      <c r="A127" s="8">
        <v>125</v>
      </c>
      <c r="B127" s="9">
        <v>117923</v>
      </c>
      <c r="C127" s="9" t="s">
        <v>163</v>
      </c>
      <c r="D127" s="9" t="s">
        <v>7</v>
      </c>
      <c r="E127" s="5">
        <v>3</v>
      </c>
      <c r="F127" s="5">
        <v>150</v>
      </c>
      <c r="G127" s="10">
        <v>4</v>
      </c>
      <c r="H127" s="5"/>
      <c r="I127" s="5">
        <v>1</v>
      </c>
      <c r="J127" s="5">
        <v>200</v>
      </c>
      <c r="K127" s="5">
        <v>4</v>
      </c>
      <c r="L127" s="5">
        <v>32</v>
      </c>
      <c r="M127" s="11">
        <v>19</v>
      </c>
      <c r="N127" s="11">
        <v>15</v>
      </c>
      <c r="O127" s="11">
        <v>152</v>
      </c>
      <c r="P127" s="5">
        <v>30</v>
      </c>
      <c r="Q127" s="5">
        <v>60</v>
      </c>
      <c r="R127" s="14">
        <v>1</v>
      </c>
      <c r="S127" s="14">
        <v>30</v>
      </c>
      <c r="T127" s="14">
        <v>30</v>
      </c>
      <c r="U127" s="14">
        <v>9</v>
      </c>
      <c r="V127" s="14">
        <f t="shared" si="23"/>
        <v>-51</v>
      </c>
      <c r="W127" s="14">
        <f t="shared" si="24"/>
        <v>9</v>
      </c>
      <c r="X127" s="5">
        <v>30</v>
      </c>
      <c r="Y127" s="5">
        <v>45</v>
      </c>
      <c r="Z127" s="14">
        <v>1</v>
      </c>
      <c r="AA127" s="14">
        <v>30</v>
      </c>
      <c r="AB127" s="16">
        <v>30</v>
      </c>
      <c r="AC127" s="16">
        <v>11</v>
      </c>
      <c r="AD127" s="14">
        <f t="shared" si="25"/>
        <v>-34</v>
      </c>
      <c r="AE127" s="14">
        <f t="shared" si="17"/>
        <v>11</v>
      </c>
      <c r="AF127" s="14">
        <f t="shared" si="26"/>
        <v>242</v>
      </c>
      <c r="AG127" s="14">
        <f t="shared" si="27"/>
        <v>372</v>
      </c>
      <c r="AH127" s="14">
        <f>AG127-AF127</f>
        <v>130</v>
      </c>
      <c r="AI127" s="14"/>
      <c r="AJ127" s="19"/>
      <c r="AK127" s="19"/>
    </row>
    <row r="128" customHeight="1" spans="1:37">
      <c r="A128" s="8">
        <v>126</v>
      </c>
      <c r="B128" s="9">
        <v>104533</v>
      </c>
      <c r="C128" s="9" t="s">
        <v>164</v>
      </c>
      <c r="D128" s="9" t="s">
        <v>7</v>
      </c>
      <c r="E128" s="5">
        <v>3</v>
      </c>
      <c r="F128" s="5">
        <v>150</v>
      </c>
      <c r="G128" s="10">
        <v>1</v>
      </c>
      <c r="H128" s="5"/>
      <c r="I128" s="5">
        <v>-2</v>
      </c>
      <c r="J128" s="5">
        <v>50</v>
      </c>
      <c r="K128" s="5">
        <v>4</v>
      </c>
      <c r="L128" s="5">
        <v>32</v>
      </c>
      <c r="M128" s="11"/>
      <c r="N128" s="11">
        <v>-4</v>
      </c>
      <c r="O128" s="11">
        <v>0</v>
      </c>
      <c r="P128" s="5">
        <v>30</v>
      </c>
      <c r="Q128" s="5">
        <v>60</v>
      </c>
      <c r="R128" s="14">
        <v>1</v>
      </c>
      <c r="S128" s="14">
        <v>30</v>
      </c>
      <c r="T128" s="14">
        <v>30</v>
      </c>
      <c r="U128" s="14">
        <v>3</v>
      </c>
      <c r="V128" s="14">
        <f t="shared" si="23"/>
        <v>-57</v>
      </c>
      <c r="W128" s="14">
        <f t="shared" si="24"/>
        <v>3</v>
      </c>
      <c r="X128" s="5">
        <v>30</v>
      </c>
      <c r="Y128" s="5">
        <v>45</v>
      </c>
      <c r="Z128" s="14">
        <v>1</v>
      </c>
      <c r="AA128" s="14">
        <v>30</v>
      </c>
      <c r="AB128" s="16">
        <v>30</v>
      </c>
      <c r="AC128" s="16">
        <v>6</v>
      </c>
      <c r="AD128" s="14">
        <f t="shared" si="25"/>
        <v>-39</v>
      </c>
      <c r="AE128" s="14">
        <f t="shared" si="17"/>
        <v>6</v>
      </c>
      <c r="AF128" s="14">
        <f t="shared" si="26"/>
        <v>242</v>
      </c>
      <c r="AG128" s="14">
        <f t="shared" si="27"/>
        <v>59</v>
      </c>
      <c r="AH128" s="14"/>
      <c r="AI128" s="14">
        <f t="shared" ref="AI128:AI144" si="29">AF128-AG128</f>
        <v>183</v>
      </c>
      <c r="AJ128" s="19"/>
      <c r="AK128" s="19"/>
    </row>
    <row r="129" customHeight="1" spans="1:37">
      <c r="A129" s="8">
        <v>127</v>
      </c>
      <c r="B129" s="9">
        <v>116773</v>
      </c>
      <c r="C129" s="9" t="s">
        <v>165</v>
      </c>
      <c r="D129" s="9" t="s">
        <v>13</v>
      </c>
      <c r="E129" s="5">
        <v>3</v>
      </c>
      <c r="F129" s="5">
        <v>150</v>
      </c>
      <c r="G129" s="10">
        <v>3</v>
      </c>
      <c r="H129" s="5"/>
      <c r="I129" s="5">
        <v>0</v>
      </c>
      <c r="J129" s="5">
        <v>150</v>
      </c>
      <c r="K129" s="5">
        <v>4</v>
      </c>
      <c r="L129" s="5">
        <v>32</v>
      </c>
      <c r="M129" s="11"/>
      <c r="N129" s="11">
        <v>-4</v>
      </c>
      <c r="O129" s="11">
        <v>0</v>
      </c>
      <c r="P129" s="5">
        <v>30</v>
      </c>
      <c r="Q129" s="5">
        <v>60</v>
      </c>
      <c r="R129" s="14">
        <v>1</v>
      </c>
      <c r="S129" s="14">
        <v>30</v>
      </c>
      <c r="T129" s="14">
        <v>30</v>
      </c>
      <c r="U129" s="14">
        <v>24</v>
      </c>
      <c r="V129" s="14">
        <f t="shared" si="23"/>
        <v>-36</v>
      </c>
      <c r="W129" s="14">
        <f t="shared" si="24"/>
        <v>24</v>
      </c>
      <c r="X129" s="5">
        <v>30</v>
      </c>
      <c r="Y129" s="5">
        <v>45</v>
      </c>
      <c r="Z129" s="14">
        <v>1</v>
      </c>
      <c r="AA129" s="14">
        <v>30</v>
      </c>
      <c r="AB129" s="16">
        <v>30</v>
      </c>
      <c r="AC129" s="16">
        <v>22</v>
      </c>
      <c r="AD129" s="14">
        <f t="shared" si="25"/>
        <v>-23</v>
      </c>
      <c r="AE129" s="14">
        <f t="shared" si="17"/>
        <v>22</v>
      </c>
      <c r="AF129" s="14">
        <f t="shared" si="26"/>
        <v>242</v>
      </c>
      <c r="AG129" s="14">
        <f t="shared" si="27"/>
        <v>196</v>
      </c>
      <c r="AH129" s="14"/>
      <c r="AI129" s="14">
        <f t="shared" si="29"/>
        <v>46</v>
      </c>
      <c r="AJ129" s="19"/>
      <c r="AK129" s="19"/>
    </row>
    <row r="130" customHeight="1" spans="1:37">
      <c r="A130" s="8">
        <v>128</v>
      </c>
      <c r="B130" s="9">
        <v>114069</v>
      </c>
      <c r="C130" s="9" t="s">
        <v>166</v>
      </c>
      <c r="D130" s="9" t="s">
        <v>10</v>
      </c>
      <c r="E130" s="5">
        <v>3</v>
      </c>
      <c r="F130" s="5">
        <v>150</v>
      </c>
      <c r="G130" s="10"/>
      <c r="H130" s="5"/>
      <c r="I130" s="5">
        <v>-3</v>
      </c>
      <c r="J130" s="5">
        <v>0</v>
      </c>
      <c r="K130" s="5">
        <v>3</v>
      </c>
      <c r="L130" s="5">
        <v>24</v>
      </c>
      <c r="M130" s="11"/>
      <c r="N130" s="11">
        <v>-3</v>
      </c>
      <c r="O130" s="11">
        <v>0</v>
      </c>
      <c r="P130" s="5">
        <v>30</v>
      </c>
      <c r="Q130" s="5">
        <v>60</v>
      </c>
      <c r="R130" s="14">
        <v>1</v>
      </c>
      <c r="S130" s="14">
        <v>30</v>
      </c>
      <c r="T130" s="14">
        <v>30</v>
      </c>
      <c r="U130" s="14">
        <v>20</v>
      </c>
      <c r="V130" s="14">
        <f t="shared" si="23"/>
        <v>-40</v>
      </c>
      <c r="W130" s="14">
        <f t="shared" si="24"/>
        <v>20</v>
      </c>
      <c r="X130" s="5">
        <v>30</v>
      </c>
      <c r="Y130" s="5">
        <v>45</v>
      </c>
      <c r="Z130" s="14">
        <v>1</v>
      </c>
      <c r="AA130" s="14">
        <v>30</v>
      </c>
      <c r="AB130" s="16">
        <v>30</v>
      </c>
      <c r="AC130" s="16">
        <v>2</v>
      </c>
      <c r="AD130" s="14">
        <f t="shared" si="25"/>
        <v>-43</v>
      </c>
      <c r="AE130" s="14">
        <f t="shared" si="17"/>
        <v>2</v>
      </c>
      <c r="AF130" s="14">
        <f t="shared" si="26"/>
        <v>234</v>
      </c>
      <c r="AG130" s="14">
        <f t="shared" si="27"/>
        <v>22</v>
      </c>
      <c r="AH130" s="14"/>
      <c r="AI130" s="14">
        <f t="shared" si="29"/>
        <v>212</v>
      </c>
      <c r="AJ130" s="19"/>
      <c r="AK130" s="19"/>
    </row>
    <row r="131" customHeight="1" spans="1:37">
      <c r="A131" s="8">
        <v>129</v>
      </c>
      <c r="B131" s="9">
        <v>106568</v>
      </c>
      <c r="C131" s="9" t="s">
        <v>167</v>
      </c>
      <c r="D131" s="9" t="s">
        <v>10</v>
      </c>
      <c r="E131" s="5">
        <v>3</v>
      </c>
      <c r="F131" s="5">
        <v>150</v>
      </c>
      <c r="G131" s="10">
        <v>2</v>
      </c>
      <c r="H131" s="5"/>
      <c r="I131" s="5">
        <v>-1</v>
      </c>
      <c r="J131" s="5">
        <v>100</v>
      </c>
      <c r="K131" s="5">
        <v>3</v>
      </c>
      <c r="L131" s="5">
        <v>24</v>
      </c>
      <c r="M131" s="11"/>
      <c r="N131" s="11">
        <v>-3</v>
      </c>
      <c r="O131" s="11">
        <v>0</v>
      </c>
      <c r="P131" s="5">
        <v>30</v>
      </c>
      <c r="Q131" s="5">
        <v>60</v>
      </c>
      <c r="R131" s="14">
        <v>2</v>
      </c>
      <c r="S131" s="14">
        <v>60</v>
      </c>
      <c r="T131" s="14">
        <v>120</v>
      </c>
      <c r="U131" s="14">
        <v>39</v>
      </c>
      <c r="V131" s="14">
        <f t="shared" si="23"/>
        <v>-21</v>
      </c>
      <c r="W131" s="14">
        <f t="shared" si="24"/>
        <v>39</v>
      </c>
      <c r="X131" s="5">
        <v>30</v>
      </c>
      <c r="Y131" s="5">
        <v>45</v>
      </c>
      <c r="Z131" s="14">
        <v>2</v>
      </c>
      <c r="AA131" s="14">
        <v>45</v>
      </c>
      <c r="AB131" s="14">
        <v>90</v>
      </c>
      <c r="AC131" s="16">
        <v>20</v>
      </c>
      <c r="AD131" s="14">
        <f t="shared" si="25"/>
        <v>-25</v>
      </c>
      <c r="AE131" s="14">
        <f t="shared" si="17"/>
        <v>20</v>
      </c>
      <c r="AF131" s="14">
        <f t="shared" si="26"/>
        <v>384</v>
      </c>
      <c r="AG131" s="14">
        <f t="shared" si="27"/>
        <v>159</v>
      </c>
      <c r="AH131" s="14"/>
      <c r="AI131" s="14">
        <f t="shared" si="29"/>
        <v>225</v>
      </c>
      <c r="AJ131" s="19"/>
      <c r="AK131" s="19"/>
    </row>
    <row r="132" customHeight="1" spans="1:37">
      <c r="A132" s="8">
        <v>130</v>
      </c>
      <c r="B132" s="9">
        <v>117637</v>
      </c>
      <c r="C132" s="9" t="s">
        <v>168</v>
      </c>
      <c r="D132" s="9" t="s">
        <v>7</v>
      </c>
      <c r="E132" s="5">
        <v>3</v>
      </c>
      <c r="F132" s="5">
        <v>150</v>
      </c>
      <c r="G132" s="10"/>
      <c r="H132" s="5"/>
      <c r="I132" s="5">
        <v>-3</v>
      </c>
      <c r="J132" s="5">
        <v>0</v>
      </c>
      <c r="K132" s="5">
        <v>4</v>
      </c>
      <c r="L132" s="5">
        <v>32</v>
      </c>
      <c r="M132" s="11"/>
      <c r="N132" s="11">
        <v>-4</v>
      </c>
      <c r="O132" s="11">
        <v>0</v>
      </c>
      <c r="P132" s="5">
        <v>30</v>
      </c>
      <c r="Q132" s="5">
        <v>60</v>
      </c>
      <c r="R132" s="14">
        <v>1</v>
      </c>
      <c r="S132" s="14">
        <v>30</v>
      </c>
      <c r="T132" s="14">
        <v>30</v>
      </c>
      <c r="U132" s="14">
        <v>10</v>
      </c>
      <c r="V132" s="14">
        <f t="shared" si="23"/>
        <v>-50</v>
      </c>
      <c r="W132" s="14">
        <f t="shared" si="24"/>
        <v>10</v>
      </c>
      <c r="X132" s="5">
        <v>30</v>
      </c>
      <c r="Y132" s="5">
        <v>45</v>
      </c>
      <c r="Z132" s="14">
        <v>1</v>
      </c>
      <c r="AA132" s="14">
        <v>30</v>
      </c>
      <c r="AB132" s="16">
        <v>30</v>
      </c>
      <c r="AC132" s="16">
        <v>2</v>
      </c>
      <c r="AD132" s="14">
        <f t="shared" si="25"/>
        <v>-43</v>
      </c>
      <c r="AE132" s="14">
        <f t="shared" ref="AE132:AE143" si="30">AC132*1</f>
        <v>2</v>
      </c>
      <c r="AF132" s="14">
        <f t="shared" si="26"/>
        <v>242</v>
      </c>
      <c r="AG132" s="14">
        <f t="shared" si="27"/>
        <v>12</v>
      </c>
      <c r="AH132" s="14"/>
      <c r="AI132" s="14">
        <f t="shared" si="29"/>
        <v>230</v>
      </c>
      <c r="AJ132" s="19"/>
      <c r="AK132" s="19"/>
    </row>
    <row r="133" customHeight="1" spans="1:37">
      <c r="A133" s="8">
        <v>131</v>
      </c>
      <c r="B133" s="9">
        <v>118758</v>
      </c>
      <c r="C133" s="9" t="s">
        <v>169</v>
      </c>
      <c r="D133" s="9" t="s">
        <v>8</v>
      </c>
      <c r="E133" s="5">
        <v>3</v>
      </c>
      <c r="F133" s="5">
        <v>150</v>
      </c>
      <c r="G133" s="10"/>
      <c r="H133" s="5">
        <v>2</v>
      </c>
      <c r="I133" s="5">
        <v>-1</v>
      </c>
      <c r="J133" s="5">
        <v>0</v>
      </c>
      <c r="K133" s="5">
        <v>3</v>
      </c>
      <c r="L133" s="5">
        <v>24</v>
      </c>
      <c r="M133" s="11"/>
      <c r="N133" s="11">
        <v>-3</v>
      </c>
      <c r="O133" s="11">
        <v>0</v>
      </c>
      <c r="P133" s="5">
        <v>30</v>
      </c>
      <c r="Q133" s="5">
        <v>60</v>
      </c>
      <c r="R133" s="14">
        <v>1</v>
      </c>
      <c r="S133" s="14">
        <v>30</v>
      </c>
      <c r="T133" s="14">
        <v>30</v>
      </c>
      <c r="U133" s="14">
        <v>9</v>
      </c>
      <c r="V133" s="14">
        <f t="shared" si="23"/>
        <v>-51</v>
      </c>
      <c r="W133" s="14">
        <f t="shared" si="24"/>
        <v>9</v>
      </c>
      <c r="X133" s="5">
        <v>30</v>
      </c>
      <c r="Y133" s="5">
        <v>45</v>
      </c>
      <c r="Z133" s="14">
        <v>1</v>
      </c>
      <c r="AA133" s="14">
        <v>30</v>
      </c>
      <c r="AB133" s="16">
        <v>30</v>
      </c>
      <c r="AC133" s="16">
        <v>6</v>
      </c>
      <c r="AD133" s="14">
        <f t="shared" si="25"/>
        <v>-39</v>
      </c>
      <c r="AE133" s="14">
        <f t="shared" si="30"/>
        <v>6</v>
      </c>
      <c r="AF133" s="14">
        <f t="shared" si="26"/>
        <v>234</v>
      </c>
      <c r="AG133" s="14">
        <f t="shared" si="27"/>
        <v>15</v>
      </c>
      <c r="AH133" s="14"/>
      <c r="AI133" s="14">
        <f t="shared" si="29"/>
        <v>219</v>
      </c>
      <c r="AJ133" s="19"/>
      <c r="AK133" s="19"/>
    </row>
    <row r="134" customHeight="1" spans="1:37">
      <c r="A134" s="8">
        <v>132</v>
      </c>
      <c r="B134" s="9">
        <v>371</v>
      </c>
      <c r="C134" s="9" t="s">
        <v>170</v>
      </c>
      <c r="D134" s="9" t="s">
        <v>15</v>
      </c>
      <c r="E134" s="5">
        <v>3</v>
      </c>
      <c r="F134" s="5">
        <v>150</v>
      </c>
      <c r="G134" s="10"/>
      <c r="H134" s="5"/>
      <c r="I134" s="5">
        <v>-3</v>
      </c>
      <c r="J134" s="5">
        <v>0</v>
      </c>
      <c r="K134" s="5">
        <v>3</v>
      </c>
      <c r="L134" s="5">
        <v>24</v>
      </c>
      <c r="M134" s="11">
        <v>4</v>
      </c>
      <c r="N134" s="11">
        <v>1</v>
      </c>
      <c r="O134" s="11">
        <v>32</v>
      </c>
      <c r="P134" s="5">
        <v>30</v>
      </c>
      <c r="Q134" s="5">
        <v>60</v>
      </c>
      <c r="R134" s="14">
        <v>1</v>
      </c>
      <c r="S134" s="14">
        <v>30</v>
      </c>
      <c r="T134" s="14">
        <v>30</v>
      </c>
      <c r="U134" s="14">
        <v>10</v>
      </c>
      <c r="V134" s="14">
        <f t="shared" si="23"/>
        <v>-50</v>
      </c>
      <c r="W134" s="14">
        <f t="shared" si="24"/>
        <v>10</v>
      </c>
      <c r="X134" s="5">
        <v>30</v>
      </c>
      <c r="Y134" s="5">
        <v>45</v>
      </c>
      <c r="Z134" s="14">
        <v>1</v>
      </c>
      <c r="AA134" s="14">
        <v>30</v>
      </c>
      <c r="AB134" s="16">
        <v>30</v>
      </c>
      <c r="AC134" s="16">
        <v>14</v>
      </c>
      <c r="AD134" s="14">
        <f t="shared" si="25"/>
        <v>-31</v>
      </c>
      <c r="AE134" s="14">
        <f t="shared" si="30"/>
        <v>14</v>
      </c>
      <c r="AF134" s="14">
        <f t="shared" si="26"/>
        <v>234</v>
      </c>
      <c r="AG134" s="14">
        <f t="shared" si="27"/>
        <v>56</v>
      </c>
      <c r="AH134" s="14"/>
      <c r="AI134" s="14">
        <f t="shared" si="29"/>
        <v>178</v>
      </c>
      <c r="AJ134" s="19"/>
      <c r="AK134" s="19"/>
    </row>
    <row r="135" customHeight="1" spans="1:37">
      <c r="A135" s="8">
        <v>133</v>
      </c>
      <c r="B135" s="9">
        <v>123007</v>
      </c>
      <c r="C135" s="9" t="s">
        <v>171</v>
      </c>
      <c r="D135" s="9" t="s">
        <v>7</v>
      </c>
      <c r="E135" s="5">
        <v>3</v>
      </c>
      <c r="F135" s="5">
        <v>150</v>
      </c>
      <c r="G135" s="10">
        <v>1</v>
      </c>
      <c r="H135" s="5"/>
      <c r="I135" s="5">
        <v>-2</v>
      </c>
      <c r="J135" s="5">
        <v>50</v>
      </c>
      <c r="K135" s="5">
        <v>3</v>
      </c>
      <c r="L135" s="5">
        <v>24</v>
      </c>
      <c r="M135" s="11">
        <v>3</v>
      </c>
      <c r="N135" s="11">
        <v>0</v>
      </c>
      <c r="O135" s="11">
        <v>24</v>
      </c>
      <c r="P135" s="5">
        <v>30</v>
      </c>
      <c r="Q135" s="5">
        <v>60</v>
      </c>
      <c r="R135" s="14">
        <v>2</v>
      </c>
      <c r="S135" s="14">
        <v>60</v>
      </c>
      <c r="T135" s="14">
        <v>120</v>
      </c>
      <c r="U135" s="14">
        <v>20</v>
      </c>
      <c r="V135" s="14">
        <f t="shared" si="23"/>
        <v>-40</v>
      </c>
      <c r="W135" s="14">
        <f t="shared" si="24"/>
        <v>20</v>
      </c>
      <c r="X135" s="5">
        <v>30</v>
      </c>
      <c r="Y135" s="5">
        <v>45</v>
      </c>
      <c r="Z135" s="14">
        <v>2</v>
      </c>
      <c r="AA135" s="14">
        <v>45</v>
      </c>
      <c r="AB135" s="14">
        <v>90</v>
      </c>
      <c r="AC135" s="16">
        <v>7</v>
      </c>
      <c r="AD135" s="14">
        <f t="shared" si="25"/>
        <v>-38</v>
      </c>
      <c r="AE135" s="14">
        <f t="shared" si="30"/>
        <v>7</v>
      </c>
      <c r="AF135" s="14">
        <f t="shared" si="26"/>
        <v>384</v>
      </c>
      <c r="AG135" s="14">
        <f t="shared" si="27"/>
        <v>101</v>
      </c>
      <c r="AH135" s="14"/>
      <c r="AI135" s="14">
        <f t="shared" si="29"/>
        <v>283</v>
      </c>
      <c r="AJ135" s="19"/>
      <c r="AK135" s="19"/>
    </row>
    <row r="136" customHeight="1" spans="1:37">
      <c r="A136" s="8">
        <v>134</v>
      </c>
      <c r="B136" s="9">
        <v>119262</v>
      </c>
      <c r="C136" s="9" t="s">
        <v>172</v>
      </c>
      <c r="D136" s="9" t="s">
        <v>6</v>
      </c>
      <c r="E136" s="5">
        <v>3</v>
      </c>
      <c r="F136" s="5">
        <v>150</v>
      </c>
      <c r="G136" s="10">
        <v>3</v>
      </c>
      <c r="H136" s="5"/>
      <c r="I136" s="5">
        <v>0</v>
      </c>
      <c r="J136" s="5">
        <v>150</v>
      </c>
      <c r="K136" s="5">
        <v>3</v>
      </c>
      <c r="L136" s="5">
        <v>24</v>
      </c>
      <c r="M136" s="11">
        <v>3</v>
      </c>
      <c r="N136" s="11">
        <v>0</v>
      </c>
      <c r="O136" s="11">
        <v>24</v>
      </c>
      <c r="P136" s="5">
        <v>30</v>
      </c>
      <c r="Q136" s="5">
        <v>60</v>
      </c>
      <c r="R136" s="14">
        <v>1</v>
      </c>
      <c r="S136" s="14">
        <v>30</v>
      </c>
      <c r="T136" s="14">
        <v>30</v>
      </c>
      <c r="U136" s="14">
        <v>21</v>
      </c>
      <c r="V136" s="14">
        <f t="shared" si="23"/>
        <v>-39</v>
      </c>
      <c r="W136" s="14">
        <f t="shared" si="24"/>
        <v>21</v>
      </c>
      <c r="X136" s="5">
        <v>30</v>
      </c>
      <c r="Y136" s="5">
        <v>45</v>
      </c>
      <c r="Z136" s="14">
        <v>1</v>
      </c>
      <c r="AA136" s="14">
        <v>30</v>
      </c>
      <c r="AB136" s="16">
        <v>30</v>
      </c>
      <c r="AC136" s="16">
        <v>16</v>
      </c>
      <c r="AD136" s="14">
        <f t="shared" si="25"/>
        <v>-29</v>
      </c>
      <c r="AE136" s="14">
        <f t="shared" si="30"/>
        <v>16</v>
      </c>
      <c r="AF136" s="14">
        <f t="shared" si="26"/>
        <v>234</v>
      </c>
      <c r="AG136" s="14">
        <f t="shared" si="27"/>
        <v>211</v>
      </c>
      <c r="AH136" s="14"/>
      <c r="AI136" s="14">
        <f t="shared" si="29"/>
        <v>23</v>
      </c>
      <c r="AJ136" s="19"/>
      <c r="AK136" s="19"/>
    </row>
    <row r="137" customHeight="1" spans="1:37">
      <c r="A137" s="8">
        <v>135</v>
      </c>
      <c r="B137" s="9">
        <v>122906</v>
      </c>
      <c r="C137" s="9" t="s">
        <v>173</v>
      </c>
      <c r="D137" s="9" t="s">
        <v>6</v>
      </c>
      <c r="E137" s="5">
        <v>3</v>
      </c>
      <c r="F137" s="5">
        <v>150</v>
      </c>
      <c r="G137" s="10"/>
      <c r="H137" s="5"/>
      <c r="I137" s="5">
        <v>-3</v>
      </c>
      <c r="J137" s="5">
        <v>0</v>
      </c>
      <c r="K137" s="5">
        <v>3</v>
      </c>
      <c r="L137" s="5">
        <v>24</v>
      </c>
      <c r="M137" s="11"/>
      <c r="N137" s="11">
        <v>-3</v>
      </c>
      <c r="O137" s="11">
        <v>0</v>
      </c>
      <c r="P137" s="5">
        <v>30</v>
      </c>
      <c r="Q137" s="5">
        <v>60</v>
      </c>
      <c r="R137" s="14">
        <v>1</v>
      </c>
      <c r="S137" s="14">
        <v>30</v>
      </c>
      <c r="T137" s="14">
        <v>30</v>
      </c>
      <c r="U137" s="14">
        <v>22</v>
      </c>
      <c r="V137" s="14">
        <f t="shared" si="23"/>
        <v>-38</v>
      </c>
      <c r="W137" s="14">
        <f t="shared" si="24"/>
        <v>22</v>
      </c>
      <c r="X137" s="5">
        <v>30</v>
      </c>
      <c r="Y137" s="5">
        <v>45</v>
      </c>
      <c r="Z137" s="14">
        <v>1</v>
      </c>
      <c r="AA137" s="14">
        <v>30</v>
      </c>
      <c r="AB137" s="16">
        <v>30</v>
      </c>
      <c r="AC137" s="16">
        <v>21</v>
      </c>
      <c r="AD137" s="14">
        <f t="shared" si="25"/>
        <v>-24</v>
      </c>
      <c r="AE137" s="14">
        <f t="shared" si="30"/>
        <v>21</v>
      </c>
      <c r="AF137" s="14">
        <f t="shared" si="26"/>
        <v>234</v>
      </c>
      <c r="AG137" s="14">
        <f t="shared" si="27"/>
        <v>43</v>
      </c>
      <c r="AH137" s="14"/>
      <c r="AI137" s="14">
        <f t="shared" si="29"/>
        <v>191</v>
      </c>
      <c r="AJ137" s="19"/>
      <c r="AK137" s="19"/>
    </row>
    <row r="138" customHeight="1" spans="1:37">
      <c r="A138" s="8">
        <v>136</v>
      </c>
      <c r="B138" s="9">
        <v>591</v>
      </c>
      <c r="C138" s="9" t="s">
        <v>174</v>
      </c>
      <c r="D138" s="9" t="s">
        <v>7</v>
      </c>
      <c r="E138" s="5">
        <v>3</v>
      </c>
      <c r="F138" s="5">
        <v>150</v>
      </c>
      <c r="G138" s="10"/>
      <c r="H138" s="5"/>
      <c r="I138" s="5">
        <v>-3</v>
      </c>
      <c r="J138" s="5">
        <v>0</v>
      </c>
      <c r="K138" s="5">
        <v>5</v>
      </c>
      <c r="L138" s="5">
        <v>40</v>
      </c>
      <c r="M138" s="11">
        <v>6</v>
      </c>
      <c r="N138" s="11">
        <v>1</v>
      </c>
      <c r="O138" s="11">
        <v>48</v>
      </c>
      <c r="P138" s="5">
        <v>30</v>
      </c>
      <c r="Q138" s="5">
        <v>60</v>
      </c>
      <c r="R138" s="14">
        <v>1</v>
      </c>
      <c r="S138" s="14">
        <v>30</v>
      </c>
      <c r="T138" s="14">
        <v>30</v>
      </c>
      <c r="U138" s="14">
        <v>11</v>
      </c>
      <c r="V138" s="14">
        <f t="shared" si="23"/>
        <v>-49</v>
      </c>
      <c r="W138" s="14">
        <f t="shared" si="24"/>
        <v>11</v>
      </c>
      <c r="X138" s="5">
        <v>30</v>
      </c>
      <c r="Y138" s="5">
        <v>45</v>
      </c>
      <c r="Z138" s="14">
        <v>1</v>
      </c>
      <c r="AA138" s="14">
        <v>30</v>
      </c>
      <c r="AB138" s="16">
        <v>30</v>
      </c>
      <c r="AC138" s="16">
        <v>6</v>
      </c>
      <c r="AD138" s="14">
        <f t="shared" si="25"/>
        <v>-39</v>
      </c>
      <c r="AE138" s="14">
        <f t="shared" si="30"/>
        <v>6</v>
      </c>
      <c r="AF138" s="14">
        <f t="shared" si="26"/>
        <v>250</v>
      </c>
      <c r="AG138" s="14">
        <f t="shared" si="27"/>
        <v>65</v>
      </c>
      <c r="AH138" s="14"/>
      <c r="AI138" s="14">
        <f t="shared" si="29"/>
        <v>185</v>
      </c>
      <c r="AJ138" s="19"/>
      <c r="AK138" s="19"/>
    </row>
    <row r="139" customHeight="1" spans="1:37">
      <c r="A139" s="8">
        <v>137</v>
      </c>
      <c r="B139" s="9">
        <v>122176</v>
      </c>
      <c r="C139" s="9" t="s">
        <v>175</v>
      </c>
      <c r="D139" s="9" t="s">
        <v>9</v>
      </c>
      <c r="E139" s="5">
        <v>3</v>
      </c>
      <c r="F139" s="5">
        <v>150</v>
      </c>
      <c r="G139" s="10"/>
      <c r="H139" s="5"/>
      <c r="I139" s="5">
        <v>-3</v>
      </c>
      <c r="J139" s="5">
        <v>0</v>
      </c>
      <c r="K139" s="5">
        <v>3</v>
      </c>
      <c r="L139" s="5">
        <v>24</v>
      </c>
      <c r="M139" s="11">
        <v>9</v>
      </c>
      <c r="N139" s="11">
        <v>6</v>
      </c>
      <c r="O139" s="11">
        <v>72</v>
      </c>
      <c r="P139" s="5">
        <v>30</v>
      </c>
      <c r="Q139" s="5">
        <v>60</v>
      </c>
      <c r="R139" s="14">
        <v>1</v>
      </c>
      <c r="S139" s="14">
        <v>30</v>
      </c>
      <c r="T139" s="14">
        <v>30</v>
      </c>
      <c r="U139" s="14">
        <v>10</v>
      </c>
      <c r="V139" s="14">
        <f t="shared" si="23"/>
        <v>-50</v>
      </c>
      <c r="W139" s="14">
        <f t="shared" si="24"/>
        <v>10</v>
      </c>
      <c r="X139" s="5">
        <v>30</v>
      </c>
      <c r="Y139" s="5">
        <v>45</v>
      </c>
      <c r="Z139" s="14">
        <v>1</v>
      </c>
      <c r="AA139" s="14">
        <v>30</v>
      </c>
      <c r="AB139" s="16">
        <v>30</v>
      </c>
      <c r="AC139" s="16">
        <v>1</v>
      </c>
      <c r="AD139" s="14">
        <f t="shared" si="25"/>
        <v>-44</v>
      </c>
      <c r="AE139" s="14">
        <f t="shared" si="30"/>
        <v>1</v>
      </c>
      <c r="AF139" s="14">
        <f t="shared" si="26"/>
        <v>234</v>
      </c>
      <c r="AG139" s="14">
        <f t="shared" si="27"/>
        <v>83</v>
      </c>
      <c r="AH139" s="14"/>
      <c r="AI139" s="14">
        <f t="shared" si="29"/>
        <v>151</v>
      </c>
      <c r="AJ139" s="19"/>
      <c r="AK139" s="19"/>
    </row>
    <row r="140" customHeight="1" spans="1:37">
      <c r="A140" s="8">
        <v>138</v>
      </c>
      <c r="B140" s="9">
        <v>113008</v>
      </c>
      <c r="C140" s="9" t="s">
        <v>176</v>
      </c>
      <c r="D140" s="9" t="s">
        <v>8</v>
      </c>
      <c r="E140" s="5">
        <v>3</v>
      </c>
      <c r="F140" s="5">
        <v>150</v>
      </c>
      <c r="G140" s="10"/>
      <c r="H140" s="5"/>
      <c r="I140" s="5">
        <v>-3</v>
      </c>
      <c r="J140" s="5">
        <v>0</v>
      </c>
      <c r="K140" s="5">
        <v>3</v>
      </c>
      <c r="L140" s="5">
        <v>24</v>
      </c>
      <c r="M140" s="11">
        <v>9</v>
      </c>
      <c r="N140" s="11">
        <v>6</v>
      </c>
      <c r="O140" s="11">
        <v>72</v>
      </c>
      <c r="P140" s="5">
        <v>30</v>
      </c>
      <c r="Q140" s="5">
        <v>60</v>
      </c>
      <c r="R140" s="14">
        <v>1</v>
      </c>
      <c r="S140" s="14">
        <v>30</v>
      </c>
      <c r="T140" s="14">
        <v>30</v>
      </c>
      <c r="U140" s="14">
        <v>12</v>
      </c>
      <c r="V140" s="14">
        <f t="shared" si="23"/>
        <v>-48</v>
      </c>
      <c r="W140" s="14">
        <f t="shared" si="24"/>
        <v>12</v>
      </c>
      <c r="X140" s="5">
        <v>30</v>
      </c>
      <c r="Y140" s="5">
        <v>45</v>
      </c>
      <c r="Z140" s="14">
        <v>1</v>
      </c>
      <c r="AA140" s="14">
        <v>30</v>
      </c>
      <c r="AB140" s="16">
        <v>30</v>
      </c>
      <c r="AC140" s="16">
        <v>4</v>
      </c>
      <c r="AD140" s="14">
        <f t="shared" si="25"/>
        <v>-41</v>
      </c>
      <c r="AE140" s="14">
        <f t="shared" si="30"/>
        <v>4</v>
      </c>
      <c r="AF140" s="14">
        <f t="shared" si="26"/>
        <v>234</v>
      </c>
      <c r="AG140" s="14">
        <f t="shared" si="27"/>
        <v>88</v>
      </c>
      <c r="AH140" s="14"/>
      <c r="AI140" s="14">
        <f t="shared" si="29"/>
        <v>146</v>
      </c>
      <c r="AJ140" s="19"/>
      <c r="AK140" s="19"/>
    </row>
    <row r="141" customHeight="1" spans="1:37">
      <c r="A141" s="8">
        <v>139</v>
      </c>
      <c r="B141" s="9">
        <v>122686</v>
      </c>
      <c r="C141" s="9" t="s">
        <v>177</v>
      </c>
      <c r="D141" s="9" t="s">
        <v>7</v>
      </c>
      <c r="E141" s="5">
        <v>3</v>
      </c>
      <c r="F141" s="5">
        <v>150</v>
      </c>
      <c r="G141" s="10"/>
      <c r="H141" s="5"/>
      <c r="I141" s="5">
        <v>-3</v>
      </c>
      <c r="J141" s="5">
        <v>0</v>
      </c>
      <c r="K141" s="5">
        <v>3</v>
      </c>
      <c r="L141" s="5">
        <v>24</v>
      </c>
      <c r="M141" s="11">
        <v>3</v>
      </c>
      <c r="N141" s="11">
        <v>0</v>
      </c>
      <c r="O141" s="11">
        <v>24</v>
      </c>
      <c r="P141" s="5">
        <v>30</v>
      </c>
      <c r="Q141" s="5">
        <v>60</v>
      </c>
      <c r="R141" s="14">
        <v>1</v>
      </c>
      <c r="S141" s="14">
        <v>30</v>
      </c>
      <c r="T141" s="14">
        <v>30</v>
      </c>
      <c r="U141" s="14">
        <v>3</v>
      </c>
      <c r="V141" s="14">
        <f t="shared" si="23"/>
        <v>-57</v>
      </c>
      <c r="W141" s="14">
        <f t="shared" si="24"/>
        <v>3</v>
      </c>
      <c r="X141" s="5">
        <v>30</v>
      </c>
      <c r="Y141" s="5">
        <v>45</v>
      </c>
      <c r="Z141" s="14">
        <v>1</v>
      </c>
      <c r="AA141" s="14">
        <v>30</v>
      </c>
      <c r="AB141" s="16">
        <v>30</v>
      </c>
      <c r="AC141" s="16">
        <v>1</v>
      </c>
      <c r="AD141" s="14">
        <f t="shared" si="25"/>
        <v>-44</v>
      </c>
      <c r="AE141" s="14">
        <f t="shared" si="30"/>
        <v>1</v>
      </c>
      <c r="AF141" s="14">
        <f t="shared" si="26"/>
        <v>234</v>
      </c>
      <c r="AG141" s="14">
        <f t="shared" si="27"/>
        <v>28</v>
      </c>
      <c r="AH141" s="14"/>
      <c r="AI141" s="14">
        <f t="shared" si="29"/>
        <v>206</v>
      </c>
      <c r="AJ141" s="19"/>
      <c r="AK141" s="19"/>
    </row>
    <row r="142" customHeight="1" spans="1:37">
      <c r="A142" s="8">
        <v>140</v>
      </c>
      <c r="B142" s="9">
        <v>56</v>
      </c>
      <c r="C142" s="9" t="s">
        <v>178</v>
      </c>
      <c r="D142" s="9" t="s">
        <v>9</v>
      </c>
      <c r="E142" s="5">
        <v>3</v>
      </c>
      <c r="F142" s="5">
        <v>150</v>
      </c>
      <c r="G142" s="10">
        <v>1</v>
      </c>
      <c r="H142" s="5"/>
      <c r="I142" s="5">
        <v>-2</v>
      </c>
      <c r="J142" s="5">
        <v>50</v>
      </c>
      <c r="K142" s="5">
        <v>13</v>
      </c>
      <c r="L142" s="5">
        <v>104</v>
      </c>
      <c r="M142" s="11">
        <v>20</v>
      </c>
      <c r="N142" s="11">
        <v>7</v>
      </c>
      <c r="O142" s="11">
        <v>160</v>
      </c>
      <c r="P142" s="5">
        <v>30</v>
      </c>
      <c r="Q142" s="5">
        <v>60</v>
      </c>
      <c r="R142" s="14">
        <v>2</v>
      </c>
      <c r="S142" s="14">
        <v>60</v>
      </c>
      <c r="T142" s="14">
        <v>120</v>
      </c>
      <c r="U142" s="14">
        <v>8</v>
      </c>
      <c r="V142" s="14">
        <f t="shared" si="23"/>
        <v>-52</v>
      </c>
      <c r="W142" s="14">
        <f t="shared" si="24"/>
        <v>8</v>
      </c>
      <c r="X142" s="5">
        <v>30</v>
      </c>
      <c r="Y142" s="5">
        <v>45</v>
      </c>
      <c r="Z142" s="14">
        <v>2</v>
      </c>
      <c r="AA142" s="14">
        <v>45</v>
      </c>
      <c r="AB142" s="14">
        <v>90</v>
      </c>
      <c r="AC142" s="16">
        <v>8</v>
      </c>
      <c r="AD142" s="14">
        <f t="shared" si="25"/>
        <v>-37</v>
      </c>
      <c r="AE142" s="14">
        <f t="shared" si="30"/>
        <v>8</v>
      </c>
      <c r="AF142" s="14">
        <f t="shared" si="26"/>
        <v>464</v>
      </c>
      <c r="AG142" s="14">
        <f t="shared" si="27"/>
        <v>226</v>
      </c>
      <c r="AH142" s="14"/>
      <c r="AI142" s="14">
        <f t="shared" si="29"/>
        <v>238</v>
      </c>
      <c r="AJ142" s="19"/>
      <c r="AK142" s="19"/>
    </row>
    <row r="143" customHeight="1" spans="1:37">
      <c r="A143" s="8">
        <v>141</v>
      </c>
      <c r="B143" s="9">
        <v>122718</v>
      </c>
      <c r="C143" s="9" t="s">
        <v>179</v>
      </c>
      <c r="D143" s="9" t="s">
        <v>7</v>
      </c>
      <c r="E143" s="5">
        <v>3</v>
      </c>
      <c r="F143" s="5">
        <v>150</v>
      </c>
      <c r="G143" s="10"/>
      <c r="H143" s="5"/>
      <c r="I143" s="5">
        <v>-3</v>
      </c>
      <c r="J143" s="5">
        <v>0</v>
      </c>
      <c r="K143" s="5">
        <v>3</v>
      </c>
      <c r="L143" s="5">
        <v>24</v>
      </c>
      <c r="M143" s="11"/>
      <c r="N143" s="11">
        <v>-3</v>
      </c>
      <c r="O143" s="11">
        <v>0</v>
      </c>
      <c r="P143" s="5">
        <v>30</v>
      </c>
      <c r="Q143" s="5">
        <v>60</v>
      </c>
      <c r="R143" s="14">
        <v>1</v>
      </c>
      <c r="S143" s="14">
        <v>30</v>
      </c>
      <c r="T143" s="14">
        <v>30</v>
      </c>
      <c r="U143" s="14">
        <v>18</v>
      </c>
      <c r="V143" s="14">
        <f t="shared" si="23"/>
        <v>-42</v>
      </c>
      <c r="W143" s="14">
        <f t="shared" si="24"/>
        <v>18</v>
      </c>
      <c r="X143" s="5">
        <v>30</v>
      </c>
      <c r="Y143" s="5">
        <v>45</v>
      </c>
      <c r="Z143" s="14">
        <v>1</v>
      </c>
      <c r="AA143" s="14">
        <v>30</v>
      </c>
      <c r="AB143" s="16">
        <v>30</v>
      </c>
      <c r="AC143" s="16">
        <v>4</v>
      </c>
      <c r="AD143" s="14">
        <f t="shared" si="25"/>
        <v>-41</v>
      </c>
      <c r="AE143" s="14">
        <f t="shared" si="30"/>
        <v>4</v>
      </c>
      <c r="AF143" s="14">
        <f t="shared" si="26"/>
        <v>234</v>
      </c>
      <c r="AG143" s="14">
        <f t="shared" si="27"/>
        <v>22</v>
      </c>
      <c r="AH143" s="14"/>
      <c r="AI143" s="14">
        <f t="shared" si="29"/>
        <v>212</v>
      </c>
      <c r="AJ143" s="19"/>
      <c r="AK143" s="19"/>
    </row>
    <row r="144" customHeight="1" spans="1:37">
      <c r="A144" s="5"/>
      <c r="B144" s="5"/>
      <c r="C144" s="5" t="s">
        <v>49</v>
      </c>
      <c r="D144" s="5"/>
      <c r="E144" s="5">
        <f>SUM(E3:E143)</f>
        <v>620</v>
      </c>
      <c r="F144" s="5">
        <f t="shared" ref="F144:AI144" si="31">SUM(F3:F143)</f>
        <v>31000</v>
      </c>
      <c r="G144" s="5">
        <f t="shared" si="31"/>
        <v>432.324</v>
      </c>
      <c r="H144" s="5">
        <f t="shared" si="31"/>
        <v>10</v>
      </c>
      <c r="I144" s="5">
        <f t="shared" si="31"/>
        <v>-177.676</v>
      </c>
      <c r="J144" s="5">
        <f t="shared" si="31"/>
        <v>21616.2</v>
      </c>
      <c r="K144" s="5">
        <f t="shared" si="31"/>
        <v>1255</v>
      </c>
      <c r="L144" s="5">
        <f t="shared" si="31"/>
        <v>10040</v>
      </c>
      <c r="M144" s="5">
        <f t="shared" si="31"/>
        <v>1709</v>
      </c>
      <c r="N144" s="5">
        <f t="shared" si="31"/>
        <v>454</v>
      </c>
      <c r="O144" s="5">
        <f t="shared" si="31"/>
        <v>13672</v>
      </c>
      <c r="P144" s="5">
        <f t="shared" si="31"/>
        <v>8512</v>
      </c>
      <c r="Q144" s="5">
        <f t="shared" si="31"/>
        <v>12742</v>
      </c>
      <c r="R144" s="5">
        <f t="shared" si="31"/>
        <v>195</v>
      </c>
      <c r="S144" s="5">
        <f t="shared" si="31"/>
        <v>10132</v>
      </c>
      <c r="T144" s="5">
        <f t="shared" si="31"/>
        <v>15328</v>
      </c>
      <c r="U144" s="5">
        <f t="shared" si="31"/>
        <v>3332</v>
      </c>
      <c r="V144" s="5">
        <f t="shared" si="31"/>
        <v>-9410</v>
      </c>
      <c r="W144" s="5">
        <f t="shared" si="31"/>
        <v>3332</v>
      </c>
      <c r="X144" s="5">
        <f t="shared" si="31"/>
        <v>5940</v>
      </c>
      <c r="Y144" s="5">
        <f t="shared" si="31"/>
        <v>8580</v>
      </c>
      <c r="Z144" s="5">
        <f t="shared" si="31"/>
        <v>200</v>
      </c>
      <c r="AA144" s="5">
        <f t="shared" si="31"/>
        <v>7125</v>
      </c>
      <c r="AB144" s="5">
        <f t="shared" si="31"/>
        <v>10935</v>
      </c>
      <c r="AC144" s="5">
        <f t="shared" si="31"/>
        <v>2242</v>
      </c>
      <c r="AD144" s="5">
        <f t="shared" si="31"/>
        <v>-6338</v>
      </c>
      <c r="AE144" s="5">
        <f t="shared" si="31"/>
        <v>2383</v>
      </c>
      <c r="AF144" s="5">
        <f t="shared" si="31"/>
        <v>67303</v>
      </c>
      <c r="AG144" s="5">
        <f t="shared" si="31"/>
        <v>41003.2</v>
      </c>
      <c r="AH144" s="5">
        <f t="shared" si="31"/>
        <v>7093.4</v>
      </c>
      <c r="AI144" s="5">
        <f t="shared" si="31"/>
        <v>33393.2</v>
      </c>
      <c r="AJ144" s="19"/>
      <c r="AK144" s="19"/>
    </row>
    <row r="145" customHeight="1" spans="7:25">
      <c r="G145" s="2">
        <f>F144+L144</f>
        <v>41040</v>
      </c>
      <c r="H145" s="2">
        <f>J144+O144</f>
        <v>35288.2</v>
      </c>
      <c r="X145" s="2">
        <f>T144+AB144</f>
        <v>26263</v>
      </c>
      <c r="Y145" s="2">
        <f>W144+AE144</f>
        <v>5715</v>
      </c>
    </row>
    <row r="146" customHeight="1" spans="7:24">
      <c r="G146" s="2">
        <f>G145-H145</f>
        <v>5751.8</v>
      </c>
      <c r="X146" s="2">
        <f>X145-Y145</f>
        <v>20548</v>
      </c>
    </row>
  </sheetData>
  <mergeCells count="7">
    <mergeCell ref="A1:D1"/>
    <mergeCell ref="E1:J1"/>
    <mergeCell ref="K1:O1"/>
    <mergeCell ref="P1:W1"/>
    <mergeCell ref="X1:AE1"/>
    <mergeCell ref="AF1:AI1"/>
    <mergeCell ref="AM1:A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Sheet4</vt:lpstr>
      <vt:lpstr>Sheet1</vt:lpstr>
      <vt:lpstr>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2022-05-05T05:37:00Z</dcterms:created>
  <dcterms:modified xsi:type="dcterms:W3CDTF">2022-09-18T07:53:32Z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450072B793644769A487244DA7E909C3</vt:lpwstr>
  </property>
  <property fmtid="{D5CDD505-2E9C-101B-9397-08002B2CF9AE}" pid="3" name="KSOProductBuildVer">
    <vt:lpwstr>2052-11.1.0.12313</vt:lpwstr>
  </property>
  <property fmtid="{D5CDD505-2E9C-101B-9397-08002B2CF9AE}" pid="4" name="KSOReadingLayout">
    <vt:bool>true</vt:bool>
  </property>
</Properties>
</file>