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5.20-5.26考核数据" sheetId="1" r:id="rId1"/>
    <sheet name="片区汇总" sheetId="3" r:id="rId2"/>
    <sheet name="员工加分明细" sheetId="4" r:id="rId3"/>
    <sheet name="员工奖励分配" sheetId="2" r:id="rId4"/>
  </sheets>
  <definedNames>
    <definedName name="_xlnm._FilterDatabase" localSheetId="0" hidden="1">'5.20-5.26考核数据'!$A$2:$AJ$2</definedName>
  </definedNames>
  <calcPr calcId="144525"/>
</workbook>
</file>

<file path=xl/sharedStrings.xml><?xml version="1.0" encoding="utf-8"?>
<sst xmlns="http://schemas.openxmlformats.org/spreadsheetml/2006/main" count="547" uniqueCount="211">
  <si>
    <t>序号</t>
  </si>
  <si>
    <t>门店ID</t>
  </si>
  <si>
    <t>门店名称</t>
  </si>
  <si>
    <t>片区名称</t>
  </si>
  <si>
    <t>分类</t>
  </si>
  <si>
    <t>5.20-5.23 （前4天）</t>
  </si>
  <si>
    <t>5.20-5.23（4天任务）</t>
  </si>
  <si>
    <t>5.20-5.23  销售数据</t>
  </si>
  <si>
    <t>团购</t>
  </si>
  <si>
    <t>完成率</t>
  </si>
  <si>
    <t>奖罚</t>
  </si>
  <si>
    <t>5.24-5.26（后3天）</t>
  </si>
  <si>
    <t>5.24-5.26  销售数据</t>
  </si>
  <si>
    <t>1档销售</t>
  </si>
  <si>
    <t>4天销售</t>
  </si>
  <si>
    <t>1档毛利</t>
  </si>
  <si>
    <t>4天毛利</t>
  </si>
  <si>
    <t>毛利率</t>
  </si>
  <si>
    <t>2档销售</t>
  </si>
  <si>
    <t>2档毛利</t>
  </si>
  <si>
    <t>销售</t>
  </si>
  <si>
    <t>毛利</t>
  </si>
  <si>
    <t>加分</t>
  </si>
  <si>
    <t>2档        超毛奖励</t>
  </si>
  <si>
    <t>处罚</t>
  </si>
  <si>
    <t>3天销售</t>
  </si>
  <si>
    <t>3天毛利</t>
  </si>
  <si>
    <t>西部店</t>
  </si>
  <si>
    <t>北门片区</t>
  </si>
  <si>
    <t>B1</t>
  </si>
  <si>
    <t>五津西路药店</t>
  </si>
  <si>
    <t>新津片区</t>
  </si>
  <si>
    <t>A2</t>
  </si>
  <si>
    <t>20分/人</t>
  </si>
  <si>
    <t>高新区大源北街药店</t>
  </si>
  <si>
    <t>东南片区</t>
  </si>
  <si>
    <t>A3</t>
  </si>
  <si>
    <t>科华北路</t>
  </si>
  <si>
    <t>旗舰片区</t>
  </si>
  <si>
    <t>C1</t>
  </si>
  <si>
    <t>华泰路二药店</t>
  </si>
  <si>
    <t>郫县郫筒镇一环路东南段药店</t>
  </si>
  <si>
    <t>城中片区</t>
  </si>
  <si>
    <t>花照壁中横街</t>
  </si>
  <si>
    <t>西门一片</t>
  </si>
  <si>
    <t>成华区华泰路药店</t>
  </si>
  <si>
    <t>西林一街</t>
  </si>
  <si>
    <t>B2</t>
  </si>
  <si>
    <t>大邑县晋原镇内蒙古大道桃源药店</t>
  </si>
  <si>
    <t>城郊一片</t>
  </si>
  <si>
    <t>逸都路店</t>
  </si>
  <si>
    <t>西门二片</t>
  </si>
  <si>
    <t>青羊区北东街店</t>
  </si>
  <si>
    <t>A1</t>
  </si>
  <si>
    <t>清江东路药店</t>
  </si>
  <si>
    <t>蜀辉路店</t>
  </si>
  <si>
    <t>锦江区庆云南街药店</t>
  </si>
  <si>
    <t>泰和二街</t>
  </si>
  <si>
    <t>锦江区柳翠路药店</t>
  </si>
  <si>
    <t>邛崃市临邛镇洪川小区药店</t>
  </si>
  <si>
    <t>四川太极新津五津西路二店</t>
  </si>
  <si>
    <t>都江堰聚源镇药店</t>
  </si>
  <si>
    <t>都江堰片区</t>
  </si>
  <si>
    <t>都江堰市蒲阳路药店</t>
  </si>
  <si>
    <t>蜀源路店</t>
  </si>
  <si>
    <t>光华北五路店</t>
  </si>
  <si>
    <t>四川太极金牛区银沙路药店</t>
  </si>
  <si>
    <t>尚锦路店</t>
  </si>
  <si>
    <t>C2</t>
  </si>
  <si>
    <t>锦江区水杉街药店</t>
  </si>
  <si>
    <t>双流县西航港街道锦华路一段药店</t>
  </si>
  <si>
    <t>新津武阳西路</t>
  </si>
  <si>
    <t>彭州致和路店</t>
  </si>
  <si>
    <t>锦江区观音桥街药店</t>
  </si>
  <si>
    <t>蜀兴路店</t>
  </si>
  <si>
    <t>双流区东升街道三强西路药店</t>
  </si>
  <si>
    <t>枣子巷药店</t>
  </si>
  <si>
    <t>花照壁</t>
  </si>
  <si>
    <t>金牛区金沙路药店</t>
  </si>
  <si>
    <t>大华街药店</t>
  </si>
  <si>
    <t>都江堰幸福镇翔凤路药店</t>
  </si>
  <si>
    <t>锦江区劼人路药店</t>
  </si>
  <si>
    <t>医贸大道店</t>
  </si>
  <si>
    <t>四川太极大邑县晋原镇北街药店</t>
  </si>
  <si>
    <t>大邑县晋源镇东壕沟段药店</t>
  </si>
  <si>
    <t>中和大道药店</t>
  </si>
  <si>
    <t>沙湾东一路</t>
  </si>
  <si>
    <t>成华区万科路药店</t>
  </si>
  <si>
    <t>都江堰宝莲路</t>
  </si>
  <si>
    <t>新津邓双镇岷江店</t>
  </si>
  <si>
    <t>高新天久北巷药店</t>
  </si>
  <si>
    <t>成华区崔家店路药店</t>
  </si>
  <si>
    <t>温江区公平街道江安路药店</t>
  </si>
  <si>
    <t>大邑县晋原镇通达东路五段药店</t>
  </si>
  <si>
    <t>成华区羊子山西路药店（兴元华盛）</t>
  </si>
  <si>
    <t>成华区华康路药店</t>
  </si>
  <si>
    <t>旗舰店</t>
  </si>
  <si>
    <t>T</t>
  </si>
  <si>
    <t>新园大道药店</t>
  </si>
  <si>
    <t>邛崃中心药店</t>
  </si>
  <si>
    <t>怀远店</t>
  </si>
  <si>
    <t>崇州片区</t>
  </si>
  <si>
    <t>新都区新繁镇繁江北路药店</t>
  </si>
  <si>
    <t>大邑县新场镇文昌街药店</t>
  </si>
  <si>
    <t>四川太极新都区新都街道万和北路药店</t>
  </si>
  <si>
    <t>驷马桥店</t>
  </si>
  <si>
    <t>都江堰市蒲阳镇堰问道西路药店</t>
  </si>
  <si>
    <t>四川太极高新区中和公济桥路药店</t>
  </si>
  <si>
    <t>青羊区童子街</t>
  </si>
  <si>
    <t>青羊区十二桥药店</t>
  </si>
  <si>
    <t>大悦路店</t>
  </si>
  <si>
    <t>梨花街</t>
  </si>
  <si>
    <t xml:space="preserve">永康东路药店 </t>
  </si>
  <si>
    <t>光华药店</t>
  </si>
  <si>
    <t>长寿路</t>
  </si>
  <si>
    <t>都江堰药店</t>
  </si>
  <si>
    <t>锦江区榕声路店</t>
  </si>
  <si>
    <t>大邑县沙渠镇方圆路药店</t>
  </si>
  <si>
    <t>光华西一路</t>
  </si>
  <si>
    <t>都江堰景中路店</t>
  </si>
  <si>
    <t>金带街药店</t>
  </si>
  <si>
    <t>大石西路药店</t>
  </si>
  <si>
    <t>四川太极浆洗街药店</t>
  </si>
  <si>
    <t>元华二巷</t>
  </si>
  <si>
    <t>金马河</t>
  </si>
  <si>
    <t>成华杉板桥南一路店</t>
  </si>
  <si>
    <t>崇州市崇阳镇尚贤坊街药店</t>
  </si>
  <si>
    <t>金牛区交大路第三药店</t>
  </si>
  <si>
    <t>银河北街</t>
  </si>
  <si>
    <t>杏林路</t>
  </si>
  <si>
    <t>水碾河</t>
  </si>
  <si>
    <t>郫县郫筒镇东大街药店</t>
  </si>
  <si>
    <t>沙河源药店</t>
  </si>
  <si>
    <t>大邑县安仁镇千禧街药店</t>
  </si>
  <si>
    <t>邛崃翠荫街</t>
  </si>
  <si>
    <t>成华区万宇路药店</t>
  </si>
  <si>
    <t>金牛区黄苑东街药店</t>
  </si>
  <si>
    <t>土龙路药店</t>
  </si>
  <si>
    <t>新乐中街药店</t>
  </si>
  <si>
    <t>成华区华油路药店</t>
  </si>
  <si>
    <t>四川太极金牛区蜀汉路药店</t>
  </si>
  <si>
    <t>武侯区科华街药店</t>
  </si>
  <si>
    <t>宏济路</t>
  </si>
  <si>
    <t>双林路药店</t>
  </si>
  <si>
    <t>三医院店（青龙街）</t>
  </si>
  <si>
    <t>崇州中心店</t>
  </si>
  <si>
    <t>兴义镇万兴路药店</t>
  </si>
  <si>
    <t>武侯区顺和街店</t>
  </si>
  <si>
    <t>都江堰奎光路中段药店</t>
  </si>
  <si>
    <t>紫薇东路</t>
  </si>
  <si>
    <t>成都成汉太极大药房有限公司</t>
  </si>
  <si>
    <t>温江店</t>
  </si>
  <si>
    <t>五福桥东路</t>
  </si>
  <si>
    <t>金祥店</t>
  </si>
  <si>
    <t>新都区马超东路店</t>
  </si>
  <si>
    <t>新下街</t>
  </si>
  <si>
    <t>邛崃市羊安镇永康大道药店</t>
  </si>
  <si>
    <t>成华区二环路北四段药店（汇融名城）</t>
  </si>
  <si>
    <t>东昌路店</t>
  </si>
  <si>
    <t>光华村街药店</t>
  </si>
  <si>
    <t>大药房连锁有限公司武侯区聚萃街药店</t>
  </si>
  <si>
    <t>静沙路</t>
  </si>
  <si>
    <t>贝森北路</t>
  </si>
  <si>
    <t>通盈街药店</t>
  </si>
  <si>
    <t>丝竹路</t>
  </si>
  <si>
    <t>倪家桥</t>
  </si>
  <si>
    <t>金丝街药店</t>
  </si>
  <si>
    <t>培华东路店（六医院店）</t>
  </si>
  <si>
    <t>大邑县晋原镇东街药店</t>
  </si>
  <si>
    <t>大邑县晋原镇子龙路店</t>
  </si>
  <si>
    <t>元通大道店</t>
  </si>
  <si>
    <t>蜀州中路店</t>
  </si>
  <si>
    <t>经一路店</t>
  </si>
  <si>
    <t>天顺路店</t>
  </si>
  <si>
    <t>红星店</t>
  </si>
  <si>
    <t>高新区民丰大道西段药店</t>
  </si>
  <si>
    <t>邛崃市临邛镇凤凰大道药店</t>
  </si>
  <si>
    <t>金巷西街店</t>
  </si>
  <si>
    <t>观音阁店</t>
  </si>
  <si>
    <t>双楠店</t>
  </si>
  <si>
    <t>剑南大道店</t>
  </si>
  <si>
    <t>武侯区佳灵路</t>
  </si>
  <si>
    <t>潘家街店</t>
  </si>
  <si>
    <t>怀远二店</t>
  </si>
  <si>
    <t>四川太极三江店</t>
  </si>
  <si>
    <t>大邑蜀望路店</t>
  </si>
  <si>
    <t>大邑南街店</t>
  </si>
  <si>
    <t>合计</t>
  </si>
  <si>
    <r>
      <rPr>
        <b/>
        <sz val="12"/>
        <rFont val="宋体"/>
        <charset val="134"/>
        <scheme val="minor"/>
      </rPr>
      <t>5.20—5.26 片区</t>
    </r>
    <r>
      <rPr>
        <b/>
        <sz val="12"/>
        <rFont val="宋体"/>
        <charset val="134"/>
      </rPr>
      <t>完成情况</t>
    </r>
  </si>
  <si>
    <t>片区</t>
  </si>
  <si>
    <t>管辖店数</t>
  </si>
  <si>
    <t>销售完成门店数</t>
  </si>
  <si>
    <r>
      <rPr>
        <b/>
        <sz val="12"/>
        <rFont val="宋体"/>
        <charset val="134"/>
      </rPr>
      <t>门店</t>
    </r>
    <r>
      <rPr>
        <b/>
        <sz val="12"/>
        <rFont val="宋体"/>
        <charset val="0"/>
      </rPr>
      <t>店数完成率</t>
    </r>
  </si>
  <si>
    <t>实际扣分                （绩效活动4分）</t>
  </si>
  <si>
    <t>北门片</t>
  </si>
  <si>
    <t>城中片</t>
  </si>
  <si>
    <t>崇州片</t>
  </si>
  <si>
    <t>都江堰片</t>
  </si>
  <si>
    <t>新津片</t>
  </si>
  <si>
    <r>
      <rPr>
        <b/>
        <sz val="10"/>
        <rFont val="Arial"/>
        <charset val="0"/>
      </rPr>
      <t>5.20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>5.26</t>
    </r>
    <r>
      <rPr>
        <b/>
        <sz val="10"/>
        <rFont val="宋体"/>
        <charset val="0"/>
      </rPr>
      <t xml:space="preserve"> 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</si>
  <si>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</si>
  <si>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</t>
  </si>
  <si>
    <r>
      <rPr>
        <b/>
        <sz val="10"/>
        <rFont val="宋体"/>
        <charset val="134"/>
      </rPr>
      <t>个人</t>
    </r>
    <r>
      <rPr>
        <b/>
        <sz val="10"/>
        <rFont val="Arial"/>
        <charset val="0"/>
      </rPr>
      <t>ID</t>
    </r>
  </si>
  <si>
    <t>姓名</t>
  </si>
  <si>
    <t>员工加分</t>
  </si>
  <si>
    <t>备注</t>
  </si>
  <si>
    <r>
      <rPr>
        <b/>
        <sz val="10"/>
        <rFont val="Arial"/>
        <charset val="0"/>
      </rPr>
      <t>5.20</t>
    </r>
    <r>
      <rPr>
        <b/>
        <sz val="10"/>
        <rFont val="宋体"/>
        <charset val="0"/>
      </rPr>
      <t>—</t>
    </r>
    <r>
      <rPr>
        <b/>
        <sz val="10"/>
        <rFont val="Arial"/>
        <charset val="0"/>
      </rPr>
      <t xml:space="preserve">5.26 </t>
    </r>
    <r>
      <rPr>
        <b/>
        <sz val="10"/>
        <rFont val="宋体"/>
        <charset val="0"/>
      </rPr>
      <t>会员惠购活动</t>
    </r>
    <r>
      <rPr>
        <b/>
        <sz val="10"/>
        <rFont val="Arial"/>
        <charset val="0"/>
      </rPr>
      <t xml:space="preserve">   </t>
    </r>
    <r>
      <rPr>
        <b/>
        <sz val="10"/>
        <rFont val="宋体"/>
        <charset val="0"/>
      </rPr>
      <t>（员工奖励明细）</t>
    </r>
  </si>
  <si>
    <t>员工超毛奖励</t>
  </si>
  <si>
    <t>郫县二店</t>
  </si>
  <si>
    <t>邓红梅</t>
  </si>
  <si>
    <t>邹东梅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</si>
</sst>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</numFmts>
  <fonts count="39">
    <font>
      <sz val="11"/>
      <color theme="1"/>
      <name val="宋体"/>
      <charset val="134"/>
      <scheme val="minor"/>
    </font>
    <font>
      <b/>
      <sz val="10"/>
      <name val="Arial"/>
      <charset val="0"/>
    </font>
    <font>
      <b/>
      <sz val="10"/>
      <color rgb="FFFF0000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  <scheme val="minor"/>
    </font>
    <font>
      <b/>
      <sz val="12"/>
      <name val="宋体"/>
      <charset val="134"/>
    </font>
    <font>
      <b/>
      <sz val="12"/>
      <color rgb="FFFF0000"/>
      <name val="宋体"/>
      <charset val="134"/>
      <scheme val="minor"/>
    </font>
    <font>
      <sz val="12"/>
      <name val="宋体"/>
      <charset val="134"/>
      <scheme val="minor"/>
    </font>
    <font>
      <sz val="12"/>
      <name val="宋体"/>
      <charset val="0"/>
    </font>
    <font>
      <sz val="12"/>
      <name val="Arial"/>
      <charset val="0"/>
    </font>
    <font>
      <sz val="12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Arial"/>
      <charset val="0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宋体"/>
      <charset val="0"/>
    </font>
    <font>
      <b/>
      <sz val="12"/>
      <name val="宋体"/>
      <charset val="0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0" fontId="19" fillId="7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8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6" applyNumberFormat="0" applyFont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29" fillId="0" borderId="7" applyNumberFormat="0" applyFill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30" fillId="15" borderId="9" applyNumberFormat="0" applyAlignment="0" applyProtection="0">
      <alignment vertical="center"/>
    </xf>
    <xf numFmtId="0" fontId="31" fillId="15" borderId="5" applyNumberFormat="0" applyAlignment="0" applyProtection="0">
      <alignment vertical="center"/>
    </xf>
    <xf numFmtId="0" fontId="32" fillId="16" borderId="10" applyNumberFormat="0" applyAlignment="0" applyProtection="0">
      <alignment vertical="center"/>
    </xf>
    <xf numFmtId="0" fontId="18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3" fillId="0" borderId="11" applyNumberFormat="0" applyFill="0" applyAlignment="0" applyProtection="0">
      <alignment vertical="center"/>
    </xf>
    <xf numFmtId="0" fontId="34" fillId="0" borderId="12" applyNumberFormat="0" applyFill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8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21" fillId="33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18" fillId="35" borderId="0" applyNumberFormat="0" applyBorder="0" applyAlignment="0" applyProtection="0">
      <alignment vertical="center"/>
    </xf>
    <xf numFmtId="0" fontId="21" fillId="36" borderId="0" applyNumberFormat="0" applyBorder="0" applyAlignment="0" applyProtection="0">
      <alignment vertical="center"/>
    </xf>
  </cellStyleXfs>
  <cellXfs count="10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Border="1">
      <alignment vertical="center"/>
    </xf>
    <xf numFmtId="0" fontId="0" fillId="0" borderId="0" xfId="0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 wrapText="1"/>
    </xf>
    <xf numFmtId="177" fontId="7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177" fontId="11" fillId="2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0" fontId="12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177" fontId="4" fillId="0" borderId="0" xfId="0" applyNumberFormat="1" applyFont="1" applyFill="1" applyBorder="1" applyAlignment="1">
      <alignment vertical="center"/>
    </xf>
    <xf numFmtId="177" fontId="4" fillId="0" borderId="0" xfId="0" applyNumberFormat="1" applyFont="1" applyFill="1" applyBorder="1" applyAlignment="1">
      <alignment horizontal="left" vertical="center"/>
    </xf>
    <xf numFmtId="177" fontId="4" fillId="0" borderId="0" xfId="0" applyNumberFormat="1" applyFont="1" applyFill="1" applyBorder="1" applyAlignment="1">
      <alignment horizontal="center" vertical="center"/>
    </xf>
    <xf numFmtId="177" fontId="4" fillId="0" borderId="0" xfId="0" applyNumberFormat="1" applyFont="1" applyFill="1" applyAlignment="1">
      <alignment horizontal="center" vertical="center"/>
    </xf>
    <xf numFmtId="176" fontId="13" fillId="0" borderId="0" xfId="0" applyNumberFormat="1" applyFont="1" applyAlignment="1">
      <alignment horizontal="center" vertical="center" wrapText="1"/>
    </xf>
    <xf numFmtId="10" fontId="13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 wrapText="1"/>
    </xf>
    <xf numFmtId="10" fontId="4" fillId="0" borderId="0" xfId="0" applyNumberFormat="1" applyFont="1" applyAlignment="1">
      <alignment horizontal="center" vertical="center" wrapText="1"/>
    </xf>
    <xf numFmtId="176" fontId="4" fillId="0" borderId="0" xfId="0" applyNumberFormat="1" applyFont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4" fillId="0" borderId="0" xfId="0" applyNumberFormat="1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177" fontId="12" fillId="0" borderId="1" xfId="0" applyNumberFormat="1" applyFont="1" applyFill="1" applyBorder="1" applyAlignment="1">
      <alignment horizontal="center" vertical="center" wrapText="1"/>
    </xf>
    <xf numFmtId="177" fontId="12" fillId="0" borderId="1" xfId="0" applyNumberFormat="1" applyFont="1" applyFill="1" applyBorder="1" applyAlignment="1">
      <alignment horizontal="left" vertical="center" wrapText="1"/>
    </xf>
    <xf numFmtId="177" fontId="12" fillId="0" borderId="2" xfId="0" applyNumberFormat="1" applyFont="1" applyFill="1" applyBorder="1" applyAlignment="1">
      <alignment horizontal="center" vertical="center" wrapText="1"/>
    </xf>
    <xf numFmtId="176" fontId="15" fillId="0" borderId="0" xfId="0" applyNumberFormat="1" applyFont="1" applyAlignment="1">
      <alignment vertical="center" wrapText="1"/>
    </xf>
    <xf numFmtId="176" fontId="15" fillId="0" borderId="1" xfId="0" applyNumberFormat="1" applyFont="1" applyBorder="1" applyAlignment="1">
      <alignment horizontal="center" vertical="center" wrapText="1"/>
    </xf>
    <xf numFmtId="176" fontId="15" fillId="3" borderId="3" xfId="0" applyNumberFormat="1" applyFont="1" applyFill="1" applyBorder="1" applyAlignment="1">
      <alignment horizontal="center" vertical="center" wrapText="1"/>
    </xf>
    <xf numFmtId="176" fontId="15" fillId="3" borderId="1" xfId="0" applyNumberFormat="1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horizontal="left" vertical="center"/>
    </xf>
    <xf numFmtId="177" fontId="4" fillId="0" borderId="2" xfId="0" applyNumberFormat="1" applyFont="1" applyFill="1" applyBorder="1" applyAlignment="1">
      <alignment horizontal="center" vertical="center"/>
    </xf>
    <xf numFmtId="176" fontId="13" fillId="3" borderId="3" xfId="0" applyNumberFormat="1" applyFont="1" applyFill="1" applyBorder="1" applyAlignment="1">
      <alignment horizontal="center" vertical="center" wrapText="1"/>
    </xf>
    <xf numFmtId="176" fontId="13" fillId="3" borderId="1" xfId="0" applyNumberFormat="1" applyFont="1" applyFill="1" applyBorder="1" applyAlignment="1">
      <alignment horizontal="center" vertical="center" wrapText="1"/>
    </xf>
    <xf numFmtId="176" fontId="12" fillId="4" borderId="2" xfId="0" applyNumberFormat="1" applyFont="1" applyFill="1" applyBorder="1" applyAlignment="1">
      <alignment horizontal="center" vertical="center" wrapText="1"/>
    </xf>
    <xf numFmtId="10" fontId="15" fillId="3" borderId="1" xfId="0" applyNumberFormat="1" applyFont="1" applyFill="1" applyBorder="1" applyAlignment="1">
      <alignment horizontal="center" vertical="center" wrapText="1"/>
    </xf>
    <xf numFmtId="176" fontId="12" fillId="5" borderId="1" xfId="0" applyNumberFormat="1" applyFont="1" applyFill="1" applyBorder="1" applyAlignment="1">
      <alignment horizontal="center" vertical="center" wrapText="1"/>
    </xf>
    <xf numFmtId="10" fontId="12" fillId="5" borderId="1" xfId="0" applyNumberFormat="1" applyFont="1" applyFill="1" applyBorder="1" applyAlignment="1">
      <alignment horizontal="center" vertical="center" wrapText="1"/>
    </xf>
    <xf numFmtId="176" fontId="12" fillId="4" borderId="1" xfId="0" applyNumberFormat="1" applyFont="1" applyFill="1" applyBorder="1" applyAlignment="1">
      <alignment horizontal="center" vertical="center" wrapText="1"/>
    </xf>
    <xf numFmtId="10" fontId="13" fillId="3" borderId="1" xfId="0" applyNumberFormat="1" applyFont="1" applyFill="1" applyBorder="1" applyAlignment="1">
      <alignment horizontal="center" vertical="center" wrapText="1"/>
    </xf>
    <xf numFmtId="176" fontId="4" fillId="5" borderId="1" xfId="0" applyNumberFormat="1" applyFont="1" applyFill="1" applyBorder="1" applyAlignment="1">
      <alignment horizontal="center" vertical="center" wrapText="1"/>
    </xf>
    <xf numFmtId="10" fontId="4" fillId="5" borderId="1" xfId="0" applyNumberFormat="1" applyFont="1" applyFill="1" applyBorder="1" applyAlignment="1">
      <alignment horizontal="center" vertical="center" wrapText="1"/>
    </xf>
    <xf numFmtId="176" fontId="4" fillId="4" borderId="1" xfId="0" applyNumberFormat="1" applyFont="1" applyFill="1" applyBorder="1" applyAlignment="1">
      <alignment horizontal="center" vertical="center"/>
    </xf>
    <xf numFmtId="176" fontId="12" fillId="4" borderId="4" xfId="0" applyNumberFormat="1" applyFont="1" applyFill="1" applyBorder="1" applyAlignment="1">
      <alignment horizontal="center" vertical="center" wrapText="1"/>
    </xf>
    <xf numFmtId="10" fontId="12" fillId="0" borderId="1" xfId="0" applyNumberFormat="1" applyFont="1" applyFill="1" applyBorder="1" applyAlignment="1">
      <alignment horizontal="center" vertical="center" wrapText="1"/>
    </xf>
    <xf numFmtId="0" fontId="12" fillId="0" borderId="1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 wrapText="1"/>
    </xf>
    <xf numFmtId="176" fontId="4" fillId="4" borderId="4" xfId="0" applyNumberFormat="1" applyFont="1" applyFill="1" applyBorder="1" applyAlignment="1">
      <alignment horizontal="center" vertical="center"/>
    </xf>
    <xf numFmtId="10" fontId="13" fillId="0" borderId="4" xfId="0" applyNumberFormat="1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0" fontId="14" fillId="0" borderId="4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0" fontId="12" fillId="0" borderId="3" xfId="0" applyFont="1" applyBorder="1" applyAlignment="1">
      <alignment horizontal="center" vertical="center" wrapText="1"/>
    </xf>
    <xf numFmtId="0" fontId="12" fillId="5" borderId="1" xfId="0" applyNumberFormat="1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176" fontId="16" fillId="0" borderId="4" xfId="0" applyNumberFormat="1" applyFont="1" applyFill="1" applyBorder="1" applyAlignment="1">
      <alignment horizontal="center" vertical="center" wrapText="1"/>
    </xf>
    <xf numFmtId="0" fontId="12" fillId="0" borderId="4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12" fillId="0" borderId="2" xfId="0" applyFont="1" applyBorder="1" applyAlignment="1">
      <alignment horizontal="center" vertical="center"/>
    </xf>
    <xf numFmtId="176" fontId="14" fillId="0" borderId="1" xfId="0" applyNumberFormat="1" applyFont="1" applyFill="1" applyBorder="1" applyAlignment="1">
      <alignment horizontal="center" vertical="center"/>
    </xf>
    <xf numFmtId="176" fontId="14" fillId="0" borderId="4" xfId="0" applyNumberFormat="1" applyFont="1" applyFill="1" applyBorder="1" applyAlignment="1">
      <alignment horizontal="center" vertical="center"/>
    </xf>
    <xf numFmtId="177" fontId="4" fillId="0" borderId="4" xfId="0" applyNumberFormat="1" applyFont="1" applyFill="1" applyBorder="1" applyAlignment="1">
      <alignment horizontal="center" vertical="center"/>
    </xf>
    <xf numFmtId="9" fontId="4" fillId="0" borderId="2" xfId="0" applyNumberFormat="1" applyFont="1" applyFill="1" applyBorder="1" applyAlignment="1">
      <alignment horizontal="center" vertical="center"/>
    </xf>
    <xf numFmtId="0" fontId="4" fillId="5" borderId="1" xfId="0" applyNumberFormat="1" applyFont="1" applyFill="1" applyBorder="1" applyAlignment="1">
      <alignment horizontal="center" vertical="center"/>
    </xf>
    <xf numFmtId="176" fontId="12" fillId="0" borderId="2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9" fontId="4" fillId="0" borderId="1" xfId="0" applyNumberFormat="1" applyFont="1" applyFill="1" applyBorder="1" applyAlignment="1">
      <alignment horizontal="center" vertical="center"/>
    </xf>
    <xf numFmtId="9" fontId="14" fillId="0" borderId="1" xfId="0" applyNumberFormat="1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vertical="center"/>
    </xf>
    <xf numFmtId="176" fontId="13" fillId="3" borderId="0" xfId="0" applyNumberFormat="1" applyFont="1" applyFill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176" fontId="13" fillId="0" borderId="3" xfId="0" applyNumberFormat="1" applyFont="1" applyBorder="1" applyAlignment="1">
      <alignment horizontal="center" vertical="center" wrapText="1"/>
    </xf>
    <xf numFmtId="176" fontId="1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9" fontId="4" fillId="0" borderId="0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 wrapText="1"/>
    </xf>
    <xf numFmtId="0" fontId="4" fillId="0" borderId="1" xfId="0" applyFont="1" applyBorder="1" applyAlignment="1">
      <alignment vertical="center"/>
    </xf>
    <xf numFmtId="10" fontId="4" fillId="0" borderId="2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44"/>
  <sheetViews>
    <sheetView workbookViewId="0">
      <selection activeCell="A8" sqref="$A8:$XFD8"/>
    </sheetView>
  </sheetViews>
  <sheetFormatPr defaultColWidth="9" defaultRowHeight="12"/>
  <cols>
    <col min="1" max="1" width="4.25" style="23" customWidth="1"/>
    <col min="2" max="2" width="7.375" style="24" customWidth="1"/>
    <col min="3" max="3" width="12" style="25" customWidth="1"/>
    <col min="4" max="4" width="9.125" style="26" customWidth="1"/>
    <col min="5" max="5" width="4.5" style="27" customWidth="1"/>
    <col min="6" max="6" width="10.375" style="28" hidden="1" customWidth="1"/>
    <col min="7" max="7" width="10.375" style="28" customWidth="1"/>
    <col min="8" max="8" width="10.125" style="28" hidden="1" customWidth="1"/>
    <col min="9" max="9" width="10.125" style="28" customWidth="1"/>
    <col min="10" max="10" width="9" style="29" hidden="1" customWidth="1"/>
    <col min="11" max="11" width="10.375" style="30" hidden="1" customWidth="1"/>
    <col min="12" max="12" width="10.375" style="30" customWidth="1"/>
    <col min="13" max="13" width="10.375" style="30" hidden="1" customWidth="1"/>
    <col min="14" max="14" width="10.125" style="30" customWidth="1"/>
    <col min="15" max="15" width="9" style="31" hidden="1" customWidth="1"/>
    <col min="16" max="16" width="10.125" style="32" customWidth="1"/>
    <col min="17" max="17" width="10.375" style="32" customWidth="1"/>
    <col min="18" max="18" width="8.5" style="32" customWidth="1"/>
    <col min="19" max="19" width="8.625" style="32" customWidth="1"/>
    <col min="20" max="20" width="8" style="33" customWidth="1"/>
    <col min="21" max="21" width="7.625" style="33" customWidth="1"/>
    <col min="22" max="22" width="8.625" style="33" customWidth="1"/>
    <col min="23" max="23" width="7.75" style="33" customWidth="1"/>
    <col min="24" max="24" width="7.75" style="34" customWidth="1"/>
    <col min="25" max="26" width="8.75" style="35" customWidth="1"/>
    <col min="27" max="27" width="10" style="36" customWidth="1"/>
    <col min="28" max="28" width="9.375" style="36" customWidth="1"/>
    <col min="29" max="29" width="8.875" style="37" hidden="1" customWidth="1"/>
    <col min="30" max="30" width="8.875" style="37" customWidth="1"/>
    <col min="31" max="31" width="8" style="23" hidden="1" customWidth="1"/>
    <col min="32" max="32" width="10.625" style="38" customWidth="1"/>
    <col min="33" max="33" width="10.25" style="38" customWidth="1"/>
    <col min="34" max="34" width="6.375" style="39" customWidth="1"/>
    <col min="35" max="35" width="7" style="39" customWidth="1"/>
    <col min="36" max="36" width="7.375" style="40" customWidth="1"/>
    <col min="37" max="16384" width="9" style="37"/>
  </cols>
  <sheetData>
    <row r="1" s="22" customFormat="1" ht="27" customHeight="1" spans="1:36">
      <c r="A1" s="41" t="s">
        <v>0</v>
      </c>
      <c r="B1" s="42" t="s">
        <v>1</v>
      </c>
      <c r="C1" s="43" t="s">
        <v>2</v>
      </c>
      <c r="D1" s="42" t="s">
        <v>3</v>
      </c>
      <c r="E1" s="44" t="s">
        <v>4</v>
      </c>
      <c r="F1" s="45" t="s">
        <v>5</v>
      </c>
      <c r="G1" s="46" t="s">
        <v>6</v>
      </c>
      <c r="H1" s="46"/>
      <c r="I1" s="46"/>
      <c r="J1" s="46"/>
      <c r="K1" s="46"/>
      <c r="L1" s="46"/>
      <c r="M1" s="46"/>
      <c r="N1" s="46"/>
      <c r="O1" s="46"/>
      <c r="P1" s="55" t="s">
        <v>7</v>
      </c>
      <c r="Q1" s="64"/>
      <c r="R1" s="55" t="s">
        <v>8</v>
      </c>
      <c r="S1" s="64"/>
      <c r="T1" s="65" t="s">
        <v>9</v>
      </c>
      <c r="U1" s="65"/>
      <c r="V1" s="65"/>
      <c r="W1" s="65"/>
      <c r="X1" s="66" t="s">
        <v>10</v>
      </c>
      <c r="Y1" s="66"/>
      <c r="Z1" s="66"/>
      <c r="AA1" s="74" t="s">
        <v>11</v>
      </c>
      <c r="AB1" s="74"/>
      <c r="AC1" s="74"/>
      <c r="AD1" s="74"/>
      <c r="AE1" s="74"/>
      <c r="AF1" s="75" t="s">
        <v>12</v>
      </c>
      <c r="AG1" s="75"/>
      <c r="AH1" s="86" t="s">
        <v>9</v>
      </c>
      <c r="AI1" s="87"/>
      <c r="AJ1" s="77"/>
    </row>
    <row r="2" s="22" customFormat="1" ht="27" customHeight="1" spans="1:36">
      <c r="A2" s="41"/>
      <c r="B2" s="42"/>
      <c r="C2" s="43"/>
      <c r="D2" s="42"/>
      <c r="E2" s="44"/>
      <c r="F2" s="47" t="s">
        <v>13</v>
      </c>
      <c r="G2" s="48" t="s">
        <v>14</v>
      </c>
      <c r="H2" s="48" t="s">
        <v>15</v>
      </c>
      <c r="I2" s="48" t="s">
        <v>16</v>
      </c>
      <c r="J2" s="56" t="s">
        <v>17</v>
      </c>
      <c r="K2" s="57" t="s">
        <v>18</v>
      </c>
      <c r="L2" s="57" t="s">
        <v>14</v>
      </c>
      <c r="M2" s="57" t="s">
        <v>19</v>
      </c>
      <c r="N2" s="57" t="s">
        <v>16</v>
      </c>
      <c r="O2" s="58" t="s">
        <v>17</v>
      </c>
      <c r="P2" s="59" t="s">
        <v>20</v>
      </c>
      <c r="Q2" s="59" t="s">
        <v>21</v>
      </c>
      <c r="R2" s="59" t="s">
        <v>20</v>
      </c>
      <c r="S2" s="59" t="s">
        <v>21</v>
      </c>
      <c r="T2" s="67" t="s">
        <v>13</v>
      </c>
      <c r="U2" s="67" t="s">
        <v>15</v>
      </c>
      <c r="V2" s="67" t="s">
        <v>18</v>
      </c>
      <c r="W2" s="67" t="s">
        <v>19</v>
      </c>
      <c r="X2" s="68" t="s">
        <v>22</v>
      </c>
      <c r="Y2" s="76" t="s">
        <v>23</v>
      </c>
      <c r="Z2" s="77" t="s">
        <v>24</v>
      </c>
      <c r="AA2" s="78" t="s">
        <v>20</v>
      </c>
      <c r="AB2" s="78" t="s">
        <v>25</v>
      </c>
      <c r="AC2" s="79" t="s">
        <v>21</v>
      </c>
      <c r="AD2" s="79" t="s">
        <v>26</v>
      </c>
      <c r="AE2" s="80" t="s">
        <v>17</v>
      </c>
      <c r="AF2" s="75" t="s">
        <v>20</v>
      </c>
      <c r="AG2" s="75" t="s">
        <v>21</v>
      </c>
      <c r="AH2" s="66" t="s">
        <v>20</v>
      </c>
      <c r="AI2" s="66" t="s">
        <v>21</v>
      </c>
      <c r="AJ2" s="68" t="s">
        <v>22</v>
      </c>
    </row>
    <row r="3" spans="1:36">
      <c r="A3" s="49">
        <v>1</v>
      </c>
      <c r="B3" s="50">
        <v>311</v>
      </c>
      <c r="C3" s="51" t="s">
        <v>27</v>
      </c>
      <c r="D3" s="50" t="s">
        <v>28</v>
      </c>
      <c r="E3" s="52" t="s">
        <v>29</v>
      </c>
      <c r="F3" s="53">
        <v>8073.6</v>
      </c>
      <c r="G3" s="54">
        <f>F3*4</f>
        <v>32294.4</v>
      </c>
      <c r="H3" s="54">
        <v>1822.88432</v>
      </c>
      <c r="I3" s="54">
        <f>H3*4</f>
        <v>7291.53728</v>
      </c>
      <c r="J3" s="60">
        <v>0.225783333333333</v>
      </c>
      <c r="K3" s="61">
        <v>8880.96</v>
      </c>
      <c r="L3" s="61">
        <f>K3*4</f>
        <v>35523.84</v>
      </c>
      <c r="M3" s="61">
        <v>1941.8515072</v>
      </c>
      <c r="N3" s="61">
        <f>M3*4</f>
        <v>7767.4060288</v>
      </c>
      <c r="O3" s="62">
        <v>0.218653333333333</v>
      </c>
      <c r="P3" s="63">
        <v>96829.67</v>
      </c>
      <c r="Q3" s="63">
        <v>16174.77</v>
      </c>
      <c r="R3" s="69">
        <v>83737.6</v>
      </c>
      <c r="S3" s="69">
        <v>12842.6</v>
      </c>
      <c r="T3" s="70">
        <f>(P3-R3)/G3</f>
        <v>0.405397530221958</v>
      </c>
      <c r="U3" s="70">
        <f>(Q3-S3)/I3</f>
        <v>0.456991423350441</v>
      </c>
      <c r="V3" s="70">
        <f>(P3-R3)/L3</f>
        <v>0.368543209292689</v>
      </c>
      <c r="W3" s="70">
        <f>(Q3-S3)/N3</f>
        <v>0.428993925081935</v>
      </c>
      <c r="X3" s="71"/>
      <c r="Y3" s="81"/>
      <c r="Z3" s="82"/>
      <c r="AA3" s="83">
        <v>6728</v>
      </c>
      <c r="AB3" s="83">
        <f>AA3*3</f>
        <v>20184</v>
      </c>
      <c r="AC3" s="50">
        <v>1599.02133333333</v>
      </c>
      <c r="AD3" s="50">
        <f>AC3*3</f>
        <v>4797.06399999999</v>
      </c>
      <c r="AE3" s="84">
        <v>0.237666666666667</v>
      </c>
      <c r="AF3" s="85">
        <v>19474.63</v>
      </c>
      <c r="AG3" s="85">
        <v>5617.48</v>
      </c>
      <c r="AH3" s="88">
        <f>AF3/AB3</f>
        <v>0.964854835513278</v>
      </c>
      <c r="AI3" s="88">
        <f>AG3/AD3</f>
        <v>1.17102461005315</v>
      </c>
      <c r="AJ3" s="89"/>
    </row>
    <row r="4" spans="1:36">
      <c r="A4" s="49">
        <v>2</v>
      </c>
      <c r="B4" s="50">
        <v>385</v>
      </c>
      <c r="C4" s="51" t="s">
        <v>30</v>
      </c>
      <c r="D4" s="50" t="s">
        <v>31</v>
      </c>
      <c r="E4" s="52" t="s">
        <v>32</v>
      </c>
      <c r="F4" s="53">
        <v>14784</v>
      </c>
      <c r="G4" s="54">
        <f t="shared" ref="G4:G35" si="0">F4*4</f>
        <v>59136</v>
      </c>
      <c r="H4" s="54">
        <v>3343.785984</v>
      </c>
      <c r="I4" s="54">
        <f t="shared" ref="I4:I35" si="1">H4*4</f>
        <v>13375.143936</v>
      </c>
      <c r="J4" s="60">
        <v>0.226176</v>
      </c>
      <c r="K4" s="61">
        <v>16262.4</v>
      </c>
      <c r="L4" s="61">
        <f t="shared" ref="L4:L35" si="2">K4*4</f>
        <v>65049.6</v>
      </c>
      <c r="M4" s="61">
        <v>3562.01201664</v>
      </c>
      <c r="N4" s="61">
        <f t="shared" ref="N4:N35" si="3">M4*4</f>
        <v>14248.04806656</v>
      </c>
      <c r="O4" s="62">
        <v>0.2190336</v>
      </c>
      <c r="P4" s="63">
        <v>74062.95</v>
      </c>
      <c r="Q4" s="63">
        <v>14596.96</v>
      </c>
      <c r="R4" s="69"/>
      <c r="S4" s="69"/>
      <c r="T4" s="72">
        <f t="shared" ref="T4:T35" si="4">(P4-R4)/G4</f>
        <v>1.25241730925325</v>
      </c>
      <c r="U4" s="72">
        <f t="shared" ref="U4:U35" si="5">(Q4-S4)/I4</f>
        <v>1.09134975069026</v>
      </c>
      <c r="V4" s="72">
        <f t="shared" ref="V4:V35" si="6">(P4-R4)/L4</f>
        <v>1.13856119023022</v>
      </c>
      <c r="W4" s="72">
        <f t="shared" ref="W4:W35" si="7">(Q4-S4)/N4</f>
        <v>1.02448840232782</v>
      </c>
      <c r="X4" s="73" t="s">
        <v>33</v>
      </c>
      <c r="Y4" s="81">
        <f>(Q4-N4)*0.2</f>
        <v>69.7823866879997</v>
      </c>
      <c r="Z4" s="82"/>
      <c r="AA4" s="83">
        <v>12320</v>
      </c>
      <c r="AB4" s="83">
        <f t="shared" ref="AB4:AB35" si="8">AA4*3</f>
        <v>36960</v>
      </c>
      <c r="AC4" s="50">
        <v>2933.1456</v>
      </c>
      <c r="AD4" s="50">
        <f t="shared" ref="AD4:AD35" si="9">AC4*3</f>
        <v>8799.4368</v>
      </c>
      <c r="AE4" s="84">
        <v>0.23808</v>
      </c>
      <c r="AF4" s="85">
        <v>44652.16</v>
      </c>
      <c r="AG4" s="85">
        <v>11757.5</v>
      </c>
      <c r="AH4" s="89">
        <f t="shared" ref="AH4:AH35" si="10">AF4/AB4</f>
        <v>1.20812121212121</v>
      </c>
      <c r="AI4" s="89">
        <f t="shared" ref="AI4:AI35" si="11">AG4/AD4</f>
        <v>1.33616506001839</v>
      </c>
      <c r="AJ4" s="73" t="s">
        <v>33</v>
      </c>
    </row>
    <row r="5" spans="1:36">
      <c r="A5" s="49">
        <v>3</v>
      </c>
      <c r="B5" s="50">
        <v>737</v>
      </c>
      <c r="C5" s="51" t="s">
        <v>34</v>
      </c>
      <c r="D5" s="50" t="s">
        <v>35</v>
      </c>
      <c r="E5" s="52" t="s">
        <v>36</v>
      </c>
      <c r="F5" s="53">
        <v>9986.4</v>
      </c>
      <c r="G5" s="54">
        <f t="shared" si="0"/>
        <v>39945.6</v>
      </c>
      <c r="H5" s="54">
        <v>2793.94506</v>
      </c>
      <c r="I5" s="54">
        <f t="shared" si="1"/>
        <v>11175.78024</v>
      </c>
      <c r="J5" s="60">
        <v>0.279775</v>
      </c>
      <c r="K5" s="61">
        <v>10985.04</v>
      </c>
      <c r="L5" s="61">
        <f t="shared" si="2"/>
        <v>43940.16</v>
      </c>
      <c r="M5" s="61">
        <v>2976.2867376</v>
      </c>
      <c r="N5" s="61">
        <f t="shared" si="3"/>
        <v>11905.1469504</v>
      </c>
      <c r="O5" s="62">
        <v>0.27094</v>
      </c>
      <c r="P5" s="63">
        <v>46897.17</v>
      </c>
      <c r="Q5" s="63">
        <v>8975.01</v>
      </c>
      <c r="R5" s="69"/>
      <c r="S5" s="69"/>
      <c r="T5" s="72">
        <f t="shared" si="4"/>
        <v>1.17402592525835</v>
      </c>
      <c r="U5" s="70">
        <f t="shared" si="5"/>
        <v>0.803076814975023</v>
      </c>
      <c r="V5" s="72">
        <f t="shared" si="6"/>
        <v>1.06729629568941</v>
      </c>
      <c r="W5" s="70">
        <f t="shared" si="7"/>
        <v>0.753876456745328</v>
      </c>
      <c r="X5" s="73" t="s">
        <v>33</v>
      </c>
      <c r="Y5" s="81"/>
      <c r="Z5" s="82"/>
      <c r="AA5" s="83">
        <v>8322</v>
      </c>
      <c r="AB5" s="83">
        <f t="shared" si="8"/>
        <v>24966</v>
      </c>
      <c r="AC5" s="50">
        <v>2450.829</v>
      </c>
      <c r="AD5" s="50">
        <f t="shared" si="9"/>
        <v>7352.487</v>
      </c>
      <c r="AE5" s="84">
        <v>0.2945</v>
      </c>
      <c r="AF5" s="85">
        <v>15290.21</v>
      </c>
      <c r="AG5" s="85">
        <v>5261.13</v>
      </c>
      <c r="AH5" s="88">
        <f t="shared" si="10"/>
        <v>0.612441320195466</v>
      </c>
      <c r="AI5" s="88">
        <f t="shared" si="11"/>
        <v>0.715557878579044</v>
      </c>
      <c r="AJ5" s="89"/>
    </row>
    <row r="6" spans="1:36">
      <c r="A6" s="49">
        <v>4</v>
      </c>
      <c r="B6" s="50">
        <v>116919</v>
      </c>
      <c r="C6" s="51" t="s">
        <v>37</v>
      </c>
      <c r="D6" s="50" t="s">
        <v>38</v>
      </c>
      <c r="E6" s="52" t="s">
        <v>39</v>
      </c>
      <c r="F6" s="53">
        <v>5937.5</v>
      </c>
      <c r="G6" s="54">
        <f t="shared" si="0"/>
        <v>23750</v>
      </c>
      <c r="H6" s="54">
        <v>1923.453125</v>
      </c>
      <c r="I6" s="54">
        <f t="shared" si="1"/>
        <v>7693.8125</v>
      </c>
      <c r="J6" s="60">
        <v>0.32395</v>
      </c>
      <c r="K6" s="61">
        <v>6531.25</v>
      </c>
      <c r="L6" s="61">
        <f t="shared" si="2"/>
        <v>26125</v>
      </c>
      <c r="M6" s="61">
        <v>2048.98375</v>
      </c>
      <c r="N6" s="61">
        <f t="shared" si="3"/>
        <v>8195.935</v>
      </c>
      <c r="O6" s="62">
        <v>0.31372</v>
      </c>
      <c r="P6" s="63">
        <v>27489.7</v>
      </c>
      <c r="Q6" s="63">
        <v>9885.91</v>
      </c>
      <c r="R6" s="69"/>
      <c r="S6" s="69"/>
      <c r="T6" s="72">
        <f t="shared" si="4"/>
        <v>1.15746105263158</v>
      </c>
      <c r="U6" s="72">
        <f t="shared" si="5"/>
        <v>1.28491693812398</v>
      </c>
      <c r="V6" s="72">
        <f t="shared" si="6"/>
        <v>1.05223732057416</v>
      </c>
      <c r="W6" s="72">
        <f t="shared" si="7"/>
        <v>1.20619673045235</v>
      </c>
      <c r="X6" s="73" t="s">
        <v>33</v>
      </c>
      <c r="Y6" s="81">
        <f>(Q6-N6)*0.2</f>
        <v>337.995</v>
      </c>
      <c r="Z6" s="82"/>
      <c r="AA6" s="83">
        <v>4750</v>
      </c>
      <c r="AB6" s="83">
        <f t="shared" si="8"/>
        <v>14250</v>
      </c>
      <c r="AC6" s="50">
        <v>1619.75</v>
      </c>
      <c r="AD6" s="50">
        <f t="shared" si="9"/>
        <v>4859.25</v>
      </c>
      <c r="AE6" s="84">
        <v>0.341</v>
      </c>
      <c r="AF6" s="85">
        <v>16027.89</v>
      </c>
      <c r="AG6" s="85">
        <v>5600.94</v>
      </c>
      <c r="AH6" s="89">
        <f t="shared" si="10"/>
        <v>1.12476421052632</v>
      </c>
      <c r="AI6" s="89">
        <f t="shared" si="11"/>
        <v>1.15263466584349</v>
      </c>
      <c r="AJ6" s="73" t="s">
        <v>33</v>
      </c>
    </row>
    <row r="7" spans="1:36">
      <c r="A7" s="49">
        <v>5</v>
      </c>
      <c r="B7" s="50">
        <v>122198</v>
      </c>
      <c r="C7" s="51" t="s">
        <v>40</v>
      </c>
      <c r="D7" s="50" t="s">
        <v>35</v>
      </c>
      <c r="E7" s="52" t="s">
        <v>39</v>
      </c>
      <c r="F7" s="53">
        <v>5162.5</v>
      </c>
      <c r="G7" s="54">
        <f t="shared" si="0"/>
        <v>20650</v>
      </c>
      <c r="H7" s="54">
        <v>1165.60645833333</v>
      </c>
      <c r="I7" s="54">
        <f t="shared" si="1"/>
        <v>4662.42583333332</v>
      </c>
      <c r="J7" s="60">
        <v>0.225783333333333</v>
      </c>
      <c r="K7" s="61">
        <v>5678.75</v>
      </c>
      <c r="L7" s="61">
        <f t="shared" si="2"/>
        <v>22715</v>
      </c>
      <c r="M7" s="61">
        <v>1241.67761666667</v>
      </c>
      <c r="N7" s="61">
        <f t="shared" si="3"/>
        <v>4966.71046666668</v>
      </c>
      <c r="O7" s="62">
        <v>0.218653333333333</v>
      </c>
      <c r="P7" s="63">
        <v>23046.93</v>
      </c>
      <c r="Q7" s="63">
        <v>5036.36</v>
      </c>
      <c r="R7" s="69"/>
      <c r="S7" s="69"/>
      <c r="T7" s="72">
        <f t="shared" si="4"/>
        <v>1.11607409200969</v>
      </c>
      <c r="U7" s="72">
        <f t="shared" si="5"/>
        <v>1.0802016332342</v>
      </c>
      <c r="V7" s="72">
        <f t="shared" si="6"/>
        <v>1.0146128109179</v>
      </c>
      <c r="W7" s="72">
        <f t="shared" si="7"/>
        <v>1.01402327230483</v>
      </c>
      <c r="X7" s="73" t="s">
        <v>33</v>
      </c>
      <c r="Y7" s="81">
        <f>(Q7-N7)*0.2</f>
        <v>13.9299066666639</v>
      </c>
      <c r="Z7" s="82"/>
      <c r="AA7" s="83">
        <v>4130</v>
      </c>
      <c r="AB7" s="83">
        <f t="shared" si="8"/>
        <v>12390</v>
      </c>
      <c r="AC7" s="50">
        <v>981.563333333333</v>
      </c>
      <c r="AD7" s="50">
        <f t="shared" si="9"/>
        <v>2944.69</v>
      </c>
      <c r="AE7" s="84">
        <v>0.237666666666667</v>
      </c>
      <c r="AF7" s="85">
        <v>16149.17</v>
      </c>
      <c r="AG7" s="85">
        <v>3287.66</v>
      </c>
      <c r="AH7" s="89">
        <f t="shared" si="10"/>
        <v>1.30340355125101</v>
      </c>
      <c r="AI7" s="89">
        <f t="shared" si="11"/>
        <v>1.11647066414461</v>
      </c>
      <c r="AJ7" s="73" t="s">
        <v>33</v>
      </c>
    </row>
    <row r="8" spans="1:36">
      <c r="A8" s="49">
        <v>6</v>
      </c>
      <c r="B8" s="50">
        <v>747</v>
      </c>
      <c r="C8" s="51" t="s">
        <v>41</v>
      </c>
      <c r="D8" s="50" t="s">
        <v>42</v>
      </c>
      <c r="E8" s="52" t="s">
        <v>29</v>
      </c>
      <c r="F8" s="53">
        <v>9492</v>
      </c>
      <c r="G8" s="54">
        <f t="shared" si="0"/>
        <v>37968</v>
      </c>
      <c r="H8" s="54">
        <v>2282.9051</v>
      </c>
      <c r="I8" s="54">
        <f t="shared" si="1"/>
        <v>9131.6204</v>
      </c>
      <c r="J8" s="60">
        <v>0.240508333333333</v>
      </c>
      <c r="K8" s="61">
        <v>10441.2</v>
      </c>
      <c r="L8" s="61">
        <f t="shared" si="2"/>
        <v>41764.8</v>
      </c>
      <c r="M8" s="61">
        <v>2431.894696</v>
      </c>
      <c r="N8" s="61">
        <f t="shared" si="3"/>
        <v>9727.578784</v>
      </c>
      <c r="O8" s="62">
        <v>0.232913333333333</v>
      </c>
      <c r="P8" s="63">
        <v>41835.91</v>
      </c>
      <c r="Q8" s="63">
        <v>10041.44</v>
      </c>
      <c r="R8" s="69"/>
      <c r="S8" s="69"/>
      <c r="T8" s="72">
        <f t="shared" si="4"/>
        <v>1.10187289296249</v>
      </c>
      <c r="U8" s="72">
        <f t="shared" si="5"/>
        <v>1.09963397076821</v>
      </c>
      <c r="V8" s="72">
        <f t="shared" si="6"/>
        <v>1.0017026299659</v>
      </c>
      <c r="W8" s="72">
        <f t="shared" si="7"/>
        <v>1.03226509113617</v>
      </c>
      <c r="X8" s="73" t="s">
        <v>33</v>
      </c>
      <c r="Y8" s="81">
        <f>(Q8-N8)*0.2</f>
        <v>62.7722432000002</v>
      </c>
      <c r="Z8" s="82"/>
      <c r="AA8" s="83">
        <v>7910</v>
      </c>
      <c r="AB8" s="83">
        <f t="shared" si="8"/>
        <v>23730</v>
      </c>
      <c r="AC8" s="50">
        <v>2002.54833333333</v>
      </c>
      <c r="AD8" s="50">
        <f t="shared" si="9"/>
        <v>6007.64499999999</v>
      </c>
      <c r="AE8" s="84">
        <v>0.253166666666667</v>
      </c>
      <c r="AF8" s="85">
        <v>20860.04</v>
      </c>
      <c r="AG8" s="85">
        <v>4263.51</v>
      </c>
      <c r="AH8" s="88">
        <f t="shared" si="10"/>
        <v>0.879057732827644</v>
      </c>
      <c r="AI8" s="88">
        <f t="shared" si="11"/>
        <v>0.709680748446356</v>
      </c>
      <c r="AJ8" s="89"/>
    </row>
    <row r="9" spans="1:36">
      <c r="A9" s="49">
        <v>7</v>
      </c>
      <c r="B9" s="50">
        <v>117491</v>
      </c>
      <c r="C9" s="51" t="s">
        <v>43</v>
      </c>
      <c r="D9" s="50" t="s">
        <v>44</v>
      </c>
      <c r="E9" s="52" t="s">
        <v>32</v>
      </c>
      <c r="F9" s="53">
        <v>15000</v>
      </c>
      <c r="G9" s="54">
        <f t="shared" si="0"/>
        <v>60000</v>
      </c>
      <c r="H9" s="54">
        <v>3828.49999999999</v>
      </c>
      <c r="I9" s="54">
        <f t="shared" si="1"/>
        <v>15314</v>
      </c>
      <c r="J9" s="60">
        <v>0.255233333333333</v>
      </c>
      <c r="K9" s="61">
        <v>16500</v>
      </c>
      <c r="L9" s="61">
        <f t="shared" si="2"/>
        <v>66000</v>
      </c>
      <c r="M9" s="61">
        <v>4078.36</v>
      </c>
      <c r="N9" s="61">
        <f t="shared" si="3"/>
        <v>16313.44</v>
      </c>
      <c r="O9" s="62">
        <v>0.247173333333333</v>
      </c>
      <c r="P9" s="63">
        <v>65896.14</v>
      </c>
      <c r="Q9" s="63">
        <v>10196.67</v>
      </c>
      <c r="R9" s="69"/>
      <c r="S9" s="69"/>
      <c r="T9" s="72">
        <f t="shared" si="4"/>
        <v>1.098269</v>
      </c>
      <c r="U9" s="70">
        <f t="shared" si="5"/>
        <v>0.665839754473033</v>
      </c>
      <c r="V9" s="70">
        <f t="shared" si="6"/>
        <v>0.998426363636364</v>
      </c>
      <c r="W9" s="70">
        <f t="shared" si="7"/>
        <v>0.625047200345237</v>
      </c>
      <c r="X9" s="73" t="s">
        <v>33</v>
      </c>
      <c r="Y9" s="81"/>
      <c r="Z9" s="82"/>
      <c r="AA9" s="83">
        <v>12500</v>
      </c>
      <c r="AB9" s="83">
        <f t="shared" si="8"/>
        <v>37500</v>
      </c>
      <c r="AC9" s="50">
        <v>3358.33333333333</v>
      </c>
      <c r="AD9" s="50">
        <f t="shared" si="9"/>
        <v>10075</v>
      </c>
      <c r="AE9" s="84">
        <v>0.268666666666667</v>
      </c>
      <c r="AF9" s="85">
        <v>48451.7</v>
      </c>
      <c r="AG9" s="85">
        <v>6205.68</v>
      </c>
      <c r="AH9" s="89">
        <f t="shared" si="10"/>
        <v>1.29204533333333</v>
      </c>
      <c r="AI9" s="88">
        <f t="shared" si="11"/>
        <v>0.615948387096775</v>
      </c>
      <c r="AJ9" s="89"/>
    </row>
    <row r="10" spans="1:36">
      <c r="A10" s="49">
        <v>8</v>
      </c>
      <c r="B10" s="50">
        <v>712</v>
      </c>
      <c r="C10" s="51" t="s">
        <v>45</v>
      </c>
      <c r="D10" s="50" t="s">
        <v>35</v>
      </c>
      <c r="E10" s="52" t="s">
        <v>36</v>
      </c>
      <c r="F10" s="53">
        <v>13200</v>
      </c>
      <c r="G10" s="54">
        <f t="shared" si="0"/>
        <v>52800</v>
      </c>
      <c r="H10" s="54">
        <v>4340.92999999999</v>
      </c>
      <c r="I10" s="54">
        <f t="shared" si="1"/>
        <v>17363.72</v>
      </c>
      <c r="J10" s="60">
        <v>0.328858333333333</v>
      </c>
      <c r="K10" s="61">
        <v>14520</v>
      </c>
      <c r="L10" s="61">
        <f t="shared" si="2"/>
        <v>58080</v>
      </c>
      <c r="M10" s="61">
        <v>4624.2328</v>
      </c>
      <c r="N10" s="61">
        <f t="shared" si="3"/>
        <v>18496.9312</v>
      </c>
      <c r="O10" s="62">
        <v>0.318473333333333</v>
      </c>
      <c r="P10" s="63">
        <v>57352.9</v>
      </c>
      <c r="Q10" s="63">
        <v>18701.24</v>
      </c>
      <c r="R10" s="69"/>
      <c r="S10" s="69"/>
      <c r="T10" s="72">
        <f t="shared" si="4"/>
        <v>1.08622916666667</v>
      </c>
      <c r="U10" s="72">
        <f t="shared" si="5"/>
        <v>1.07702957661147</v>
      </c>
      <c r="V10" s="70">
        <f t="shared" si="6"/>
        <v>0.987481060606061</v>
      </c>
      <c r="W10" s="70">
        <f t="shared" si="7"/>
        <v>1.01104555116689</v>
      </c>
      <c r="X10" s="73" t="s">
        <v>33</v>
      </c>
      <c r="Y10" s="81"/>
      <c r="Z10" s="82"/>
      <c r="AA10" s="83">
        <v>11000</v>
      </c>
      <c r="AB10" s="83">
        <f t="shared" si="8"/>
        <v>33000</v>
      </c>
      <c r="AC10" s="50">
        <v>3807.83333333333</v>
      </c>
      <c r="AD10" s="50">
        <f t="shared" si="9"/>
        <v>11423.5</v>
      </c>
      <c r="AE10" s="84">
        <v>0.346166666666667</v>
      </c>
      <c r="AF10" s="85">
        <v>27581.72</v>
      </c>
      <c r="AG10" s="85">
        <v>9899.66</v>
      </c>
      <c r="AH10" s="88">
        <f t="shared" si="10"/>
        <v>0.835809696969697</v>
      </c>
      <c r="AI10" s="88">
        <f t="shared" si="11"/>
        <v>0.866604805882611</v>
      </c>
      <c r="AJ10" s="89"/>
    </row>
    <row r="11" spans="1:36">
      <c r="A11" s="49">
        <v>9</v>
      </c>
      <c r="B11" s="50">
        <v>103199</v>
      </c>
      <c r="C11" s="51" t="s">
        <v>46</v>
      </c>
      <c r="D11" s="50" t="s">
        <v>28</v>
      </c>
      <c r="E11" s="52" t="s">
        <v>47</v>
      </c>
      <c r="F11" s="53">
        <v>7080</v>
      </c>
      <c r="G11" s="54">
        <f t="shared" si="0"/>
        <v>28320</v>
      </c>
      <c r="H11" s="54">
        <v>2322.06182</v>
      </c>
      <c r="I11" s="54">
        <f t="shared" si="1"/>
        <v>9288.24728</v>
      </c>
      <c r="J11" s="60">
        <v>0.327974833333333</v>
      </c>
      <c r="K11" s="61">
        <v>7788</v>
      </c>
      <c r="L11" s="61">
        <f t="shared" si="2"/>
        <v>31152</v>
      </c>
      <c r="M11" s="61">
        <v>2473.6069072</v>
      </c>
      <c r="N11" s="61">
        <f t="shared" si="3"/>
        <v>9894.4276288</v>
      </c>
      <c r="O11" s="62">
        <v>0.317617733333333</v>
      </c>
      <c r="P11" s="63">
        <v>30733.79</v>
      </c>
      <c r="Q11" s="63">
        <v>9367.2</v>
      </c>
      <c r="R11" s="69"/>
      <c r="S11" s="69"/>
      <c r="T11" s="72">
        <f t="shared" si="4"/>
        <v>1.08523269774011</v>
      </c>
      <c r="U11" s="72">
        <f t="shared" si="5"/>
        <v>1.00850028187449</v>
      </c>
      <c r="V11" s="70">
        <f t="shared" si="6"/>
        <v>0.986575179763739</v>
      </c>
      <c r="W11" s="70">
        <f t="shared" si="7"/>
        <v>0.946714691482973</v>
      </c>
      <c r="X11" s="73" t="s">
        <v>33</v>
      </c>
      <c r="Y11" s="81"/>
      <c r="Z11" s="82"/>
      <c r="AA11" s="83">
        <v>5900</v>
      </c>
      <c r="AB11" s="83">
        <f t="shared" si="8"/>
        <v>17700</v>
      </c>
      <c r="AC11" s="50">
        <v>2036.89633333333</v>
      </c>
      <c r="AD11" s="50">
        <f t="shared" si="9"/>
        <v>6110.68899999999</v>
      </c>
      <c r="AE11" s="84">
        <v>0.345236666666667</v>
      </c>
      <c r="AF11" s="85">
        <v>17011.58</v>
      </c>
      <c r="AG11" s="85">
        <v>5894.21</v>
      </c>
      <c r="AH11" s="88">
        <f t="shared" si="10"/>
        <v>0.961106214689266</v>
      </c>
      <c r="AI11" s="88">
        <f t="shared" si="11"/>
        <v>0.964573716646357</v>
      </c>
      <c r="AJ11" s="89"/>
    </row>
    <row r="12" spans="1:36">
      <c r="A12" s="49">
        <v>10</v>
      </c>
      <c r="B12" s="50">
        <v>746</v>
      </c>
      <c r="C12" s="51" t="s">
        <v>48</v>
      </c>
      <c r="D12" s="50" t="s">
        <v>49</v>
      </c>
      <c r="E12" s="52" t="s">
        <v>29</v>
      </c>
      <c r="F12" s="53">
        <v>9220.8</v>
      </c>
      <c r="G12" s="54">
        <f t="shared" si="0"/>
        <v>36883.2</v>
      </c>
      <c r="H12" s="54">
        <v>2853.1122304</v>
      </c>
      <c r="I12" s="54">
        <f t="shared" si="1"/>
        <v>11412.4489216</v>
      </c>
      <c r="J12" s="60">
        <v>0.309421333333333</v>
      </c>
      <c r="K12" s="61">
        <v>10142.88</v>
      </c>
      <c r="L12" s="61">
        <f t="shared" si="2"/>
        <v>40571.52</v>
      </c>
      <c r="M12" s="61">
        <v>3039.315344384</v>
      </c>
      <c r="N12" s="61">
        <f t="shared" si="3"/>
        <v>12157.261377536</v>
      </c>
      <c r="O12" s="62">
        <v>0.299650133333334</v>
      </c>
      <c r="P12" s="63">
        <v>39791.21</v>
      </c>
      <c r="Q12" s="63">
        <v>11562.68</v>
      </c>
      <c r="R12" s="69"/>
      <c r="S12" s="69"/>
      <c r="T12" s="72">
        <f t="shared" si="4"/>
        <v>1.07884375542252</v>
      </c>
      <c r="U12" s="72">
        <f t="shared" si="5"/>
        <v>1.01316378977308</v>
      </c>
      <c r="V12" s="70">
        <f t="shared" si="6"/>
        <v>0.980767050384112</v>
      </c>
      <c r="W12" s="70">
        <f t="shared" si="7"/>
        <v>0.951092490399634</v>
      </c>
      <c r="X12" s="73" t="s">
        <v>33</v>
      </c>
      <c r="Y12" s="81"/>
      <c r="Z12" s="82"/>
      <c r="AA12" s="83">
        <v>7684</v>
      </c>
      <c r="AB12" s="83">
        <f t="shared" si="8"/>
        <v>23052</v>
      </c>
      <c r="AC12" s="50">
        <v>2502.73002666667</v>
      </c>
      <c r="AD12" s="50">
        <f t="shared" si="9"/>
        <v>7508.19008000001</v>
      </c>
      <c r="AE12" s="84">
        <v>0.325706666666667</v>
      </c>
      <c r="AF12" s="85">
        <v>16890.52</v>
      </c>
      <c r="AG12" s="85">
        <v>5072.52</v>
      </c>
      <c r="AH12" s="88">
        <f t="shared" si="10"/>
        <v>0.732713864306785</v>
      </c>
      <c r="AI12" s="88">
        <f t="shared" si="11"/>
        <v>0.675598239516066</v>
      </c>
      <c r="AJ12" s="89"/>
    </row>
    <row r="13" spans="1:36">
      <c r="A13" s="49">
        <v>11</v>
      </c>
      <c r="B13" s="50">
        <v>113298</v>
      </c>
      <c r="C13" s="51" t="s">
        <v>50</v>
      </c>
      <c r="D13" s="50" t="s">
        <v>51</v>
      </c>
      <c r="E13" s="52" t="s">
        <v>39</v>
      </c>
      <c r="F13" s="53">
        <v>5468.75</v>
      </c>
      <c r="G13" s="54">
        <f t="shared" si="0"/>
        <v>21875</v>
      </c>
      <c r="H13" s="54">
        <v>1754.95924479166</v>
      </c>
      <c r="I13" s="54">
        <f t="shared" si="1"/>
        <v>7019.83697916664</v>
      </c>
      <c r="J13" s="60">
        <v>0.320906833333333</v>
      </c>
      <c r="K13" s="61">
        <v>6015.625</v>
      </c>
      <c r="L13" s="61">
        <f t="shared" si="2"/>
        <v>24062.5</v>
      </c>
      <c r="M13" s="61">
        <v>1869.49342708334</v>
      </c>
      <c r="N13" s="61">
        <f t="shared" si="3"/>
        <v>7477.97370833336</v>
      </c>
      <c r="O13" s="62">
        <v>0.310772933333334</v>
      </c>
      <c r="P13" s="63">
        <v>23102.39</v>
      </c>
      <c r="Q13" s="63">
        <v>5934.78</v>
      </c>
      <c r="R13" s="69"/>
      <c r="S13" s="69"/>
      <c r="T13" s="72">
        <f t="shared" si="4"/>
        <v>1.05610925714286</v>
      </c>
      <c r="U13" s="70">
        <f t="shared" si="5"/>
        <v>0.845429889271381</v>
      </c>
      <c r="V13" s="70">
        <f t="shared" si="6"/>
        <v>0.960099324675325</v>
      </c>
      <c r="W13" s="70">
        <f t="shared" si="7"/>
        <v>0.793634777478069</v>
      </c>
      <c r="X13" s="73" t="s">
        <v>33</v>
      </c>
      <c r="Y13" s="81"/>
      <c r="Z13" s="82"/>
      <c r="AA13" s="83">
        <v>4375</v>
      </c>
      <c r="AB13" s="83">
        <f t="shared" si="8"/>
        <v>13125</v>
      </c>
      <c r="AC13" s="50">
        <v>1477.86041666667</v>
      </c>
      <c r="AD13" s="50">
        <f t="shared" si="9"/>
        <v>4433.58125000001</v>
      </c>
      <c r="AE13" s="84">
        <v>0.337796666666667</v>
      </c>
      <c r="AF13" s="85">
        <v>8581.67</v>
      </c>
      <c r="AG13" s="85">
        <v>2108.79</v>
      </c>
      <c r="AH13" s="88">
        <f t="shared" si="10"/>
        <v>0.653841523809524</v>
      </c>
      <c r="AI13" s="88">
        <f t="shared" si="11"/>
        <v>0.47564031898592</v>
      </c>
      <c r="AJ13" s="89"/>
    </row>
    <row r="14" spans="1:36">
      <c r="A14" s="49">
        <v>12</v>
      </c>
      <c r="B14" s="50">
        <v>517</v>
      </c>
      <c r="C14" s="51" t="s">
        <v>52</v>
      </c>
      <c r="D14" s="50" t="s">
        <v>42</v>
      </c>
      <c r="E14" s="52" t="s">
        <v>53</v>
      </c>
      <c r="F14" s="53">
        <v>38280</v>
      </c>
      <c r="G14" s="54">
        <f t="shared" si="0"/>
        <v>153120</v>
      </c>
      <c r="H14" s="54">
        <v>8282.23527999999</v>
      </c>
      <c r="I14" s="54">
        <f t="shared" si="1"/>
        <v>33128.94112</v>
      </c>
      <c r="J14" s="60">
        <v>0.216359333333333</v>
      </c>
      <c r="K14" s="61">
        <v>42108</v>
      </c>
      <c r="L14" s="61">
        <f t="shared" si="2"/>
        <v>168432</v>
      </c>
      <c r="M14" s="61">
        <v>8822.7601088</v>
      </c>
      <c r="N14" s="61">
        <f t="shared" si="3"/>
        <v>35291.0404352</v>
      </c>
      <c r="O14" s="62">
        <v>0.209526933333333</v>
      </c>
      <c r="P14" s="63">
        <v>158375.6</v>
      </c>
      <c r="Q14" s="63">
        <v>29348.2</v>
      </c>
      <c r="R14" s="69"/>
      <c r="S14" s="69"/>
      <c r="T14" s="72">
        <f t="shared" si="4"/>
        <v>1.03432340647858</v>
      </c>
      <c r="U14" s="70">
        <f t="shared" si="5"/>
        <v>0.885877996936113</v>
      </c>
      <c r="V14" s="70">
        <f t="shared" si="6"/>
        <v>0.940294005889617</v>
      </c>
      <c r="W14" s="70">
        <f t="shared" si="7"/>
        <v>0.831604839021054</v>
      </c>
      <c r="X14" s="73" t="s">
        <v>33</v>
      </c>
      <c r="Y14" s="81"/>
      <c r="Z14" s="82"/>
      <c r="AA14" s="83">
        <v>31900</v>
      </c>
      <c r="AB14" s="83">
        <f t="shared" si="8"/>
        <v>95700</v>
      </c>
      <c r="AC14" s="50">
        <v>7265.11866666667</v>
      </c>
      <c r="AD14" s="50">
        <f t="shared" si="9"/>
        <v>21795.356</v>
      </c>
      <c r="AE14" s="84">
        <v>0.227746666666667</v>
      </c>
      <c r="AF14" s="85">
        <v>106812.56</v>
      </c>
      <c r="AG14" s="85">
        <v>19858.63</v>
      </c>
      <c r="AH14" s="89">
        <f t="shared" si="10"/>
        <v>1.11611870428422</v>
      </c>
      <c r="AI14" s="88">
        <f t="shared" si="11"/>
        <v>0.911140428263709</v>
      </c>
      <c r="AJ14" s="89"/>
    </row>
    <row r="15" spans="1:36">
      <c r="A15" s="49">
        <v>13</v>
      </c>
      <c r="B15" s="50">
        <v>357</v>
      </c>
      <c r="C15" s="51" t="s">
        <v>54</v>
      </c>
      <c r="D15" s="50" t="s">
        <v>44</v>
      </c>
      <c r="E15" s="52" t="s">
        <v>36</v>
      </c>
      <c r="F15" s="53">
        <v>10170</v>
      </c>
      <c r="G15" s="54">
        <f t="shared" si="0"/>
        <v>40680</v>
      </c>
      <c r="H15" s="54">
        <v>2910.204825</v>
      </c>
      <c r="I15" s="54">
        <f t="shared" si="1"/>
        <v>11640.8193</v>
      </c>
      <c r="J15" s="60">
        <v>0.286155833333333</v>
      </c>
      <c r="K15" s="61">
        <v>11187</v>
      </c>
      <c r="L15" s="61">
        <f t="shared" si="2"/>
        <v>44748</v>
      </c>
      <c r="M15" s="61">
        <v>3100.133982</v>
      </c>
      <c r="N15" s="61">
        <f t="shared" si="3"/>
        <v>12400.535928</v>
      </c>
      <c r="O15" s="62">
        <v>0.277119333333333</v>
      </c>
      <c r="P15" s="63">
        <v>41202.19</v>
      </c>
      <c r="Q15" s="63">
        <v>11462.1</v>
      </c>
      <c r="R15" s="69"/>
      <c r="S15" s="69"/>
      <c r="T15" s="72">
        <f t="shared" si="4"/>
        <v>1.01283652900688</v>
      </c>
      <c r="U15" s="70">
        <f t="shared" si="5"/>
        <v>0.984647188879566</v>
      </c>
      <c r="V15" s="70">
        <f t="shared" si="6"/>
        <v>0.920760480915348</v>
      </c>
      <c r="W15" s="70">
        <f t="shared" si="7"/>
        <v>0.924322953987735</v>
      </c>
      <c r="X15" s="73" t="s">
        <v>33</v>
      </c>
      <c r="Y15" s="81"/>
      <c r="Z15" s="82"/>
      <c r="AA15" s="83">
        <v>8475</v>
      </c>
      <c r="AB15" s="83">
        <f t="shared" si="8"/>
        <v>25425</v>
      </c>
      <c r="AC15" s="50">
        <v>2552.81125</v>
      </c>
      <c r="AD15" s="50">
        <f t="shared" si="9"/>
        <v>7658.43375</v>
      </c>
      <c r="AE15" s="84">
        <v>0.301216666666667</v>
      </c>
      <c r="AF15" s="85">
        <v>39857.49</v>
      </c>
      <c r="AG15" s="85">
        <v>11112.66</v>
      </c>
      <c r="AH15" s="89">
        <f t="shared" si="10"/>
        <v>1.56764955752212</v>
      </c>
      <c r="AI15" s="89">
        <f t="shared" si="11"/>
        <v>1.4510355984995</v>
      </c>
      <c r="AJ15" s="73" t="s">
        <v>33</v>
      </c>
    </row>
    <row r="16" spans="1:36">
      <c r="A16" s="49">
        <v>14</v>
      </c>
      <c r="B16" s="50">
        <v>106399</v>
      </c>
      <c r="C16" s="51" t="s">
        <v>55</v>
      </c>
      <c r="D16" s="50" t="s">
        <v>51</v>
      </c>
      <c r="E16" s="52" t="s">
        <v>36</v>
      </c>
      <c r="F16" s="53">
        <v>9750</v>
      </c>
      <c r="G16" s="54">
        <f t="shared" si="0"/>
        <v>39000</v>
      </c>
      <c r="H16" s="54">
        <v>3111.613375</v>
      </c>
      <c r="I16" s="54">
        <f t="shared" si="1"/>
        <v>12446.4535</v>
      </c>
      <c r="J16" s="60">
        <v>0.319139833333333</v>
      </c>
      <c r="K16" s="61">
        <v>10725</v>
      </c>
      <c r="L16" s="61">
        <f t="shared" si="2"/>
        <v>42900</v>
      </c>
      <c r="M16" s="61">
        <v>3314.68709</v>
      </c>
      <c r="N16" s="61">
        <f t="shared" si="3"/>
        <v>13258.74836</v>
      </c>
      <c r="O16" s="62">
        <v>0.309061733333334</v>
      </c>
      <c r="P16" s="63">
        <v>39485.25</v>
      </c>
      <c r="Q16" s="63">
        <v>10783.73</v>
      </c>
      <c r="R16" s="69"/>
      <c r="S16" s="69"/>
      <c r="T16" s="72">
        <f t="shared" si="4"/>
        <v>1.01244230769231</v>
      </c>
      <c r="U16" s="70">
        <f t="shared" si="5"/>
        <v>0.866409857233629</v>
      </c>
      <c r="V16" s="70">
        <f t="shared" si="6"/>
        <v>0.920402097902098</v>
      </c>
      <c r="W16" s="70">
        <f t="shared" si="7"/>
        <v>0.813329411434731</v>
      </c>
      <c r="X16" s="73" t="s">
        <v>33</v>
      </c>
      <c r="Y16" s="81"/>
      <c r="Z16" s="82"/>
      <c r="AA16" s="83">
        <v>8125</v>
      </c>
      <c r="AB16" s="83">
        <f t="shared" si="8"/>
        <v>24375</v>
      </c>
      <c r="AC16" s="50">
        <v>2729.48541666667</v>
      </c>
      <c r="AD16" s="50">
        <f t="shared" si="9"/>
        <v>8188.45625000001</v>
      </c>
      <c r="AE16" s="84">
        <v>0.335936666666667</v>
      </c>
      <c r="AF16" s="85">
        <v>19067.97</v>
      </c>
      <c r="AG16" s="85">
        <v>6163.3</v>
      </c>
      <c r="AH16" s="88">
        <f t="shared" si="10"/>
        <v>0.782275692307692</v>
      </c>
      <c r="AI16" s="88">
        <f t="shared" si="11"/>
        <v>0.75268155703952</v>
      </c>
      <c r="AJ16" s="89"/>
    </row>
    <row r="17" spans="1:36">
      <c r="A17" s="49">
        <v>15</v>
      </c>
      <c r="B17" s="50">
        <v>742</v>
      </c>
      <c r="C17" s="51" t="s">
        <v>56</v>
      </c>
      <c r="D17" s="50" t="s">
        <v>38</v>
      </c>
      <c r="E17" s="52" t="s">
        <v>32</v>
      </c>
      <c r="F17" s="53">
        <v>12882</v>
      </c>
      <c r="G17" s="54">
        <f t="shared" si="0"/>
        <v>51528</v>
      </c>
      <c r="H17" s="54">
        <v>2718.85345</v>
      </c>
      <c r="I17" s="54">
        <f t="shared" si="1"/>
        <v>10875.4138</v>
      </c>
      <c r="J17" s="60">
        <v>0.211058333333333</v>
      </c>
      <c r="K17" s="61">
        <v>14170.2</v>
      </c>
      <c r="L17" s="61">
        <f t="shared" si="2"/>
        <v>56680.8</v>
      </c>
      <c r="M17" s="61">
        <v>2896.294412</v>
      </c>
      <c r="N17" s="61">
        <f t="shared" si="3"/>
        <v>11585.177648</v>
      </c>
      <c r="O17" s="62">
        <v>0.204393333333334</v>
      </c>
      <c r="P17" s="63">
        <v>52145.07</v>
      </c>
      <c r="Q17" s="63">
        <v>11420.47</v>
      </c>
      <c r="R17" s="69"/>
      <c r="S17" s="69"/>
      <c r="T17" s="72">
        <f t="shared" si="4"/>
        <v>1.01197543083372</v>
      </c>
      <c r="U17" s="72">
        <f t="shared" si="5"/>
        <v>1.05011820331839</v>
      </c>
      <c r="V17" s="70">
        <f t="shared" si="6"/>
        <v>0.919977664394292</v>
      </c>
      <c r="W17" s="70">
        <f t="shared" si="7"/>
        <v>0.985782898372004</v>
      </c>
      <c r="X17" s="73" t="s">
        <v>33</v>
      </c>
      <c r="Y17" s="81"/>
      <c r="Z17" s="82"/>
      <c r="AA17" s="83">
        <v>10735</v>
      </c>
      <c r="AB17" s="83">
        <f t="shared" si="8"/>
        <v>32205</v>
      </c>
      <c r="AC17" s="50">
        <v>2384.95916666667</v>
      </c>
      <c r="AD17" s="50">
        <f t="shared" si="9"/>
        <v>7154.87750000001</v>
      </c>
      <c r="AE17" s="84">
        <v>0.222166666666667</v>
      </c>
      <c r="AF17" s="85">
        <v>33769.22</v>
      </c>
      <c r="AG17" s="85">
        <v>8242.35</v>
      </c>
      <c r="AH17" s="89">
        <f t="shared" si="10"/>
        <v>1.04857071883248</v>
      </c>
      <c r="AI17" s="89">
        <f t="shared" si="11"/>
        <v>1.15199037300079</v>
      </c>
      <c r="AJ17" s="73" t="s">
        <v>33</v>
      </c>
    </row>
    <row r="18" spans="1:36">
      <c r="A18" s="49">
        <v>16</v>
      </c>
      <c r="B18" s="50">
        <v>118074</v>
      </c>
      <c r="C18" s="51" t="s">
        <v>57</v>
      </c>
      <c r="D18" s="50" t="s">
        <v>35</v>
      </c>
      <c r="E18" s="52" t="s">
        <v>29</v>
      </c>
      <c r="F18" s="53">
        <v>8250</v>
      </c>
      <c r="G18" s="54">
        <f t="shared" si="0"/>
        <v>33000</v>
      </c>
      <c r="H18" s="54">
        <v>2400.4695</v>
      </c>
      <c r="I18" s="54">
        <f t="shared" si="1"/>
        <v>9601.878</v>
      </c>
      <c r="J18" s="60">
        <v>0.290966</v>
      </c>
      <c r="K18" s="61">
        <v>9075</v>
      </c>
      <c r="L18" s="61">
        <f t="shared" si="2"/>
        <v>36300</v>
      </c>
      <c r="M18" s="61">
        <v>2557.13172</v>
      </c>
      <c r="N18" s="61">
        <f t="shared" si="3"/>
        <v>10228.52688</v>
      </c>
      <c r="O18" s="62">
        <v>0.2817776</v>
      </c>
      <c r="P18" s="63">
        <v>33344.71</v>
      </c>
      <c r="Q18" s="63">
        <v>11977.71</v>
      </c>
      <c r="R18" s="69"/>
      <c r="S18" s="69"/>
      <c r="T18" s="72">
        <f t="shared" si="4"/>
        <v>1.01044575757576</v>
      </c>
      <c r="U18" s="72">
        <f t="shared" si="5"/>
        <v>1.24743409570503</v>
      </c>
      <c r="V18" s="70">
        <f t="shared" si="6"/>
        <v>0.918587052341598</v>
      </c>
      <c r="W18" s="70">
        <f t="shared" si="7"/>
        <v>1.17101026770729</v>
      </c>
      <c r="X18" s="73" t="s">
        <v>33</v>
      </c>
      <c r="Y18" s="81"/>
      <c r="Z18" s="82"/>
      <c r="AA18" s="83">
        <v>6875</v>
      </c>
      <c r="AB18" s="83">
        <f t="shared" si="8"/>
        <v>20625</v>
      </c>
      <c r="AC18" s="50">
        <v>2105.675</v>
      </c>
      <c r="AD18" s="50">
        <f t="shared" si="9"/>
        <v>6317.025</v>
      </c>
      <c r="AE18" s="84">
        <v>0.30628</v>
      </c>
      <c r="AF18" s="85">
        <v>20630.88</v>
      </c>
      <c r="AG18" s="85">
        <v>7307.9</v>
      </c>
      <c r="AH18" s="89">
        <f t="shared" si="10"/>
        <v>1.00028509090909</v>
      </c>
      <c r="AI18" s="89">
        <f t="shared" si="11"/>
        <v>1.15685785634852</v>
      </c>
      <c r="AJ18" s="73" t="s">
        <v>33</v>
      </c>
    </row>
    <row r="19" spans="1:36">
      <c r="A19" s="49">
        <v>17</v>
      </c>
      <c r="B19" s="50">
        <v>723</v>
      </c>
      <c r="C19" s="51" t="s">
        <v>58</v>
      </c>
      <c r="D19" s="50" t="s">
        <v>42</v>
      </c>
      <c r="E19" s="52" t="s">
        <v>39</v>
      </c>
      <c r="F19" s="53">
        <v>5937.5</v>
      </c>
      <c r="G19" s="54">
        <f t="shared" si="0"/>
        <v>23750</v>
      </c>
      <c r="H19" s="54">
        <v>1723.53057291666</v>
      </c>
      <c r="I19" s="54">
        <f t="shared" si="1"/>
        <v>6894.12229166664</v>
      </c>
      <c r="J19" s="60">
        <v>0.290278833333333</v>
      </c>
      <c r="K19" s="61">
        <v>6531.25</v>
      </c>
      <c r="L19" s="61">
        <f t="shared" si="2"/>
        <v>26125</v>
      </c>
      <c r="M19" s="61">
        <v>1836.01362083334</v>
      </c>
      <c r="N19" s="61">
        <f t="shared" si="3"/>
        <v>7344.05448333336</v>
      </c>
      <c r="O19" s="62">
        <v>0.281112133333334</v>
      </c>
      <c r="P19" s="63">
        <v>23969.26</v>
      </c>
      <c r="Q19" s="63">
        <v>6308.54</v>
      </c>
      <c r="R19" s="69"/>
      <c r="S19" s="69"/>
      <c r="T19" s="72">
        <f t="shared" si="4"/>
        <v>1.009232</v>
      </c>
      <c r="U19" s="70">
        <f t="shared" si="5"/>
        <v>0.915060646316868</v>
      </c>
      <c r="V19" s="70">
        <f t="shared" si="6"/>
        <v>0.917483636363636</v>
      </c>
      <c r="W19" s="70">
        <f t="shared" si="7"/>
        <v>0.858999618578081</v>
      </c>
      <c r="X19" s="73" t="s">
        <v>33</v>
      </c>
      <c r="Y19" s="81"/>
      <c r="Z19" s="82"/>
      <c r="AA19" s="83">
        <v>4750</v>
      </c>
      <c r="AB19" s="83">
        <f t="shared" si="8"/>
        <v>14250</v>
      </c>
      <c r="AC19" s="50">
        <v>1451.39416666667</v>
      </c>
      <c r="AD19" s="50">
        <f t="shared" si="9"/>
        <v>4354.18250000001</v>
      </c>
      <c r="AE19" s="84">
        <v>0.305556666666667</v>
      </c>
      <c r="AF19" s="85">
        <v>12851.95</v>
      </c>
      <c r="AG19" s="85">
        <v>4074.12</v>
      </c>
      <c r="AH19" s="88">
        <f t="shared" si="10"/>
        <v>0.901891228070176</v>
      </c>
      <c r="AI19" s="88">
        <f t="shared" si="11"/>
        <v>0.935679659729465</v>
      </c>
      <c r="AJ19" s="89"/>
    </row>
    <row r="20" spans="1:36">
      <c r="A20" s="49">
        <v>18</v>
      </c>
      <c r="B20" s="50">
        <v>721</v>
      </c>
      <c r="C20" s="51" t="s">
        <v>59</v>
      </c>
      <c r="D20" s="50" t="s">
        <v>49</v>
      </c>
      <c r="E20" s="52" t="s">
        <v>29</v>
      </c>
      <c r="F20" s="53">
        <v>7646.4</v>
      </c>
      <c r="G20" s="54">
        <f t="shared" si="0"/>
        <v>30585.6</v>
      </c>
      <c r="H20" s="54">
        <v>2441.0214432</v>
      </c>
      <c r="I20" s="54">
        <f t="shared" si="1"/>
        <v>9764.0857728</v>
      </c>
      <c r="J20" s="60">
        <v>0.319238</v>
      </c>
      <c r="K20" s="61">
        <v>8411.04</v>
      </c>
      <c r="L20" s="61">
        <f t="shared" si="2"/>
        <v>33644.16</v>
      </c>
      <c r="M20" s="61">
        <v>2600.330211072</v>
      </c>
      <c r="N20" s="61">
        <f t="shared" si="3"/>
        <v>10401.320844288</v>
      </c>
      <c r="O20" s="62">
        <v>0.3091568</v>
      </c>
      <c r="P20" s="63">
        <v>30842.68</v>
      </c>
      <c r="Q20" s="63">
        <v>9943.39</v>
      </c>
      <c r="R20" s="69"/>
      <c r="S20" s="69"/>
      <c r="T20" s="72">
        <f t="shared" si="4"/>
        <v>1.00840526260724</v>
      </c>
      <c r="U20" s="72">
        <f t="shared" si="5"/>
        <v>1.0183636472858</v>
      </c>
      <c r="V20" s="70">
        <f t="shared" si="6"/>
        <v>0.916732056915673</v>
      </c>
      <c r="W20" s="70">
        <f t="shared" si="7"/>
        <v>0.95597377956671</v>
      </c>
      <c r="X20" s="73" t="s">
        <v>33</v>
      </c>
      <c r="Y20" s="81"/>
      <c r="Z20" s="82"/>
      <c r="AA20" s="83">
        <v>6372</v>
      </c>
      <c r="AB20" s="83">
        <f t="shared" si="8"/>
        <v>19116</v>
      </c>
      <c r="AC20" s="50">
        <v>2141.24688</v>
      </c>
      <c r="AD20" s="50">
        <f t="shared" si="9"/>
        <v>6423.74064</v>
      </c>
      <c r="AE20" s="84">
        <v>0.33604</v>
      </c>
      <c r="AF20" s="85">
        <v>15521.04</v>
      </c>
      <c r="AG20" s="85">
        <v>5374.48</v>
      </c>
      <c r="AH20" s="88">
        <f t="shared" si="10"/>
        <v>0.811939736346516</v>
      </c>
      <c r="AI20" s="88">
        <f t="shared" si="11"/>
        <v>0.83665893459858</v>
      </c>
      <c r="AJ20" s="89"/>
    </row>
    <row r="21" spans="1:36">
      <c r="A21" s="49">
        <v>19</v>
      </c>
      <c r="B21" s="50">
        <v>108656</v>
      </c>
      <c r="C21" s="51" t="s">
        <v>60</v>
      </c>
      <c r="D21" s="50" t="s">
        <v>31</v>
      </c>
      <c r="E21" s="52" t="s">
        <v>36</v>
      </c>
      <c r="F21" s="53">
        <v>12300</v>
      </c>
      <c r="G21" s="54">
        <f t="shared" si="0"/>
        <v>49200</v>
      </c>
      <c r="H21" s="54">
        <v>2778.34245</v>
      </c>
      <c r="I21" s="54">
        <f t="shared" si="1"/>
        <v>11113.3698</v>
      </c>
      <c r="J21" s="60">
        <v>0.2258815</v>
      </c>
      <c r="K21" s="61">
        <v>13530</v>
      </c>
      <c r="L21" s="61">
        <f t="shared" si="2"/>
        <v>54120</v>
      </c>
      <c r="M21" s="61">
        <v>2959.665852</v>
      </c>
      <c r="N21" s="61">
        <f t="shared" si="3"/>
        <v>11838.663408</v>
      </c>
      <c r="O21" s="62">
        <v>0.2187484</v>
      </c>
      <c r="P21" s="63">
        <v>49602.53</v>
      </c>
      <c r="Q21" s="63">
        <v>8262.47</v>
      </c>
      <c r="R21" s="69"/>
      <c r="S21" s="69"/>
      <c r="T21" s="72">
        <f t="shared" si="4"/>
        <v>1.00818150406504</v>
      </c>
      <c r="U21" s="70">
        <f t="shared" si="5"/>
        <v>0.743471165694495</v>
      </c>
      <c r="V21" s="70">
        <f t="shared" si="6"/>
        <v>0.916528640059128</v>
      </c>
      <c r="W21" s="70">
        <f t="shared" si="7"/>
        <v>0.697922536966176</v>
      </c>
      <c r="X21" s="73" t="s">
        <v>33</v>
      </c>
      <c r="Y21" s="81"/>
      <c r="Z21" s="82"/>
      <c r="AA21" s="83">
        <v>10250</v>
      </c>
      <c r="AB21" s="83">
        <f t="shared" si="8"/>
        <v>30750</v>
      </c>
      <c r="AC21" s="50">
        <v>2437.1425</v>
      </c>
      <c r="AD21" s="50">
        <f t="shared" si="9"/>
        <v>7311.4275</v>
      </c>
      <c r="AE21" s="84">
        <v>0.23777</v>
      </c>
      <c r="AF21" s="85">
        <v>20644</v>
      </c>
      <c r="AG21" s="85">
        <v>4606.66</v>
      </c>
      <c r="AH21" s="88">
        <f t="shared" si="10"/>
        <v>0.671349593495935</v>
      </c>
      <c r="AI21" s="88">
        <f t="shared" si="11"/>
        <v>0.630063007531703</v>
      </c>
      <c r="AJ21" s="89"/>
    </row>
    <row r="22" spans="1:36">
      <c r="A22" s="49">
        <v>20</v>
      </c>
      <c r="B22" s="50">
        <v>713</v>
      </c>
      <c r="C22" s="51" t="s">
        <v>61</v>
      </c>
      <c r="D22" s="50" t="s">
        <v>62</v>
      </c>
      <c r="E22" s="52" t="s">
        <v>39</v>
      </c>
      <c r="F22" s="53">
        <v>5312.5</v>
      </c>
      <c r="G22" s="54">
        <f t="shared" si="0"/>
        <v>21250</v>
      </c>
      <c r="H22" s="54">
        <v>1585.39166666667</v>
      </c>
      <c r="I22" s="54">
        <f t="shared" si="1"/>
        <v>6341.56666666668</v>
      </c>
      <c r="J22" s="60">
        <v>0.298426666666667</v>
      </c>
      <c r="K22" s="61">
        <v>5843.75</v>
      </c>
      <c r="L22" s="61">
        <f t="shared" si="2"/>
        <v>23375</v>
      </c>
      <c r="M22" s="61">
        <v>1688.85933333334</v>
      </c>
      <c r="N22" s="61">
        <f t="shared" si="3"/>
        <v>6755.43733333336</v>
      </c>
      <c r="O22" s="62">
        <v>0.289002666666667</v>
      </c>
      <c r="P22" s="63">
        <v>21352.73</v>
      </c>
      <c r="Q22" s="63">
        <v>6216.59</v>
      </c>
      <c r="R22" s="69"/>
      <c r="S22" s="69"/>
      <c r="T22" s="72">
        <f t="shared" si="4"/>
        <v>1.00483435294118</v>
      </c>
      <c r="U22" s="70">
        <f t="shared" si="5"/>
        <v>0.980292461904785</v>
      </c>
      <c r="V22" s="70">
        <f t="shared" si="6"/>
        <v>0.913485775401069</v>
      </c>
      <c r="W22" s="70">
        <f t="shared" si="7"/>
        <v>0.920235018586506</v>
      </c>
      <c r="X22" s="73" t="s">
        <v>33</v>
      </c>
      <c r="Y22" s="81"/>
      <c r="Z22" s="82"/>
      <c r="AA22" s="83">
        <v>4250</v>
      </c>
      <c r="AB22" s="83">
        <f t="shared" si="8"/>
        <v>12750</v>
      </c>
      <c r="AC22" s="50">
        <v>1335.06666666667</v>
      </c>
      <c r="AD22" s="50">
        <f t="shared" si="9"/>
        <v>4005.20000000001</v>
      </c>
      <c r="AE22" s="84">
        <v>0.314133333333333</v>
      </c>
      <c r="AF22" s="85">
        <v>9848.3</v>
      </c>
      <c r="AG22" s="85">
        <v>3128.59</v>
      </c>
      <c r="AH22" s="88">
        <f t="shared" si="10"/>
        <v>0.77241568627451</v>
      </c>
      <c r="AI22" s="88">
        <f t="shared" si="11"/>
        <v>0.781132028363126</v>
      </c>
      <c r="AJ22" s="89"/>
    </row>
    <row r="23" spans="1:36">
      <c r="A23" s="49">
        <v>21</v>
      </c>
      <c r="B23" s="50">
        <v>738</v>
      </c>
      <c r="C23" s="51" t="s">
        <v>63</v>
      </c>
      <c r="D23" s="50" t="s">
        <v>62</v>
      </c>
      <c r="E23" s="52" t="s">
        <v>39</v>
      </c>
      <c r="F23" s="53">
        <v>6500</v>
      </c>
      <c r="G23" s="54">
        <f t="shared" si="0"/>
        <v>26000</v>
      </c>
      <c r="H23" s="54">
        <v>1958.27775</v>
      </c>
      <c r="I23" s="54">
        <f t="shared" si="1"/>
        <v>7833.111</v>
      </c>
      <c r="J23" s="60">
        <v>0.3012735</v>
      </c>
      <c r="K23" s="61">
        <v>7150</v>
      </c>
      <c r="L23" s="61">
        <f t="shared" si="2"/>
        <v>28600</v>
      </c>
      <c r="M23" s="61">
        <v>2086.08114</v>
      </c>
      <c r="N23" s="61">
        <f t="shared" si="3"/>
        <v>8344.32456</v>
      </c>
      <c r="O23" s="62">
        <v>0.2917596</v>
      </c>
      <c r="P23" s="63">
        <v>26073.96</v>
      </c>
      <c r="Q23" s="63">
        <v>5176.85</v>
      </c>
      <c r="R23" s="69"/>
      <c r="S23" s="69"/>
      <c r="T23" s="72">
        <f t="shared" si="4"/>
        <v>1.00284461538462</v>
      </c>
      <c r="U23" s="70">
        <f t="shared" si="5"/>
        <v>0.660893226203484</v>
      </c>
      <c r="V23" s="70">
        <f t="shared" si="6"/>
        <v>0.911676923076923</v>
      </c>
      <c r="W23" s="70">
        <f t="shared" si="7"/>
        <v>0.620403720250306</v>
      </c>
      <c r="X23" s="73" t="s">
        <v>33</v>
      </c>
      <c r="Y23" s="81"/>
      <c r="Z23" s="82"/>
      <c r="AA23" s="83">
        <v>5000</v>
      </c>
      <c r="AB23" s="83">
        <f t="shared" si="8"/>
        <v>15000</v>
      </c>
      <c r="AC23" s="50">
        <v>1585.65</v>
      </c>
      <c r="AD23" s="50">
        <f t="shared" si="9"/>
        <v>4756.95</v>
      </c>
      <c r="AE23" s="84">
        <v>0.31713</v>
      </c>
      <c r="AF23" s="85">
        <v>8185.6</v>
      </c>
      <c r="AG23" s="85">
        <v>2654.5</v>
      </c>
      <c r="AH23" s="88">
        <f t="shared" si="10"/>
        <v>0.545706666666667</v>
      </c>
      <c r="AI23" s="88">
        <f t="shared" si="11"/>
        <v>0.558025625663503</v>
      </c>
      <c r="AJ23" s="89"/>
    </row>
    <row r="24" spans="1:36">
      <c r="A24" s="49">
        <v>22</v>
      </c>
      <c r="B24" s="50">
        <v>119263</v>
      </c>
      <c r="C24" s="51" t="s">
        <v>64</v>
      </c>
      <c r="D24" s="50" t="s">
        <v>51</v>
      </c>
      <c r="E24" s="52" t="s">
        <v>39</v>
      </c>
      <c r="F24" s="53">
        <v>4687.5</v>
      </c>
      <c r="G24" s="54">
        <f t="shared" si="0"/>
        <v>18750</v>
      </c>
      <c r="H24" s="54">
        <v>1196.40625</v>
      </c>
      <c r="I24" s="54">
        <f t="shared" si="1"/>
        <v>4785.625</v>
      </c>
      <c r="J24" s="60">
        <v>0.255233333333333</v>
      </c>
      <c r="K24" s="61">
        <v>5156.25</v>
      </c>
      <c r="L24" s="61">
        <f t="shared" si="2"/>
        <v>20625</v>
      </c>
      <c r="M24" s="61">
        <v>1274.4875</v>
      </c>
      <c r="N24" s="61">
        <f t="shared" si="3"/>
        <v>5097.95</v>
      </c>
      <c r="O24" s="62">
        <v>0.247173333333333</v>
      </c>
      <c r="P24" s="63">
        <v>18778.01</v>
      </c>
      <c r="Q24" s="63">
        <v>4584.11</v>
      </c>
      <c r="R24" s="69"/>
      <c r="S24" s="69"/>
      <c r="T24" s="72">
        <f t="shared" si="4"/>
        <v>1.00149386666667</v>
      </c>
      <c r="U24" s="70">
        <f t="shared" si="5"/>
        <v>0.95789160245527</v>
      </c>
      <c r="V24" s="70">
        <f t="shared" si="6"/>
        <v>0.91044896969697</v>
      </c>
      <c r="W24" s="70">
        <f t="shared" si="7"/>
        <v>0.899206543806824</v>
      </c>
      <c r="X24" s="73" t="s">
        <v>33</v>
      </c>
      <c r="Y24" s="81"/>
      <c r="Z24" s="82"/>
      <c r="AA24" s="83">
        <v>3750</v>
      </c>
      <c r="AB24" s="83">
        <f t="shared" si="8"/>
        <v>11250</v>
      </c>
      <c r="AC24" s="50">
        <v>1007.5</v>
      </c>
      <c r="AD24" s="50">
        <f t="shared" si="9"/>
        <v>3022.5</v>
      </c>
      <c r="AE24" s="84">
        <v>0.268666666666667</v>
      </c>
      <c r="AF24" s="85">
        <v>10474.79</v>
      </c>
      <c r="AG24" s="85">
        <v>3369.71</v>
      </c>
      <c r="AH24" s="88">
        <f t="shared" si="10"/>
        <v>0.931092444444444</v>
      </c>
      <c r="AI24" s="88">
        <f t="shared" si="11"/>
        <v>1.11487510339123</v>
      </c>
      <c r="AJ24" s="89"/>
    </row>
    <row r="25" spans="1:36">
      <c r="A25" s="49">
        <v>23</v>
      </c>
      <c r="B25" s="50">
        <v>114286</v>
      </c>
      <c r="C25" s="51" t="s">
        <v>65</v>
      </c>
      <c r="D25" s="50" t="s">
        <v>51</v>
      </c>
      <c r="E25" s="52" t="s">
        <v>47</v>
      </c>
      <c r="F25" s="53">
        <v>7200</v>
      </c>
      <c r="G25" s="54">
        <f t="shared" si="0"/>
        <v>28800</v>
      </c>
      <c r="H25" s="54">
        <v>1931.6844</v>
      </c>
      <c r="I25" s="54">
        <f t="shared" si="1"/>
        <v>7726.7376</v>
      </c>
      <c r="J25" s="60">
        <v>0.2682895</v>
      </c>
      <c r="K25" s="61">
        <v>7920</v>
      </c>
      <c r="L25" s="61">
        <f t="shared" si="2"/>
        <v>31680</v>
      </c>
      <c r="M25" s="61">
        <v>2057.752224</v>
      </c>
      <c r="N25" s="61">
        <f t="shared" si="3"/>
        <v>8231.008896</v>
      </c>
      <c r="O25" s="62">
        <v>0.2598172</v>
      </c>
      <c r="P25" s="63">
        <v>28777.93</v>
      </c>
      <c r="Q25" s="63">
        <v>9102.54</v>
      </c>
      <c r="R25" s="69"/>
      <c r="S25" s="69"/>
      <c r="T25" s="70">
        <f t="shared" si="4"/>
        <v>0.999233680555556</v>
      </c>
      <c r="U25" s="70">
        <f t="shared" si="5"/>
        <v>1.1780573472561</v>
      </c>
      <c r="V25" s="70">
        <f t="shared" si="6"/>
        <v>0.908394255050505</v>
      </c>
      <c r="W25" s="70">
        <f t="shared" si="7"/>
        <v>1.10588387341235</v>
      </c>
      <c r="X25" s="73"/>
      <c r="Y25" s="81"/>
      <c r="Z25" s="82"/>
      <c r="AA25" s="83">
        <v>6000</v>
      </c>
      <c r="AB25" s="83">
        <f t="shared" si="8"/>
        <v>18000</v>
      </c>
      <c r="AC25" s="50">
        <v>1694.46</v>
      </c>
      <c r="AD25" s="50">
        <f t="shared" si="9"/>
        <v>5083.38</v>
      </c>
      <c r="AE25" s="84">
        <v>0.28241</v>
      </c>
      <c r="AF25" s="85">
        <v>15174.06</v>
      </c>
      <c r="AG25" s="85">
        <v>3598.95</v>
      </c>
      <c r="AH25" s="88">
        <f t="shared" si="10"/>
        <v>0.843003333333333</v>
      </c>
      <c r="AI25" s="88">
        <f t="shared" si="11"/>
        <v>0.707983664412261</v>
      </c>
      <c r="AJ25" s="89"/>
    </row>
    <row r="26" spans="1:36">
      <c r="A26" s="49">
        <v>24</v>
      </c>
      <c r="B26" s="50">
        <v>108277</v>
      </c>
      <c r="C26" s="51" t="s">
        <v>66</v>
      </c>
      <c r="D26" s="50" t="s">
        <v>44</v>
      </c>
      <c r="E26" s="52" t="s">
        <v>29</v>
      </c>
      <c r="F26" s="53">
        <v>8700</v>
      </c>
      <c r="G26" s="54">
        <f t="shared" si="0"/>
        <v>34800</v>
      </c>
      <c r="H26" s="54">
        <v>2187.22205</v>
      </c>
      <c r="I26" s="54">
        <f t="shared" si="1"/>
        <v>8748.8882</v>
      </c>
      <c r="J26" s="60">
        <v>0.251404833333333</v>
      </c>
      <c r="K26" s="61">
        <v>9570</v>
      </c>
      <c r="L26" s="61">
        <f t="shared" si="2"/>
        <v>38280</v>
      </c>
      <c r="M26" s="61">
        <v>2329.967068</v>
      </c>
      <c r="N26" s="61">
        <f t="shared" si="3"/>
        <v>9319.868272</v>
      </c>
      <c r="O26" s="62">
        <v>0.243465733333333</v>
      </c>
      <c r="P26" s="63">
        <v>34754.92</v>
      </c>
      <c r="Q26" s="63">
        <v>5969.3</v>
      </c>
      <c r="R26" s="69"/>
      <c r="S26" s="69"/>
      <c r="T26" s="70">
        <f t="shared" si="4"/>
        <v>0.998704597701149</v>
      </c>
      <c r="U26" s="70">
        <f t="shared" si="5"/>
        <v>0.682292408308521</v>
      </c>
      <c r="V26" s="70">
        <f t="shared" si="6"/>
        <v>0.907913270637409</v>
      </c>
      <c r="W26" s="70">
        <f t="shared" si="7"/>
        <v>0.640491885269857</v>
      </c>
      <c r="X26" s="73"/>
      <c r="Y26" s="81"/>
      <c r="Z26" s="82"/>
      <c r="AA26" s="83">
        <v>7250</v>
      </c>
      <c r="AB26" s="83">
        <f t="shared" si="8"/>
        <v>21750</v>
      </c>
      <c r="AC26" s="50">
        <v>1918.61583333333</v>
      </c>
      <c r="AD26" s="50">
        <f t="shared" si="9"/>
        <v>5755.84749999999</v>
      </c>
      <c r="AE26" s="84">
        <v>0.264636666666667</v>
      </c>
      <c r="AF26" s="85">
        <v>17865.6</v>
      </c>
      <c r="AG26" s="85">
        <v>5570.21</v>
      </c>
      <c r="AH26" s="88">
        <f t="shared" si="10"/>
        <v>0.821406896551724</v>
      </c>
      <c r="AI26" s="88">
        <f t="shared" si="11"/>
        <v>0.967748016256513</v>
      </c>
      <c r="AJ26" s="89"/>
    </row>
    <row r="27" spans="1:36">
      <c r="A27" s="49">
        <v>25</v>
      </c>
      <c r="B27" s="50">
        <v>113008</v>
      </c>
      <c r="C27" s="51" t="s">
        <v>67</v>
      </c>
      <c r="D27" s="50" t="s">
        <v>42</v>
      </c>
      <c r="E27" s="52" t="s">
        <v>68</v>
      </c>
      <c r="F27" s="53">
        <v>4425</v>
      </c>
      <c r="G27" s="54">
        <f t="shared" si="0"/>
        <v>17700</v>
      </c>
      <c r="H27" s="54">
        <v>999.091249999999</v>
      </c>
      <c r="I27" s="54">
        <f t="shared" si="1"/>
        <v>3996.365</v>
      </c>
      <c r="J27" s="60">
        <v>0.225783333333333</v>
      </c>
      <c r="K27" s="61">
        <v>4867.5</v>
      </c>
      <c r="L27" s="61">
        <f t="shared" si="2"/>
        <v>19470</v>
      </c>
      <c r="M27" s="61">
        <v>1064.2951</v>
      </c>
      <c r="N27" s="61">
        <f t="shared" si="3"/>
        <v>4257.1804</v>
      </c>
      <c r="O27" s="62">
        <v>0.218653333333333</v>
      </c>
      <c r="P27" s="63">
        <v>17414.86</v>
      </c>
      <c r="Q27" s="63">
        <v>4527.31</v>
      </c>
      <c r="R27" s="69"/>
      <c r="S27" s="69"/>
      <c r="T27" s="70">
        <f t="shared" si="4"/>
        <v>0.983890395480226</v>
      </c>
      <c r="U27" s="70">
        <f t="shared" si="5"/>
        <v>1.13285698378402</v>
      </c>
      <c r="V27" s="70">
        <f t="shared" si="6"/>
        <v>0.894445814072933</v>
      </c>
      <c r="W27" s="70">
        <f t="shared" si="7"/>
        <v>1.06345270216879</v>
      </c>
      <c r="X27" s="73"/>
      <c r="Y27" s="81"/>
      <c r="Z27" s="82"/>
      <c r="AA27" s="83">
        <v>3540</v>
      </c>
      <c r="AB27" s="83">
        <f t="shared" si="8"/>
        <v>10620</v>
      </c>
      <c r="AC27" s="50">
        <v>841.34</v>
      </c>
      <c r="AD27" s="50">
        <f t="shared" si="9"/>
        <v>2524.02</v>
      </c>
      <c r="AE27" s="84">
        <v>0.237666666666667</v>
      </c>
      <c r="AF27" s="85">
        <v>14371.66</v>
      </c>
      <c r="AG27" s="85">
        <v>2934.71</v>
      </c>
      <c r="AH27" s="89">
        <f t="shared" si="10"/>
        <v>1.35326365348399</v>
      </c>
      <c r="AI27" s="89">
        <f t="shared" si="11"/>
        <v>1.16271265679353</v>
      </c>
      <c r="AJ27" s="73" t="s">
        <v>33</v>
      </c>
    </row>
    <row r="28" spans="1:36">
      <c r="A28" s="49">
        <v>26</v>
      </c>
      <c r="B28" s="50">
        <v>598</v>
      </c>
      <c r="C28" s="51" t="s">
        <v>69</v>
      </c>
      <c r="D28" s="50" t="s">
        <v>42</v>
      </c>
      <c r="E28" s="52" t="s">
        <v>29</v>
      </c>
      <c r="F28" s="53">
        <v>8814</v>
      </c>
      <c r="G28" s="54">
        <f t="shared" si="0"/>
        <v>35256</v>
      </c>
      <c r="H28" s="54">
        <v>2877.791566</v>
      </c>
      <c r="I28" s="54">
        <f t="shared" si="1"/>
        <v>11511.166264</v>
      </c>
      <c r="J28" s="60">
        <v>0.326502333333333</v>
      </c>
      <c r="K28" s="61">
        <v>9695.4</v>
      </c>
      <c r="L28" s="61">
        <f t="shared" si="2"/>
        <v>38781.6</v>
      </c>
      <c r="M28" s="61">
        <v>3065.60533136</v>
      </c>
      <c r="N28" s="61">
        <f t="shared" si="3"/>
        <v>12262.42132544</v>
      </c>
      <c r="O28" s="62">
        <v>0.316191733333334</v>
      </c>
      <c r="P28" s="63">
        <v>34004.08</v>
      </c>
      <c r="Q28" s="63">
        <v>10417.67</v>
      </c>
      <c r="R28" s="69"/>
      <c r="S28" s="69"/>
      <c r="T28" s="70">
        <f t="shared" si="4"/>
        <v>0.96449058316315</v>
      </c>
      <c r="U28" s="70">
        <f t="shared" si="5"/>
        <v>0.905005605954994</v>
      </c>
      <c r="V28" s="70">
        <f t="shared" si="6"/>
        <v>0.876809621057409</v>
      </c>
      <c r="W28" s="70">
        <f t="shared" si="7"/>
        <v>0.849560598475537</v>
      </c>
      <c r="X28" s="73"/>
      <c r="Y28" s="81"/>
      <c r="Z28" s="82"/>
      <c r="AA28" s="83">
        <v>7345</v>
      </c>
      <c r="AB28" s="83">
        <f t="shared" si="8"/>
        <v>22035</v>
      </c>
      <c r="AC28" s="50">
        <v>2524.37856666667</v>
      </c>
      <c r="AD28" s="50">
        <f t="shared" si="9"/>
        <v>7573.13570000001</v>
      </c>
      <c r="AE28" s="84">
        <v>0.343686666666667</v>
      </c>
      <c r="AF28" s="85">
        <v>17919.31</v>
      </c>
      <c r="AG28" s="85">
        <v>6127.45</v>
      </c>
      <c r="AH28" s="88">
        <f t="shared" si="10"/>
        <v>0.813220331291128</v>
      </c>
      <c r="AI28" s="88">
        <f t="shared" si="11"/>
        <v>0.809103420661007</v>
      </c>
      <c r="AJ28" s="89"/>
    </row>
    <row r="29" spans="1:36">
      <c r="A29" s="49">
        <v>27</v>
      </c>
      <c r="B29" s="50">
        <v>573</v>
      </c>
      <c r="C29" s="51" t="s">
        <v>70</v>
      </c>
      <c r="D29" s="50" t="s">
        <v>35</v>
      </c>
      <c r="E29" s="52" t="s">
        <v>39</v>
      </c>
      <c r="F29" s="53">
        <v>5900</v>
      </c>
      <c r="G29" s="54">
        <f t="shared" si="0"/>
        <v>23600</v>
      </c>
      <c r="H29" s="54">
        <v>1610.70885</v>
      </c>
      <c r="I29" s="54">
        <f t="shared" si="1"/>
        <v>6442.8354</v>
      </c>
      <c r="J29" s="60">
        <v>0.2730015</v>
      </c>
      <c r="K29" s="61">
        <v>6490</v>
      </c>
      <c r="L29" s="61">
        <f t="shared" si="2"/>
        <v>25960</v>
      </c>
      <c r="M29" s="61">
        <v>1715.828796</v>
      </c>
      <c r="N29" s="61">
        <f t="shared" si="3"/>
        <v>6863.315184</v>
      </c>
      <c r="O29" s="62">
        <v>0.2643804</v>
      </c>
      <c r="P29" s="63">
        <v>22613.85</v>
      </c>
      <c r="Q29" s="63">
        <v>5547.47</v>
      </c>
      <c r="R29" s="69"/>
      <c r="S29" s="69"/>
      <c r="T29" s="70">
        <f t="shared" si="4"/>
        <v>0.958213983050847</v>
      </c>
      <c r="U29" s="70">
        <f t="shared" si="5"/>
        <v>0.861029291544527</v>
      </c>
      <c r="V29" s="70">
        <f t="shared" si="6"/>
        <v>0.871103620955316</v>
      </c>
      <c r="W29" s="70">
        <f t="shared" si="7"/>
        <v>0.808278485145554</v>
      </c>
      <c r="X29" s="73"/>
      <c r="Y29" s="81"/>
      <c r="Z29" s="82"/>
      <c r="AA29" s="83">
        <v>4720</v>
      </c>
      <c r="AB29" s="83">
        <f t="shared" si="8"/>
        <v>14160</v>
      </c>
      <c r="AC29" s="50">
        <v>1356.3864</v>
      </c>
      <c r="AD29" s="50">
        <f t="shared" si="9"/>
        <v>4069.1592</v>
      </c>
      <c r="AE29" s="84">
        <v>0.28737</v>
      </c>
      <c r="AF29" s="85">
        <v>9946.56</v>
      </c>
      <c r="AG29" s="85">
        <v>3518.62</v>
      </c>
      <c r="AH29" s="88">
        <f t="shared" si="10"/>
        <v>0.702440677966102</v>
      </c>
      <c r="AI29" s="88">
        <f t="shared" si="11"/>
        <v>0.864704433289314</v>
      </c>
      <c r="AJ29" s="89"/>
    </row>
    <row r="30" spans="1:36">
      <c r="A30" s="49">
        <v>28</v>
      </c>
      <c r="B30" s="50">
        <v>102567</v>
      </c>
      <c r="C30" s="51" t="s">
        <v>71</v>
      </c>
      <c r="D30" s="50" t="s">
        <v>31</v>
      </c>
      <c r="E30" s="52" t="s">
        <v>39</v>
      </c>
      <c r="F30" s="53">
        <v>5156.25</v>
      </c>
      <c r="G30" s="54">
        <f t="shared" si="0"/>
        <v>20625</v>
      </c>
      <c r="H30" s="54">
        <v>1437.528125</v>
      </c>
      <c r="I30" s="54">
        <f t="shared" si="1"/>
        <v>5750.1125</v>
      </c>
      <c r="J30" s="60">
        <v>0.278793333333333</v>
      </c>
      <c r="K30" s="61">
        <v>5671.875</v>
      </c>
      <c r="L30" s="61">
        <f t="shared" si="2"/>
        <v>22687.5</v>
      </c>
      <c r="M30" s="61">
        <v>1531.34575</v>
      </c>
      <c r="N30" s="61">
        <f t="shared" si="3"/>
        <v>6125.383</v>
      </c>
      <c r="O30" s="62">
        <v>0.269989333333333</v>
      </c>
      <c r="P30" s="63">
        <v>19684.57</v>
      </c>
      <c r="Q30" s="63">
        <v>5423.31</v>
      </c>
      <c r="R30" s="69"/>
      <c r="S30" s="69"/>
      <c r="T30" s="70">
        <f t="shared" si="4"/>
        <v>0.954403393939394</v>
      </c>
      <c r="U30" s="70">
        <f t="shared" si="5"/>
        <v>0.943165894580324</v>
      </c>
      <c r="V30" s="70">
        <f t="shared" si="6"/>
        <v>0.867639449035813</v>
      </c>
      <c r="W30" s="70">
        <f t="shared" si="7"/>
        <v>0.88538300380564</v>
      </c>
      <c r="X30" s="73"/>
      <c r="Y30" s="81"/>
      <c r="Z30" s="82"/>
      <c r="AA30" s="83">
        <v>4125</v>
      </c>
      <c r="AB30" s="83">
        <f t="shared" si="8"/>
        <v>12375</v>
      </c>
      <c r="AC30" s="50">
        <v>1210.55</v>
      </c>
      <c r="AD30" s="50">
        <f t="shared" si="9"/>
        <v>3631.65</v>
      </c>
      <c r="AE30" s="84">
        <v>0.293466666666667</v>
      </c>
      <c r="AF30" s="85">
        <v>8102.51</v>
      </c>
      <c r="AG30" s="85">
        <v>2343.58</v>
      </c>
      <c r="AH30" s="88">
        <f t="shared" si="10"/>
        <v>0.654748282828283</v>
      </c>
      <c r="AI30" s="88">
        <f t="shared" si="11"/>
        <v>0.645320997342806</v>
      </c>
      <c r="AJ30" s="89"/>
    </row>
    <row r="31" spans="1:36">
      <c r="A31" s="49">
        <v>29</v>
      </c>
      <c r="B31" s="50">
        <v>120844</v>
      </c>
      <c r="C31" s="51" t="s">
        <v>72</v>
      </c>
      <c r="D31" s="50" t="s">
        <v>28</v>
      </c>
      <c r="E31" s="52" t="s">
        <v>47</v>
      </c>
      <c r="F31" s="53">
        <v>7500</v>
      </c>
      <c r="G31" s="54">
        <f t="shared" si="0"/>
        <v>30000</v>
      </c>
      <c r="H31" s="54">
        <v>1619.75</v>
      </c>
      <c r="I31" s="54">
        <f t="shared" si="1"/>
        <v>6479</v>
      </c>
      <c r="J31" s="60">
        <v>0.215966666666667</v>
      </c>
      <c r="K31" s="61">
        <v>8250</v>
      </c>
      <c r="L31" s="61">
        <f t="shared" si="2"/>
        <v>33000</v>
      </c>
      <c r="M31" s="61">
        <v>1725.46</v>
      </c>
      <c r="N31" s="61">
        <f t="shared" si="3"/>
        <v>6901.84</v>
      </c>
      <c r="O31" s="62">
        <v>0.209146666666666</v>
      </c>
      <c r="P31" s="63">
        <v>28446.54</v>
      </c>
      <c r="Q31" s="63">
        <v>6007.3</v>
      </c>
      <c r="R31" s="69"/>
      <c r="S31" s="69"/>
      <c r="T31" s="70">
        <f t="shared" si="4"/>
        <v>0.948218</v>
      </c>
      <c r="U31" s="70">
        <f t="shared" si="5"/>
        <v>0.927195554869579</v>
      </c>
      <c r="V31" s="70">
        <f t="shared" si="6"/>
        <v>0.862016363636364</v>
      </c>
      <c r="W31" s="70">
        <f t="shared" si="7"/>
        <v>0.870391084116699</v>
      </c>
      <c r="X31" s="73"/>
      <c r="Y31" s="81"/>
      <c r="Z31" s="82"/>
      <c r="AA31" s="83">
        <v>6250</v>
      </c>
      <c r="AB31" s="83">
        <f t="shared" si="8"/>
        <v>18750</v>
      </c>
      <c r="AC31" s="50">
        <v>1420.83333333333</v>
      </c>
      <c r="AD31" s="50">
        <f t="shared" si="9"/>
        <v>4262.49999999999</v>
      </c>
      <c r="AE31" s="84">
        <v>0.227333333333333</v>
      </c>
      <c r="AF31" s="85">
        <v>22077.57</v>
      </c>
      <c r="AG31" s="85">
        <v>4425.58</v>
      </c>
      <c r="AH31" s="89">
        <f t="shared" si="10"/>
        <v>1.1774704</v>
      </c>
      <c r="AI31" s="89">
        <f t="shared" si="11"/>
        <v>1.03825923753666</v>
      </c>
      <c r="AJ31" s="73" t="s">
        <v>33</v>
      </c>
    </row>
    <row r="32" spans="1:36">
      <c r="A32" s="49">
        <v>30</v>
      </c>
      <c r="B32" s="50">
        <v>724</v>
      </c>
      <c r="C32" s="51" t="s">
        <v>73</v>
      </c>
      <c r="D32" s="50" t="s">
        <v>42</v>
      </c>
      <c r="E32" s="52" t="s">
        <v>36</v>
      </c>
      <c r="F32" s="53">
        <v>10170</v>
      </c>
      <c r="G32" s="54">
        <f t="shared" si="0"/>
        <v>40680</v>
      </c>
      <c r="H32" s="54">
        <v>3104.88405</v>
      </c>
      <c r="I32" s="54">
        <f t="shared" si="1"/>
        <v>12419.5362</v>
      </c>
      <c r="J32" s="60">
        <v>0.305298333333333</v>
      </c>
      <c r="K32" s="61">
        <v>11187</v>
      </c>
      <c r="L32" s="61">
        <f t="shared" si="2"/>
        <v>44748</v>
      </c>
      <c r="M32" s="61">
        <v>3307.518588</v>
      </c>
      <c r="N32" s="61">
        <f t="shared" si="3"/>
        <v>13230.074352</v>
      </c>
      <c r="O32" s="62">
        <v>0.295657333333333</v>
      </c>
      <c r="P32" s="63">
        <v>38566.92</v>
      </c>
      <c r="Q32" s="63">
        <v>8862.82</v>
      </c>
      <c r="R32" s="69"/>
      <c r="S32" s="69"/>
      <c r="T32" s="70">
        <f t="shared" si="4"/>
        <v>0.94805604719764</v>
      </c>
      <c r="U32" s="70">
        <f t="shared" si="5"/>
        <v>0.713619241272472</v>
      </c>
      <c r="V32" s="70">
        <f t="shared" si="6"/>
        <v>0.861869133816036</v>
      </c>
      <c r="W32" s="70">
        <f t="shared" si="7"/>
        <v>0.669899485384237</v>
      </c>
      <c r="X32" s="73"/>
      <c r="Y32" s="81"/>
      <c r="Z32" s="82"/>
      <c r="AA32" s="83">
        <v>8475</v>
      </c>
      <c r="AB32" s="83">
        <f t="shared" si="8"/>
        <v>25425</v>
      </c>
      <c r="AC32" s="50">
        <v>2723.5825</v>
      </c>
      <c r="AD32" s="50">
        <f t="shared" si="9"/>
        <v>8170.7475</v>
      </c>
      <c r="AE32" s="84">
        <v>0.321366666666667</v>
      </c>
      <c r="AF32" s="85">
        <v>28570</v>
      </c>
      <c r="AG32" s="85">
        <v>3966.94</v>
      </c>
      <c r="AH32" s="89">
        <f t="shared" si="10"/>
        <v>1.12369714847591</v>
      </c>
      <c r="AI32" s="88">
        <f t="shared" si="11"/>
        <v>0.485505151150491</v>
      </c>
      <c r="AJ32" s="89"/>
    </row>
    <row r="33" spans="1:36">
      <c r="A33" s="49">
        <v>31</v>
      </c>
      <c r="B33" s="50">
        <v>113025</v>
      </c>
      <c r="C33" s="51" t="s">
        <v>74</v>
      </c>
      <c r="D33" s="50" t="s">
        <v>51</v>
      </c>
      <c r="E33" s="52" t="s">
        <v>39</v>
      </c>
      <c r="F33" s="53">
        <v>5312.5</v>
      </c>
      <c r="G33" s="54">
        <f t="shared" si="0"/>
        <v>21250</v>
      </c>
      <c r="H33" s="54">
        <v>1412.77171875</v>
      </c>
      <c r="I33" s="54">
        <f t="shared" si="1"/>
        <v>5651.086875</v>
      </c>
      <c r="J33" s="60">
        <v>0.2659335</v>
      </c>
      <c r="K33" s="61">
        <v>5843.75</v>
      </c>
      <c r="L33" s="61">
        <f t="shared" si="2"/>
        <v>23375</v>
      </c>
      <c r="M33" s="61">
        <v>1504.9736625</v>
      </c>
      <c r="N33" s="61">
        <f t="shared" si="3"/>
        <v>6019.89465</v>
      </c>
      <c r="O33" s="62">
        <v>0.2575356</v>
      </c>
      <c r="P33" s="63">
        <v>20111.7</v>
      </c>
      <c r="Q33" s="63">
        <v>6318.35</v>
      </c>
      <c r="R33" s="69"/>
      <c r="S33" s="69"/>
      <c r="T33" s="70">
        <f t="shared" si="4"/>
        <v>0.946432941176471</v>
      </c>
      <c r="U33" s="70">
        <f t="shared" si="5"/>
        <v>1.11807695400188</v>
      </c>
      <c r="V33" s="70">
        <f t="shared" si="6"/>
        <v>0.860393582887701</v>
      </c>
      <c r="W33" s="70">
        <f t="shared" si="7"/>
        <v>1.0495781682824</v>
      </c>
      <c r="X33" s="73"/>
      <c r="Y33" s="81"/>
      <c r="Z33" s="82"/>
      <c r="AA33" s="83">
        <v>4250</v>
      </c>
      <c r="AB33" s="83">
        <f t="shared" si="8"/>
        <v>12750</v>
      </c>
      <c r="AC33" s="50">
        <v>1189.7025</v>
      </c>
      <c r="AD33" s="50">
        <f t="shared" si="9"/>
        <v>3569.1075</v>
      </c>
      <c r="AE33" s="84">
        <v>0.27993</v>
      </c>
      <c r="AF33" s="85">
        <v>14546.06</v>
      </c>
      <c r="AG33" s="85">
        <v>3876.49</v>
      </c>
      <c r="AH33" s="89">
        <f t="shared" si="10"/>
        <v>1.14086745098039</v>
      </c>
      <c r="AI33" s="89">
        <f t="shared" si="11"/>
        <v>1.08612307138409</v>
      </c>
      <c r="AJ33" s="73" t="s">
        <v>33</v>
      </c>
    </row>
    <row r="34" spans="1:36">
      <c r="A34" s="49">
        <v>32</v>
      </c>
      <c r="B34" s="50">
        <v>733</v>
      </c>
      <c r="C34" s="51" t="s">
        <v>75</v>
      </c>
      <c r="D34" s="50" t="s">
        <v>35</v>
      </c>
      <c r="E34" s="52" t="s">
        <v>39</v>
      </c>
      <c r="F34" s="53">
        <v>6093.75</v>
      </c>
      <c r="G34" s="54">
        <f t="shared" si="0"/>
        <v>24375</v>
      </c>
      <c r="H34" s="54">
        <v>2079.3540625</v>
      </c>
      <c r="I34" s="54">
        <f t="shared" si="1"/>
        <v>8317.41625</v>
      </c>
      <c r="J34" s="60">
        <v>0.341227333333333</v>
      </c>
      <c r="K34" s="61">
        <v>6703.125</v>
      </c>
      <c r="L34" s="61">
        <f t="shared" si="2"/>
        <v>26812.5</v>
      </c>
      <c r="M34" s="61">
        <v>2215.059275</v>
      </c>
      <c r="N34" s="61">
        <f t="shared" si="3"/>
        <v>8860.2371</v>
      </c>
      <c r="O34" s="62">
        <v>0.330451733333333</v>
      </c>
      <c r="P34" s="63">
        <v>23019.35</v>
      </c>
      <c r="Q34" s="63">
        <v>7499.04</v>
      </c>
      <c r="R34" s="69"/>
      <c r="S34" s="69"/>
      <c r="T34" s="70">
        <f t="shared" si="4"/>
        <v>0.94438358974359</v>
      </c>
      <c r="U34" s="70">
        <f t="shared" si="5"/>
        <v>0.901606914286633</v>
      </c>
      <c r="V34" s="70">
        <f t="shared" si="6"/>
        <v>0.858530536130536</v>
      </c>
      <c r="W34" s="70">
        <f t="shared" si="7"/>
        <v>0.846370127047729</v>
      </c>
      <c r="X34" s="73"/>
      <c r="Y34" s="81"/>
      <c r="Z34" s="82"/>
      <c r="AA34" s="83">
        <v>4875</v>
      </c>
      <c r="AB34" s="83">
        <f t="shared" si="8"/>
        <v>14625</v>
      </c>
      <c r="AC34" s="50">
        <v>1751.035</v>
      </c>
      <c r="AD34" s="50">
        <f t="shared" si="9"/>
        <v>5253.105</v>
      </c>
      <c r="AE34" s="84">
        <v>0.359186666666667</v>
      </c>
      <c r="AF34" s="85">
        <v>11480.99</v>
      </c>
      <c r="AG34" s="85">
        <v>4283.12</v>
      </c>
      <c r="AH34" s="88">
        <f t="shared" si="10"/>
        <v>0.785024957264957</v>
      </c>
      <c r="AI34" s="88">
        <f t="shared" si="11"/>
        <v>0.815350159572291</v>
      </c>
      <c r="AJ34" s="89"/>
    </row>
    <row r="35" spans="1:36">
      <c r="A35" s="49">
        <v>33</v>
      </c>
      <c r="B35" s="50">
        <v>359</v>
      </c>
      <c r="C35" s="51" t="s">
        <v>76</v>
      </c>
      <c r="D35" s="50" t="s">
        <v>44</v>
      </c>
      <c r="E35" s="52" t="s">
        <v>36</v>
      </c>
      <c r="F35" s="53">
        <v>10440</v>
      </c>
      <c r="G35" s="54">
        <f t="shared" si="0"/>
        <v>41760</v>
      </c>
      <c r="H35" s="54">
        <v>2428.9182</v>
      </c>
      <c r="I35" s="54">
        <f t="shared" si="1"/>
        <v>9715.6728</v>
      </c>
      <c r="J35" s="60">
        <v>0.232655</v>
      </c>
      <c r="K35" s="61">
        <v>11484</v>
      </c>
      <c r="L35" s="61">
        <f t="shared" si="2"/>
        <v>45936</v>
      </c>
      <c r="M35" s="61">
        <v>2587.437072</v>
      </c>
      <c r="N35" s="61">
        <f t="shared" si="3"/>
        <v>10349.748288</v>
      </c>
      <c r="O35" s="62">
        <v>0.225308</v>
      </c>
      <c r="P35" s="63">
        <v>39361.6</v>
      </c>
      <c r="Q35" s="63">
        <v>8738.42</v>
      </c>
      <c r="R35" s="69"/>
      <c r="S35" s="69"/>
      <c r="T35" s="70">
        <f t="shared" si="4"/>
        <v>0.942567049808429</v>
      </c>
      <c r="U35" s="70">
        <f t="shared" si="5"/>
        <v>0.89941480944068</v>
      </c>
      <c r="V35" s="70">
        <f t="shared" si="6"/>
        <v>0.856879136189481</v>
      </c>
      <c r="W35" s="70">
        <f t="shared" si="7"/>
        <v>0.844312321115263</v>
      </c>
      <c r="X35" s="73"/>
      <c r="Y35" s="81"/>
      <c r="Z35" s="82"/>
      <c r="AA35" s="83">
        <v>8700</v>
      </c>
      <c r="AB35" s="83">
        <f t="shared" si="8"/>
        <v>26100</v>
      </c>
      <c r="AC35" s="50">
        <v>2130.63</v>
      </c>
      <c r="AD35" s="50">
        <f t="shared" si="9"/>
        <v>6391.89</v>
      </c>
      <c r="AE35" s="84">
        <v>0.2449</v>
      </c>
      <c r="AF35" s="85">
        <v>26963.25</v>
      </c>
      <c r="AG35" s="85">
        <v>5469.56</v>
      </c>
      <c r="AH35" s="89">
        <f t="shared" si="10"/>
        <v>1.03307471264368</v>
      </c>
      <c r="AI35" s="88">
        <f t="shared" si="11"/>
        <v>0.855703086254613</v>
      </c>
      <c r="AJ35" s="89"/>
    </row>
    <row r="36" spans="1:36">
      <c r="A36" s="49">
        <v>34</v>
      </c>
      <c r="B36" s="50">
        <v>111219</v>
      </c>
      <c r="C36" s="51" t="s">
        <v>77</v>
      </c>
      <c r="D36" s="50" t="s">
        <v>44</v>
      </c>
      <c r="E36" s="52" t="s">
        <v>29</v>
      </c>
      <c r="F36" s="53">
        <v>9492</v>
      </c>
      <c r="G36" s="54">
        <f t="shared" ref="G36:G67" si="12">F36*4</f>
        <v>37968</v>
      </c>
      <c r="H36" s="54">
        <v>3037.66148</v>
      </c>
      <c r="I36" s="54">
        <f t="shared" ref="I36:I67" si="13">H36*4</f>
        <v>12150.64592</v>
      </c>
      <c r="J36" s="60">
        <v>0.320023333333333</v>
      </c>
      <c r="K36" s="61">
        <v>10441.2</v>
      </c>
      <c r="L36" s="61">
        <f t="shared" ref="L36:L67" si="14">K36*4</f>
        <v>41764.8</v>
      </c>
      <c r="M36" s="61">
        <v>3235.9088608</v>
      </c>
      <c r="N36" s="61">
        <f t="shared" ref="N36:N67" si="15">M36*4</f>
        <v>12943.6354432</v>
      </c>
      <c r="O36" s="62">
        <v>0.309917333333333</v>
      </c>
      <c r="P36" s="63">
        <v>35196.37</v>
      </c>
      <c r="Q36" s="63">
        <v>9934.43</v>
      </c>
      <c r="R36" s="69"/>
      <c r="S36" s="69"/>
      <c r="T36" s="70">
        <f t="shared" ref="T36:T67" si="16">(P36-R36)/G36</f>
        <v>0.92700089549094</v>
      </c>
      <c r="U36" s="70">
        <f t="shared" ref="U36:U67" si="17">(Q36-S36)/I36</f>
        <v>0.817605094034375</v>
      </c>
      <c r="V36" s="70">
        <f t="shared" ref="V36:V67" si="18">(P36-R36)/L36</f>
        <v>0.842728086809945</v>
      </c>
      <c r="W36" s="70">
        <f t="shared" ref="W36:W67" si="19">(Q36-S36)/N36</f>
        <v>0.76751466337219</v>
      </c>
      <c r="X36" s="73"/>
      <c r="Y36" s="81"/>
      <c r="Z36" s="82"/>
      <c r="AA36" s="83">
        <v>7910</v>
      </c>
      <c r="AB36" s="83">
        <f t="shared" ref="AB36:AB67" si="20">AA36*3</f>
        <v>23730</v>
      </c>
      <c r="AC36" s="50">
        <v>2664.61533333333</v>
      </c>
      <c r="AD36" s="50">
        <f t="shared" ref="AD36:AD67" si="21">AC36*3</f>
        <v>7993.84599999999</v>
      </c>
      <c r="AE36" s="84">
        <v>0.336866666666667</v>
      </c>
      <c r="AF36" s="85">
        <v>22382.06</v>
      </c>
      <c r="AG36" s="85">
        <v>6728.67</v>
      </c>
      <c r="AH36" s="88">
        <f t="shared" ref="AH36:AH67" si="22">AF36/AB36</f>
        <v>0.943196797302992</v>
      </c>
      <c r="AI36" s="88">
        <f t="shared" ref="AI36:AI67" si="23">AG36/AD36</f>
        <v>0.841731251765422</v>
      </c>
      <c r="AJ36" s="89"/>
    </row>
    <row r="37" spans="1:36">
      <c r="A37" s="49">
        <v>35</v>
      </c>
      <c r="B37" s="50">
        <v>745</v>
      </c>
      <c r="C37" s="51" t="s">
        <v>78</v>
      </c>
      <c r="D37" s="50" t="s">
        <v>44</v>
      </c>
      <c r="E37" s="52" t="s">
        <v>47</v>
      </c>
      <c r="F37" s="53">
        <v>7363.2</v>
      </c>
      <c r="G37" s="54">
        <f t="shared" si="12"/>
        <v>29452.8</v>
      </c>
      <c r="H37" s="54">
        <v>1856.2038144</v>
      </c>
      <c r="I37" s="54">
        <f t="shared" si="13"/>
        <v>7424.8152576</v>
      </c>
      <c r="J37" s="60">
        <v>0.252092</v>
      </c>
      <c r="K37" s="61">
        <v>8099.52</v>
      </c>
      <c r="L37" s="61">
        <f t="shared" si="14"/>
        <v>32398.08</v>
      </c>
      <c r="M37" s="61">
        <v>1977.345537024</v>
      </c>
      <c r="N37" s="61">
        <f t="shared" si="15"/>
        <v>7909.382148096</v>
      </c>
      <c r="O37" s="62">
        <v>0.2441312</v>
      </c>
      <c r="P37" s="63">
        <v>27057.79</v>
      </c>
      <c r="Q37" s="63">
        <v>6845.67</v>
      </c>
      <c r="R37" s="69"/>
      <c r="S37" s="69"/>
      <c r="T37" s="70">
        <f t="shared" si="16"/>
        <v>0.918683113320296</v>
      </c>
      <c r="U37" s="70">
        <f t="shared" si="17"/>
        <v>0.921998697946432</v>
      </c>
      <c r="V37" s="70">
        <f t="shared" si="18"/>
        <v>0.835166466654814</v>
      </c>
      <c r="W37" s="70">
        <f t="shared" si="19"/>
        <v>0.865512611708607</v>
      </c>
      <c r="X37" s="73"/>
      <c r="Y37" s="81"/>
      <c r="Z37" s="82"/>
      <c r="AA37" s="83">
        <v>6136</v>
      </c>
      <c r="AB37" s="83">
        <f t="shared" si="20"/>
        <v>18408</v>
      </c>
      <c r="AC37" s="50">
        <v>1628.24896</v>
      </c>
      <c r="AD37" s="50">
        <f t="shared" si="21"/>
        <v>4884.74688</v>
      </c>
      <c r="AE37" s="84">
        <v>0.26536</v>
      </c>
      <c r="AF37" s="85">
        <v>19029.68</v>
      </c>
      <c r="AG37" s="85">
        <v>5716.63</v>
      </c>
      <c r="AH37" s="89">
        <f t="shared" si="22"/>
        <v>1.03377227292482</v>
      </c>
      <c r="AI37" s="89">
        <f t="shared" si="23"/>
        <v>1.17030219588369</v>
      </c>
      <c r="AJ37" s="73" t="s">
        <v>33</v>
      </c>
    </row>
    <row r="38" spans="1:36">
      <c r="A38" s="49">
        <v>36</v>
      </c>
      <c r="B38" s="50">
        <v>104429</v>
      </c>
      <c r="C38" s="51" t="s">
        <v>79</v>
      </c>
      <c r="D38" s="50" t="s">
        <v>51</v>
      </c>
      <c r="E38" s="52" t="s">
        <v>39</v>
      </c>
      <c r="F38" s="53">
        <v>5156.25</v>
      </c>
      <c r="G38" s="54">
        <f t="shared" si="12"/>
        <v>20625</v>
      </c>
      <c r="H38" s="54">
        <v>1153.565703125</v>
      </c>
      <c r="I38" s="54">
        <f t="shared" si="13"/>
        <v>4614.2628125</v>
      </c>
      <c r="J38" s="60">
        <v>0.223721833333333</v>
      </c>
      <c r="K38" s="61">
        <v>5671.875</v>
      </c>
      <c r="L38" s="61">
        <f t="shared" si="14"/>
        <v>22687.5</v>
      </c>
      <c r="M38" s="61">
        <v>1228.85104375</v>
      </c>
      <c r="N38" s="61">
        <f t="shared" si="15"/>
        <v>4915.404175</v>
      </c>
      <c r="O38" s="62">
        <v>0.216656933333333</v>
      </c>
      <c r="P38" s="63">
        <v>18936.92</v>
      </c>
      <c r="Q38" s="63">
        <v>3811.19</v>
      </c>
      <c r="R38" s="69"/>
      <c r="S38" s="69"/>
      <c r="T38" s="70">
        <f t="shared" si="16"/>
        <v>0.918153696969697</v>
      </c>
      <c r="U38" s="70">
        <f t="shared" si="17"/>
        <v>0.825958588590905</v>
      </c>
      <c r="V38" s="70">
        <f t="shared" si="18"/>
        <v>0.834685179063361</v>
      </c>
      <c r="W38" s="70">
        <f t="shared" si="19"/>
        <v>0.775356382570514</v>
      </c>
      <c r="X38" s="73"/>
      <c r="Y38" s="81"/>
      <c r="Z38" s="82"/>
      <c r="AA38" s="83">
        <v>4125</v>
      </c>
      <c r="AB38" s="83">
        <f t="shared" si="20"/>
        <v>12375</v>
      </c>
      <c r="AC38" s="50">
        <v>971.42375</v>
      </c>
      <c r="AD38" s="50">
        <f t="shared" si="21"/>
        <v>2914.27125</v>
      </c>
      <c r="AE38" s="84">
        <v>0.235496666666667</v>
      </c>
      <c r="AF38" s="85">
        <v>10358.5</v>
      </c>
      <c r="AG38" s="85">
        <v>2920.95</v>
      </c>
      <c r="AH38" s="88">
        <f t="shared" si="22"/>
        <v>0.837050505050505</v>
      </c>
      <c r="AI38" s="88">
        <f t="shared" si="23"/>
        <v>1.00229173931562</v>
      </c>
      <c r="AJ38" s="89"/>
    </row>
    <row r="39" spans="1:36">
      <c r="A39" s="49">
        <v>37</v>
      </c>
      <c r="B39" s="50">
        <v>706</v>
      </c>
      <c r="C39" s="51" t="s">
        <v>80</v>
      </c>
      <c r="D39" s="50" t="s">
        <v>62</v>
      </c>
      <c r="E39" s="52" t="s">
        <v>39</v>
      </c>
      <c r="F39" s="53">
        <v>5781.25</v>
      </c>
      <c r="G39" s="54">
        <f t="shared" si="12"/>
        <v>23125</v>
      </c>
      <c r="H39" s="54">
        <v>1866.59315104167</v>
      </c>
      <c r="I39" s="54">
        <f t="shared" si="13"/>
        <v>7466.37260416668</v>
      </c>
      <c r="J39" s="60">
        <v>0.322870166666667</v>
      </c>
      <c r="K39" s="61">
        <v>6359.375</v>
      </c>
      <c r="L39" s="61">
        <f t="shared" si="14"/>
        <v>25437.5</v>
      </c>
      <c r="M39" s="61">
        <v>1988.41291458334</v>
      </c>
      <c r="N39" s="61">
        <f t="shared" si="15"/>
        <v>7953.65165833336</v>
      </c>
      <c r="O39" s="62">
        <v>0.312674266666667</v>
      </c>
      <c r="P39" s="63">
        <v>21126.22</v>
      </c>
      <c r="Q39" s="63">
        <v>6279.11</v>
      </c>
      <c r="R39" s="69"/>
      <c r="S39" s="69"/>
      <c r="T39" s="70">
        <f t="shared" si="16"/>
        <v>0.91356627027027</v>
      </c>
      <c r="U39" s="70">
        <f t="shared" si="17"/>
        <v>0.840985352980627</v>
      </c>
      <c r="V39" s="70">
        <f t="shared" si="18"/>
        <v>0.830514791154791</v>
      </c>
      <c r="W39" s="70">
        <f t="shared" si="19"/>
        <v>0.789462534912643</v>
      </c>
      <c r="X39" s="73"/>
      <c r="Y39" s="81"/>
      <c r="Z39" s="82"/>
      <c r="AA39" s="83">
        <v>4625</v>
      </c>
      <c r="AB39" s="83">
        <f t="shared" si="20"/>
        <v>13875</v>
      </c>
      <c r="AC39" s="50">
        <v>1571.86791666667</v>
      </c>
      <c r="AD39" s="50">
        <f t="shared" si="21"/>
        <v>4715.60375000001</v>
      </c>
      <c r="AE39" s="84">
        <v>0.339863333333333</v>
      </c>
      <c r="AF39" s="85">
        <v>8426.61</v>
      </c>
      <c r="AG39" s="85">
        <v>2696.94</v>
      </c>
      <c r="AH39" s="88">
        <f t="shared" si="22"/>
        <v>0.607323243243243</v>
      </c>
      <c r="AI39" s="88">
        <f t="shared" si="23"/>
        <v>0.571918282998226</v>
      </c>
      <c r="AJ39" s="89"/>
    </row>
    <row r="40" spans="1:36">
      <c r="A40" s="49">
        <v>38</v>
      </c>
      <c r="B40" s="50">
        <v>102479</v>
      </c>
      <c r="C40" s="51" t="s">
        <v>81</v>
      </c>
      <c r="D40" s="50" t="s">
        <v>42</v>
      </c>
      <c r="E40" s="52" t="s">
        <v>39</v>
      </c>
      <c r="F40" s="53">
        <v>6195</v>
      </c>
      <c r="G40" s="54">
        <f t="shared" si="12"/>
        <v>24780</v>
      </c>
      <c r="H40" s="54">
        <v>2161.338445</v>
      </c>
      <c r="I40" s="54">
        <f t="shared" si="13"/>
        <v>8645.35378</v>
      </c>
      <c r="J40" s="60">
        <v>0.348884333333333</v>
      </c>
      <c r="K40" s="61">
        <v>6814.5</v>
      </c>
      <c r="L40" s="61">
        <f t="shared" si="14"/>
        <v>27258</v>
      </c>
      <c r="M40" s="61">
        <v>2302.3942172</v>
      </c>
      <c r="N40" s="61">
        <f t="shared" si="15"/>
        <v>9209.5768688</v>
      </c>
      <c r="O40" s="62">
        <v>0.337866933333333</v>
      </c>
      <c r="P40" s="63">
        <v>22361.36</v>
      </c>
      <c r="Q40" s="63">
        <v>6827.23</v>
      </c>
      <c r="R40" s="69"/>
      <c r="S40" s="69"/>
      <c r="T40" s="70">
        <f t="shared" si="16"/>
        <v>0.902395480225989</v>
      </c>
      <c r="U40" s="70">
        <f t="shared" si="17"/>
        <v>0.789699319858256</v>
      </c>
      <c r="V40" s="70">
        <f t="shared" si="18"/>
        <v>0.820359527478172</v>
      </c>
      <c r="W40" s="70">
        <f t="shared" si="19"/>
        <v>0.741318531487493</v>
      </c>
      <c r="X40" s="73"/>
      <c r="Y40" s="81"/>
      <c r="Z40" s="82"/>
      <c r="AA40" s="83">
        <v>4956</v>
      </c>
      <c r="AB40" s="83">
        <f t="shared" si="20"/>
        <v>14868</v>
      </c>
      <c r="AC40" s="50">
        <v>1820.07448</v>
      </c>
      <c r="AD40" s="50">
        <f t="shared" si="21"/>
        <v>5460.22344</v>
      </c>
      <c r="AE40" s="84">
        <v>0.367246666666667</v>
      </c>
      <c r="AF40" s="85">
        <v>12425.56</v>
      </c>
      <c r="AG40" s="85">
        <v>4302.5</v>
      </c>
      <c r="AH40" s="88">
        <f t="shared" si="22"/>
        <v>0.835725047080979</v>
      </c>
      <c r="AI40" s="88">
        <f t="shared" si="23"/>
        <v>0.787971416788761</v>
      </c>
      <c r="AJ40" s="89"/>
    </row>
    <row r="41" spans="1:36">
      <c r="A41" s="49">
        <v>39</v>
      </c>
      <c r="B41" s="50">
        <v>122906</v>
      </c>
      <c r="C41" s="51" t="s">
        <v>82</v>
      </c>
      <c r="D41" s="50" t="s">
        <v>28</v>
      </c>
      <c r="E41" s="52" t="s">
        <v>68</v>
      </c>
      <c r="F41" s="53">
        <v>3000</v>
      </c>
      <c r="G41" s="54">
        <f t="shared" si="12"/>
        <v>12000</v>
      </c>
      <c r="H41" s="54">
        <v>883.5</v>
      </c>
      <c r="I41" s="54">
        <f t="shared" si="13"/>
        <v>3534</v>
      </c>
      <c r="J41" s="60">
        <v>0.2945</v>
      </c>
      <c r="K41" s="61">
        <v>3300</v>
      </c>
      <c r="L41" s="61">
        <f t="shared" si="14"/>
        <v>13200</v>
      </c>
      <c r="M41" s="61">
        <v>941.16</v>
      </c>
      <c r="N41" s="61">
        <f t="shared" si="15"/>
        <v>3764.64</v>
      </c>
      <c r="O41" s="62">
        <v>0.2852</v>
      </c>
      <c r="P41" s="63">
        <v>10820.26</v>
      </c>
      <c r="Q41" s="63">
        <v>2985.38</v>
      </c>
      <c r="R41" s="69"/>
      <c r="S41" s="69"/>
      <c r="T41" s="70">
        <f t="shared" si="16"/>
        <v>0.901688333333333</v>
      </c>
      <c r="U41" s="70">
        <f t="shared" si="17"/>
        <v>0.84475947934352</v>
      </c>
      <c r="V41" s="70">
        <f t="shared" si="18"/>
        <v>0.819716666666667</v>
      </c>
      <c r="W41" s="70">
        <f t="shared" si="19"/>
        <v>0.793005440095202</v>
      </c>
      <c r="X41" s="73"/>
      <c r="Y41" s="81"/>
      <c r="Z41" s="82"/>
      <c r="AA41" s="83">
        <v>2500</v>
      </c>
      <c r="AB41" s="83">
        <f t="shared" si="20"/>
        <v>7500</v>
      </c>
      <c r="AC41" s="50">
        <v>731.6</v>
      </c>
      <c r="AD41" s="50">
        <f t="shared" si="21"/>
        <v>2194.8</v>
      </c>
      <c r="AE41" s="84">
        <v>0.29264</v>
      </c>
      <c r="AF41" s="85">
        <v>6347.77</v>
      </c>
      <c r="AG41" s="85">
        <v>2153.66</v>
      </c>
      <c r="AH41" s="88">
        <f t="shared" si="22"/>
        <v>0.846369333333333</v>
      </c>
      <c r="AI41" s="88">
        <f t="shared" si="23"/>
        <v>0.981255695279752</v>
      </c>
      <c r="AJ41" s="89"/>
    </row>
    <row r="42" spans="1:36">
      <c r="A42" s="49">
        <v>40</v>
      </c>
      <c r="B42" s="50">
        <v>107728</v>
      </c>
      <c r="C42" s="51" t="s">
        <v>83</v>
      </c>
      <c r="D42" s="50" t="s">
        <v>49</v>
      </c>
      <c r="E42" s="52" t="s">
        <v>47</v>
      </c>
      <c r="F42" s="53">
        <v>7200</v>
      </c>
      <c r="G42" s="54">
        <f t="shared" si="12"/>
        <v>28800</v>
      </c>
      <c r="H42" s="54">
        <v>1980.4536</v>
      </c>
      <c r="I42" s="54">
        <f t="shared" si="13"/>
        <v>7921.8144</v>
      </c>
      <c r="J42" s="60">
        <v>0.275063</v>
      </c>
      <c r="K42" s="61">
        <v>7920</v>
      </c>
      <c r="L42" s="61">
        <f t="shared" si="14"/>
        <v>31680</v>
      </c>
      <c r="M42" s="61">
        <v>2109.704256</v>
      </c>
      <c r="N42" s="61">
        <f t="shared" si="15"/>
        <v>8438.817024</v>
      </c>
      <c r="O42" s="62">
        <v>0.2663768</v>
      </c>
      <c r="P42" s="63">
        <v>25902.86</v>
      </c>
      <c r="Q42" s="63">
        <v>6364.11</v>
      </c>
      <c r="R42" s="69"/>
      <c r="S42" s="69"/>
      <c r="T42" s="70">
        <f t="shared" si="16"/>
        <v>0.899404861111111</v>
      </c>
      <c r="U42" s="70">
        <f t="shared" si="17"/>
        <v>0.803365198760526</v>
      </c>
      <c r="V42" s="70">
        <f t="shared" si="18"/>
        <v>0.817640782828283</v>
      </c>
      <c r="W42" s="70">
        <f t="shared" si="19"/>
        <v>0.754147172749506</v>
      </c>
      <c r="X42" s="73"/>
      <c r="Y42" s="81"/>
      <c r="Z42" s="82"/>
      <c r="AA42" s="83">
        <v>6000</v>
      </c>
      <c r="AB42" s="83">
        <f t="shared" si="20"/>
        <v>18000</v>
      </c>
      <c r="AC42" s="50">
        <v>1737.24</v>
      </c>
      <c r="AD42" s="50">
        <f t="shared" si="21"/>
        <v>5211.72</v>
      </c>
      <c r="AE42" s="84">
        <v>0.28954</v>
      </c>
      <c r="AF42" s="85">
        <v>14825.76</v>
      </c>
      <c r="AG42" s="85">
        <v>3519.75</v>
      </c>
      <c r="AH42" s="88">
        <f t="shared" si="22"/>
        <v>0.823653333333333</v>
      </c>
      <c r="AI42" s="88">
        <f t="shared" si="23"/>
        <v>0.675352858557252</v>
      </c>
      <c r="AJ42" s="89"/>
    </row>
    <row r="43" spans="1:36">
      <c r="A43" s="49">
        <v>41</v>
      </c>
      <c r="B43" s="50">
        <v>549</v>
      </c>
      <c r="C43" s="51" t="s">
        <v>84</v>
      </c>
      <c r="D43" s="50" t="s">
        <v>49</v>
      </c>
      <c r="E43" s="52" t="s">
        <v>39</v>
      </c>
      <c r="F43" s="53">
        <v>5605</v>
      </c>
      <c r="G43" s="54">
        <f t="shared" si="12"/>
        <v>22420</v>
      </c>
      <c r="H43" s="54">
        <v>1615.45815333333</v>
      </c>
      <c r="I43" s="54">
        <f t="shared" si="13"/>
        <v>6461.83261333332</v>
      </c>
      <c r="J43" s="60">
        <v>0.288217333333333</v>
      </c>
      <c r="K43" s="61">
        <v>6165.5</v>
      </c>
      <c r="L43" s="61">
        <f t="shared" si="14"/>
        <v>24662</v>
      </c>
      <c r="M43" s="61">
        <v>1720.88805386666</v>
      </c>
      <c r="N43" s="61">
        <f t="shared" si="15"/>
        <v>6883.55221546664</v>
      </c>
      <c r="O43" s="62">
        <v>0.279115733333333</v>
      </c>
      <c r="P43" s="63">
        <v>20101.15</v>
      </c>
      <c r="Q43" s="63">
        <v>5267.56</v>
      </c>
      <c r="R43" s="69"/>
      <c r="S43" s="69"/>
      <c r="T43" s="70">
        <f t="shared" si="16"/>
        <v>0.89657225691347</v>
      </c>
      <c r="U43" s="70">
        <f t="shared" si="17"/>
        <v>0.815180509184181</v>
      </c>
      <c r="V43" s="70">
        <f t="shared" si="18"/>
        <v>0.815065688103155</v>
      </c>
      <c r="W43" s="70">
        <f t="shared" si="19"/>
        <v>0.765238620281594</v>
      </c>
      <c r="X43" s="73"/>
      <c r="Y43" s="81"/>
      <c r="Z43" s="82"/>
      <c r="AA43" s="83">
        <v>4484</v>
      </c>
      <c r="AB43" s="83">
        <f t="shared" si="20"/>
        <v>13452</v>
      </c>
      <c r="AC43" s="50">
        <v>1360.38581333333</v>
      </c>
      <c r="AD43" s="50">
        <f t="shared" si="21"/>
        <v>4081.15743999999</v>
      </c>
      <c r="AE43" s="84">
        <v>0.303386666666667</v>
      </c>
      <c r="AF43" s="85">
        <v>10725.87</v>
      </c>
      <c r="AG43" s="85">
        <v>3130.76</v>
      </c>
      <c r="AH43" s="88">
        <f t="shared" si="22"/>
        <v>0.797343889384478</v>
      </c>
      <c r="AI43" s="88">
        <f t="shared" si="23"/>
        <v>0.767125514275678</v>
      </c>
      <c r="AJ43" s="89"/>
    </row>
    <row r="44" spans="1:36">
      <c r="A44" s="49">
        <v>42</v>
      </c>
      <c r="B44" s="50">
        <v>104430</v>
      </c>
      <c r="C44" s="51" t="s">
        <v>85</v>
      </c>
      <c r="D44" s="50" t="s">
        <v>35</v>
      </c>
      <c r="E44" s="52" t="s">
        <v>39</v>
      </c>
      <c r="F44" s="53">
        <v>5625</v>
      </c>
      <c r="G44" s="54">
        <f t="shared" si="12"/>
        <v>22500</v>
      </c>
      <c r="H44" s="54">
        <v>1752.643125</v>
      </c>
      <c r="I44" s="54">
        <f t="shared" si="13"/>
        <v>7010.5725</v>
      </c>
      <c r="J44" s="60">
        <v>0.311581</v>
      </c>
      <c r="K44" s="61">
        <v>6187.5</v>
      </c>
      <c r="L44" s="61">
        <f t="shared" si="14"/>
        <v>24750</v>
      </c>
      <c r="M44" s="61">
        <v>1867.02615</v>
      </c>
      <c r="N44" s="61">
        <f t="shared" si="15"/>
        <v>7468.1046</v>
      </c>
      <c r="O44" s="62">
        <v>0.3017416</v>
      </c>
      <c r="P44" s="63">
        <v>20036.09</v>
      </c>
      <c r="Q44" s="63">
        <v>5927.62</v>
      </c>
      <c r="R44" s="69"/>
      <c r="S44" s="69"/>
      <c r="T44" s="70">
        <f t="shared" si="16"/>
        <v>0.890492888888889</v>
      </c>
      <c r="U44" s="70">
        <f t="shared" si="17"/>
        <v>0.845525811194449</v>
      </c>
      <c r="V44" s="70">
        <f t="shared" si="18"/>
        <v>0.80953898989899</v>
      </c>
      <c r="W44" s="70">
        <f t="shared" si="19"/>
        <v>0.793724822761588</v>
      </c>
      <c r="X44" s="73"/>
      <c r="Y44" s="81"/>
      <c r="Z44" s="82"/>
      <c r="AA44" s="83">
        <v>4500</v>
      </c>
      <c r="AB44" s="83">
        <f t="shared" si="20"/>
        <v>13500</v>
      </c>
      <c r="AC44" s="50">
        <v>1475.91</v>
      </c>
      <c r="AD44" s="50">
        <f t="shared" si="21"/>
        <v>4427.73</v>
      </c>
      <c r="AE44" s="84">
        <v>0.32798</v>
      </c>
      <c r="AF44" s="85">
        <v>10893.32</v>
      </c>
      <c r="AG44" s="85">
        <v>3452.02</v>
      </c>
      <c r="AH44" s="88">
        <f t="shared" si="22"/>
        <v>0.806912592592593</v>
      </c>
      <c r="AI44" s="88">
        <f t="shared" si="23"/>
        <v>0.779636518035201</v>
      </c>
      <c r="AJ44" s="89"/>
    </row>
    <row r="45" spans="1:36">
      <c r="A45" s="49">
        <v>43</v>
      </c>
      <c r="B45" s="50">
        <v>118151</v>
      </c>
      <c r="C45" s="51" t="s">
        <v>86</v>
      </c>
      <c r="D45" s="50" t="s">
        <v>44</v>
      </c>
      <c r="E45" s="52" t="s">
        <v>39</v>
      </c>
      <c r="F45" s="53">
        <v>6500</v>
      </c>
      <c r="G45" s="54">
        <f t="shared" si="12"/>
        <v>26000</v>
      </c>
      <c r="H45" s="54">
        <v>1467.59166666666</v>
      </c>
      <c r="I45" s="54">
        <f t="shared" si="13"/>
        <v>5870.36666666664</v>
      </c>
      <c r="J45" s="60">
        <v>0.225783333333333</v>
      </c>
      <c r="K45" s="61">
        <v>7150</v>
      </c>
      <c r="L45" s="61">
        <f t="shared" si="14"/>
        <v>28600</v>
      </c>
      <c r="M45" s="61">
        <v>1563.37133333333</v>
      </c>
      <c r="N45" s="61">
        <f t="shared" si="15"/>
        <v>6253.48533333332</v>
      </c>
      <c r="O45" s="62">
        <v>0.218653333333333</v>
      </c>
      <c r="P45" s="63">
        <v>23067.52</v>
      </c>
      <c r="Q45" s="63">
        <v>5434.58</v>
      </c>
      <c r="R45" s="69"/>
      <c r="S45" s="69"/>
      <c r="T45" s="70">
        <f t="shared" si="16"/>
        <v>0.887212307692308</v>
      </c>
      <c r="U45" s="70">
        <f t="shared" si="17"/>
        <v>0.925765000482654</v>
      </c>
      <c r="V45" s="70">
        <f t="shared" si="18"/>
        <v>0.806556643356643</v>
      </c>
      <c r="W45" s="70">
        <f t="shared" si="19"/>
        <v>0.869048172389841</v>
      </c>
      <c r="X45" s="73"/>
      <c r="Y45" s="81"/>
      <c r="Z45" s="82"/>
      <c r="AA45" s="83">
        <v>5000</v>
      </c>
      <c r="AB45" s="83">
        <f t="shared" si="20"/>
        <v>15000</v>
      </c>
      <c r="AC45" s="50">
        <v>1188.33333333333</v>
      </c>
      <c r="AD45" s="50">
        <f t="shared" si="21"/>
        <v>3564.99999999999</v>
      </c>
      <c r="AE45" s="84">
        <v>0.237666666666667</v>
      </c>
      <c r="AF45" s="85">
        <v>13371.09</v>
      </c>
      <c r="AG45" s="85">
        <v>3498.58</v>
      </c>
      <c r="AH45" s="88">
        <f t="shared" si="22"/>
        <v>0.891406</v>
      </c>
      <c r="AI45" s="88">
        <f t="shared" si="23"/>
        <v>0.981368863955122</v>
      </c>
      <c r="AJ45" s="89"/>
    </row>
    <row r="46" spans="1:36">
      <c r="A46" s="49">
        <v>44</v>
      </c>
      <c r="B46" s="50">
        <v>707</v>
      </c>
      <c r="C46" s="51" t="s">
        <v>87</v>
      </c>
      <c r="D46" s="50" t="s">
        <v>35</v>
      </c>
      <c r="E46" s="52" t="s">
        <v>32</v>
      </c>
      <c r="F46" s="53">
        <v>13200</v>
      </c>
      <c r="G46" s="54">
        <f t="shared" si="12"/>
        <v>52800</v>
      </c>
      <c r="H46" s="54">
        <v>4146.56</v>
      </c>
      <c r="I46" s="54">
        <f t="shared" si="13"/>
        <v>16586.24</v>
      </c>
      <c r="J46" s="60">
        <v>0.314133333333333</v>
      </c>
      <c r="K46" s="61">
        <v>14520</v>
      </c>
      <c r="L46" s="61">
        <f t="shared" si="14"/>
        <v>58080</v>
      </c>
      <c r="M46" s="61">
        <v>4417.1776</v>
      </c>
      <c r="N46" s="61">
        <f t="shared" si="15"/>
        <v>17668.7104</v>
      </c>
      <c r="O46" s="62">
        <v>0.304213333333333</v>
      </c>
      <c r="P46" s="63">
        <v>46636.34</v>
      </c>
      <c r="Q46" s="63">
        <v>15006.35</v>
      </c>
      <c r="R46" s="69"/>
      <c r="S46" s="69"/>
      <c r="T46" s="70">
        <f t="shared" si="16"/>
        <v>0.883264015151515</v>
      </c>
      <c r="U46" s="70">
        <f t="shared" si="17"/>
        <v>0.9047469468668</v>
      </c>
      <c r="V46" s="70">
        <f t="shared" si="18"/>
        <v>0.802967286501377</v>
      </c>
      <c r="W46" s="70">
        <f t="shared" si="19"/>
        <v>0.849317786090376</v>
      </c>
      <c r="X46" s="73"/>
      <c r="Y46" s="81"/>
      <c r="Z46" s="82"/>
      <c r="AA46" s="83">
        <v>11000</v>
      </c>
      <c r="AB46" s="83">
        <f t="shared" si="20"/>
        <v>33000</v>
      </c>
      <c r="AC46" s="50">
        <v>3637.33333333333</v>
      </c>
      <c r="AD46" s="50">
        <f t="shared" si="21"/>
        <v>10912</v>
      </c>
      <c r="AE46" s="84">
        <v>0.330666666666667</v>
      </c>
      <c r="AF46" s="85">
        <v>30977.96</v>
      </c>
      <c r="AG46" s="85">
        <v>10529.59</v>
      </c>
      <c r="AH46" s="88">
        <f t="shared" si="22"/>
        <v>0.938726060606061</v>
      </c>
      <c r="AI46" s="88">
        <f t="shared" si="23"/>
        <v>0.964955095307919</v>
      </c>
      <c r="AJ46" s="89"/>
    </row>
    <row r="47" spans="1:36">
      <c r="A47" s="49">
        <v>45</v>
      </c>
      <c r="B47" s="50">
        <v>110378</v>
      </c>
      <c r="C47" s="51" t="s">
        <v>88</v>
      </c>
      <c r="D47" s="50" t="s">
        <v>62</v>
      </c>
      <c r="E47" s="52" t="s">
        <v>39</v>
      </c>
      <c r="F47" s="53">
        <v>4843.75</v>
      </c>
      <c r="G47" s="54">
        <f t="shared" si="12"/>
        <v>19375</v>
      </c>
      <c r="H47" s="54">
        <v>1300.00276041667</v>
      </c>
      <c r="I47" s="54">
        <f t="shared" si="13"/>
        <v>5200.01104166668</v>
      </c>
      <c r="J47" s="60">
        <v>0.268387666666667</v>
      </c>
      <c r="K47" s="61">
        <v>5328.125</v>
      </c>
      <c r="L47" s="61">
        <f t="shared" si="14"/>
        <v>21312.5</v>
      </c>
      <c r="M47" s="61">
        <v>1384.84504583334</v>
      </c>
      <c r="N47" s="61">
        <f t="shared" si="15"/>
        <v>5539.38018333336</v>
      </c>
      <c r="O47" s="62">
        <v>0.259912266666667</v>
      </c>
      <c r="P47" s="63">
        <v>17020.91</v>
      </c>
      <c r="Q47" s="63">
        <v>3942.82</v>
      </c>
      <c r="R47" s="69"/>
      <c r="S47" s="69"/>
      <c r="T47" s="70">
        <f t="shared" si="16"/>
        <v>0.878498580645161</v>
      </c>
      <c r="U47" s="70">
        <f t="shared" si="17"/>
        <v>0.758233005354594</v>
      </c>
      <c r="V47" s="70">
        <f t="shared" si="18"/>
        <v>0.798635073313783</v>
      </c>
      <c r="W47" s="70">
        <f t="shared" si="19"/>
        <v>0.711779995145121</v>
      </c>
      <c r="X47" s="73"/>
      <c r="Y47" s="81"/>
      <c r="Z47" s="82"/>
      <c r="AA47" s="83">
        <v>3875</v>
      </c>
      <c r="AB47" s="83">
        <f t="shared" si="20"/>
        <v>11625</v>
      </c>
      <c r="AC47" s="50">
        <v>1094.73916666667</v>
      </c>
      <c r="AD47" s="50">
        <f t="shared" si="21"/>
        <v>3284.21750000001</v>
      </c>
      <c r="AE47" s="84">
        <v>0.282513333333333</v>
      </c>
      <c r="AF47" s="85">
        <v>8405.7</v>
      </c>
      <c r="AG47" s="85">
        <v>1985.04</v>
      </c>
      <c r="AH47" s="88">
        <f t="shared" si="22"/>
        <v>0.723070967741936</v>
      </c>
      <c r="AI47" s="88">
        <f t="shared" si="23"/>
        <v>0.604417947349709</v>
      </c>
      <c r="AJ47" s="89"/>
    </row>
    <row r="48" spans="1:36">
      <c r="A48" s="49">
        <v>46</v>
      </c>
      <c r="B48" s="50">
        <v>514</v>
      </c>
      <c r="C48" s="51" t="s">
        <v>89</v>
      </c>
      <c r="D48" s="50" t="s">
        <v>31</v>
      </c>
      <c r="E48" s="52" t="s">
        <v>29</v>
      </c>
      <c r="F48" s="53">
        <v>10170</v>
      </c>
      <c r="G48" s="54">
        <f t="shared" si="12"/>
        <v>40680</v>
      </c>
      <c r="H48" s="54">
        <v>3037.994265</v>
      </c>
      <c r="I48" s="54">
        <f t="shared" si="13"/>
        <v>12151.97706</v>
      </c>
      <c r="J48" s="60">
        <v>0.298721166666667</v>
      </c>
      <c r="K48" s="61">
        <v>11187</v>
      </c>
      <c r="L48" s="61">
        <f t="shared" si="14"/>
        <v>44748</v>
      </c>
      <c r="M48" s="61">
        <v>3236.2633644</v>
      </c>
      <c r="N48" s="61">
        <f t="shared" si="15"/>
        <v>12945.0534576</v>
      </c>
      <c r="O48" s="62">
        <v>0.289287866666667</v>
      </c>
      <c r="P48" s="63">
        <v>35254.55</v>
      </c>
      <c r="Q48" s="63">
        <v>12525.06</v>
      </c>
      <c r="R48" s="69"/>
      <c r="S48" s="69"/>
      <c r="T48" s="70">
        <f t="shared" si="16"/>
        <v>0.866631022615536</v>
      </c>
      <c r="U48" s="70">
        <f t="shared" si="17"/>
        <v>1.03070141904958</v>
      </c>
      <c r="V48" s="70">
        <f t="shared" si="18"/>
        <v>0.787846384195942</v>
      </c>
      <c r="W48" s="70">
        <f t="shared" si="19"/>
        <v>0.967555679937851</v>
      </c>
      <c r="X48" s="73"/>
      <c r="Y48" s="81"/>
      <c r="Z48" s="82"/>
      <c r="AA48" s="83">
        <v>8475</v>
      </c>
      <c r="AB48" s="83">
        <f t="shared" si="20"/>
        <v>25425</v>
      </c>
      <c r="AC48" s="50">
        <v>2664.90725</v>
      </c>
      <c r="AD48" s="50">
        <f t="shared" si="21"/>
        <v>7994.72175</v>
      </c>
      <c r="AE48" s="84">
        <v>0.314443333333333</v>
      </c>
      <c r="AF48" s="85">
        <v>27165.61</v>
      </c>
      <c r="AG48" s="85">
        <v>8896.83</v>
      </c>
      <c r="AH48" s="89">
        <f t="shared" si="22"/>
        <v>1.06846057030482</v>
      </c>
      <c r="AI48" s="89">
        <f t="shared" si="23"/>
        <v>1.11283797963325</v>
      </c>
      <c r="AJ48" s="73" t="s">
        <v>33</v>
      </c>
    </row>
    <row r="49" spans="1:36">
      <c r="A49" s="49">
        <v>47</v>
      </c>
      <c r="B49" s="50">
        <v>399</v>
      </c>
      <c r="C49" s="51" t="s">
        <v>90</v>
      </c>
      <c r="D49" s="50" t="s">
        <v>44</v>
      </c>
      <c r="E49" s="52" t="s">
        <v>29</v>
      </c>
      <c r="F49" s="53">
        <v>8949.6</v>
      </c>
      <c r="G49" s="54">
        <f t="shared" si="12"/>
        <v>35798.4</v>
      </c>
      <c r="H49" s="54">
        <v>2412.5048904</v>
      </c>
      <c r="I49" s="54">
        <f t="shared" si="13"/>
        <v>9650.0195616</v>
      </c>
      <c r="J49" s="60">
        <v>0.269565666666667</v>
      </c>
      <c r="K49" s="61">
        <v>9844.56</v>
      </c>
      <c r="L49" s="61">
        <f t="shared" si="14"/>
        <v>39378.24</v>
      </c>
      <c r="M49" s="61">
        <v>2569.952577984</v>
      </c>
      <c r="N49" s="61">
        <f t="shared" si="15"/>
        <v>10279.810311936</v>
      </c>
      <c r="O49" s="62">
        <v>0.261053066666667</v>
      </c>
      <c r="P49" s="63">
        <v>30839.77</v>
      </c>
      <c r="Q49" s="63">
        <v>7550.38</v>
      </c>
      <c r="R49" s="69"/>
      <c r="S49" s="69"/>
      <c r="T49" s="70">
        <f t="shared" si="16"/>
        <v>0.861484591490122</v>
      </c>
      <c r="U49" s="70">
        <f t="shared" si="17"/>
        <v>0.782421211874531</v>
      </c>
      <c r="V49" s="70">
        <f t="shared" si="18"/>
        <v>0.783167810445566</v>
      </c>
      <c r="W49" s="70">
        <f t="shared" si="19"/>
        <v>0.734486315494866</v>
      </c>
      <c r="X49" s="73"/>
      <c r="Y49" s="81"/>
      <c r="Z49" s="82"/>
      <c r="AA49" s="83">
        <v>7458</v>
      </c>
      <c r="AB49" s="83">
        <f t="shared" si="20"/>
        <v>22374</v>
      </c>
      <c r="AC49" s="50">
        <v>2116.23236</v>
      </c>
      <c r="AD49" s="50">
        <f t="shared" si="21"/>
        <v>6348.69708</v>
      </c>
      <c r="AE49" s="84">
        <v>0.283753333333333</v>
      </c>
      <c r="AF49" s="85">
        <v>14563.91</v>
      </c>
      <c r="AG49" s="85">
        <v>4594.64</v>
      </c>
      <c r="AH49" s="88">
        <f t="shared" si="22"/>
        <v>0.650930097434522</v>
      </c>
      <c r="AI49" s="88">
        <f t="shared" si="23"/>
        <v>0.723713849015458</v>
      </c>
      <c r="AJ49" s="89"/>
    </row>
    <row r="50" spans="1:36">
      <c r="A50" s="49">
        <v>48</v>
      </c>
      <c r="B50" s="50">
        <v>515</v>
      </c>
      <c r="C50" s="51" t="s">
        <v>91</v>
      </c>
      <c r="D50" s="50" t="s">
        <v>42</v>
      </c>
      <c r="E50" s="52" t="s">
        <v>29</v>
      </c>
      <c r="F50" s="53">
        <v>8208</v>
      </c>
      <c r="G50" s="54">
        <f t="shared" si="12"/>
        <v>32832</v>
      </c>
      <c r="H50" s="54">
        <v>2588.075424</v>
      </c>
      <c r="I50" s="54">
        <f t="shared" si="13"/>
        <v>10352.301696</v>
      </c>
      <c r="J50" s="60">
        <v>0.315311333333333</v>
      </c>
      <c r="K50" s="61">
        <v>9028.8</v>
      </c>
      <c r="L50" s="61">
        <f t="shared" si="14"/>
        <v>36115.2</v>
      </c>
      <c r="M50" s="61">
        <v>2756.98139904</v>
      </c>
      <c r="N50" s="61">
        <f t="shared" si="15"/>
        <v>11027.92559616</v>
      </c>
      <c r="O50" s="62">
        <v>0.305354133333333</v>
      </c>
      <c r="P50" s="63">
        <v>28233.12</v>
      </c>
      <c r="Q50" s="63">
        <v>7930.28</v>
      </c>
      <c r="R50" s="69"/>
      <c r="S50" s="69"/>
      <c r="T50" s="70">
        <f t="shared" si="16"/>
        <v>0.859926900584795</v>
      </c>
      <c r="U50" s="70">
        <f t="shared" si="17"/>
        <v>0.766040271320933</v>
      </c>
      <c r="V50" s="70">
        <f t="shared" si="18"/>
        <v>0.781751727804359</v>
      </c>
      <c r="W50" s="70">
        <f t="shared" si="19"/>
        <v>0.719108950350679</v>
      </c>
      <c r="X50" s="73"/>
      <c r="Y50" s="81"/>
      <c r="Z50" s="82"/>
      <c r="AA50" s="83">
        <v>6840</v>
      </c>
      <c r="AB50" s="83">
        <f t="shared" si="20"/>
        <v>20520</v>
      </c>
      <c r="AC50" s="50">
        <v>2270.2416</v>
      </c>
      <c r="AD50" s="50">
        <f t="shared" si="21"/>
        <v>6810.7248</v>
      </c>
      <c r="AE50" s="84">
        <v>0.331906666666667</v>
      </c>
      <c r="AF50" s="85">
        <v>19213.91</v>
      </c>
      <c r="AG50" s="85">
        <v>5813.69</v>
      </c>
      <c r="AH50" s="88">
        <f t="shared" si="22"/>
        <v>0.936350389863548</v>
      </c>
      <c r="AI50" s="88">
        <f t="shared" si="23"/>
        <v>0.853608121120971</v>
      </c>
      <c r="AJ50" s="89"/>
    </row>
    <row r="51" spans="1:36">
      <c r="A51" s="49">
        <v>49</v>
      </c>
      <c r="B51" s="50">
        <v>101453</v>
      </c>
      <c r="C51" s="51" t="s">
        <v>92</v>
      </c>
      <c r="D51" s="50" t="s">
        <v>51</v>
      </c>
      <c r="E51" s="52" t="s">
        <v>47</v>
      </c>
      <c r="F51" s="53">
        <v>8892</v>
      </c>
      <c r="G51" s="54">
        <f t="shared" si="12"/>
        <v>35568</v>
      </c>
      <c r="H51" s="54">
        <v>2930.318586</v>
      </c>
      <c r="I51" s="54">
        <f t="shared" si="13"/>
        <v>11721.274344</v>
      </c>
      <c r="J51" s="60">
        <v>0.3295455</v>
      </c>
      <c r="K51" s="61">
        <v>9781.2</v>
      </c>
      <c r="L51" s="61">
        <f t="shared" si="14"/>
        <v>39124.8</v>
      </c>
      <c r="M51" s="61">
        <v>3121.56043056</v>
      </c>
      <c r="N51" s="61">
        <f t="shared" si="15"/>
        <v>12486.24172224</v>
      </c>
      <c r="O51" s="62">
        <v>0.3191388</v>
      </c>
      <c r="P51" s="63">
        <v>30513.32</v>
      </c>
      <c r="Q51" s="63">
        <v>10061.46</v>
      </c>
      <c r="R51" s="69"/>
      <c r="S51" s="69"/>
      <c r="T51" s="70">
        <f t="shared" si="16"/>
        <v>0.857886864597391</v>
      </c>
      <c r="U51" s="70">
        <f t="shared" si="17"/>
        <v>0.858393012970502</v>
      </c>
      <c r="V51" s="70">
        <f t="shared" si="18"/>
        <v>0.779897149633992</v>
      </c>
      <c r="W51" s="70">
        <f t="shared" si="19"/>
        <v>0.805803717709463</v>
      </c>
      <c r="X51" s="73"/>
      <c r="Y51" s="81"/>
      <c r="Z51" s="82"/>
      <c r="AA51" s="83">
        <v>7410</v>
      </c>
      <c r="AB51" s="83">
        <f t="shared" si="20"/>
        <v>22230</v>
      </c>
      <c r="AC51" s="50">
        <v>2570.4549</v>
      </c>
      <c r="AD51" s="50">
        <f t="shared" si="21"/>
        <v>7711.3647</v>
      </c>
      <c r="AE51" s="84">
        <v>0.34689</v>
      </c>
      <c r="AF51" s="85">
        <v>18108.64</v>
      </c>
      <c r="AG51" s="85">
        <v>6131.9</v>
      </c>
      <c r="AH51" s="88">
        <f t="shared" si="22"/>
        <v>0.814603688708952</v>
      </c>
      <c r="AI51" s="88">
        <f t="shared" si="23"/>
        <v>0.795177019704437</v>
      </c>
      <c r="AJ51" s="89"/>
    </row>
    <row r="52" spans="1:36">
      <c r="A52" s="49">
        <v>50</v>
      </c>
      <c r="B52" s="50">
        <v>717</v>
      </c>
      <c r="C52" s="51" t="s">
        <v>93</v>
      </c>
      <c r="D52" s="50" t="s">
        <v>49</v>
      </c>
      <c r="E52" s="52" t="s">
        <v>29</v>
      </c>
      <c r="F52" s="53">
        <v>7504.8</v>
      </c>
      <c r="G52" s="54">
        <f t="shared" si="12"/>
        <v>30019.2</v>
      </c>
      <c r="H52" s="54">
        <v>2440.0206144</v>
      </c>
      <c r="I52" s="54">
        <f t="shared" si="13"/>
        <v>9760.0824576</v>
      </c>
      <c r="J52" s="60">
        <v>0.325128</v>
      </c>
      <c r="K52" s="61">
        <v>8255.28</v>
      </c>
      <c r="L52" s="61">
        <f t="shared" si="14"/>
        <v>33021.12</v>
      </c>
      <c r="M52" s="61">
        <v>2599.264065024</v>
      </c>
      <c r="N52" s="61">
        <f t="shared" si="15"/>
        <v>10397.056260096</v>
      </c>
      <c r="O52" s="62">
        <v>0.3148608</v>
      </c>
      <c r="P52" s="63">
        <v>25577.69</v>
      </c>
      <c r="Q52" s="63">
        <v>7942.68</v>
      </c>
      <c r="R52" s="69"/>
      <c r="S52" s="69"/>
      <c r="T52" s="70">
        <f t="shared" si="16"/>
        <v>0.852044358277369</v>
      </c>
      <c r="U52" s="70">
        <f t="shared" si="17"/>
        <v>0.813792304983569</v>
      </c>
      <c r="V52" s="70">
        <f t="shared" si="18"/>
        <v>0.774585780252154</v>
      </c>
      <c r="W52" s="70">
        <f t="shared" si="19"/>
        <v>0.763935464164417</v>
      </c>
      <c r="X52" s="73"/>
      <c r="Y52" s="81"/>
      <c r="Z52" s="82"/>
      <c r="AA52" s="83">
        <v>6254</v>
      </c>
      <c r="AB52" s="83">
        <f t="shared" si="20"/>
        <v>18762</v>
      </c>
      <c r="AC52" s="50">
        <v>2140.36896</v>
      </c>
      <c r="AD52" s="50">
        <f t="shared" si="21"/>
        <v>6421.10688</v>
      </c>
      <c r="AE52" s="84">
        <v>0.34224</v>
      </c>
      <c r="AF52" s="85">
        <v>13542.84</v>
      </c>
      <c r="AG52" s="85">
        <v>4378.45</v>
      </c>
      <c r="AH52" s="88">
        <f t="shared" si="22"/>
        <v>0.721822833386633</v>
      </c>
      <c r="AI52" s="88">
        <f t="shared" si="23"/>
        <v>0.681883993184677</v>
      </c>
      <c r="AJ52" s="89"/>
    </row>
    <row r="53" spans="1:36">
      <c r="A53" s="49">
        <v>51</v>
      </c>
      <c r="B53" s="50">
        <v>585</v>
      </c>
      <c r="C53" s="51" t="s">
        <v>94</v>
      </c>
      <c r="D53" s="50" t="s">
        <v>28</v>
      </c>
      <c r="E53" s="52" t="s">
        <v>36</v>
      </c>
      <c r="F53" s="53">
        <v>12096</v>
      </c>
      <c r="G53" s="54">
        <f t="shared" si="12"/>
        <v>48384</v>
      </c>
      <c r="H53" s="54">
        <v>3799.7568</v>
      </c>
      <c r="I53" s="54">
        <f t="shared" si="13"/>
        <v>15199.0272</v>
      </c>
      <c r="J53" s="60">
        <v>0.314133333333333</v>
      </c>
      <c r="K53" s="61">
        <v>13305.6</v>
      </c>
      <c r="L53" s="61">
        <f t="shared" si="14"/>
        <v>53222.4</v>
      </c>
      <c r="M53" s="61">
        <v>4047.740928</v>
      </c>
      <c r="N53" s="61">
        <f t="shared" si="15"/>
        <v>16190.963712</v>
      </c>
      <c r="O53" s="62">
        <v>0.304213333333333</v>
      </c>
      <c r="P53" s="63">
        <v>41210.85</v>
      </c>
      <c r="Q53" s="63">
        <v>12826.13</v>
      </c>
      <c r="R53" s="69"/>
      <c r="S53" s="69"/>
      <c r="T53" s="70">
        <f t="shared" si="16"/>
        <v>0.851745411706349</v>
      </c>
      <c r="U53" s="70">
        <f t="shared" si="17"/>
        <v>0.843878350319684</v>
      </c>
      <c r="V53" s="70">
        <f t="shared" si="18"/>
        <v>0.774314010642136</v>
      </c>
      <c r="W53" s="70">
        <f t="shared" si="19"/>
        <v>0.792178293284288</v>
      </c>
      <c r="X53" s="73"/>
      <c r="Y53" s="81"/>
      <c r="Z53" s="82"/>
      <c r="AA53" s="83">
        <v>10080</v>
      </c>
      <c r="AB53" s="83">
        <f t="shared" si="20"/>
        <v>30240</v>
      </c>
      <c r="AC53" s="50">
        <v>3333.12</v>
      </c>
      <c r="AD53" s="50">
        <f t="shared" si="21"/>
        <v>9999.36</v>
      </c>
      <c r="AE53" s="84">
        <v>0.330666666666667</v>
      </c>
      <c r="AF53" s="85">
        <v>24683.79</v>
      </c>
      <c r="AG53" s="85">
        <v>7385.05</v>
      </c>
      <c r="AH53" s="88">
        <f t="shared" si="22"/>
        <v>0.816262896825397</v>
      </c>
      <c r="AI53" s="88">
        <f t="shared" si="23"/>
        <v>0.73855226734511</v>
      </c>
      <c r="AJ53" s="89"/>
    </row>
    <row r="54" spans="1:36">
      <c r="A54" s="49">
        <v>52</v>
      </c>
      <c r="B54" s="50">
        <v>740</v>
      </c>
      <c r="C54" s="51" t="s">
        <v>95</v>
      </c>
      <c r="D54" s="50" t="s">
        <v>35</v>
      </c>
      <c r="E54" s="52" t="s">
        <v>39</v>
      </c>
      <c r="F54" s="53">
        <v>6171.875</v>
      </c>
      <c r="G54" s="54">
        <f t="shared" si="12"/>
        <v>24687.5</v>
      </c>
      <c r="H54" s="54">
        <v>2105.40657552084</v>
      </c>
      <c r="I54" s="54">
        <f t="shared" si="13"/>
        <v>8421.62630208336</v>
      </c>
      <c r="J54" s="60">
        <v>0.341129166666667</v>
      </c>
      <c r="K54" s="61">
        <v>6789.0625</v>
      </c>
      <c r="L54" s="61">
        <f t="shared" si="14"/>
        <v>27156.25</v>
      </c>
      <c r="M54" s="61">
        <v>2242.81205729166</v>
      </c>
      <c r="N54" s="61">
        <f t="shared" si="15"/>
        <v>8971.24822916664</v>
      </c>
      <c r="O54" s="62">
        <v>0.330356666666666</v>
      </c>
      <c r="P54" s="63">
        <v>21027.41</v>
      </c>
      <c r="Q54" s="63">
        <v>5951.51</v>
      </c>
      <c r="R54" s="69"/>
      <c r="S54" s="69"/>
      <c r="T54" s="70">
        <f t="shared" si="16"/>
        <v>0.851743189873418</v>
      </c>
      <c r="U54" s="70">
        <f t="shared" si="17"/>
        <v>0.706693670143937</v>
      </c>
      <c r="V54" s="70">
        <f t="shared" si="18"/>
        <v>0.774311990794016</v>
      </c>
      <c r="W54" s="70">
        <f t="shared" si="19"/>
        <v>0.663398208139075</v>
      </c>
      <c r="X54" s="73"/>
      <c r="Y54" s="81"/>
      <c r="Z54" s="82"/>
      <c r="AA54" s="83">
        <v>4937.5</v>
      </c>
      <c r="AB54" s="83">
        <f t="shared" si="20"/>
        <v>14812.5</v>
      </c>
      <c r="AC54" s="50">
        <v>1772.97395833333</v>
      </c>
      <c r="AD54" s="50">
        <f t="shared" si="21"/>
        <v>5318.92187499999</v>
      </c>
      <c r="AE54" s="84">
        <v>0.359083333333333</v>
      </c>
      <c r="AF54" s="85">
        <v>14003.08</v>
      </c>
      <c r="AG54" s="85">
        <v>4339.79</v>
      </c>
      <c r="AH54" s="88">
        <f t="shared" si="22"/>
        <v>0.945355611814346</v>
      </c>
      <c r="AI54" s="88">
        <f t="shared" si="23"/>
        <v>0.815915349386478</v>
      </c>
      <c r="AJ54" s="89"/>
    </row>
    <row r="55" spans="1:36">
      <c r="A55" s="49">
        <v>53</v>
      </c>
      <c r="B55" s="50">
        <v>307</v>
      </c>
      <c r="C55" s="51" t="s">
        <v>96</v>
      </c>
      <c r="D55" s="50" t="s">
        <v>38</v>
      </c>
      <c r="E55" s="52" t="s">
        <v>97</v>
      </c>
      <c r="F55" s="53">
        <v>98496</v>
      </c>
      <c r="G55" s="54">
        <f t="shared" si="12"/>
        <v>393984</v>
      </c>
      <c r="H55" s="54">
        <v>25139.4624</v>
      </c>
      <c r="I55" s="54">
        <f t="shared" si="13"/>
        <v>100557.8496</v>
      </c>
      <c r="J55" s="60">
        <v>0.255233333333333</v>
      </c>
      <c r="K55" s="61">
        <v>108345.6</v>
      </c>
      <c r="L55" s="61">
        <f t="shared" si="14"/>
        <v>433382.4</v>
      </c>
      <c r="M55" s="61">
        <v>26780.143104</v>
      </c>
      <c r="N55" s="61">
        <f t="shared" si="15"/>
        <v>107120.572416</v>
      </c>
      <c r="O55" s="62">
        <v>0.247173333333333</v>
      </c>
      <c r="P55" s="63">
        <v>335085.22</v>
      </c>
      <c r="Q55" s="63">
        <v>57326.93</v>
      </c>
      <c r="R55" s="69"/>
      <c r="S55" s="69"/>
      <c r="T55" s="70">
        <f t="shared" si="16"/>
        <v>0.850504639782326</v>
      </c>
      <c r="U55" s="70">
        <f t="shared" si="17"/>
        <v>0.570089060456599</v>
      </c>
      <c r="V55" s="70">
        <f t="shared" si="18"/>
        <v>0.773186036165751</v>
      </c>
      <c r="W55" s="70">
        <f t="shared" si="19"/>
        <v>0.535162655566966</v>
      </c>
      <c r="X55" s="73"/>
      <c r="Y55" s="81"/>
      <c r="Z55" s="82"/>
      <c r="AA55" s="83">
        <v>82080</v>
      </c>
      <c r="AB55" s="83">
        <f t="shared" si="20"/>
        <v>246240</v>
      </c>
      <c r="AC55" s="50">
        <v>22052.16</v>
      </c>
      <c r="AD55" s="50">
        <f t="shared" si="21"/>
        <v>66156.48</v>
      </c>
      <c r="AE55" s="84">
        <v>0.268666666666667</v>
      </c>
      <c r="AF55" s="85">
        <v>330817.94</v>
      </c>
      <c r="AG55" s="85">
        <v>43876.6</v>
      </c>
      <c r="AH55" s="89">
        <f t="shared" si="22"/>
        <v>1.34347766406758</v>
      </c>
      <c r="AI55" s="88">
        <f t="shared" si="23"/>
        <v>0.663224524642182</v>
      </c>
      <c r="AJ55" s="89"/>
    </row>
    <row r="56" spans="1:36">
      <c r="A56" s="49">
        <v>54</v>
      </c>
      <c r="B56" s="50">
        <v>377</v>
      </c>
      <c r="C56" s="51" t="s">
        <v>98</v>
      </c>
      <c r="D56" s="50" t="s">
        <v>35</v>
      </c>
      <c r="E56" s="52" t="s">
        <v>29</v>
      </c>
      <c r="F56" s="53">
        <v>9220.8</v>
      </c>
      <c r="G56" s="54">
        <f t="shared" si="12"/>
        <v>36883.2</v>
      </c>
      <c r="H56" s="54">
        <v>3055.8714752</v>
      </c>
      <c r="I56" s="54">
        <f t="shared" si="13"/>
        <v>12223.4859008</v>
      </c>
      <c r="J56" s="60">
        <v>0.331410666666667</v>
      </c>
      <c r="K56" s="61">
        <v>10142.88</v>
      </c>
      <c r="L56" s="61">
        <f t="shared" si="14"/>
        <v>40571.52</v>
      </c>
      <c r="M56" s="61">
        <v>3255.307297792</v>
      </c>
      <c r="N56" s="61">
        <f t="shared" si="15"/>
        <v>13021.229191168</v>
      </c>
      <c r="O56" s="62">
        <v>0.320945066666666</v>
      </c>
      <c r="P56" s="63">
        <v>30978.46</v>
      </c>
      <c r="Q56" s="63">
        <v>10051.69</v>
      </c>
      <c r="R56" s="69"/>
      <c r="S56" s="69"/>
      <c r="T56" s="70">
        <f t="shared" si="16"/>
        <v>0.839907057955926</v>
      </c>
      <c r="U56" s="70">
        <f t="shared" si="17"/>
        <v>0.822325978168154</v>
      </c>
      <c r="V56" s="70">
        <f t="shared" si="18"/>
        <v>0.763551870869023</v>
      </c>
      <c r="W56" s="70">
        <f t="shared" si="19"/>
        <v>0.771946323379196</v>
      </c>
      <c r="X56" s="73"/>
      <c r="Y56" s="81"/>
      <c r="Z56" s="82"/>
      <c r="AA56" s="83">
        <v>7684</v>
      </c>
      <c r="AB56" s="83">
        <f t="shared" si="20"/>
        <v>23052</v>
      </c>
      <c r="AC56" s="50">
        <v>2680.58901333333</v>
      </c>
      <c r="AD56" s="50">
        <f t="shared" si="21"/>
        <v>8041.76703999999</v>
      </c>
      <c r="AE56" s="84">
        <v>0.348853333333333</v>
      </c>
      <c r="AF56" s="85">
        <v>21193.77</v>
      </c>
      <c r="AG56" s="85">
        <v>6791.83</v>
      </c>
      <c r="AH56" s="88">
        <f t="shared" si="22"/>
        <v>0.919389640812077</v>
      </c>
      <c r="AI56" s="88">
        <f t="shared" si="23"/>
        <v>0.844569354747189</v>
      </c>
      <c r="AJ56" s="89"/>
    </row>
    <row r="57" spans="1:36">
      <c r="A57" s="49">
        <v>55</v>
      </c>
      <c r="B57" s="50">
        <v>341</v>
      </c>
      <c r="C57" s="51" t="s">
        <v>99</v>
      </c>
      <c r="D57" s="50" t="s">
        <v>49</v>
      </c>
      <c r="E57" s="52" t="s">
        <v>32</v>
      </c>
      <c r="F57" s="53">
        <v>17940</v>
      </c>
      <c r="G57" s="54">
        <f t="shared" si="12"/>
        <v>71760</v>
      </c>
      <c r="H57" s="54">
        <v>5521.07985</v>
      </c>
      <c r="I57" s="54">
        <f t="shared" si="13"/>
        <v>22084.3194</v>
      </c>
      <c r="J57" s="60">
        <v>0.3077525</v>
      </c>
      <c r="K57" s="61">
        <v>19734</v>
      </c>
      <c r="L57" s="61">
        <f t="shared" si="14"/>
        <v>78936</v>
      </c>
      <c r="M57" s="61">
        <v>5881.402956</v>
      </c>
      <c r="N57" s="61">
        <f t="shared" si="15"/>
        <v>23525.611824</v>
      </c>
      <c r="O57" s="62">
        <v>0.298034</v>
      </c>
      <c r="P57" s="63">
        <v>59856.6</v>
      </c>
      <c r="Q57" s="63">
        <v>17622.09</v>
      </c>
      <c r="R57" s="69"/>
      <c r="S57" s="69"/>
      <c r="T57" s="70">
        <f t="shared" si="16"/>
        <v>0.834122073578595</v>
      </c>
      <c r="U57" s="70">
        <f t="shared" si="17"/>
        <v>0.797945804026</v>
      </c>
      <c r="V57" s="70">
        <f t="shared" si="18"/>
        <v>0.758292794162359</v>
      </c>
      <c r="W57" s="70">
        <f t="shared" si="19"/>
        <v>0.749059796269467</v>
      </c>
      <c r="X57" s="73"/>
      <c r="Y57" s="81"/>
      <c r="Z57" s="82"/>
      <c r="AA57" s="83">
        <v>14950</v>
      </c>
      <c r="AB57" s="83">
        <f t="shared" si="20"/>
        <v>44850</v>
      </c>
      <c r="AC57" s="50">
        <v>4843.0525</v>
      </c>
      <c r="AD57" s="50">
        <f t="shared" si="21"/>
        <v>14529.1575</v>
      </c>
      <c r="AE57" s="84">
        <v>0.32395</v>
      </c>
      <c r="AF57" s="85">
        <v>31151.15</v>
      </c>
      <c r="AG57" s="85">
        <v>9450.98</v>
      </c>
      <c r="AH57" s="88">
        <f t="shared" si="22"/>
        <v>0.694562987736901</v>
      </c>
      <c r="AI57" s="88">
        <f t="shared" si="23"/>
        <v>0.650483691156903</v>
      </c>
      <c r="AJ57" s="89"/>
    </row>
    <row r="58" spans="1:36">
      <c r="A58" s="49">
        <v>56</v>
      </c>
      <c r="B58" s="50">
        <v>54</v>
      </c>
      <c r="C58" s="51" t="s">
        <v>100</v>
      </c>
      <c r="D58" s="50" t="s">
        <v>101</v>
      </c>
      <c r="E58" s="52" t="s">
        <v>29</v>
      </c>
      <c r="F58" s="53">
        <v>9849.6</v>
      </c>
      <c r="G58" s="54">
        <f t="shared" si="12"/>
        <v>39398.4</v>
      </c>
      <c r="H58" s="54">
        <v>3022.5369024</v>
      </c>
      <c r="I58" s="54">
        <f t="shared" si="13"/>
        <v>12090.1476096</v>
      </c>
      <c r="J58" s="60">
        <v>0.306869</v>
      </c>
      <c r="K58" s="61">
        <v>10834.56</v>
      </c>
      <c r="L58" s="61">
        <f t="shared" si="14"/>
        <v>43338.24</v>
      </c>
      <c r="M58" s="61">
        <v>3219.797205504</v>
      </c>
      <c r="N58" s="61">
        <f t="shared" si="15"/>
        <v>12879.188822016</v>
      </c>
      <c r="O58" s="62">
        <v>0.2971784</v>
      </c>
      <c r="P58" s="63">
        <v>32841.93</v>
      </c>
      <c r="Q58" s="63">
        <v>10675.82</v>
      </c>
      <c r="R58" s="69"/>
      <c r="S58" s="69"/>
      <c r="T58" s="70">
        <f t="shared" si="16"/>
        <v>0.833585374025341</v>
      </c>
      <c r="U58" s="70">
        <f t="shared" si="17"/>
        <v>0.883018168572485</v>
      </c>
      <c r="V58" s="70">
        <f t="shared" si="18"/>
        <v>0.757804885477583</v>
      </c>
      <c r="W58" s="70">
        <f t="shared" si="19"/>
        <v>0.828920217533459</v>
      </c>
      <c r="X58" s="73"/>
      <c r="Y58" s="81"/>
      <c r="Z58" s="82"/>
      <c r="AA58" s="83">
        <v>8208</v>
      </c>
      <c r="AB58" s="83">
        <f t="shared" si="20"/>
        <v>24624</v>
      </c>
      <c r="AC58" s="50">
        <v>2651.34816</v>
      </c>
      <c r="AD58" s="50">
        <f t="shared" si="21"/>
        <v>7954.04448</v>
      </c>
      <c r="AE58" s="84">
        <v>0.32302</v>
      </c>
      <c r="AF58" s="85">
        <v>17168.14</v>
      </c>
      <c r="AG58" s="85">
        <v>5533.42</v>
      </c>
      <c r="AH58" s="88">
        <f t="shared" si="22"/>
        <v>0.697211663417804</v>
      </c>
      <c r="AI58" s="88">
        <f t="shared" si="23"/>
        <v>0.695673756151789</v>
      </c>
      <c r="AJ58" s="89"/>
    </row>
    <row r="59" spans="1:36">
      <c r="A59" s="49">
        <v>57</v>
      </c>
      <c r="B59" s="50">
        <v>730</v>
      </c>
      <c r="C59" s="51" t="s">
        <v>102</v>
      </c>
      <c r="D59" s="50" t="s">
        <v>28</v>
      </c>
      <c r="E59" s="52" t="s">
        <v>32</v>
      </c>
      <c r="F59" s="53">
        <v>12768</v>
      </c>
      <c r="G59" s="54">
        <f t="shared" si="12"/>
        <v>51072</v>
      </c>
      <c r="H59" s="54">
        <v>3634.8368</v>
      </c>
      <c r="I59" s="54">
        <f t="shared" si="13"/>
        <v>14539.3472</v>
      </c>
      <c r="J59" s="60">
        <v>0.284683333333333</v>
      </c>
      <c r="K59" s="61">
        <v>14044.8</v>
      </c>
      <c r="L59" s="61">
        <f t="shared" si="14"/>
        <v>56179.2</v>
      </c>
      <c r="M59" s="61">
        <v>3872.057728</v>
      </c>
      <c r="N59" s="61">
        <f t="shared" si="15"/>
        <v>15488.230912</v>
      </c>
      <c r="O59" s="62">
        <v>0.275693333333333</v>
      </c>
      <c r="P59" s="63">
        <v>42558.01</v>
      </c>
      <c r="Q59" s="63">
        <v>13164.58</v>
      </c>
      <c r="R59" s="69"/>
      <c r="S59" s="69"/>
      <c r="T59" s="70">
        <f t="shared" si="16"/>
        <v>0.833294368734336</v>
      </c>
      <c r="U59" s="70">
        <f t="shared" si="17"/>
        <v>0.905445053268967</v>
      </c>
      <c r="V59" s="70">
        <f t="shared" si="18"/>
        <v>0.757540335213033</v>
      </c>
      <c r="W59" s="70">
        <f t="shared" si="19"/>
        <v>0.849973123127982</v>
      </c>
      <c r="X59" s="73"/>
      <c r="Y59" s="81"/>
      <c r="Z59" s="82"/>
      <c r="AA59" s="83">
        <v>10640</v>
      </c>
      <c r="AB59" s="83">
        <f t="shared" si="20"/>
        <v>31920</v>
      </c>
      <c r="AC59" s="50">
        <v>3188.45333333333</v>
      </c>
      <c r="AD59" s="50">
        <f t="shared" si="21"/>
        <v>9565.35999999999</v>
      </c>
      <c r="AE59" s="84">
        <v>0.299666666666667</v>
      </c>
      <c r="AF59" s="85">
        <v>29537.48</v>
      </c>
      <c r="AG59" s="85">
        <v>9346.44</v>
      </c>
      <c r="AH59" s="88">
        <f t="shared" si="22"/>
        <v>0.925359649122807</v>
      </c>
      <c r="AI59" s="88">
        <f t="shared" si="23"/>
        <v>0.977113250311542</v>
      </c>
      <c r="AJ59" s="89"/>
    </row>
    <row r="60" spans="1:36">
      <c r="A60" s="49">
        <v>58</v>
      </c>
      <c r="B60" s="50">
        <v>720</v>
      </c>
      <c r="C60" s="51" t="s">
        <v>103</v>
      </c>
      <c r="D60" s="50" t="s">
        <v>49</v>
      </c>
      <c r="E60" s="52" t="s">
        <v>39</v>
      </c>
      <c r="F60" s="53">
        <v>6093.75</v>
      </c>
      <c r="G60" s="54">
        <f t="shared" si="12"/>
        <v>24375</v>
      </c>
      <c r="H60" s="54">
        <v>1870.581171875</v>
      </c>
      <c r="I60" s="54">
        <f t="shared" si="13"/>
        <v>7482.3246875</v>
      </c>
      <c r="J60" s="60">
        <v>0.306967166666667</v>
      </c>
      <c r="K60" s="61">
        <v>6703.125</v>
      </c>
      <c r="L60" s="61">
        <f t="shared" si="14"/>
        <v>26812.5</v>
      </c>
      <c r="M60" s="61">
        <v>1992.66120625</v>
      </c>
      <c r="N60" s="61">
        <f t="shared" si="15"/>
        <v>7970.644825</v>
      </c>
      <c r="O60" s="62">
        <v>0.297273466666667</v>
      </c>
      <c r="P60" s="63">
        <v>20272.62</v>
      </c>
      <c r="Q60" s="63">
        <v>5889.97</v>
      </c>
      <c r="R60" s="69"/>
      <c r="S60" s="69"/>
      <c r="T60" s="70">
        <f t="shared" si="16"/>
        <v>0.831697230769231</v>
      </c>
      <c r="U60" s="70">
        <f t="shared" si="17"/>
        <v>0.787184497598695</v>
      </c>
      <c r="V60" s="70">
        <f t="shared" si="18"/>
        <v>0.756088391608392</v>
      </c>
      <c r="W60" s="70">
        <f t="shared" si="19"/>
        <v>0.738957779366364</v>
      </c>
      <c r="X60" s="73"/>
      <c r="Y60" s="81"/>
      <c r="Z60" s="82"/>
      <c r="AA60" s="83">
        <v>4875</v>
      </c>
      <c r="AB60" s="83">
        <f t="shared" si="20"/>
        <v>14625</v>
      </c>
      <c r="AC60" s="50">
        <v>1575.22625</v>
      </c>
      <c r="AD60" s="50">
        <f t="shared" si="21"/>
        <v>4725.67875</v>
      </c>
      <c r="AE60" s="84">
        <v>0.323123333333333</v>
      </c>
      <c r="AF60" s="85">
        <v>9018.26</v>
      </c>
      <c r="AG60" s="85">
        <v>2753.24</v>
      </c>
      <c r="AH60" s="88">
        <f t="shared" si="22"/>
        <v>0.616633162393162</v>
      </c>
      <c r="AI60" s="88">
        <f t="shared" si="23"/>
        <v>0.582612603533408</v>
      </c>
      <c r="AJ60" s="89"/>
    </row>
    <row r="61" spans="1:36">
      <c r="A61" s="49">
        <v>59</v>
      </c>
      <c r="B61" s="50">
        <v>107658</v>
      </c>
      <c r="C61" s="51" t="s">
        <v>104</v>
      </c>
      <c r="D61" s="50" t="s">
        <v>28</v>
      </c>
      <c r="E61" s="52" t="s">
        <v>36</v>
      </c>
      <c r="F61" s="53">
        <v>12000</v>
      </c>
      <c r="G61" s="54">
        <f t="shared" si="12"/>
        <v>48000</v>
      </c>
      <c r="H61" s="54">
        <v>3206.516</v>
      </c>
      <c r="I61" s="54">
        <f t="shared" si="13"/>
        <v>12826.064</v>
      </c>
      <c r="J61" s="60">
        <v>0.267209666666667</v>
      </c>
      <c r="K61" s="61">
        <v>13200</v>
      </c>
      <c r="L61" s="61">
        <f t="shared" si="14"/>
        <v>52800</v>
      </c>
      <c r="M61" s="61">
        <v>3415.78336</v>
      </c>
      <c r="N61" s="61">
        <f t="shared" si="15"/>
        <v>13663.13344</v>
      </c>
      <c r="O61" s="62">
        <v>0.258771466666666</v>
      </c>
      <c r="P61" s="63">
        <v>39897.49</v>
      </c>
      <c r="Q61" s="63">
        <v>11691.99</v>
      </c>
      <c r="R61" s="69"/>
      <c r="S61" s="69"/>
      <c r="T61" s="70">
        <f t="shared" si="16"/>
        <v>0.831197708333333</v>
      </c>
      <c r="U61" s="70">
        <f t="shared" si="17"/>
        <v>0.911580512930545</v>
      </c>
      <c r="V61" s="70">
        <f t="shared" si="18"/>
        <v>0.75563428030303</v>
      </c>
      <c r="W61" s="70">
        <f t="shared" si="19"/>
        <v>0.855732694944682</v>
      </c>
      <c r="X61" s="73"/>
      <c r="Y61" s="81"/>
      <c r="Z61" s="82"/>
      <c r="AA61" s="83">
        <v>10000</v>
      </c>
      <c r="AB61" s="83">
        <f t="shared" si="20"/>
        <v>30000</v>
      </c>
      <c r="AC61" s="50">
        <v>2812.73333333333</v>
      </c>
      <c r="AD61" s="50">
        <f t="shared" si="21"/>
        <v>8438.19999999999</v>
      </c>
      <c r="AE61" s="84">
        <v>0.281273333333333</v>
      </c>
      <c r="AF61" s="85">
        <v>25926.3</v>
      </c>
      <c r="AG61" s="85">
        <v>8138.13</v>
      </c>
      <c r="AH61" s="88">
        <f t="shared" si="22"/>
        <v>0.86421</v>
      </c>
      <c r="AI61" s="88">
        <f t="shared" si="23"/>
        <v>0.964439098385913</v>
      </c>
      <c r="AJ61" s="89"/>
    </row>
    <row r="62" spans="1:36">
      <c r="A62" s="49">
        <v>60</v>
      </c>
      <c r="B62" s="50">
        <v>119262</v>
      </c>
      <c r="C62" s="51" t="s">
        <v>105</v>
      </c>
      <c r="D62" s="50" t="s">
        <v>28</v>
      </c>
      <c r="E62" s="52" t="s">
        <v>68</v>
      </c>
      <c r="F62" s="53">
        <v>3000</v>
      </c>
      <c r="G62" s="54">
        <f t="shared" si="12"/>
        <v>12000</v>
      </c>
      <c r="H62" s="54">
        <v>765.7</v>
      </c>
      <c r="I62" s="54">
        <f t="shared" si="13"/>
        <v>3062.8</v>
      </c>
      <c r="J62" s="60">
        <v>0.255233333333333</v>
      </c>
      <c r="K62" s="61">
        <v>3300</v>
      </c>
      <c r="L62" s="61">
        <f t="shared" si="14"/>
        <v>13200</v>
      </c>
      <c r="M62" s="61">
        <v>815.672</v>
      </c>
      <c r="N62" s="61">
        <f t="shared" si="15"/>
        <v>3262.688</v>
      </c>
      <c r="O62" s="62">
        <v>0.247173333333333</v>
      </c>
      <c r="P62" s="63">
        <v>9973.61</v>
      </c>
      <c r="Q62" s="63">
        <v>3342.33</v>
      </c>
      <c r="R62" s="69"/>
      <c r="S62" s="69"/>
      <c r="T62" s="70">
        <f t="shared" si="16"/>
        <v>0.831134166666667</v>
      </c>
      <c r="U62" s="70">
        <f t="shared" si="17"/>
        <v>1.09126616168212</v>
      </c>
      <c r="V62" s="70">
        <f t="shared" si="18"/>
        <v>0.755576515151515</v>
      </c>
      <c r="W62" s="70">
        <f t="shared" si="19"/>
        <v>1.02440993438539</v>
      </c>
      <c r="X62" s="73"/>
      <c r="Y62" s="81"/>
      <c r="Z62" s="82"/>
      <c r="AA62" s="83">
        <v>2500</v>
      </c>
      <c r="AB62" s="83">
        <f t="shared" si="20"/>
        <v>7500</v>
      </c>
      <c r="AC62" s="50">
        <v>634.053333333333</v>
      </c>
      <c r="AD62" s="50">
        <f t="shared" si="21"/>
        <v>1902.16</v>
      </c>
      <c r="AE62" s="84">
        <v>0.253621333333333</v>
      </c>
      <c r="AF62" s="85">
        <v>8565.84</v>
      </c>
      <c r="AG62" s="85">
        <v>2960.43</v>
      </c>
      <c r="AH62" s="89">
        <f t="shared" si="22"/>
        <v>1.142112</v>
      </c>
      <c r="AI62" s="89">
        <f t="shared" si="23"/>
        <v>1.55635172645834</v>
      </c>
      <c r="AJ62" s="73" t="s">
        <v>33</v>
      </c>
    </row>
    <row r="63" spans="1:36">
      <c r="A63" s="49">
        <v>61</v>
      </c>
      <c r="B63" s="50">
        <v>710</v>
      </c>
      <c r="C63" s="51" t="s">
        <v>106</v>
      </c>
      <c r="D63" s="50" t="s">
        <v>62</v>
      </c>
      <c r="E63" s="52" t="s">
        <v>39</v>
      </c>
      <c r="F63" s="53">
        <v>6500</v>
      </c>
      <c r="G63" s="54">
        <f t="shared" si="12"/>
        <v>26000</v>
      </c>
      <c r="H63" s="54">
        <v>2263.28158333334</v>
      </c>
      <c r="I63" s="54">
        <f t="shared" si="13"/>
        <v>9053.12633333336</v>
      </c>
      <c r="J63" s="60">
        <v>0.348197166666667</v>
      </c>
      <c r="K63" s="61">
        <v>7150</v>
      </c>
      <c r="L63" s="61">
        <f t="shared" si="14"/>
        <v>28600</v>
      </c>
      <c r="M63" s="61">
        <v>2410.99048666667</v>
      </c>
      <c r="N63" s="61">
        <f t="shared" si="15"/>
        <v>9643.96194666668</v>
      </c>
      <c r="O63" s="62">
        <v>0.337201466666667</v>
      </c>
      <c r="P63" s="63">
        <v>21422.44</v>
      </c>
      <c r="Q63" s="63">
        <v>7213.78</v>
      </c>
      <c r="R63" s="69"/>
      <c r="S63" s="69"/>
      <c r="T63" s="70">
        <f t="shared" si="16"/>
        <v>0.82394</v>
      </c>
      <c r="U63" s="70">
        <f t="shared" si="17"/>
        <v>0.796827497418109</v>
      </c>
      <c r="V63" s="70">
        <f t="shared" si="18"/>
        <v>0.749036363636364</v>
      </c>
      <c r="W63" s="70">
        <f t="shared" si="19"/>
        <v>0.748010002517</v>
      </c>
      <c r="X63" s="73"/>
      <c r="Y63" s="81"/>
      <c r="Z63" s="82"/>
      <c r="AA63" s="83">
        <v>5000</v>
      </c>
      <c r="AB63" s="83">
        <f t="shared" si="20"/>
        <v>15000</v>
      </c>
      <c r="AC63" s="50">
        <v>1832.61666666667</v>
      </c>
      <c r="AD63" s="50">
        <f t="shared" si="21"/>
        <v>5497.85000000001</v>
      </c>
      <c r="AE63" s="84">
        <v>0.366523333333333</v>
      </c>
      <c r="AF63" s="85">
        <v>11976.66</v>
      </c>
      <c r="AG63" s="85">
        <v>4225.42</v>
      </c>
      <c r="AH63" s="88">
        <f t="shared" si="22"/>
        <v>0.798444</v>
      </c>
      <c r="AI63" s="88">
        <f t="shared" si="23"/>
        <v>0.768558618368998</v>
      </c>
      <c r="AJ63" s="89"/>
    </row>
    <row r="64" spans="1:36">
      <c r="A64" s="49">
        <v>62</v>
      </c>
      <c r="B64" s="50">
        <v>106568</v>
      </c>
      <c r="C64" s="51" t="s">
        <v>107</v>
      </c>
      <c r="D64" s="50" t="s">
        <v>35</v>
      </c>
      <c r="E64" s="52" t="s">
        <v>68</v>
      </c>
      <c r="F64" s="53">
        <v>4375</v>
      </c>
      <c r="G64" s="54">
        <f t="shared" si="12"/>
        <v>17500</v>
      </c>
      <c r="H64" s="54">
        <v>1384.64083333333</v>
      </c>
      <c r="I64" s="54">
        <f t="shared" si="13"/>
        <v>5538.56333333332</v>
      </c>
      <c r="J64" s="60">
        <v>0.316489333333333</v>
      </c>
      <c r="K64" s="61">
        <v>4812.5</v>
      </c>
      <c r="L64" s="61">
        <f t="shared" si="14"/>
        <v>19250</v>
      </c>
      <c r="M64" s="61">
        <v>1475.00686666666</v>
      </c>
      <c r="N64" s="61">
        <f t="shared" si="15"/>
        <v>5900.02746666664</v>
      </c>
      <c r="O64" s="62">
        <v>0.306494933333332</v>
      </c>
      <c r="P64" s="63">
        <v>14398.59</v>
      </c>
      <c r="Q64" s="63">
        <v>3835.36</v>
      </c>
      <c r="R64" s="69"/>
      <c r="S64" s="69"/>
      <c r="T64" s="70">
        <f t="shared" si="16"/>
        <v>0.822776571428571</v>
      </c>
      <c r="U64" s="70">
        <f t="shared" si="17"/>
        <v>0.692482827977654</v>
      </c>
      <c r="V64" s="70">
        <f t="shared" si="18"/>
        <v>0.747978701298701</v>
      </c>
      <c r="W64" s="70">
        <f t="shared" si="19"/>
        <v>0.650057990690487</v>
      </c>
      <c r="X64" s="73"/>
      <c r="Y64" s="81"/>
      <c r="Z64" s="82"/>
      <c r="AA64" s="83">
        <v>3500</v>
      </c>
      <c r="AB64" s="83">
        <f t="shared" si="20"/>
        <v>10500</v>
      </c>
      <c r="AC64" s="50">
        <v>1166.01333333333</v>
      </c>
      <c r="AD64" s="50">
        <f t="shared" si="21"/>
        <v>3498.03999999999</v>
      </c>
      <c r="AE64" s="84">
        <v>0.333146666666667</v>
      </c>
      <c r="AF64" s="85">
        <v>8787.66</v>
      </c>
      <c r="AG64" s="85">
        <v>2729.44</v>
      </c>
      <c r="AH64" s="88">
        <f t="shared" si="22"/>
        <v>0.83692</v>
      </c>
      <c r="AI64" s="88">
        <f t="shared" si="23"/>
        <v>0.780276955094855</v>
      </c>
      <c r="AJ64" s="89"/>
    </row>
    <row r="65" spans="1:36">
      <c r="A65" s="49">
        <v>63</v>
      </c>
      <c r="B65" s="50">
        <v>102935</v>
      </c>
      <c r="C65" s="51" t="s">
        <v>108</v>
      </c>
      <c r="D65" s="50" t="s">
        <v>38</v>
      </c>
      <c r="E65" s="52" t="s">
        <v>47</v>
      </c>
      <c r="F65" s="53">
        <v>7080</v>
      </c>
      <c r="G65" s="54">
        <f t="shared" si="12"/>
        <v>28320</v>
      </c>
      <c r="H65" s="54">
        <v>2629.26066</v>
      </c>
      <c r="I65" s="54">
        <f t="shared" si="13"/>
        <v>10517.04264</v>
      </c>
      <c r="J65" s="60">
        <v>0.3713645</v>
      </c>
      <c r="K65" s="61">
        <v>7788</v>
      </c>
      <c r="L65" s="61">
        <f t="shared" si="14"/>
        <v>31152</v>
      </c>
      <c r="M65" s="61">
        <v>2800.8545136</v>
      </c>
      <c r="N65" s="61">
        <f t="shared" si="15"/>
        <v>11203.4180544</v>
      </c>
      <c r="O65" s="62">
        <v>0.3596372</v>
      </c>
      <c r="P65" s="63">
        <v>23238.32</v>
      </c>
      <c r="Q65" s="63">
        <v>8455.3</v>
      </c>
      <c r="R65" s="69"/>
      <c r="S65" s="69"/>
      <c r="T65" s="70">
        <f t="shared" si="16"/>
        <v>0.820562146892655</v>
      </c>
      <c r="U65" s="70">
        <f t="shared" si="17"/>
        <v>0.803961749460017</v>
      </c>
      <c r="V65" s="70">
        <f t="shared" si="18"/>
        <v>0.745965588084232</v>
      </c>
      <c r="W65" s="70">
        <f t="shared" si="19"/>
        <v>0.754707175876498</v>
      </c>
      <c r="X65" s="73"/>
      <c r="Y65" s="81"/>
      <c r="Z65" s="82"/>
      <c r="AA65" s="83">
        <v>5900</v>
      </c>
      <c r="AB65" s="83">
        <f t="shared" si="20"/>
        <v>17700</v>
      </c>
      <c r="AC65" s="50">
        <v>2306.369</v>
      </c>
      <c r="AD65" s="50">
        <f t="shared" si="21"/>
        <v>6919.107</v>
      </c>
      <c r="AE65" s="84">
        <v>0.39091</v>
      </c>
      <c r="AF65" s="85">
        <v>13845.66</v>
      </c>
      <c r="AG65" s="85">
        <v>5375.7</v>
      </c>
      <c r="AH65" s="88">
        <f t="shared" si="22"/>
        <v>0.782240677966102</v>
      </c>
      <c r="AI65" s="88">
        <f t="shared" si="23"/>
        <v>0.776935520725435</v>
      </c>
      <c r="AJ65" s="89"/>
    </row>
    <row r="66" spans="1:36">
      <c r="A66" s="49">
        <v>64</v>
      </c>
      <c r="B66" s="50">
        <v>582</v>
      </c>
      <c r="C66" s="51" t="s">
        <v>109</v>
      </c>
      <c r="D66" s="50" t="s">
        <v>44</v>
      </c>
      <c r="E66" s="52" t="s">
        <v>97</v>
      </c>
      <c r="F66" s="53">
        <v>49248</v>
      </c>
      <c r="G66" s="54">
        <f t="shared" si="12"/>
        <v>196992</v>
      </c>
      <c r="H66" s="54">
        <v>6894.01411200002</v>
      </c>
      <c r="I66" s="54">
        <f t="shared" si="13"/>
        <v>27576.0564480001</v>
      </c>
      <c r="J66" s="60">
        <v>0.139985666666667</v>
      </c>
      <c r="K66" s="61">
        <v>54172.8</v>
      </c>
      <c r="L66" s="61">
        <f t="shared" si="14"/>
        <v>216691.2</v>
      </c>
      <c r="M66" s="61">
        <v>7343.93924352</v>
      </c>
      <c r="N66" s="61">
        <f t="shared" si="15"/>
        <v>29375.75697408</v>
      </c>
      <c r="O66" s="62">
        <v>0.135565066666667</v>
      </c>
      <c r="P66" s="63">
        <v>161128.55</v>
      </c>
      <c r="Q66" s="63">
        <v>25222.37</v>
      </c>
      <c r="R66" s="69"/>
      <c r="S66" s="69"/>
      <c r="T66" s="70">
        <f t="shared" si="16"/>
        <v>0.817944637345679</v>
      </c>
      <c r="U66" s="70">
        <f t="shared" si="17"/>
        <v>0.914647460472153</v>
      </c>
      <c r="V66" s="70">
        <f t="shared" si="18"/>
        <v>0.743586033950617</v>
      </c>
      <c r="W66" s="70">
        <f t="shared" si="19"/>
        <v>0.85861174649066</v>
      </c>
      <c r="X66" s="73"/>
      <c r="Y66" s="81"/>
      <c r="Z66" s="82"/>
      <c r="AA66" s="83">
        <v>41040</v>
      </c>
      <c r="AB66" s="83">
        <f t="shared" si="20"/>
        <v>123120</v>
      </c>
      <c r="AC66" s="50">
        <v>6047.3808</v>
      </c>
      <c r="AD66" s="50">
        <f t="shared" si="21"/>
        <v>18142.1424</v>
      </c>
      <c r="AE66" s="84">
        <v>0.147353333333333</v>
      </c>
      <c r="AF66" s="85">
        <v>112673.02</v>
      </c>
      <c r="AG66" s="85">
        <v>16494.21</v>
      </c>
      <c r="AH66" s="88">
        <f t="shared" si="22"/>
        <v>0.915147985705003</v>
      </c>
      <c r="AI66" s="88">
        <f t="shared" si="23"/>
        <v>0.909165501864873</v>
      </c>
      <c r="AJ66" s="89"/>
    </row>
    <row r="67" spans="1:36">
      <c r="A67" s="49">
        <v>65</v>
      </c>
      <c r="B67" s="50">
        <v>106569</v>
      </c>
      <c r="C67" s="51" t="s">
        <v>110</v>
      </c>
      <c r="D67" s="50" t="s">
        <v>44</v>
      </c>
      <c r="E67" s="52" t="s">
        <v>29</v>
      </c>
      <c r="F67" s="53">
        <v>9600</v>
      </c>
      <c r="G67" s="54">
        <f t="shared" si="12"/>
        <v>38400</v>
      </c>
      <c r="H67" s="54">
        <v>3065.6272</v>
      </c>
      <c r="I67" s="54">
        <f t="shared" si="13"/>
        <v>12262.5088</v>
      </c>
      <c r="J67" s="60">
        <v>0.319336166666667</v>
      </c>
      <c r="K67" s="61">
        <v>10560</v>
      </c>
      <c r="L67" s="61">
        <f t="shared" si="14"/>
        <v>42240</v>
      </c>
      <c r="M67" s="61">
        <v>3265.699712</v>
      </c>
      <c r="N67" s="61">
        <f t="shared" si="15"/>
        <v>13062.798848</v>
      </c>
      <c r="O67" s="62">
        <v>0.309251866666667</v>
      </c>
      <c r="P67" s="63">
        <v>31389.53</v>
      </c>
      <c r="Q67" s="63">
        <v>9639.67</v>
      </c>
      <c r="R67" s="69"/>
      <c r="S67" s="69"/>
      <c r="T67" s="70">
        <f t="shared" si="16"/>
        <v>0.817435677083333</v>
      </c>
      <c r="U67" s="70">
        <f t="shared" si="17"/>
        <v>0.786109119856452</v>
      </c>
      <c r="V67" s="70">
        <f t="shared" si="18"/>
        <v>0.74312334280303</v>
      </c>
      <c r="W67" s="70">
        <f t="shared" si="19"/>
        <v>0.737948284450227</v>
      </c>
      <c r="X67" s="73"/>
      <c r="Y67" s="81"/>
      <c r="Z67" s="82"/>
      <c r="AA67" s="83">
        <v>8000</v>
      </c>
      <c r="AB67" s="83">
        <f t="shared" si="20"/>
        <v>24000</v>
      </c>
      <c r="AC67" s="50">
        <v>2689.14666666667</v>
      </c>
      <c r="AD67" s="50">
        <f t="shared" si="21"/>
        <v>8067.44000000001</v>
      </c>
      <c r="AE67" s="84">
        <v>0.336143333333333</v>
      </c>
      <c r="AF67" s="85">
        <v>22907.93</v>
      </c>
      <c r="AG67" s="85">
        <v>6999.18</v>
      </c>
      <c r="AH67" s="88">
        <f t="shared" si="22"/>
        <v>0.954497083333333</v>
      </c>
      <c r="AI67" s="88">
        <f t="shared" si="23"/>
        <v>0.867583768828772</v>
      </c>
      <c r="AJ67" s="89"/>
    </row>
    <row r="68" spans="1:36">
      <c r="A68" s="49">
        <v>66</v>
      </c>
      <c r="B68" s="50">
        <v>106066</v>
      </c>
      <c r="C68" s="51" t="s">
        <v>111</v>
      </c>
      <c r="D68" s="50" t="s">
        <v>38</v>
      </c>
      <c r="E68" s="52" t="s">
        <v>29</v>
      </c>
      <c r="F68" s="53">
        <v>9048</v>
      </c>
      <c r="G68" s="54">
        <f t="shared" ref="G68:G99" si="24">F68*4</f>
        <v>36192</v>
      </c>
      <c r="H68" s="54">
        <v>3195.786776</v>
      </c>
      <c r="I68" s="54">
        <f t="shared" ref="I68:I99" si="25">H68*4</f>
        <v>12783.147104</v>
      </c>
      <c r="J68" s="60">
        <v>0.353203666666667</v>
      </c>
      <c r="K68" s="61">
        <v>9952.8</v>
      </c>
      <c r="L68" s="61">
        <f t="shared" ref="L68:L99" si="26">K68*4</f>
        <v>39811.2</v>
      </c>
      <c r="M68" s="61">
        <v>3404.35391296</v>
      </c>
      <c r="N68" s="61">
        <f t="shared" ref="N68:N99" si="27">M68*4</f>
        <v>13617.41565184</v>
      </c>
      <c r="O68" s="62">
        <v>0.342049866666666</v>
      </c>
      <c r="P68" s="63">
        <v>29358.31</v>
      </c>
      <c r="Q68" s="63">
        <v>10492.51</v>
      </c>
      <c r="R68" s="69"/>
      <c r="S68" s="69"/>
      <c r="T68" s="70">
        <f t="shared" ref="T68:T99" si="28">(P68-R68)/G68</f>
        <v>0.811182305481875</v>
      </c>
      <c r="U68" s="70">
        <f t="shared" ref="U68:U99" si="29">(Q68-S68)/I68</f>
        <v>0.82080804630002</v>
      </c>
      <c r="V68" s="70">
        <f t="shared" ref="V68:V99" si="30">(P68-R68)/L68</f>
        <v>0.737438459528977</v>
      </c>
      <c r="W68" s="70">
        <f t="shared" ref="W68:W99" si="31">(Q68-S68)/N68</f>
        <v>0.770521387336975</v>
      </c>
      <c r="X68" s="73"/>
      <c r="Y68" s="81"/>
      <c r="Z68" s="82"/>
      <c r="AA68" s="83">
        <v>7540</v>
      </c>
      <c r="AB68" s="83">
        <f t="shared" ref="AB68:AB99" si="32">AA68*3</f>
        <v>22620</v>
      </c>
      <c r="AC68" s="50">
        <v>2803.32173333333</v>
      </c>
      <c r="AD68" s="50">
        <f t="shared" ref="AD68:AD99" si="33">AC68*3</f>
        <v>8409.96519999999</v>
      </c>
      <c r="AE68" s="84">
        <v>0.371793333333333</v>
      </c>
      <c r="AF68" s="85">
        <v>22396.3</v>
      </c>
      <c r="AG68" s="85">
        <v>8041.32</v>
      </c>
      <c r="AH68" s="88">
        <f t="shared" ref="AH68:AH99" si="34">AF68/AB68</f>
        <v>0.990110521662246</v>
      </c>
      <c r="AI68" s="88">
        <f t="shared" ref="AI68:AI99" si="35">AG68/AD68</f>
        <v>0.956165668794921</v>
      </c>
      <c r="AJ68" s="89"/>
    </row>
    <row r="69" spans="1:36">
      <c r="A69" s="49">
        <v>67</v>
      </c>
      <c r="B69" s="50">
        <v>104428</v>
      </c>
      <c r="C69" s="51" t="s">
        <v>112</v>
      </c>
      <c r="D69" s="50" t="s">
        <v>101</v>
      </c>
      <c r="E69" s="52" t="s">
        <v>47</v>
      </c>
      <c r="F69" s="53">
        <v>6372</v>
      </c>
      <c r="G69" s="54">
        <f t="shared" si="24"/>
        <v>25488</v>
      </c>
      <c r="H69" s="54">
        <v>2061.707328</v>
      </c>
      <c r="I69" s="54">
        <f t="shared" si="25"/>
        <v>8246.829312</v>
      </c>
      <c r="J69" s="60">
        <v>0.323557333333333</v>
      </c>
      <c r="K69" s="61">
        <v>7009.2</v>
      </c>
      <c r="L69" s="61">
        <f t="shared" si="26"/>
        <v>28036.8</v>
      </c>
      <c r="M69" s="61">
        <v>2196.26085888</v>
      </c>
      <c r="N69" s="61">
        <f t="shared" si="27"/>
        <v>8785.04343552</v>
      </c>
      <c r="O69" s="62">
        <v>0.313339733333333</v>
      </c>
      <c r="P69" s="63">
        <v>20588.45</v>
      </c>
      <c r="Q69" s="63">
        <v>6547.73</v>
      </c>
      <c r="R69" s="69"/>
      <c r="S69" s="69"/>
      <c r="T69" s="70">
        <f t="shared" si="28"/>
        <v>0.807770323289391</v>
      </c>
      <c r="U69" s="70">
        <f t="shared" si="29"/>
        <v>0.793969385357881</v>
      </c>
      <c r="V69" s="70">
        <f t="shared" si="30"/>
        <v>0.73433665753581</v>
      </c>
      <c r="W69" s="70">
        <f t="shared" si="31"/>
        <v>0.745326992183782</v>
      </c>
      <c r="X69" s="73"/>
      <c r="Y69" s="81"/>
      <c r="Z69" s="82"/>
      <c r="AA69" s="83">
        <v>5310</v>
      </c>
      <c r="AB69" s="83">
        <f t="shared" si="32"/>
        <v>15930</v>
      </c>
      <c r="AC69" s="50">
        <v>1808.5152</v>
      </c>
      <c r="AD69" s="50">
        <f t="shared" si="33"/>
        <v>5425.5456</v>
      </c>
      <c r="AE69" s="84">
        <v>0.340586666666667</v>
      </c>
      <c r="AF69" s="85">
        <v>14748.62</v>
      </c>
      <c r="AG69" s="85">
        <v>4607.87</v>
      </c>
      <c r="AH69" s="88">
        <f t="shared" si="34"/>
        <v>0.925839296924043</v>
      </c>
      <c r="AI69" s="88">
        <f t="shared" si="35"/>
        <v>0.849291544061486</v>
      </c>
      <c r="AJ69" s="89"/>
    </row>
    <row r="70" spans="1:36">
      <c r="A70" s="49">
        <v>68</v>
      </c>
      <c r="B70" s="50">
        <v>343</v>
      </c>
      <c r="C70" s="51" t="s">
        <v>113</v>
      </c>
      <c r="D70" s="50" t="s">
        <v>44</v>
      </c>
      <c r="E70" s="52" t="s">
        <v>32</v>
      </c>
      <c r="F70" s="53">
        <v>23100</v>
      </c>
      <c r="G70" s="54">
        <f t="shared" si="24"/>
        <v>92400</v>
      </c>
      <c r="H70" s="54">
        <v>6982.09435000001</v>
      </c>
      <c r="I70" s="54">
        <f t="shared" si="25"/>
        <v>27928.3774</v>
      </c>
      <c r="J70" s="60">
        <v>0.302255166666667</v>
      </c>
      <c r="K70" s="61">
        <v>25410</v>
      </c>
      <c r="L70" s="61">
        <f t="shared" si="26"/>
        <v>101640</v>
      </c>
      <c r="M70" s="61">
        <v>7437.767876</v>
      </c>
      <c r="N70" s="61">
        <f t="shared" si="27"/>
        <v>29751.071504</v>
      </c>
      <c r="O70" s="62">
        <v>0.292710266666667</v>
      </c>
      <c r="P70" s="63">
        <v>74608.4</v>
      </c>
      <c r="Q70" s="63">
        <v>21115.09</v>
      </c>
      <c r="R70" s="69"/>
      <c r="S70" s="69"/>
      <c r="T70" s="70">
        <f t="shared" si="28"/>
        <v>0.807450216450216</v>
      </c>
      <c r="U70" s="70">
        <f t="shared" si="29"/>
        <v>0.756044280610443</v>
      </c>
      <c r="V70" s="70">
        <f t="shared" si="30"/>
        <v>0.734045651318379</v>
      </c>
      <c r="W70" s="70">
        <f t="shared" si="31"/>
        <v>0.709725362233125</v>
      </c>
      <c r="X70" s="73"/>
      <c r="Y70" s="81"/>
      <c r="Z70" s="82"/>
      <c r="AA70" s="83">
        <v>19250</v>
      </c>
      <c r="AB70" s="83">
        <f t="shared" si="32"/>
        <v>57750</v>
      </c>
      <c r="AC70" s="50">
        <v>6124.64416666667</v>
      </c>
      <c r="AD70" s="50">
        <f t="shared" si="33"/>
        <v>18373.9325</v>
      </c>
      <c r="AE70" s="84">
        <v>0.318163333333333</v>
      </c>
      <c r="AF70" s="85">
        <v>47687.16</v>
      </c>
      <c r="AG70" s="85">
        <v>14313.91</v>
      </c>
      <c r="AH70" s="88">
        <f t="shared" si="34"/>
        <v>0.825751688311688</v>
      </c>
      <c r="AI70" s="88">
        <f t="shared" si="35"/>
        <v>0.779033557459732</v>
      </c>
      <c r="AJ70" s="89"/>
    </row>
    <row r="71" spans="1:36">
      <c r="A71" s="49">
        <v>69</v>
      </c>
      <c r="B71" s="50">
        <v>117310</v>
      </c>
      <c r="C71" s="51" t="s">
        <v>114</v>
      </c>
      <c r="D71" s="50" t="s">
        <v>44</v>
      </c>
      <c r="E71" s="52" t="s">
        <v>39</v>
      </c>
      <c r="F71" s="53">
        <v>6500</v>
      </c>
      <c r="G71" s="54">
        <f t="shared" si="24"/>
        <v>26000</v>
      </c>
      <c r="H71" s="54">
        <v>1935.30675</v>
      </c>
      <c r="I71" s="54">
        <f t="shared" si="25"/>
        <v>7741.227</v>
      </c>
      <c r="J71" s="60">
        <v>0.2977395</v>
      </c>
      <c r="K71" s="61">
        <v>7150</v>
      </c>
      <c r="L71" s="61">
        <f t="shared" si="26"/>
        <v>28600</v>
      </c>
      <c r="M71" s="61">
        <v>2061.61098</v>
      </c>
      <c r="N71" s="61">
        <f t="shared" si="27"/>
        <v>8246.44392</v>
      </c>
      <c r="O71" s="62">
        <v>0.2883372</v>
      </c>
      <c r="P71" s="63">
        <v>20688.06</v>
      </c>
      <c r="Q71" s="63">
        <v>6011.59</v>
      </c>
      <c r="R71" s="69"/>
      <c r="S71" s="69"/>
      <c r="T71" s="70">
        <f t="shared" si="28"/>
        <v>0.795694615384615</v>
      </c>
      <c r="U71" s="70">
        <f t="shared" si="29"/>
        <v>0.776568107355591</v>
      </c>
      <c r="V71" s="70">
        <f t="shared" si="30"/>
        <v>0.723358741258741</v>
      </c>
      <c r="W71" s="70">
        <f t="shared" si="31"/>
        <v>0.728991800383213</v>
      </c>
      <c r="X71" s="73"/>
      <c r="Y71" s="81"/>
      <c r="Z71" s="82"/>
      <c r="AA71" s="83">
        <v>5000</v>
      </c>
      <c r="AB71" s="83">
        <f t="shared" si="32"/>
        <v>15000</v>
      </c>
      <c r="AC71" s="50">
        <v>1567.05</v>
      </c>
      <c r="AD71" s="50">
        <f t="shared" si="33"/>
        <v>4701.15</v>
      </c>
      <c r="AE71" s="84">
        <v>0.31341</v>
      </c>
      <c r="AF71" s="85">
        <v>18320.22</v>
      </c>
      <c r="AG71" s="85">
        <v>5923.61</v>
      </c>
      <c r="AH71" s="89">
        <f t="shared" si="34"/>
        <v>1.221348</v>
      </c>
      <c r="AI71" s="89">
        <f t="shared" si="35"/>
        <v>1.26003424693958</v>
      </c>
      <c r="AJ71" s="73" t="s">
        <v>33</v>
      </c>
    </row>
    <row r="72" spans="1:36">
      <c r="A72" s="49">
        <v>70</v>
      </c>
      <c r="B72" s="50">
        <v>351</v>
      </c>
      <c r="C72" s="51" t="s">
        <v>115</v>
      </c>
      <c r="D72" s="50" t="s">
        <v>62</v>
      </c>
      <c r="E72" s="52" t="s">
        <v>39</v>
      </c>
      <c r="F72" s="53">
        <v>5655</v>
      </c>
      <c r="G72" s="54">
        <f t="shared" si="24"/>
        <v>22620</v>
      </c>
      <c r="H72" s="54">
        <v>1688.1579325</v>
      </c>
      <c r="I72" s="54">
        <f t="shared" si="25"/>
        <v>6752.63173</v>
      </c>
      <c r="J72" s="60">
        <v>0.298524833333333</v>
      </c>
      <c r="K72" s="61">
        <v>6220.5</v>
      </c>
      <c r="L72" s="61">
        <f t="shared" si="26"/>
        <v>24882</v>
      </c>
      <c r="M72" s="61">
        <v>1798.3324502</v>
      </c>
      <c r="N72" s="61">
        <f t="shared" si="27"/>
        <v>7193.3298008</v>
      </c>
      <c r="O72" s="62">
        <v>0.289097733333333</v>
      </c>
      <c r="P72" s="63">
        <v>17764.89</v>
      </c>
      <c r="Q72" s="63">
        <v>6005.53</v>
      </c>
      <c r="R72" s="69"/>
      <c r="S72" s="69"/>
      <c r="T72" s="70">
        <f t="shared" si="28"/>
        <v>0.785362068965517</v>
      </c>
      <c r="U72" s="70">
        <f t="shared" si="29"/>
        <v>0.88936139865575</v>
      </c>
      <c r="V72" s="70">
        <f t="shared" si="30"/>
        <v>0.713965517241379</v>
      </c>
      <c r="W72" s="70">
        <f t="shared" si="31"/>
        <v>0.834874830753916</v>
      </c>
      <c r="X72" s="73"/>
      <c r="Y72" s="81"/>
      <c r="Z72" s="82"/>
      <c r="AA72" s="83">
        <v>4524</v>
      </c>
      <c r="AB72" s="83">
        <f t="shared" si="32"/>
        <v>13572</v>
      </c>
      <c r="AC72" s="50">
        <v>1421.60668</v>
      </c>
      <c r="AD72" s="50">
        <f t="shared" si="33"/>
        <v>4264.82004</v>
      </c>
      <c r="AE72" s="84">
        <v>0.314236666666667</v>
      </c>
      <c r="AF72" s="85">
        <v>7131.32</v>
      </c>
      <c r="AG72" s="85">
        <v>2532.05</v>
      </c>
      <c r="AH72" s="88">
        <f t="shared" si="34"/>
        <v>0.525443560271146</v>
      </c>
      <c r="AI72" s="88">
        <f t="shared" si="35"/>
        <v>0.593706176638581</v>
      </c>
      <c r="AJ72" s="89"/>
    </row>
    <row r="73" spans="1:36">
      <c r="A73" s="49">
        <v>71</v>
      </c>
      <c r="B73" s="50">
        <v>546</v>
      </c>
      <c r="C73" s="51" t="s">
        <v>116</v>
      </c>
      <c r="D73" s="50" t="s">
        <v>42</v>
      </c>
      <c r="E73" s="52" t="s">
        <v>36</v>
      </c>
      <c r="F73" s="53">
        <v>12610.8</v>
      </c>
      <c r="G73" s="54">
        <f t="shared" si="24"/>
        <v>50443.2</v>
      </c>
      <c r="H73" s="54">
        <v>4196.685078</v>
      </c>
      <c r="I73" s="54">
        <f t="shared" si="25"/>
        <v>16786.740312</v>
      </c>
      <c r="J73" s="60">
        <v>0.332785</v>
      </c>
      <c r="K73" s="61">
        <v>13871.88</v>
      </c>
      <c r="L73" s="61">
        <f t="shared" si="26"/>
        <v>55487.52</v>
      </c>
      <c r="M73" s="61">
        <v>4470.57399888</v>
      </c>
      <c r="N73" s="61">
        <f t="shared" si="27"/>
        <v>17882.29599552</v>
      </c>
      <c r="O73" s="62">
        <v>0.322276</v>
      </c>
      <c r="P73" s="63">
        <v>39612.43</v>
      </c>
      <c r="Q73" s="63">
        <v>13417.68</v>
      </c>
      <c r="R73" s="69"/>
      <c r="S73" s="69"/>
      <c r="T73" s="70">
        <f t="shared" si="28"/>
        <v>0.785287808862245</v>
      </c>
      <c r="U73" s="70">
        <f t="shared" si="29"/>
        <v>0.799302291607405</v>
      </c>
      <c r="V73" s="70">
        <f t="shared" si="30"/>
        <v>0.713898008056586</v>
      </c>
      <c r="W73" s="70">
        <f t="shared" si="31"/>
        <v>0.750333178880469</v>
      </c>
      <c r="X73" s="73"/>
      <c r="Y73" s="81"/>
      <c r="Z73" s="82"/>
      <c r="AA73" s="83">
        <v>10509</v>
      </c>
      <c r="AB73" s="83">
        <f t="shared" si="32"/>
        <v>31527</v>
      </c>
      <c r="AC73" s="50">
        <v>3681.3027</v>
      </c>
      <c r="AD73" s="50">
        <f t="shared" si="33"/>
        <v>11043.9081</v>
      </c>
      <c r="AE73" s="84">
        <v>0.3503</v>
      </c>
      <c r="AF73" s="85">
        <v>25861.39</v>
      </c>
      <c r="AG73" s="85">
        <v>9393.2</v>
      </c>
      <c r="AH73" s="88">
        <f t="shared" si="34"/>
        <v>0.820293399308529</v>
      </c>
      <c r="AI73" s="88">
        <f t="shared" si="35"/>
        <v>0.850532249539454</v>
      </c>
      <c r="AJ73" s="89"/>
    </row>
    <row r="74" spans="1:36">
      <c r="A74" s="49">
        <v>72</v>
      </c>
      <c r="B74" s="50">
        <v>716</v>
      </c>
      <c r="C74" s="51" t="s">
        <v>117</v>
      </c>
      <c r="D74" s="50" t="s">
        <v>49</v>
      </c>
      <c r="E74" s="52" t="s">
        <v>47</v>
      </c>
      <c r="F74" s="53">
        <v>7080</v>
      </c>
      <c r="G74" s="54">
        <f t="shared" si="24"/>
        <v>28320</v>
      </c>
      <c r="H74" s="54">
        <v>2338.04728</v>
      </c>
      <c r="I74" s="54">
        <f t="shared" si="25"/>
        <v>9352.18912</v>
      </c>
      <c r="J74" s="60">
        <v>0.330232666666667</v>
      </c>
      <c r="K74" s="61">
        <v>7788</v>
      </c>
      <c r="L74" s="61">
        <f t="shared" si="26"/>
        <v>31152</v>
      </c>
      <c r="M74" s="61">
        <v>2490.6356288</v>
      </c>
      <c r="N74" s="61">
        <f t="shared" si="27"/>
        <v>9962.5425152</v>
      </c>
      <c r="O74" s="62">
        <v>0.319804266666667</v>
      </c>
      <c r="P74" s="63">
        <v>22180.12</v>
      </c>
      <c r="Q74" s="63">
        <v>6862.92</v>
      </c>
      <c r="R74" s="69"/>
      <c r="S74" s="69"/>
      <c r="T74" s="70">
        <f t="shared" si="28"/>
        <v>0.783196327683616</v>
      </c>
      <c r="U74" s="70">
        <f t="shared" si="29"/>
        <v>0.733830326989795</v>
      </c>
      <c r="V74" s="70">
        <f t="shared" si="30"/>
        <v>0.71199666153056</v>
      </c>
      <c r="W74" s="70">
        <f t="shared" si="31"/>
        <v>0.688872342529946</v>
      </c>
      <c r="X74" s="73"/>
      <c r="Y74" s="81"/>
      <c r="Z74" s="82"/>
      <c r="AA74" s="83">
        <v>5900</v>
      </c>
      <c r="AB74" s="83">
        <f t="shared" si="32"/>
        <v>17700</v>
      </c>
      <c r="AC74" s="50">
        <v>2050.91866666667</v>
      </c>
      <c r="AD74" s="50">
        <f t="shared" si="33"/>
        <v>6152.75600000001</v>
      </c>
      <c r="AE74" s="84">
        <v>0.347613333333333</v>
      </c>
      <c r="AF74" s="85">
        <v>19310.19</v>
      </c>
      <c r="AG74" s="85">
        <v>5959.32</v>
      </c>
      <c r="AH74" s="89">
        <f t="shared" si="34"/>
        <v>1.09097118644068</v>
      </c>
      <c r="AI74" s="88">
        <f t="shared" si="35"/>
        <v>0.968561080595426</v>
      </c>
      <c r="AJ74" s="89"/>
    </row>
    <row r="75" spans="1:36">
      <c r="A75" s="49">
        <v>73</v>
      </c>
      <c r="B75" s="50">
        <v>113833</v>
      </c>
      <c r="C75" s="51" t="s">
        <v>118</v>
      </c>
      <c r="D75" s="50" t="s">
        <v>51</v>
      </c>
      <c r="E75" s="52" t="s">
        <v>39</v>
      </c>
      <c r="F75" s="53">
        <v>5000</v>
      </c>
      <c r="G75" s="54">
        <f t="shared" si="24"/>
        <v>20000</v>
      </c>
      <c r="H75" s="54">
        <v>1570.66666666666</v>
      </c>
      <c r="I75" s="54">
        <f t="shared" si="25"/>
        <v>6282.66666666664</v>
      </c>
      <c r="J75" s="60">
        <v>0.314133333333333</v>
      </c>
      <c r="K75" s="61">
        <v>5500</v>
      </c>
      <c r="L75" s="61">
        <f t="shared" si="26"/>
        <v>22000</v>
      </c>
      <c r="M75" s="61">
        <v>1673.17333333334</v>
      </c>
      <c r="N75" s="61">
        <f t="shared" si="27"/>
        <v>6692.69333333336</v>
      </c>
      <c r="O75" s="62">
        <v>0.304213333333334</v>
      </c>
      <c r="P75" s="63">
        <v>15623.3</v>
      </c>
      <c r="Q75" s="63">
        <v>5597.57</v>
      </c>
      <c r="R75" s="69"/>
      <c r="S75" s="69"/>
      <c r="T75" s="70">
        <f t="shared" si="28"/>
        <v>0.781165</v>
      </c>
      <c r="U75" s="70">
        <f t="shared" si="29"/>
        <v>0.890954477928697</v>
      </c>
      <c r="V75" s="70">
        <f t="shared" si="30"/>
        <v>0.71015</v>
      </c>
      <c r="W75" s="70">
        <f t="shared" si="31"/>
        <v>0.836370310308552</v>
      </c>
      <c r="X75" s="73"/>
      <c r="Y75" s="81"/>
      <c r="Z75" s="82"/>
      <c r="AA75" s="83">
        <v>4000</v>
      </c>
      <c r="AB75" s="83">
        <f t="shared" si="32"/>
        <v>12000</v>
      </c>
      <c r="AC75" s="50">
        <v>1322.66666666667</v>
      </c>
      <c r="AD75" s="50">
        <f t="shared" si="33"/>
        <v>3968.00000000001</v>
      </c>
      <c r="AE75" s="84">
        <v>0.330666666666667</v>
      </c>
      <c r="AF75" s="85">
        <v>13068.78</v>
      </c>
      <c r="AG75" s="85">
        <v>4328.84</v>
      </c>
      <c r="AH75" s="89">
        <f t="shared" si="34"/>
        <v>1.089065</v>
      </c>
      <c r="AI75" s="89">
        <f t="shared" si="35"/>
        <v>1.0909375</v>
      </c>
      <c r="AJ75" s="73" t="s">
        <v>33</v>
      </c>
    </row>
    <row r="76" spans="1:36">
      <c r="A76" s="49">
        <v>74</v>
      </c>
      <c r="B76" s="50">
        <v>587</v>
      </c>
      <c r="C76" s="51" t="s">
        <v>119</v>
      </c>
      <c r="D76" s="50" t="s">
        <v>62</v>
      </c>
      <c r="E76" s="52" t="s">
        <v>47</v>
      </c>
      <c r="F76" s="53">
        <v>7080</v>
      </c>
      <c r="G76" s="54">
        <f t="shared" si="24"/>
        <v>28320</v>
      </c>
      <c r="H76" s="54">
        <v>2013.47294</v>
      </c>
      <c r="I76" s="54">
        <f t="shared" si="25"/>
        <v>8053.89176</v>
      </c>
      <c r="J76" s="60">
        <v>0.284388833333333</v>
      </c>
      <c r="K76" s="61">
        <v>7788</v>
      </c>
      <c r="L76" s="61">
        <f t="shared" si="26"/>
        <v>31152</v>
      </c>
      <c r="M76" s="61">
        <v>2144.8785424</v>
      </c>
      <c r="N76" s="61">
        <f t="shared" si="27"/>
        <v>8579.5141696</v>
      </c>
      <c r="O76" s="62">
        <v>0.275408133333333</v>
      </c>
      <c r="P76" s="63">
        <v>21961.56</v>
      </c>
      <c r="Q76" s="63">
        <v>5772.87</v>
      </c>
      <c r="R76" s="69"/>
      <c r="S76" s="69"/>
      <c r="T76" s="70">
        <f t="shared" si="28"/>
        <v>0.775478813559322</v>
      </c>
      <c r="U76" s="70">
        <f t="shared" si="29"/>
        <v>0.716780181808651</v>
      </c>
      <c r="V76" s="70">
        <f t="shared" si="30"/>
        <v>0.704980739599384</v>
      </c>
      <c r="W76" s="70">
        <f t="shared" si="31"/>
        <v>0.672866771460691</v>
      </c>
      <c r="X76" s="73"/>
      <c r="Y76" s="81"/>
      <c r="Z76" s="82"/>
      <c r="AA76" s="83">
        <v>5900</v>
      </c>
      <c r="AB76" s="83">
        <f t="shared" si="32"/>
        <v>17700</v>
      </c>
      <c r="AC76" s="50">
        <v>1766.20433333333</v>
      </c>
      <c r="AD76" s="50">
        <f t="shared" si="33"/>
        <v>5298.61299999999</v>
      </c>
      <c r="AE76" s="84">
        <v>0.299356666666667</v>
      </c>
      <c r="AF76" s="85">
        <v>12393.95</v>
      </c>
      <c r="AG76" s="85">
        <v>3854.93</v>
      </c>
      <c r="AH76" s="88">
        <f t="shared" si="34"/>
        <v>0.700223163841808</v>
      </c>
      <c r="AI76" s="88">
        <f t="shared" si="35"/>
        <v>0.727535677733023</v>
      </c>
      <c r="AJ76" s="89"/>
    </row>
    <row r="77" spans="1:36">
      <c r="A77" s="49">
        <v>75</v>
      </c>
      <c r="B77" s="50">
        <v>367</v>
      </c>
      <c r="C77" s="51" t="s">
        <v>120</v>
      </c>
      <c r="D77" s="50" t="s">
        <v>101</v>
      </c>
      <c r="E77" s="52" t="s">
        <v>39</v>
      </c>
      <c r="F77" s="53">
        <v>6681.6</v>
      </c>
      <c r="G77" s="54">
        <f t="shared" si="24"/>
        <v>26726.4</v>
      </c>
      <c r="H77" s="54">
        <v>1794.5708544</v>
      </c>
      <c r="I77" s="54">
        <f t="shared" si="25"/>
        <v>7178.2834176</v>
      </c>
      <c r="J77" s="60">
        <v>0.268584</v>
      </c>
      <c r="K77" s="61">
        <v>7349.76</v>
      </c>
      <c r="L77" s="61">
        <f t="shared" si="26"/>
        <v>29399.04</v>
      </c>
      <c r="M77" s="61">
        <v>1911.690215424</v>
      </c>
      <c r="N77" s="61">
        <f t="shared" si="27"/>
        <v>7646.760861696</v>
      </c>
      <c r="O77" s="62">
        <v>0.2601024</v>
      </c>
      <c r="P77" s="63">
        <v>20713.89</v>
      </c>
      <c r="Q77" s="63">
        <v>6173.73</v>
      </c>
      <c r="R77" s="69"/>
      <c r="S77" s="69"/>
      <c r="T77" s="70">
        <f t="shared" si="28"/>
        <v>0.775034797054598</v>
      </c>
      <c r="U77" s="70">
        <f t="shared" si="29"/>
        <v>0.860056595823871</v>
      </c>
      <c r="V77" s="70">
        <f t="shared" si="30"/>
        <v>0.704577088231452</v>
      </c>
      <c r="W77" s="70">
        <f t="shared" si="31"/>
        <v>0.807365381455215</v>
      </c>
      <c r="X77" s="73"/>
      <c r="Y77" s="81"/>
      <c r="Z77" s="82"/>
      <c r="AA77" s="83">
        <v>5568</v>
      </c>
      <c r="AB77" s="83">
        <f t="shared" si="32"/>
        <v>16704</v>
      </c>
      <c r="AC77" s="50">
        <v>1574.18496</v>
      </c>
      <c r="AD77" s="50">
        <f t="shared" si="33"/>
        <v>4722.55488</v>
      </c>
      <c r="AE77" s="84">
        <v>0.28272</v>
      </c>
      <c r="AF77" s="85">
        <v>12150.71</v>
      </c>
      <c r="AG77" s="85">
        <v>4427.99</v>
      </c>
      <c r="AH77" s="88">
        <f t="shared" si="34"/>
        <v>0.727413194444444</v>
      </c>
      <c r="AI77" s="88">
        <f t="shared" si="35"/>
        <v>0.937625948774575</v>
      </c>
      <c r="AJ77" s="89"/>
    </row>
    <row r="78" spans="1:36">
      <c r="A78" s="49">
        <v>76</v>
      </c>
      <c r="B78" s="50">
        <v>570</v>
      </c>
      <c r="C78" s="51" t="s">
        <v>121</v>
      </c>
      <c r="D78" s="50" t="s">
        <v>51</v>
      </c>
      <c r="E78" s="52" t="s">
        <v>39</v>
      </c>
      <c r="F78" s="53">
        <v>5900</v>
      </c>
      <c r="G78" s="54">
        <f t="shared" si="24"/>
        <v>23600</v>
      </c>
      <c r="H78" s="54">
        <v>1742.18346666666</v>
      </c>
      <c r="I78" s="54">
        <f t="shared" si="25"/>
        <v>6968.73386666664</v>
      </c>
      <c r="J78" s="60">
        <v>0.295285333333333</v>
      </c>
      <c r="K78" s="61">
        <v>6490</v>
      </c>
      <c r="L78" s="61">
        <f t="shared" si="26"/>
        <v>25960</v>
      </c>
      <c r="M78" s="61">
        <v>1855.88386133334</v>
      </c>
      <c r="N78" s="61">
        <f t="shared" si="27"/>
        <v>7423.53544533336</v>
      </c>
      <c r="O78" s="62">
        <v>0.285960533333334</v>
      </c>
      <c r="P78" s="63">
        <v>18279.28</v>
      </c>
      <c r="Q78" s="63">
        <v>5287.78</v>
      </c>
      <c r="R78" s="69"/>
      <c r="S78" s="69"/>
      <c r="T78" s="70">
        <f t="shared" si="28"/>
        <v>0.774545762711864</v>
      </c>
      <c r="U78" s="70">
        <f t="shared" si="29"/>
        <v>0.758786330655113</v>
      </c>
      <c r="V78" s="70">
        <f t="shared" si="30"/>
        <v>0.70413251155624</v>
      </c>
      <c r="W78" s="70">
        <f t="shared" si="31"/>
        <v>0.712299421069518</v>
      </c>
      <c r="X78" s="73"/>
      <c r="Y78" s="81"/>
      <c r="Z78" s="82"/>
      <c r="AA78" s="83">
        <v>4720</v>
      </c>
      <c r="AB78" s="83">
        <f t="shared" si="32"/>
        <v>14160</v>
      </c>
      <c r="AC78" s="50">
        <v>1467.10186666667</v>
      </c>
      <c r="AD78" s="50">
        <f t="shared" si="33"/>
        <v>4401.30560000001</v>
      </c>
      <c r="AE78" s="84">
        <v>0.310826666666667</v>
      </c>
      <c r="AF78" s="85">
        <v>11564.75</v>
      </c>
      <c r="AG78" s="85">
        <v>3877.19</v>
      </c>
      <c r="AH78" s="88">
        <f t="shared" si="34"/>
        <v>0.816719632768362</v>
      </c>
      <c r="AI78" s="88">
        <f t="shared" si="35"/>
        <v>0.880918153013504</v>
      </c>
      <c r="AJ78" s="89"/>
    </row>
    <row r="79" spans="1:36">
      <c r="A79" s="49">
        <v>77</v>
      </c>
      <c r="B79" s="50">
        <v>337</v>
      </c>
      <c r="C79" s="51" t="s">
        <v>122</v>
      </c>
      <c r="D79" s="50" t="s">
        <v>42</v>
      </c>
      <c r="E79" s="52" t="s">
        <v>53</v>
      </c>
      <c r="F79" s="53">
        <v>33000</v>
      </c>
      <c r="G79" s="54">
        <f t="shared" si="24"/>
        <v>132000</v>
      </c>
      <c r="H79" s="54">
        <v>8215.37200000001</v>
      </c>
      <c r="I79" s="54">
        <f t="shared" si="25"/>
        <v>32861.488</v>
      </c>
      <c r="J79" s="60">
        <v>0.248950666666667</v>
      </c>
      <c r="K79" s="61">
        <v>36300</v>
      </c>
      <c r="L79" s="61">
        <f t="shared" si="26"/>
        <v>145200</v>
      </c>
      <c r="M79" s="61">
        <v>8751.53312000001</v>
      </c>
      <c r="N79" s="61">
        <f t="shared" si="27"/>
        <v>35006.13248</v>
      </c>
      <c r="O79" s="62">
        <v>0.241089066666667</v>
      </c>
      <c r="P79" s="63">
        <v>102089.01</v>
      </c>
      <c r="Q79" s="63">
        <v>25718.69</v>
      </c>
      <c r="R79" s="69"/>
      <c r="S79" s="69"/>
      <c r="T79" s="70">
        <f t="shared" si="28"/>
        <v>0.773401590909091</v>
      </c>
      <c r="U79" s="70">
        <f t="shared" si="29"/>
        <v>0.782639240195087</v>
      </c>
      <c r="V79" s="70">
        <f t="shared" si="30"/>
        <v>0.703092355371901</v>
      </c>
      <c r="W79" s="70">
        <f t="shared" si="31"/>
        <v>0.734690986349143</v>
      </c>
      <c r="X79" s="73"/>
      <c r="Y79" s="81"/>
      <c r="Z79" s="82"/>
      <c r="AA79" s="83">
        <v>27500</v>
      </c>
      <c r="AB79" s="83">
        <f t="shared" si="32"/>
        <v>82500</v>
      </c>
      <c r="AC79" s="50">
        <v>7206.46666666667</v>
      </c>
      <c r="AD79" s="50">
        <f t="shared" si="33"/>
        <v>21619.4</v>
      </c>
      <c r="AE79" s="84">
        <v>0.262053333333333</v>
      </c>
      <c r="AF79" s="85">
        <v>92482.46</v>
      </c>
      <c r="AG79" s="85">
        <v>16668.61</v>
      </c>
      <c r="AH79" s="89">
        <f t="shared" si="34"/>
        <v>1.12099951515152</v>
      </c>
      <c r="AI79" s="88">
        <f t="shared" si="35"/>
        <v>0.77100243299999</v>
      </c>
      <c r="AJ79" s="89"/>
    </row>
    <row r="80" spans="1:36">
      <c r="A80" s="49">
        <v>78</v>
      </c>
      <c r="B80" s="50">
        <v>106485</v>
      </c>
      <c r="C80" s="51" t="s">
        <v>123</v>
      </c>
      <c r="D80" s="50" t="s">
        <v>38</v>
      </c>
      <c r="E80" s="52" t="s">
        <v>29</v>
      </c>
      <c r="F80" s="53">
        <v>7500</v>
      </c>
      <c r="G80" s="54">
        <f t="shared" si="24"/>
        <v>30000</v>
      </c>
      <c r="H80" s="54">
        <v>1824.4275</v>
      </c>
      <c r="I80" s="54">
        <f t="shared" si="25"/>
        <v>7297.71</v>
      </c>
      <c r="J80" s="60">
        <v>0.243257</v>
      </c>
      <c r="K80" s="61">
        <v>8250</v>
      </c>
      <c r="L80" s="61">
        <f t="shared" si="26"/>
        <v>33000</v>
      </c>
      <c r="M80" s="61">
        <v>1943.4954</v>
      </c>
      <c r="N80" s="61">
        <f t="shared" si="27"/>
        <v>7773.9816</v>
      </c>
      <c r="O80" s="62">
        <v>0.2355752</v>
      </c>
      <c r="P80" s="63">
        <v>23174.54</v>
      </c>
      <c r="Q80" s="63">
        <v>6047.37</v>
      </c>
      <c r="R80" s="69"/>
      <c r="S80" s="69"/>
      <c r="T80" s="70">
        <f t="shared" si="28"/>
        <v>0.772484666666667</v>
      </c>
      <c r="U80" s="70">
        <f t="shared" si="29"/>
        <v>0.828666800955368</v>
      </c>
      <c r="V80" s="70">
        <f t="shared" si="30"/>
        <v>0.702258787878788</v>
      </c>
      <c r="W80" s="70">
        <f t="shared" si="31"/>
        <v>0.777898676786166</v>
      </c>
      <c r="X80" s="73"/>
      <c r="Y80" s="81"/>
      <c r="Z80" s="82"/>
      <c r="AA80" s="83">
        <v>6250</v>
      </c>
      <c r="AB80" s="83">
        <f t="shared" si="32"/>
        <v>18750</v>
      </c>
      <c r="AC80" s="50">
        <v>1600.375</v>
      </c>
      <c r="AD80" s="50">
        <f t="shared" si="33"/>
        <v>4801.125</v>
      </c>
      <c r="AE80" s="84">
        <v>0.25606</v>
      </c>
      <c r="AF80" s="85">
        <v>12132.11</v>
      </c>
      <c r="AG80" s="85">
        <v>3699.66</v>
      </c>
      <c r="AH80" s="88">
        <f t="shared" si="34"/>
        <v>0.647045866666667</v>
      </c>
      <c r="AI80" s="88">
        <f t="shared" si="35"/>
        <v>0.77058189486839</v>
      </c>
      <c r="AJ80" s="89"/>
    </row>
    <row r="81" spans="1:36">
      <c r="A81" s="49">
        <v>79</v>
      </c>
      <c r="B81" s="50">
        <v>103639</v>
      </c>
      <c r="C81" s="51" t="s">
        <v>124</v>
      </c>
      <c r="D81" s="50" t="s">
        <v>35</v>
      </c>
      <c r="E81" s="52" t="s">
        <v>47</v>
      </c>
      <c r="F81" s="53">
        <v>7238.4</v>
      </c>
      <c r="G81" s="54">
        <f t="shared" si="24"/>
        <v>28953.6</v>
      </c>
      <c r="H81" s="54">
        <v>2274.5332896</v>
      </c>
      <c r="I81" s="54">
        <f t="shared" si="25"/>
        <v>9098.1331584</v>
      </c>
      <c r="J81" s="60">
        <v>0.3142315</v>
      </c>
      <c r="K81" s="61">
        <v>7962.24</v>
      </c>
      <c r="L81" s="61">
        <f t="shared" si="26"/>
        <v>31848.96</v>
      </c>
      <c r="M81" s="61">
        <v>2422.976514816</v>
      </c>
      <c r="N81" s="61">
        <f t="shared" si="27"/>
        <v>9691.906059264</v>
      </c>
      <c r="O81" s="62">
        <v>0.3043084</v>
      </c>
      <c r="P81" s="63">
        <v>22235.82</v>
      </c>
      <c r="Q81" s="63">
        <v>6520.7</v>
      </c>
      <c r="R81" s="69"/>
      <c r="S81" s="69"/>
      <c r="T81" s="70">
        <f t="shared" si="28"/>
        <v>0.767981183687003</v>
      </c>
      <c r="U81" s="70">
        <f t="shared" si="29"/>
        <v>0.716707470255</v>
      </c>
      <c r="V81" s="70">
        <f t="shared" si="30"/>
        <v>0.69816471244273</v>
      </c>
      <c r="W81" s="70">
        <f t="shared" si="31"/>
        <v>0.672798514567441</v>
      </c>
      <c r="X81" s="73"/>
      <c r="Y81" s="81"/>
      <c r="Z81" s="82"/>
      <c r="AA81" s="83">
        <v>6032</v>
      </c>
      <c r="AB81" s="83">
        <f t="shared" si="32"/>
        <v>18096</v>
      </c>
      <c r="AC81" s="50">
        <v>1995.20464</v>
      </c>
      <c r="AD81" s="50">
        <f t="shared" si="33"/>
        <v>5985.61392</v>
      </c>
      <c r="AE81" s="84">
        <v>0.33077</v>
      </c>
      <c r="AF81" s="85">
        <v>14200.1</v>
      </c>
      <c r="AG81" s="85">
        <v>4522.07</v>
      </c>
      <c r="AH81" s="88">
        <f t="shared" si="34"/>
        <v>0.784709328028294</v>
      </c>
      <c r="AI81" s="88">
        <f t="shared" si="35"/>
        <v>0.755489756011527</v>
      </c>
      <c r="AJ81" s="89"/>
    </row>
    <row r="82" spans="1:36">
      <c r="A82" s="49">
        <v>80</v>
      </c>
      <c r="B82" s="50">
        <v>511</v>
      </c>
      <c r="C82" s="51" t="s">
        <v>125</v>
      </c>
      <c r="D82" s="50" t="s">
        <v>42</v>
      </c>
      <c r="E82" s="52" t="s">
        <v>36</v>
      </c>
      <c r="F82" s="53">
        <v>11136</v>
      </c>
      <c r="G82" s="54">
        <f t="shared" si="24"/>
        <v>44544</v>
      </c>
      <c r="H82" s="54">
        <v>3454.46144</v>
      </c>
      <c r="I82" s="54">
        <f t="shared" si="25"/>
        <v>13817.84576</v>
      </c>
      <c r="J82" s="60">
        <v>0.310206666666667</v>
      </c>
      <c r="K82" s="61">
        <v>12249.6</v>
      </c>
      <c r="L82" s="61">
        <f t="shared" si="26"/>
        <v>48998.4</v>
      </c>
      <c r="M82" s="61">
        <v>3679.9105024</v>
      </c>
      <c r="N82" s="61">
        <f t="shared" si="27"/>
        <v>14719.6420096</v>
      </c>
      <c r="O82" s="62">
        <v>0.300410666666666</v>
      </c>
      <c r="P82" s="63">
        <v>34183.89</v>
      </c>
      <c r="Q82" s="63">
        <v>10741.54</v>
      </c>
      <c r="R82" s="69"/>
      <c r="S82" s="69"/>
      <c r="T82" s="70">
        <f t="shared" si="28"/>
        <v>0.767418507543103</v>
      </c>
      <c r="U82" s="70">
        <f t="shared" si="29"/>
        <v>0.777367195043868</v>
      </c>
      <c r="V82" s="70">
        <f t="shared" si="30"/>
        <v>0.697653188675549</v>
      </c>
      <c r="W82" s="70">
        <f t="shared" si="31"/>
        <v>0.729741932106398</v>
      </c>
      <c r="X82" s="73"/>
      <c r="Y82" s="81"/>
      <c r="Z82" s="82"/>
      <c r="AA82" s="83">
        <v>9280</v>
      </c>
      <c r="AB82" s="83">
        <f t="shared" si="32"/>
        <v>27840</v>
      </c>
      <c r="AC82" s="50">
        <v>3030.22933333333</v>
      </c>
      <c r="AD82" s="50">
        <f t="shared" si="33"/>
        <v>9090.68799999999</v>
      </c>
      <c r="AE82" s="84">
        <v>0.326533333333333</v>
      </c>
      <c r="AF82" s="85">
        <v>26420.87</v>
      </c>
      <c r="AG82" s="85">
        <v>7628.94</v>
      </c>
      <c r="AH82" s="88">
        <f t="shared" si="34"/>
        <v>0.949025502873563</v>
      </c>
      <c r="AI82" s="88">
        <f t="shared" si="35"/>
        <v>0.839203809436646</v>
      </c>
      <c r="AJ82" s="89"/>
    </row>
    <row r="83" spans="1:36">
      <c r="A83" s="49">
        <v>81</v>
      </c>
      <c r="B83" s="50">
        <v>754</v>
      </c>
      <c r="C83" s="51" t="s">
        <v>126</v>
      </c>
      <c r="D83" s="50" t="s">
        <v>101</v>
      </c>
      <c r="E83" s="52" t="s">
        <v>39</v>
      </c>
      <c r="F83" s="53">
        <v>5650</v>
      </c>
      <c r="G83" s="54">
        <f t="shared" si="24"/>
        <v>22600</v>
      </c>
      <c r="H83" s="54">
        <v>1608.46083333333</v>
      </c>
      <c r="I83" s="54">
        <f t="shared" si="25"/>
        <v>6433.84333333332</v>
      </c>
      <c r="J83" s="60">
        <v>0.284683333333333</v>
      </c>
      <c r="K83" s="61">
        <v>6215</v>
      </c>
      <c r="L83" s="61">
        <f t="shared" si="26"/>
        <v>24860</v>
      </c>
      <c r="M83" s="61">
        <v>1713.43406666666</v>
      </c>
      <c r="N83" s="61">
        <f t="shared" si="27"/>
        <v>6853.73626666664</v>
      </c>
      <c r="O83" s="62">
        <v>0.275693333333333</v>
      </c>
      <c r="P83" s="63">
        <v>17296.46</v>
      </c>
      <c r="Q83" s="63">
        <v>5113.81</v>
      </c>
      <c r="R83" s="69"/>
      <c r="S83" s="69"/>
      <c r="T83" s="70">
        <f t="shared" si="28"/>
        <v>0.765330088495575</v>
      </c>
      <c r="U83" s="70">
        <f t="shared" si="29"/>
        <v>0.794829736295518</v>
      </c>
      <c r="V83" s="70">
        <f t="shared" si="30"/>
        <v>0.695754625905068</v>
      </c>
      <c r="W83" s="70">
        <f t="shared" si="31"/>
        <v>0.746134633874253</v>
      </c>
      <c r="X83" s="73"/>
      <c r="Y83" s="81"/>
      <c r="Z83" s="82"/>
      <c r="AA83" s="83">
        <v>4520</v>
      </c>
      <c r="AB83" s="83">
        <f t="shared" si="32"/>
        <v>13560</v>
      </c>
      <c r="AC83" s="50">
        <v>1354.49333333333</v>
      </c>
      <c r="AD83" s="50">
        <f t="shared" si="33"/>
        <v>4063.47999999999</v>
      </c>
      <c r="AE83" s="84">
        <v>0.299666666666667</v>
      </c>
      <c r="AF83" s="85">
        <v>9232.79</v>
      </c>
      <c r="AG83" s="85">
        <v>2933.3</v>
      </c>
      <c r="AH83" s="88">
        <f t="shared" si="34"/>
        <v>0.680884218289086</v>
      </c>
      <c r="AI83" s="88">
        <f t="shared" si="35"/>
        <v>0.721868939923417</v>
      </c>
      <c r="AJ83" s="89"/>
    </row>
    <row r="84" spans="1:36">
      <c r="A84" s="49">
        <v>82</v>
      </c>
      <c r="B84" s="50">
        <v>726</v>
      </c>
      <c r="C84" s="51" t="s">
        <v>127</v>
      </c>
      <c r="D84" s="50" t="s">
        <v>44</v>
      </c>
      <c r="E84" s="52" t="s">
        <v>29</v>
      </c>
      <c r="F84" s="53">
        <v>8949.6</v>
      </c>
      <c r="G84" s="54">
        <f t="shared" si="24"/>
        <v>35798.4</v>
      </c>
      <c r="H84" s="54">
        <v>2510.9027592</v>
      </c>
      <c r="I84" s="54">
        <f t="shared" si="25"/>
        <v>10043.6110368</v>
      </c>
      <c r="J84" s="60">
        <v>0.280560333333333</v>
      </c>
      <c r="K84" s="61">
        <v>9844.56</v>
      </c>
      <c r="L84" s="61">
        <f t="shared" si="26"/>
        <v>39378.24</v>
      </c>
      <c r="M84" s="61">
        <v>2674.772202432</v>
      </c>
      <c r="N84" s="61">
        <f t="shared" si="27"/>
        <v>10699.088809728</v>
      </c>
      <c r="O84" s="62">
        <v>0.271700533333333</v>
      </c>
      <c r="P84" s="63">
        <v>27383.38</v>
      </c>
      <c r="Q84" s="63">
        <v>8421.61</v>
      </c>
      <c r="R84" s="69"/>
      <c r="S84" s="69"/>
      <c r="T84" s="70">
        <f t="shared" si="28"/>
        <v>0.764933069634397</v>
      </c>
      <c r="U84" s="70">
        <f t="shared" si="29"/>
        <v>0.838504196263978</v>
      </c>
      <c r="V84" s="70">
        <f t="shared" si="30"/>
        <v>0.695393699667634</v>
      </c>
      <c r="W84" s="70">
        <f t="shared" si="31"/>
        <v>0.787133385820928</v>
      </c>
      <c r="X84" s="73"/>
      <c r="Y84" s="81"/>
      <c r="Z84" s="82"/>
      <c r="AA84" s="83">
        <v>7458</v>
      </c>
      <c r="AB84" s="83">
        <f t="shared" si="32"/>
        <v>22374</v>
      </c>
      <c r="AC84" s="50">
        <v>2202.54628</v>
      </c>
      <c r="AD84" s="50">
        <f t="shared" si="33"/>
        <v>6607.63884</v>
      </c>
      <c r="AE84" s="84">
        <v>0.295326666666667</v>
      </c>
      <c r="AF84" s="85">
        <v>19158.79</v>
      </c>
      <c r="AG84" s="85">
        <v>5525.92</v>
      </c>
      <c r="AH84" s="88">
        <f t="shared" si="34"/>
        <v>0.856297041208546</v>
      </c>
      <c r="AI84" s="88">
        <f t="shared" si="35"/>
        <v>0.836292680911719</v>
      </c>
      <c r="AJ84" s="89"/>
    </row>
    <row r="85" spans="1:36">
      <c r="A85" s="49">
        <v>83</v>
      </c>
      <c r="B85" s="50">
        <v>102934</v>
      </c>
      <c r="C85" s="51" t="s">
        <v>128</v>
      </c>
      <c r="D85" s="50" t="s">
        <v>44</v>
      </c>
      <c r="E85" s="52" t="s">
        <v>36</v>
      </c>
      <c r="F85" s="53">
        <v>10712.4</v>
      </c>
      <c r="G85" s="54">
        <f t="shared" si="24"/>
        <v>42849.6</v>
      </c>
      <c r="H85" s="54">
        <v>2891.90165</v>
      </c>
      <c r="I85" s="54">
        <f t="shared" si="25"/>
        <v>11567.6066</v>
      </c>
      <c r="J85" s="60">
        <v>0.269958333333333</v>
      </c>
      <c r="K85" s="61">
        <v>11783.64</v>
      </c>
      <c r="L85" s="61">
        <f t="shared" si="26"/>
        <v>47134.56</v>
      </c>
      <c r="M85" s="61">
        <v>3080.636284</v>
      </c>
      <c r="N85" s="61">
        <f t="shared" si="27"/>
        <v>12322.545136</v>
      </c>
      <c r="O85" s="62">
        <v>0.261433333333333</v>
      </c>
      <c r="P85" s="63">
        <v>32773.86</v>
      </c>
      <c r="Q85" s="63">
        <v>9277.19</v>
      </c>
      <c r="R85" s="69"/>
      <c r="S85" s="69"/>
      <c r="T85" s="70">
        <f t="shared" si="28"/>
        <v>0.764858015010642</v>
      </c>
      <c r="U85" s="70">
        <f t="shared" si="29"/>
        <v>0.801997363914502</v>
      </c>
      <c r="V85" s="70">
        <f t="shared" si="30"/>
        <v>0.695325468191493</v>
      </c>
      <c r="W85" s="70">
        <f t="shared" si="31"/>
        <v>0.752863138062033</v>
      </c>
      <c r="X85" s="73"/>
      <c r="Y85" s="81"/>
      <c r="Z85" s="82"/>
      <c r="AA85" s="83">
        <v>8927</v>
      </c>
      <c r="AB85" s="83">
        <f t="shared" si="32"/>
        <v>26781</v>
      </c>
      <c r="AC85" s="50">
        <v>2536.75583333333</v>
      </c>
      <c r="AD85" s="50">
        <f t="shared" si="33"/>
        <v>7610.26749999999</v>
      </c>
      <c r="AE85" s="84">
        <v>0.284166666666667</v>
      </c>
      <c r="AF85" s="85">
        <v>18579.56</v>
      </c>
      <c r="AG85" s="85">
        <v>5501.36</v>
      </c>
      <c r="AH85" s="88">
        <f t="shared" si="34"/>
        <v>0.693759008252119</v>
      </c>
      <c r="AI85" s="88">
        <f t="shared" si="35"/>
        <v>0.722886547680487</v>
      </c>
      <c r="AJ85" s="89"/>
    </row>
    <row r="86" spans="1:36">
      <c r="A86" s="49">
        <v>84</v>
      </c>
      <c r="B86" s="50">
        <v>111400</v>
      </c>
      <c r="C86" s="51" t="s">
        <v>129</v>
      </c>
      <c r="D86" s="50" t="s">
        <v>49</v>
      </c>
      <c r="E86" s="52" t="s">
        <v>36</v>
      </c>
      <c r="F86" s="53">
        <v>12000</v>
      </c>
      <c r="G86" s="54">
        <f t="shared" si="24"/>
        <v>48000</v>
      </c>
      <c r="H86" s="54">
        <v>2492.648</v>
      </c>
      <c r="I86" s="54">
        <f t="shared" si="25"/>
        <v>9970.592</v>
      </c>
      <c r="J86" s="60">
        <v>0.207720666666667</v>
      </c>
      <c r="K86" s="61">
        <v>13200</v>
      </c>
      <c r="L86" s="61">
        <f t="shared" si="26"/>
        <v>52800</v>
      </c>
      <c r="M86" s="61">
        <v>2655.32608</v>
      </c>
      <c r="N86" s="61">
        <f t="shared" si="27"/>
        <v>10621.30432</v>
      </c>
      <c r="O86" s="62">
        <v>0.201161066666666</v>
      </c>
      <c r="P86" s="63">
        <v>36396.97</v>
      </c>
      <c r="Q86" s="63">
        <v>10221.65</v>
      </c>
      <c r="R86" s="69"/>
      <c r="S86" s="69"/>
      <c r="T86" s="70">
        <f t="shared" si="28"/>
        <v>0.758270208333333</v>
      </c>
      <c r="U86" s="70">
        <f t="shared" si="29"/>
        <v>1.02517984889964</v>
      </c>
      <c r="V86" s="70">
        <f t="shared" si="30"/>
        <v>0.689336553030303</v>
      </c>
      <c r="W86" s="70">
        <f t="shared" si="31"/>
        <v>0.962372387801049</v>
      </c>
      <c r="X86" s="73"/>
      <c r="Y86" s="81"/>
      <c r="Z86" s="82"/>
      <c r="AA86" s="83">
        <v>10000</v>
      </c>
      <c r="AB86" s="83">
        <f t="shared" si="32"/>
        <v>30000</v>
      </c>
      <c r="AC86" s="50">
        <v>2186.53333333333</v>
      </c>
      <c r="AD86" s="50">
        <f t="shared" si="33"/>
        <v>6559.59999999999</v>
      </c>
      <c r="AE86" s="84">
        <v>0.218653333333333</v>
      </c>
      <c r="AF86" s="85">
        <v>18303.18</v>
      </c>
      <c r="AG86" s="85">
        <v>3901.9</v>
      </c>
      <c r="AH86" s="88">
        <f t="shared" si="34"/>
        <v>0.610106</v>
      </c>
      <c r="AI86" s="88">
        <f t="shared" si="35"/>
        <v>0.59483809988414</v>
      </c>
      <c r="AJ86" s="89"/>
    </row>
    <row r="87" spans="1:36">
      <c r="A87" s="49">
        <v>85</v>
      </c>
      <c r="B87" s="50">
        <v>118758</v>
      </c>
      <c r="C87" s="51" t="s">
        <v>130</v>
      </c>
      <c r="D87" s="50" t="s">
        <v>42</v>
      </c>
      <c r="E87" s="52" t="s">
        <v>68</v>
      </c>
      <c r="F87" s="53">
        <v>3906.25</v>
      </c>
      <c r="G87" s="54">
        <f t="shared" si="24"/>
        <v>15625</v>
      </c>
      <c r="H87" s="54">
        <v>1095.171875</v>
      </c>
      <c r="I87" s="54">
        <f t="shared" si="25"/>
        <v>4380.6875</v>
      </c>
      <c r="J87" s="60">
        <v>0.280364</v>
      </c>
      <c r="K87" s="61">
        <v>4296.875</v>
      </c>
      <c r="L87" s="61">
        <f t="shared" si="26"/>
        <v>17187.5</v>
      </c>
      <c r="M87" s="61">
        <v>1166.64625</v>
      </c>
      <c r="N87" s="61">
        <f t="shared" si="27"/>
        <v>4666.585</v>
      </c>
      <c r="O87" s="62">
        <v>0.2715104</v>
      </c>
      <c r="P87" s="63">
        <v>11801.82</v>
      </c>
      <c r="Q87" s="63">
        <v>2211.01</v>
      </c>
      <c r="R87" s="69"/>
      <c r="S87" s="69"/>
      <c r="T87" s="70">
        <f t="shared" si="28"/>
        <v>0.75531648</v>
      </c>
      <c r="U87" s="70">
        <f t="shared" si="29"/>
        <v>0.504717581429856</v>
      </c>
      <c r="V87" s="70">
        <f t="shared" si="30"/>
        <v>0.686651345454545</v>
      </c>
      <c r="W87" s="70">
        <f t="shared" si="31"/>
        <v>0.473796148575457</v>
      </c>
      <c r="X87" s="73"/>
      <c r="Y87" s="81"/>
      <c r="Z87" s="82"/>
      <c r="AA87" s="83">
        <v>3125</v>
      </c>
      <c r="AB87" s="83">
        <f t="shared" si="32"/>
        <v>9375</v>
      </c>
      <c r="AC87" s="50">
        <v>922.25</v>
      </c>
      <c r="AD87" s="50">
        <f t="shared" si="33"/>
        <v>2766.75</v>
      </c>
      <c r="AE87" s="84">
        <v>0.29512</v>
      </c>
      <c r="AF87" s="85">
        <v>8253.12</v>
      </c>
      <c r="AG87" s="85">
        <v>2314.7</v>
      </c>
      <c r="AH87" s="88">
        <f t="shared" si="34"/>
        <v>0.8803328</v>
      </c>
      <c r="AI87" s="88">
        <f t="shared" si="35"/>
        <v>0.836613355019427</v>
      </c>
      <c r="AJ87" s="89"/>
    </row>
    <row r="88" spans="1:36">
      <c r="A88" s="49">
        <v>86</v>
      </c>
      <c r="B88" s="50">
        <v>572</v>
      </c>
      <c r="C88" s="51" t="s">
        <v>131</v>
      </c>
      <c r="D88" s="50" t="s">
        <v>42</v>
      </c>
      <c r="E88" s="52" t="s">
        <v>47</v>
      </c>
      <c r="F88" s="53">
        <v>8073.6</v>
      </c>
      <c r="G88" s="54">
        <f t="shared" si="24"/>
        <v>32294.4</v>
      </c>
      <c r="H88" s="54">
        <v>2193.0090928</v>
      </c>
      <c r="I88" s="54">
        <f t="shared" si="25"/>
        <v>8772.0363712</v>
      </c>
      <c r="J88" s="60">
        <v>0.271627166666667</v>
      </c>
      <c r="K88" s="61">
        <v>8880.96</v>
      </c>
      <c r="L88" s="61">
        <f t="shared" si="26"/>
        <v>35523.84</v>
      </c>
      <c r="M88" s="61">
        <v>2336.131791488</v>
      </c>
      <c r="N88" s="61">
        <f t="shared" si="27"/>
        <v>9344.527165952</v>
      </c>
      <c r="O88" s="62">
        <v>0.263049466666667</v>
      </c>
      <c r="P88" s="63">
        <v>24350.9</v>
      </c>
      <c r="Q88" s="63">
        <v>6826.14</v>
      </c>
      <c r="R88" s="69"/>
      <c r="S88" s="69"/>
      <c r="T88" s="70">
        <f t="shared" si="28"/>
        <v>0.754028562227507</v>
      </c>
      <c r="U88" s="70">
        <f t="shared" si="29"/>
        <v>0.778170508094484</v>
      </c>
      <c r="V88" s="70">
        <f t="shared" si="30"/>
        <v>0.685480511115915</v>
      </c>
      <c r="W88" s="70">
        <f t="shared" si="31"/>
        <v>0.73049603032585</v>
      </c>
      <c r="X88" s="73"/>
      <c r="Y88" s="81"/>
      <c r="Z88" s="82"/>
      <c r="AA88" s="83">
        <v>6728</v>
      </c>
      <c r="AB88" s="83">
        <f t="shared" si="32"/>
        <v>20184</v>
      </c>
      <c r="AC88" s="50">
        <v>1923.69218666667</v>
      </c>
      <c r="AD88" s="50">
        <f t="shared" si="33"/>
        <v>5771.07656000001</v>
      </c>
      <c r="AE88" s="84">
        <v>0.285923333333333</v>
      </c>
      <c r="AF88" s="85">
        <v>12696.5</v>
      </c>
      <c r="AG88" s="85">
        <v>3727.61</v>
      </c>
      <c r="AH88" s="88">
        <f t="shared" si="34"/>
        <v>0.629037851763773</v>
      </c>
      <c r="AI88" s="88">
        <f t="shared" si="35"/>
        <v>0.645912415343177</v>
      </c>
      <c r="AJ88" s="89"/>
    </row>
    <row r="89" spans="1:36">
      <c r="A89" s="49">
        <v>87</v>
      </c>
      <c r="B89" s="50">
        <v>339</v>
      </c>
      <c r="C89" s="51" t="s">
        <v>132</v>
      </c>
      <c r="D89" s="50" t="s">
        <v>28</v>
      </c>
      <c r="E89" s="52" t="s">
        <v>39</v>
      </c>
      <c r="F89" s="53">
        <v>5605</v>
      </c>
      <c r="G89" s="54">
        <f t="shared" si="24"/>
        <v>22420</v>
      </c>
      <c r="H89" s="54">
        <v>1587.39672083333</v>
      </c>
      <c r="I89" s="54">
        <f t="shared" si="25"/>
        <v>6349.58688333332</v>
      </c>
      <c r="J89" s="60">
        <v>0.283210833333333</v>
      </c>
      <c r="K89" s="61">
        <v>6165.5</v>
      </c>
      <c r="L89" s="61">
        <f t="shared" si="26"/>
        <v>24662</v>
      </c>
      <c r="M89" s="61">
        <v>1690.99524366666</v>
      </c>
      <c r="N89" s="61">
        <f t="shared" si="27"/>
        <v>6763.98097466664</v>
      </c>
      <c r="O89" s="62">
        <v>0.274267333333333</v>
      </c>
      <c r="P89" s="63">
        <v>16883.34</v>
      </c>
      <c r="Q89" s="63">
        <v>4982.94</v>
      </c>
      <c r="R89" s="69"/>
      <c r="S89" s="69"/>
      <c r="T89" s="70">
        <f t="shared" si="28"/>
        <v>0.753048171275647</v>
      </c>
      <c r="U89" s="70">
        <f t="shared" si="29"/>
        <v>0.784766015735519</v>
      </c>
      <c r="V89" s="70">
        <f t="shared" si="30"/>
        <v>0.684589246614224</v>
      </c>
      <c r="W89" s="70">
        <f t="shared" si="31"/>
        <v>0.736687465364372</v>
      </c>
      <c r="X89" s="73"/>
      <c r="Y89" s="81"/>
      <c r="Z89" s="82"/>
      <c r="AA89" s="83">
        <v>4484</v>
      </c>
      <c r="AB89" s="83">
        <f t="shared" si="32"/>
        <v>13452</v>
      </c>
      <c r="AC89" s="50">
        <v>1336.75513333333</v>
      </c>
      <c r="AD89" s="50">
        <f t="shared" si="33"/>
        <v>4010.26539999999</v>
      </c>
      <c r="AE89" s="84">
        <v>0.298116666666667</v>
      </c>
      <c r="AF89" s="85">
        <v>9844.47</v>
      </c>
      <c r="AG89" s="85">
        <v>2743.97</v>
      </c>
      <c r="AH89" s="88">
        <f t="shared" si="34"/>
        <v>0.731822033898305</v>
      </c>
      <c r="AI89" s="88">
        <f t="shared" si="35"/>
        <v>0.684236509633504</v>
      </c>
      <c r="AJ89" s="89"/>
    </row>
    <row r="90" spans="1:36">
      <c r="A90" s="49">
        <v>88</v>
      </c>
      <c r="B90" s="50">
        <v>594</v>
      </c>
      <c r="C90" s="51" t="s">
        <v>133</v>
      </c>
      <c r="D90" s="50" t="s">
        <v>49</v>
      </c>
      <c r="E90" s="52" t="s">
        <v>39</v>
      </c>
      <c r="F90" s="53">
        <v>6750</v>
      </c>
      <c r="G90" s="54">
        <f t="shared" si="24"/>
        <v>27000</v>
      </c>
      <c r="H90" s="54">
        <v>2118.412125</v>
      </c>
      <c r="I90" s="54">
        <f t="shared" si="25"/>
        <v>8473.6485</v>
      </c>
      <c r="J90" s="60">
        <v>0.313838833333333</v>
      </c>
      <c r="K90" s="61">
        <v>7425</v>
      </c>
      <c r="L90" s="61">
        <f t="shared" si="26"/>
        <v>29700</v>
      </c>
      <c r="M90" s="61">
        <v>2256.66639</v>
      </c>
      <c r="N90" s="61">
        <f t="shared" si="27"/>
        <v>9026.66556</v>
      </c>
      <c r="O90" s="62">
        <v>0.303928133333333</v>
      </c>
      <c r="P90" s="63">
        <v>20297.32</v>
      </c>
      <c r="Q90" s="63">
        <v>6510.29</v>
      </c>
      <c r="R90" s="69"/>
      <c r="S90" s="69"/>
      <c r="T90" s="70">
        <f t="shared" si="28"/>
        <v>0.751752592592593</v>
      </c>
      <c r="U90" s="70">
        <f t="shared" si="29"/>
        <v>0.768298330996383</v>
      </c>
      <c r="V90" s="70">
        <f t="shared" si="30"/>
        <v>0.683411447811448</v>
      </c>
      <c r="W90" s="70">
        <f t="shared" si="31"/>
        <v>0.721228670401743</v>
      </c>
      <c r="X90" s="73"/>
      <c r="Y90" s="81"/>
      <c r="Z90" s="82"/>
      <c r="AA90" s="83">
        <v>5625</v>
      </c>
      <c r="AB90" s="83">
        <f t="shared" si="32"/>
        <v>16875</v>
      </c>
      <c r="AC90" s="50">
        <v>1858.25625</v>
      </c>
      <c r="AD90" s="50">
        <f t="shared" si="33"/>
        <v>5574.76875</v>
      </c>
      <c r="AE90" s="84">
        <v>0.330356666666667</v>
      </c>
      <c r="AF90" s="85">
        <v>12046.03</v>
      </c>
      <c r="AG90" s="85">
        <v>3684.38</v>
      </c>
      <c r="AH90" s="88">
        <f t="shared" si="34"/>
        <v>0.713838814814815</v>
      </c>
      <c r="AI90" s="88">
        <f t="shared" si="35"/>
        <v>0.660902750450411</v>
      </c>
      <c r="AJ90" s="89"/>
    </row>
    <row r="91" spans="1:36">
      <c r="A91" s="49">
        <v>89</v>
      </c>
      <c r="B91" s="50">
        <v>102564</v>
      </c>
      <c r="C91" s="51" t="s">
        <v>134</v>
      </c>
      <c r="D91" s="50" t="s">
        <v>49</v>
      </c>
      <c r="E91" s="52" t="s">
        <v>39</v>
      </c>
      <c r="F91" s="53">
        <v>6300</v>
      </c>
      <c r="G91" s="54">
        <f t="shared" si="24"/>
        <v>25200</v>
      </c>
      <c r="H91" s="54">
        <v>1856.5869</v>
      </c>
      <c r="I91" s="54">
        <f t="shared" si="25"/>
        <v>7426.3476</v>
      </c>
      <c r="J91" s="60">
        <v>0.294696333333333</v>
      </c>
      <c r="K91" s="61">
        <v>6930</v>
      </c>
      <c r="L91" s="61">
        <f t="shared" si="26"/>
        <v>27720</v>
      </c>
      <c r="M91" s="61">
        <v>1977.753624</v>
      </c>
      <c r="N91" s="61">
        <f t="shared" si="27"/>
        <v>7911.014496</v>
      </c>
      <c r="O91" s="62">
        <v>0.285390133333333</v>
      </c>
      <c r="P91" s="63">
        <v>18940.28</v>
      </c>
      <c r="Q91" s="63">
        <v>5509.51</v>
      </c>
      <c r="R91" s="69"/>
      <c r="S91" s="69"/>
      <c r="T91" s="70">
        <f t="shared" si="28"/>
        <v>0.751598412698413</v>
      </c>
      <c r="U91" s="70">
        <f t="shared" si="29"/>
        <v>0.741886900096085</v>
      </c>
      <c r="V91" s="70">
        <f t="shared" si="30"/>
        <v>0.683271284271284</v>
      </c>
      <c r="W91" s="70">
        <f t="shared" si="31"/>
        <v>0.696435331117866</v>
      </c>
      <c r="X91" s="73"/>
      <c r="Y91" s="81"/>
      <c r="Z91" s="82"/>
      <c r="AA91" s="83">
        <v>5250</v>
      </c>
      <c r="AB91" s="83">
        <f t="shared" si="32"/>
        <v>15750</v>
      </c>
      <c r="AC91" s="50">
        <v>1628.585</v>
      </c>
      <c r="AD91" s="50">
        <f t="shared" si="33"/>
        <v>4885.755</v>
      </c>
      <c r="AE91" s="84">
        <v>0.310206666666667</v>
      </c>
      <c r="AF91" s="85">
        <v>12637.17</v>
      </c>
      <c r="AG91" s="85">
        <v>3896.22</v>
      </c>
      <c r="AH91" s="88">
        <f t="shared" si="34"/>
        <v>0.80236</v>
      </c>
      <c r="AI91" s="88">
        <f t="shared" si="35"/>
        <v>0.797465284280526</v>
      </c>
      <c r="AJ91" s="89"/>
    </row>
    <row r="92" spans="1:36">
      <c r="A92" s="49">
        <v>90</v>
      </c>
      <c r="B92" s="50">
        <v>743</v>
      </c>
      <c r="C92" s="51" t="s">
        <v>135</v>
      </c>
      <c r="D92" s="50" t="s">
        <v>35</v>
      </c>
      <c r="E92" s="52" t="s">
        <v>47</v>
      </c>
      <c r="F92" s="53">
        <v>6938.4</v>
      </c>
      <c r="G92" s="54">
        <f t="shared" si="24"/>
        <v>27753.6</v>
      </c>
      <c r="H92" s="54">
        <v>2179.58272</v>
      </c>
      <c r="I92" s="54">
        <f t="shared" si="25"/>
        <v>8718.33088</v>
      </c>
      <c r="J92" s="60">
        <v>0.314133333333333</v>
      </c>
      <c r="K92" s="61">
        <v>7632.24</v>
      </c>
      <c r="L92" s="61">
        <f t="shared" si="26"/>
        <v>30528.96</v>
      </c>
      <c r="M92" s="61">
        <v>2321.8291712</v>
      </c>
      <c r="N92" s="61">
        <f t="shared" si="27"/>
        <v>9287.3166848</v>
      </c>
      <c r="O92" s="62">
        <v>0.304213333333334</v>
      </c>
      <c r="P92" s="63">
        <v>20858.66</v>
      </c>
      <c r="Q92" s="63">
        <v>6746.4</v>
      </c>
      <c r="R92" s="69"/>
      <c r="S92" s="69"/>
      <c r="T92" s="70">
        <f t="shared" si="28"/>
        <v>0.751565922979361</v>
      </c>
      <c r="U92" s="70">
        <f t="shared" si="29"/>
        <v>0.773817843444822</v>
      </c>
      <c r="V92" s="70">
        <f t="shared" si="30"/>
        <v>0.683241748163056</v>
      </c>
      <c r="W92" s="70">
        <f t="shared" si="31"/>
        <v>0.72641003090176</v>
      </c>
      <c r="X92" s="73"/>
      <c r="Y92" s="81"/>
      <c r="Z92" s="82"/>
      <c r="AA92" s="83">
        <v>5782</v>
      </c>
      <c r="AB92" s="83">
        <f t="shared" si="32"/>
        <v>17346</v>
      </c>
      <c r="AC92" s="50">
        <v>1911.91466666667</v>
      </c>
      <c r="AD92" s="50">
        <f t="shared" si="33"/>
        <v>5735.74400000001</v>
      </c>
      <c r="AE92" s="84">
        <v>0.330666666666667</v>
      </c>
      <c r="AF92" s="85">
        <v>13621.84</v>
      </c>
      <c r="AG92" s="85">
        <v>4791.05</v>
      </c>
      <c r="AH92" s="88">
        <f t="shared" si="34"/>
        <v>0.785301510434682</v>
      </c>
      <c r="AI92" s="88">
        <f t="shared" si="35"/>
        <v>0.83529704254583</v>
      </c>
      <c r="AJ92" s="89"/>
    </row>
    <row r="93" spans="1:36">
      <c r="A93" s="49">
        <v>91</v>
      </c>
      <c r="B93" s="50">
        <v>727</v>
      </c>
      <c r="C93" s="51" t="s">
        <v>136</v>
      </c>
      <c r="D93" s="50" t="s">
        <v>44</v>
      </c>
      <c r="E93" s="52" t="s">
        <v>39</v>
      </c>
      <c r="F93" s="53">
        <v>5900</v>
      </c>
      <c r="G93" s="54">
        <f t="shared" si="24"/>
        <v>23600</v>
      </c>
      <c r="H93" s="54">
        <v>1814.58138333334</v>
      </c>
      <c r="I93" s="54">
        <f t="shared" si="25"/>
        <v>7258.32553333336</v>
      </c>
      <c r="J93" s="60">
        <v>0.307556166666667</v>
      </c>
      <c r="K93" s="61">
        <v>6490</v>
      </c>
      <c r="L93" s="61">
        <f t="shared" si="26"/>
        <v>25960</v>
      </c>
      <c r="M93" s="61">
        <v>1933.00669466666</v>
      </c>
      <c r="N93" s="61">
        <f t="shared" si="27"/>
        <v>7732.02677866664</v>
      </c>
      <c r="O93" s="62">
        <v>0.297843866666666</v>
      </c>
      <c r="P93" s="63">
        <v>17677.8</v>
      </c>
      <c r="Q93" s="63">
        <v>5030.3</v>
      </c>
      <c r="R93" s="69"/>
      <c r="S93" s="69"/>
      <c r="T93" s="70">
        <f t="shared" si="28"/>
        <v>0.749059322033898</v>
      </c>
      <c r="U93" s="70">
        <f t="shared" si="29"/>
        <v>0.693038632243579</v>
      </c>
      <c r="V93" s="70">
        <f t="shared" si="30"/>
        <v>0.680963020030817</v>
      </c>
      <c r="W93" s="70">
        <f t="shared" si="31"/>
        <v>0.650579743706922</v>
      </c>
      <c r="X93" s="90"/>
      <c r="Y93" s="81"/>
      <c r="Z93" s="82"/>
      <c r="AA93" s="83">
        <v>4720</v>
      </c>
      <c r="AB93" s="83">
        <f t="shared" si="32"/>
        <v>14160</v>
      </c>
      <c r="AC93" s="50">
        <v>1528.06853333333</v>
      </c>
      <c r="AD93" s="50">
        <f t="shared" si="33"/>
        <v>4584.20559999999</v>
      </c>
      <c r="AE93" s="84">
        <v>0.323743333333333</v>
      </c>
      <c r="AF93" s="85">
        <v>11916.64</v>
      </c>
      <c r="AG93" s="85">
        <v>3766.64</v>
      </c>
      <c r="AH93" s="88">
        <f t="shared" si="34"/>
        <v>0.841570621468926</v>
      </c>
      <c r="AI93" s="88">
        <f t="shared" si="35"/>
        <v>0.82165599204364</v>
      </c>
      <c r="AJ93" s="89"/>
    </row>
    <row r="94" spans="1:36">
      <c r="A94" s="49">
        <v>92</v>
      </c>
      <c r="B94" s="50">
        <v>379</v>
      </c>
      <c r="C94" s="51" t="s">
        <v>137</v>
      </c>
      <c r="D94" s="50" t="s">
        <v>44</v>
      </c>
      <c r="E94" s="52" t="s">
        <v>36</v>
      </c>
      <c r="F94" s="53">
        <v>11119.2</v>
      </c>
      <c r="G94" s="54">
        <f t="shared" si="24"/>
        <v>44476.8</v>
      </c>
      <c r="H94" s="54">
        <v>3022.4598612</v>
      </c>
      <c r="I94" s="54">
        <f t="shared" si="25"/>
        <v>12089.8394448</v>
      </c>
      <c r="J94" s="60">
        <v>0.2718235</v>
      </c>
      <c r="K94" s="61">
        <v>12231.12</v>
      </c>
      <c r="L94" s="61">
        <f t="shared" si="26"/>
        <v>48924.48</v>
      </c>
      <c r="M94" s="61">
        <v>3219.715136352</v>
      </c>
      <c r="N94" s="61">
        <f t="shared" si="27"/>
        <v>12878.860545408</v>
      </c>
      <c r="O94" s="62">
        <v>0.2632396</v>
      </c>
      <c r="P94" s="63">
        <v>33241.27</v>
      </c>
      <c r="Q94" s="63">
        <v>10878.89</v>
      </c>
      <c r="R94" s="69"/>
      <c r="S94" s="69"/>
      <c r="T94" s="70">
        <f t="shared" si="28"/>
        <v>0.747384479099216</v>
      </c>
      <c r="U94" s="70">
        <f t="shared" si="29"/>
        <v>0.899837425440679</v>
      </c>
      <c r="V94" s="70">
        <f t="shared" si="30"/>
        <v>0.679440435544742</v>
      </c>
      <c r="W94" s="70">
        <f t="shared" si="31"/>
        <v>0.844709045621191</v>
      </c>
      <c r="X94" s="90"/>
      <c r="Y94" s="81"/>
      <c r="Z94" s="82"/>
      <c r="AA94" s="83">
        <v>9266</v>
      </c>
      <c r="AB94" s="83">
        <f t="shared" si="32"/>
        <v>27798</v>
      </c>
      <c r="AC94" s="50">
        <v>2651.28058</v>
      </c>
      <c r="AD94" s="50">
        <f t="shared" si="33"/>
        <v>7953.84174</v>
      </c>
      <c r="AE94" s="84">
        <v>0.28613</v>
      </c>
      <c r="AF94" s="85">
        <v>23048.26</v>
      </c>
      <c r="AG94" s="85">
        <v>7121.58</v>
      </c>
      <c r="AH94" s="88">
        <f t="shared" si="34"/>
        <v>0.829133750629542</v>
      </c>
      <c r="AI94" s="88">
        <f t="shared" si="35"/>
        <v>0.895363552959001</v>
      </c>
      <c r="AJ94" s="89"/>
    </row>
    <row r="95" spans="1:36">
      <c r="A95" s="49">
        <v>93</v>
      </c>
      <c r="B95" s="50">
        <v>387</v>
      </c>
      <c r="C95" s="51" t="s">
        <v>138</v>
      </c>
      <c r="D95" s="50" t="s">
        <v>35</v>
      </c>
      <c r="E95" s="52" t="s">
        <v>36</v>
      </c>
      <c r="F95" s="53">
        <v>11119.2</v>
      </c>
      <c r="G95" s="54">
        <f t="shared" si="24"/>
        <v>44476.8</v>
      </c>
      <c r="H95" s="54">
        <v>2953.6931688</v>
      </c>
      <c r="I95" s="54">
        <f t="shared" si="25"/>
        <v>11814.7726752</v>
      </c>
      <c r="J95" s="60">
        <v>0.265639</v>
      </c>
      <c r="K95" s="61">
        <v>12231.12</v>
      </c>
      <c r="L95" s="61">
        <f t="shared" si="26"/>
        <v>48924.48</v>
      </c>
      <c r="M95" s="61">
        <v>3146.460512448</v>
      </c>
      <c r="N95" s="61">
        <f t="shared" si="27"/>
        <v>12585.842049792</v>
      </c>
      <c r="O95" s="62">
        <v>0.2572504</v>
      </c>
      <c r="P95" s="63">
        <v>33046.6</v>
      </c>
      <c r="Q95" s="63">
        <v>9337.92</v>
      </c>
      <c r="R95" s="69"/>
      <c r="S95" s="69"/>
      <c r="T95" s="70">
        <f t="shared" si="28"/>
        <v>0.743007590474135</v>
      </c>
      <c r="U95" s="70">
        <f t="shared" si="29"/>
        <v>0.79035968416057</v>
      </c>
      <c r="V95" s="70">
        <f t="shared" si="30"/>
        <v>0.675461445885577</v>
      </c>
      <c r="W95" s="70">
        <f t="shared" si="31"/>
        <v>0.741938438688282</v>
      </c>
      <c r="X95" s="90"/>
      <c r="Y95" s="81"/>
      <c r="Z95" s="82"/>
      <c r="AA95" s="83">
        <v>9266</v>
      </c>
      <c r="AB95" s="83">
        <f t="shared" si="32"/>
        <v>27798</v>
      </c>
      <c r="AC95" s="50">
        <v>2590.95892</v>
      </c>
      <c r="AD95" s="50">
        <f t="shared" si="33"/>
        <v>7772.87676</v>
      </c>
      <c r="AE95" s="84">
        <v>0.27962</v>
      </c>
      <c r="AF95" s="85">
        <v>20412.17</v>
      </c>
      <c r="AG95" s="85">
        <v>5444.51</v>
      </c>
      <c r="AH95" s="88">
        <f t="shared" si="34"/>
        <v>0.734303547017771</v>
      </c>
      <c r="AI95" s="88">
        <f t="shared" si="35"/>
        <v>0.700449803606561</v>
      </c>
      <c r="AJ95" s="89"/>
    </row>
    <row r="96" spans="1:36">
      <c r="A96" s="49">
        <v>94</v>
      </c>
      <c r="B96" s="50">
        <v>578</v>
      </c>
      <c r="C96" s="51" t="s">
        <v>139</v>
      </c>
      <c r="D96" s="50" t="s">
        <v>28</v>
      </c>
      <c r="E96" s="52" t="s">
        <v>36</v>
      </c>
      <c r="F96" s="53">
        <v>10305.6</v>
      </c>
      <c r="G96" s="54">
        <f t="shared" si="24"/>
        <v>41222.4</v>
      </c>
      <c r="H96" s="54">
        <v>3136.16584</v>
      </c>
      <c r="I96" s="54">
        <f t="shared" si="25"/>
        <v>12544.66336</v>
      </c>
      <c r="J96" s="60">
        <v>0.304316666666667</v>
      </c>
      <c r="K96" s="61">
        <v>11336.16</v>
      </c>
      <c r="L96" s="61">
        <f t="shared" si="26"/>
        <v>45344.64</v>
      </c>
      <c r="M96" s="61">
        <v>3340.8419264</v>
      </c>
      <c r="N96" s="61">
        <f t="shared" si="27"/>
        <v>13363.3677056</v>
      </c>
      <c r="O96" s="62">
        <v>0.294706666666667</v>
      </c>
      <c r="P96" s="63">
        <v>30454.92</v>
      </c>
      <c r="Q96" s="63">
        <v>9849.99</v>
      </c>
      <c r="R96" s="69"/>
      <c r="S96" s="69"/>
      <c r="T96" s="70">
        <f t="shared" si="28"/>
        <v>0.738795412203074</v>
      </c>
      <c r="U96" s="70">
        <f t="shared" si="29"/>
        <v>0.785193649070548</v>
      </c>
      <c r="V96" s="70">
        <f t="shared" si="30"/>
        <v>0.671632192911885</v>
      </c>
      <c r="W96" s="70">
        <f t="shared" si="31"/>
        <v>0.73708889981919</v>
      </c>
      <c r="X96" s="90"/>
      <c r="Y96" s="81"/>
      <c r="Z96" s="82"/>
      <c r="AA96" s="83">
        <v>8588</v>
      </c>
      <c r="AB96" s="83">
        <f t="shared" si="32"/>
        <v>25764</v>
      </c>
      <c r="AC96" s="50">
        <v>2751.02266666667</v>
      </c>
      <c r="AD96" s="50">
        <f t="shared" si="33"/>
        <v>8253.06800000001</v>
      </c>
      <c r="AE96" s="84">
        <v>0.320333333333333</v>
      </c>
      <c r="AF96" s="85">
        <v>26093.19</v>
      </c>
      <c r="AG96" s="85">
        <v>8000.37</v>
      </c>
      <c r="AH96" s="89">
        <f t="shared" si="34"/>
        <v>1.0127771308803</v>
      </c>
      <c r="AI96" s="88">
        <f t="shared" si="35"/>
        <v>0.969381325829375</v>
      </c>
      <c r="AJ96" s="89"/>
    </row>
    <row r="97" spans="1:36">
      <c r="A97" s="49">
        <v>95</v>
      </c>
      <c r="B97" s="50">
        <v>105267</v>
      </c>
      <c r="C97" s="51" t="s">
        <v>140</v>
      </c>
      <c r="D97" s="50" t="s">
        <v>44</v>
      </c>
      <c r="E97" s="52" t="s">
        <v>29</v>
      </c>
      <c r="F97" s="53">
        <v>9770.4</v>
      </c>
      <c r="G97" s="54">
        <f t="shared" si="24"/>
        <v>39081.6</v>
      </c>
      <c r="H97" s="54">
        <v>3282.1346472</v>
      </c>
      <c r="I97" s="54">
        <f t="shared" si="25"/>
        <v>13128.5385888</v>
      </c>
      <c r="J97" s="60">
        <v>0.335926333333333</v>
      </c>
      <c r="K97" s="61">
        <v>10747.44</v>
      </c>
      <c r="L97" s="61">
        <f t="shared" si="26"/>
        <v>42989.76</v>
      </c>
      <c r="M97" s="61">
        <v>3496.337118912</v>
      </c>
      <c r="N97" s="61">
        <f t="shared" si="27"/>
        <v>13985.348475648</v>
      </c>
      <c r="O97" s="62">
        <v>0.325318133333333</v>
      </c>
      <c r="P97" s="63">
        <v>28868.4</v>
      </c>
      <c r="Q97" s="63">
        <v>9350.21</v>
      </c>
      <c r="R97" s="69"/>
      <c r="S97" s="69"/>
      <c r="T97" s="70">
        <f t="shared" si="28"/>
        <v>0.738669859985262</v>
      </c>
      <c r="U97" s="70">
        <f t="shared" si="29"/>
        <v>0.712204937111332</v>
      </c>
      <c r="V97" s="70">
        <f t="shared" si="30"/>
        <v>0.671518054532056</v>
      </c>
      <c r="W97" s="70">
        <f t="shared" si="31"/>
        <v>0.668571828315974</v>
      </c>
      <c r="X97" s="90"/>
      <c r="Y97" s="81"/>
      <c r="Z97" s="82"/>
      <c r="AA97" s="83">
        <v>8142</v>
      </c>
      <c r="AB97" s="83">
        <f t="shared" si="32"/>
        <v>24426</v>
      </c>
      <c r="AC97" s="50">
        <v>2879.06548</v>
      </c>
      <c r="AD97" s="50">
        <f t="shared" si="33"/>
        <v>8637.19644</v>
      </c>
      <c r="AE97" s="84">
        <v>0.353606666666667</v>
      </c>
      <c r="AF97" s="85">
        <v>19624.19</v>
      </c>
      <c r="AG97" s="85">
        <v>6583.28</v>
      </c>
      <c r="AH97" s="88">
        <f t="shared" si="34"/>
        <v>0.803413985097846</v>
      </c>
      <c r="AI97" s="88">
        <f t="shared" si="35"/>
        <v>0.762201027350954</v>
      </c>
      <c r="AJ97" s="89"/>
    </row>
    <row r="98" spans="1:36">
      <c r="A98" s="49">
        <v>96</v>
      </c>
      <c r="B98" s="50">
        <v>744</v>
      </c>
      <c r="C98" s="51" t="s">
        <v>141</v>
      </c>
      <c r="D98" s="50" t="s">
        <v>42</v>
      </c>
      <c r="E98" s="52" t="s">
        <v>36</v>
      </c>
      <c r="F98" s="53">
        <v>11119.2</v>
      </c>
      <c r="G98" s="54">
        <f t="shared" si="24"/>
        <v>44476.8</v>
      </c>
      <c r="H98" s="54">
        <v>3001.7207</v>
      </c>
      <c r="I98" s="54">
        <f t="shared" si="25"/>
        <v>12006.8828</v>
      </c>
      <c r="J98" s="60">
        <v>0.269958333333333</v>
      </c>
      <c r="K98" s="61">
        <v>12231.12</v>
      </c>
      <c r="L98" s="61">
        <f t="shared" si="26"/>
        <v>48924.48</v>
      </c>
      <c r="M98" s="61">
        <v>3197.622472</v>
      </c>
      <c r="N98" s="61">
        <f t="shared" si="27"/>
        <v>12790.489888</v>
      </c>
      <c r="O98" s="62">
        <v>0.261433333333333</v>
      </c>
      <c r="P98" s="63">
        <v>32762.64</v>
      </c>
      <c r="Q98" s="63">
        <v>10548.81</v>
      </c>
      <c r="R98" s="69"/>
      <c r="S98" s="69"/>
      <c r="T98" s="70">
        <f t="shared" si="28"/>
        <v>0.736623138355277</v>
      </c>
      <c r="U98" s="70">
        <f t="shared" si="29"/>
        <v>0.878563585212975</v>
      </c>
      <c r="V98" s="70">
        <f t="shared" si="30"/>
        <v>0.669657398504798</v>
      </c>
      <c r="W98" s="70">
        <f t="shared" si="31"/>
        <v>0.824738543431152</v>
      </c>
      <c r="X98" s="90"/>
      <c r="Y98" s="81"/>
      <c r="Z98" s="82"/>
      <c r="AA98" s="83">
        <v>9266</v>
      </c>
      <c r="AB98" s="83">
        <f t="shared" si="32"/>
        <v>27798</v>
      </c>
      <c r="AC98" s="50">
        <v>2633.08833333333</v>
      </c>
      <c r="AD98" s="50">
        <f t="shared" si="33"/>
        <v>7899.26499999999</v>
      </c>
      <c r="AE98" s="84">
        <v>0.284166666666667</v>
      </c>
      <c r="AF98" s="85">
        <v>21799.42</v>
      </c>
      <c r="AG98" s="85">
        <v>6989.17</v>
      </c>
      <c r="AH98" s="88">
        <f t="shared" si="34"/>
        <v>0.784208216418447</v>
      </c>
      <c r="AI98" s="88">
        <f t="shared" si="35"/>
        <v>0.884787382117198</v>
      </c>
      <c r="AJ98" s="89"/>
    </row>
    <row r="99" spans="1:36">
      <c r="A99" s="49">
        <v>97</v>
      </c>
      <c r="B99" s="50">
        <v>116482</v>
      </c>
      <c r="C99" s="51" t="s">
        <v>142</v>
      </c>
      <c r="D99" s="50" t="s">
        <v>42</v>
      </c>
      <c r="E99" s="52" t="s">
        <v>39</v>
      </c>
      <c r="F99" s="53">
        <v>6500</v>
      </c>
      <c r="G99" s="54">
        <f t="shared" si="24"/>
        <v>26000</v>
      </c>
      <c r="H99" s="54">
        <v>1955.72541666666</v>
      </c>
      <c r="I99" s="54">
        <f t="shared" si="25"/>
        <v>7822.90166666664</v>
      </c>
      <c r="J99" s="60">
        <v>0.300880833333333</v>
      </c>
      <c r="K99" s="61">
        <v>7150</v>
      </c>
      <c r="L99" s="61">
        <f t="shared" si="26"/>
        <v>28600</v>
      </c>
      <c r="M99" s="61">
        <v>2083.36223333333</v>
      </c>
      <c r="N99" s="61">
        <f t="shared" si="27"/>
        <v>8333.44893333332</v>
      </c>
      <c r="O99" s="62">
        <v>0.291379333333333</v>
      </c>
      <c r="P99" s="63">
        <v>19144.11</v>
      </c>
      <c r="Q99" s="63">
        <v>5736.32</v>
      </c>
      <c r="R99" s="69"/>
      <c r="S99" s="69"/>
      <c r="T99" s="70">
        <f t="shared" si="28"/>
        <v>0.736311923076923</v>
      </c>
      <c r="U99" s="70">
        <f t="shared" si="29"/>
        <v>0.733272670988879</v>
      </c>
      <c r="V99" s="70">
        <f t="shared" si="30"/>
        <v>0.669374475524476</v>
      </c>
      <c r="W99" s="70">
        <f t="shared" si="31"/>
        <v>0.688348851224737</v>
      </c>
      <c r="X99" s="90"/>
      <c r="Y99" s="81"/>
      <c r="Z99" s="82"/>
      <c r="AA99" s="83">
        <v>5000</v>
      </c>
      <c r="AB99" s="83">
        <f t="shared" si="32"/>
        <v>15000</v>
      </c>
      <c r="AC99" s="50">
        <v>1583.58333333333</v>
      </c>
      <c r="AD99" s="50">
        <f t="shared" si="33"/>
        <v>4750.74999999999</v>
      </c>
      <c r="AE99" s="84">
        <v>0.316716666666667</v>
      </c>
      <c r="AF99" s="85">
        <v>11310.61</v>
      </c>
      <c r="AG99" s="85">
        <v>3372.49</v>
      </c>
      <c r="AH99" s="88">
        <f t="shared" si="34"/>
        <v>0.754040666666667</v>
      </c>
      <c r="AI99" s="88">
        <f t="shared" si="35"/>
        <v>0.70988580750408</v>
      </c>
      <c r="AJ99" s="89"/>
    </row>
    <row r="100" spans="1:36">
      <c r="A100" s="49">
        <v>98</v>
      </c>
      <c r="B100" s="50">
        <v>355</v>
      </c>
      <c r="C100" s="51" t="s">
        <v>143</v>
      </c>
      <c r="D100" s="50" t="s">
        <v>42</v>
      </c>
      <c r="E100" s="52" t="s">
        <v>29</v>
      </c>
      <c r="F100" s="53">
        <v>7051.2</v>
      </c>
      <c r="G100" s="54">
        <f t="shared" ref="G100:G144" si="36">F100*4</f>
        <v>28204.8</v>
      </c>
      <c r="H100" s="54">
        <v>2271.7767696</v>
      </c>
      <c r="I100" s="54">
        <f t="shared" ref="I100:I144" si="37">H100*4</f>
        <v>9087.1070784</v>
      </c>
      <c r="J100" s="60">
        <v>0.322183</v>
      </c>
      <c r="K100" s="61">
        <v>7756.32</v>
      </c>
      <c r="L100" s="61">
        <f t="shared" ref="L100:L144" si="38">K100*4</f>
        <v>31025.28</v>
      </c>
      <c r="M100" s="61">
        <v>2420.040095616</v>
      </c>
      <c r="N100" s="61">
        <f t="shared" ref="N100:N144" si="39">M100*4</f>
        <v>9680.160382464</v>
      </c>
      <c r="O100" s="62">
        <v>0.3120088</v>
      </c>
      <c r="P100" s="63">
        <v>20754.26</v>
      </c>
      <c r="Q100" s="63">
        <v>4286.94</v>
      </c>
      <c r="R100" s="69"/>
      <c r="S100" s="69"/>
      <c r="T100" s="70">
        <f t="shared" ref="T100:T144" si="40">(P100-R100)/G100</f>
        <v>0.735841417063762</v>
      </c>
      <c r="U100" s="70">
        <f t="shared" ref="U100:U144" si="41">(Q100-S100)/I100</f>
        <v>0.471760700409268</v>
      </c>
      <c r="V100" s="70">
        <f t="shared" ref="V100:V144" si="42">(P100-R100)/L100</f>
        <v>0.668946742785238</v>
      </c>
      <c r="W100" s="70">
        <f t="shared" ref="W100:W144" si="43">(Q100-S100)/N100</f>
        <v>0.4428583650087</v>
      </c>
      <c r="X100" s="90"/>
      <c r="Y100" s="81"/>
      <c r="Z100" s="82"/>
      <c r="AA100" s="83">
        <v>5876</v>
      </c>
      <c r="AB100" s="83">
        <f t="shared" ref="AB100:AB144" si="44">AA100*3</f>
        <v>17628</v>
      </c>
      <c r="AC100" s="50">
        <v>1992.78664</v>
      </c>
      <c r="AD100" s="50">
        <f t="shared" ref="AD100:AD144" si="45">AC100*3</f>
        <v>5978.35992</v>
      </c>
      <c r="AE100" s="84">
        <v>0.33914</v>
      </c>
      <c r="AF100" s="85">
        <v>13223.89</v>
      </c>
      <c r="AG100" s="85">
        <v>3932.87</v>
      </c>
      <c r="AH100" s="88">
        <f t="shared" ref="AH100:AH144" si="46">AF100/AB100</f>
        <v>0.750163943725891</v>
      </c>
      <c r="AI100" s="88">
        <f t="shared" ref="AI100:AI144" si="47">AG100/AD100</f>
        <v>0.657850991346804</v>
      </c>
      <c r="AJ100" s="89"/>
    </row>
    <row r="101" spans="1:36">
      <c r="A101" s="49">
        <v>99</v>
      </c>
      <c r="B101" s="50">
        <v>114685</v>
      </c>
      <c r="C101" s="51" t="s">
        <v>144</v>
      </c>
      <c r="D101" s="50" t="s">
        <v>42</v>
      </c>
      <c r="E101" s="52" t="s">
        <v>53</v>
      </c>
      <c r="F101" s="53">
        <v>45000</v>
      </c>
      <c r="G101" s="54">
        <f t="shared" si="36"/>
        <v>180000</v>
      </c>
      <c r="H101" s="54">
        <v>8834.99999999999</v>
      </c>
      <c r="I101" s="54">
        <f t="shared" si="37"/>
        <v>35340</v>
      </c>
      <c r="J101" s="60">
        <v>0.196333333333333</v>
      </c>
      <c r="K101" s="61">
        <v>49500</v>
      </c>
      <c r="L101" s="61">
        <f t="shared" si="38"/>
        <v>198000</v>
      </c>
      <c r="M101" s="61">
        <v>9411.6</v>
      </c>
      <c r="N101" s="61">
        <f t="shared" si="39"/>
        <v>37646.4</v>
      </c>
      <c r="O101" s="62">
        <v>0.190133333333333</v>
      </c>
      <c r="P101" s="63">
        <v>131581.61</v>
      </c>
      <c r="Q101" s="63">
        <v>19711.99</v>
      </c>
      <c r="R101" s="69"/>
      <c r="S101" s="69"/>
      <c r="T101" s="70">
        <f t="shared" si="40"/>
        <v>0.731008944444444</v>
      </c>
      <c r="U101" s="70">
        <f t="shared" si="41"/>
        <v>0.557781267685343</v>
      </c>
      <c r="V101" s="70">
        <f t="shared" si="42"/>
        <v>0.664553585858586</v>
      </c>
      <c r="W101" s="70">
        <f t="shared" si="43"/>
        <v>0.523608897530707</v>
      </c>
      <c r="X101" s="90"/>
      <c r="Y101" s="81"/>
      <c r="Z101" s="82"/>
      <c r="AA101" s="83">
        <v>37500</v>
      </c>
      <c r="AB101" s="83">
        <f t="shared" si="44"/>
        <v>112500</v>
      </c>
      <c r="AC101" s="50">
        <v>7750</v>
      </c>
      <c r="AD101" s="50">
        <f t="shared" si="45"/>
        <v>23250</v>
      </c>
      <c r="AE101" s="84">
        <v>0.206666666666667</v>
      </c>
      <c r="AF101" s="85">
        <v>106441.97</v>
      </c>
      <c r="AG101" s="85">
        <v>15904.74</v>
      </c>
      <c r="AH101" s="88">
        <f t="shared" si="46"/>
        <v>0.946150844444444</v>
      </c>
      <c r="AI101" s="88">
        <f t="shared" si="47"/>
        <v>0.684074838709677</v>
      </c>
      <c r="AJ101" s="89"/>
    </row>
    <row r="102" spans="1:36">
      <c r="A102" s="49">
        <v>100</v>
      </c>
      <c r="B102" s="50">
        <v>52</v>
      </c>
      <c r="C102" s="51" t="s">
        <v>145</v>
      </c>
      <c r="D102" s="50" t="s">
        <v>101</v>
      </c>
      <c r="E102" s="52" t="s">
        <v>39</v>
      </c>
      <c r="F102" s="53">
        <v>5075</v>
      </c>
      <c r="G102" s="54">
        <f t="shared" si="36"/>
        <v>20300</v>
      </c>
      <c r="H102" s="54">
        <v>1539.425125</v>
      </c>
      <c r="I102" s="54">
        <f t="shared" si="37"/>
        <v>6157.7005</v>
      </c>
      <c r="J102" s="60">
        <v>0.303335</v>
      </c>
      <c r="K102" s="61">
        <v>5582.5</v>
      </c>
      <c r="L102" s="61">
        <f t="shared" si="38"/>
        <v>22330</v>
      </c>
      <c r="M102" s="61">
        <v>1639.89287</v>
      </c>
      <c r="N102" s="61">
        <f t="shared" si="39"/>
        <v>6559.57148</v>
      </c>
      <c r="O102" s="62">
        <v>0.293756</v>
      </c>
      <c r="P102" s="63">
        <v>14800.1</v>
      </c>
      <c r="Q102" s="63">
        <v>4429.88</v>
      </c>
      <c r="R102" s="69"/>
      <c r="S102" s="69"/>
      <c r="T102" s="70">
        <f t="shared" si="40"/>
        <v>0.729068965517241</v>
      </c>
      <c r="U102" s="70">
        <f t="shared" si="41"/>
        <v>0.71940491422082</v>
      </c>
      <c r="V102" s="70">
        <f t="shared" si="42"/>
        <v>0.662789968652038</v>
      </c>
      <c r="W102" s="70">
        <f t="shared" si="43"/>
        <v>0.675330700108477</v>
      </c>
      <c r="X102" s="90"/>
      <c r="Y102" s="81"/>
      <c r="Z102" s="82"/>
      <c r="AA102" s="83">
        <v>4060</v>
      </c>
      <c r="AB102" s="83">
        <f t="shared" si="44"/>
        <v>12180</v>
      </c>
      <c r="AC102" s="50">
        <v>1296.358</v>
      </c>
      <c r="AD102" s="50">
        <f t="shared" si="45"/>
        <v>3889.074</v>
      </c>
      <c r="AE102" s="84">
        <v>0.3193</v>
      </c>
      <c r="AF102" s="85">
        <v>8343.19</v>
      </c>
      <c r="AG102" s="85">
        <v>3041.01</v>
      </c>
      <c r="AH102" s="88">
        <f t="shared" si="46"/>
        <v>0.684990968801314</v>
      </c>
      <c r="AI102" s="88">
        <f t="shared" si="47"/>
        <v>0.781936779809281</v>
      </c>
      <c r="AJ102" s="89"/>
    </row>
    <row r="103" spans="1:36">
      <c r="A103" s="49">
        <v>101</v>
      </c>
      <c r="B103" s="50">
        <v>371</v>
      </c>
      <c r="C103" s="51" t="s">
        <v>146</v>
      </c>
      <c r="D103" s="50" t="s">
        <v>31</v>
      </c>
      <c r="E103" s="52" t="s">
        <v>68</v>
      </c>
      <c r="F103" s="53">
        <v>4218.75</v>
      </c>
      <c r="G103" s="54">
        <f t="shared" si="36"/>
        <v>16875</v>
      </c>
      <c r="H103" s="54">
        <v>1240.7653125</v>
      </c>
      <c r="I103" s="54">
        <f t="shared" si="37"/>
        <v>4963.06125</v>
      </c>
      <c r="J103" s="60">
        <v>0.294107333333333</v>
      </c>
      <c r="K103" s="61">
        <v>4640.625</v>
      </c>
      <c r="L103" s="61">
        <f t="shared" si="38"/>
        <v>18562.5</v>
      </c>
      <c r="M103" s="61">
        <v>1321.741575</v>
      </c>
      <c r="N103" s="61">
        <f t="shared" si="39"/>
        <v>5286.9663</v>
      </c>
      <c r="O103" s="62">
        <v>0.284819733333333</v>
      </c>
      <c r="P103" s="63">
        <v>12284.93</v>
      </c>
      <c r="Q103" s="63">
        <v>3988.82</v>
      </c>
      <c r="R103" s="69"/>
      <c r="S103" s="69"/>
      <c r="T103" s="70">
        <f t="shared" si="40"/>
        <v>0.727995851851852</v>
      </c>
      <c r="U103" s="70">
        <f t="shared" si="41"/>
        <v>0.803701546097179</v>
      </c>
      <c r="V103" s="70">
        <f t="shared" si="42"/>
        <v>0.661814410774411</v>
      </c>
      <c r="W103" s="70">
        <f t="shared" si="43"/>
        <v>0.754462913826404</v>
      </c>
      <c r="X103" s="90"/>
      <c r="Y103" s="81"/>
      <c r="Z103" s="82"/>
      <c r="AA103" s="83">
        <v>3375</v>
      </c>
      <c r="AB103" s="83">
        <f t="shared" si="44"/>
        <v>10125</v>
      </c>
      <c r="AC103" s="50">
        <v>1044.855</v>
      </c>
      <c r="AD103" s="50">
        <f t="shared" si="45"/>
        <v>3134.565</v>
      </c>
      <c r="AE103" s="84">
        <v>0.309586666666667</v>
      </c>
      <c r="AF103" s="85">
        <v>6224.18</v>
      </c>
      <c r="AG103" s="85">
        <v>1909.63</v>
      </c>
      <c r="AH103" s="88">
        <f t="shared" si="46"/>
        <v>0.614733827160494</v>
      </c>
      <c r="AI103" s="88">
        <f t="shared" si="47"/>
        <v>0.609216908885284</v>
      </c>
      <c r="AJ103" s="89"/>
    </row>
    <row r="104" spans="1:36">
      <c r="A104" s="49">
        <v>102</v>
      </c>
      <c r="B104" s="50">
        <v>513</v>
      </c>
      <c r="C104" s="51" t="s">
        <v>147</v>
      </c>
      <c r="D104" s="50" t="s">
        <v>44</v>
      </c>
      <c r="E104" s="52" t="s">
        <v>29</v>
      </c>
      <c r="F104" s="53">
        <v>10576.8</v>
      </c>
      <c r="G104" s="54">
        <f t="shared" si="36"/>
        <v>42307.2</v>
      </c>
      <c r="H104" s="54">
        <v>3448.1584332</v>
      </c>
      <c r="I104" s="54">
        <f t="shared" si="37"/>
        <v>13792.6337328</v>
      </c>
      <c r="J104" s="60">
        <v>0.3260115</v>
      </c>
      <c r="K104" s="61">
        <v>11634.48</v>
      </c>
      <c r="L104" s="61">
        <f t="shared" si="38"/>
        <v>46537.92</v>
      </c>
      <c r="M104" s="61">
        <v>3673.196141472</v>
      </c>
      <c r="N104" s="61">
        <f t="shared" si="39"/>
        <v>14692.784565888</v>
      </c>
      <c r="O104" s="62">
        <v>0.3157164</v>
      </c>
      <c r="P104" s="63">
        <v>30756.29</v>
      </c>
      <c r="Q104" s="63">
        <v>11109.15</v>
      </c>
      <c r="R104" s="69"/>
      <c r="S104" s="69"/>
      <c r="T104" s="70">
        <f t="shared" si="40"/>
        <v>0.726975313894562</v>
      </c>
      <c r="U104" s="70">
        <f t="shared" si="41"/>
        <v>0.805440803780756</v>
      </c>
      <c r="V104" s="70">
        <f t="shared" si="42"/>
        <v>0.660886648995056</v>
      </c>
      <c r="W104" s="70">
        <f t="shared" si="43"/>
        <v>0.75609561619735</v>
      </c>
      <c r="X104" s="90"/>
      <c r="Y104" s="81"/>
      <c r="Z104" s="82"/>
      <c r="AA104" s="83">
        <v>8814</v>
      </c>
      <c r="AB104" s="83">
        <f t="shared" si="44"/>
        <v>26442</v>
      </c>
      <c r="AC104" s="50">
        <v>3024.70038</v>
      </c>
      <c r="AD104" s="50">
        <f t="shared" si="45"/>
        <v>9074.10114</v>
      </c>
      <c r="AE104" s="84">
        <v>0.34317</v>
      </c>
      <c r="AF104" s="85">
        <v>18831.74</v>
      </c>
      <c r="AG104" s="85">
        <v>5837.88</v>
      </c>
      <c r="AH104" s="88">
        <f t="shared" si="46"/>
        <v>0.712190454579835</v>
      </c>
      <c r="AI104" s="88">
        <f t="shared" si="47"/>
        <v>0.643356285094261</v>
      </c>
      <c r="AJ104" s="89"/>
    </row>
    <row r="105" spans="1:36">
      <c r="A105" s="49">
        <v>103</v>
      </c>
      <c r="B105" s="50">
        <v>704</v>
      </c>
      <c r="C105" s="51" t="s">
        <v>148</v>
      </c>
      <c r="D105" s="50" t="s">
        <v>62</v>
      </c>
      <c r="E105" s="52" t="s">
        <v>39</v>
      </c>
      <c r="F105" s="53">
        <v>5893.75</v>
      </c>
      <c r="G105" s="54">
        <f t="shared" si="36"/>
        <v>23575</v>
      </c>
      <c r="H105" s="54">
        <v>1729.34510729167</v>
      </c>
      <c r="I105" s="54">
        <f t="shared" si="37"/>
        <v>6917.38042916668</v>
      </c>
      <c r="J105" s="60">
        <v>0.293420166666667</v>
      </c>
      <c r="K105" s="61">
        <v>6483.125</v>
      </c>
      <c r="L105" s="61">
        <f t="shared" si="38"/>
        <v>25932.5</v>
      </c>
      <c r="M105" s="61">
        <v>1842.20763008334</v>
      </c>
      <c r="N105" s="61">
        <f t="shared" si="39"/>
        <v>7368.83052033336</v>
      </c>
      <c r="O105" s="62">
        <v>0.284154266666667</v>
      </c>
      <c r="P105" s="63">
        <v>17129.57</v>
      </c>
      <c r="Q105" s="63">
        <v>5374.66</v>
      </c>
      <c r="R105" s="69"/>
      <c r="S105" s="69"/>
      <c r="T105" s="70">
        <f t="shared" si="40"/>
        <v>0.726598939554613</v>
      </c>
      <c r="U105" s="70">
        <f t="shared" si="41"/>
        <v>0.776979097078151</v>
      </c>
      <c r="V105" s="70">
        <f t="shared" si="42"/>
        <v>0.660544490504194</v>
      </c>
      <c r="W105" s="70">
        <f t="shared" si="43"/>
        <v>0.72937761089352</v>
      </c>
      <c r="X105" s="90"/>
      <c r="Y105" s="81"/>
      <c r="Z105" s="82"/>
      <c r="AA105" s="83">
        <v>4715</v>
      </c>
      <c r="AB105" s="83">
        <f t="shared" si="44"/>
        <v>14145</v>
      </c>
      <c r="AC105" s="50">
        <v>1456.29061666667</v>
      </c>
      <c r="AD105" s="50">
        <f t="shared" si="45"/>
        <v>4368.87185000001</v>
      </c>
      <c r="AE105" s="84">
        <v>0.308863333333333</v>
      </c>
      <c r="AF105" s="85">
        <v>8789.34</v>
      </c>
      <c r="AG105" s="85">
        <v>3057.24</v>
      </c>
      <c r="AH105" s="88">
        <f t="shared" si="46"/>
        <v>0.621374337221633</v>
      </c>
      <c r="AI105" s="88">
        <f t="shared" si="47"/>
        <v>0.69977790719588</v>
      </c>
      <c r="AJ105" s="89"/>
    </row>
    <row r="106" spans="1:36">
      <c r="A106" s="49">
        <v>104</v>
      </c>
      <c r="B106" s="50">
        <v>105910</v>
      </c>
      <c r="C106" s="51" t="s">
        <v>149</v>
      </c>
      <c r="D106" s="50" t="s">
        <v>44</v>
      </c>
      <c r="E106" s="52" t="s">
        <v>29</v>
      </c>
      <c r="F106" s="53">
        <v>8250</v>
      </c>
      <c r="G106" s="54">
        <f t="shared" si="36"/>
        <v>33000</v>
      </c>
      <c r="H106" s="54">
        <v>2669.348</v>
      </c>
      <c r="I106" s="54">
        <f t="shared" si="37"/>
        <v>10677.392</v>
      </c>
      <c r="J106" s="60">
        <v>0.323557333333333</v>
      </c>
      <c r="K106" s="61">
        <v>9075</v>
      </c>
      <c r="L106" s="61">
        <f t="shared" si="38"/>
        <v>36300</v>
      </c>
      <c r="M106" s="61">
        <v>2843.55808</v>
      </c>
      <c r="N106" s="61">
        <f t="shared" si="39"/>
        <v>11374.23232</v>
      </c>
      <c r="O106" s="62">
        <v>0.313339733333333</v>
      </c>
      <c r="P106" s="63">
        <v>23956.98</v>
      </c>
      <c r="Q106" s="63">
        <v>7117.74</v>
      </c>
      <c r="R106" s="69"/>
      <c r="S106" s="69"/>
      <c r="T106" s="70">
        <f t="shared" si="40"/>
        <v>0.725969090909091</v>
      </c>
      <c r="U106" s="70">
        <f t="shared" si="41"/>
        <v>0.666617840761115</v>
      </c>
      <c r="V106" s="70">
        <f t="shared" si="42"/>
        <v>0.659971900826446</v>
      </c>
      <c r="W106" s="70">
        <f t="shared" si="43"/>
        <v>0.625777617315276</v>
      </c>
      <c r="X106" s="90"/>
      <c r="Y106" s="81"/>
      <c r="Z106" s="82"/>
      <c r="AA106" s="83">
        <v>6875</v>
      </c>
      <c r="AB106" s="83">
        <f t="shared" si="44"/>
        <v>20625</v>
      </c>
      <c r="AC106" s="50">
        <v>2341.53333333333</v>
      </c>
      <c r="AD106" s="50">
        <f t="shared" si="45"/>
        <v>7024.59999999999</v>
      </c>
      <c r="AE106" s="84">
        <v>0.340586666666667</v>
      </c>
      <c r="AF106" s="85">
        <v>18790.99</v>
      </c>
      <c r="AG106" s="85">
        <v>5859</v>
      </c>
      <c r="AH106" s="88">
        <f t="shared" si="46"/>
        <v>0.911078303030303</v>
      </c>
      <c r="AI106" s="88">
        <f t="shared" si="47"/>
        <v>0.834068843777583</v>
      </c>
      <c r="AJ106" s="89"/>
    </row>
    <row r="107" spans="1:36">
      <c r="A107" s="49">
        <v>105</v>
      </c>
      <c r="B107" s="50">
        <v>750</v>
      </c>
      <c r="C107" s="51" t="s">
        <v>150</v>
      </c>
      <c r="D107" s="50" t="s">
        <v>38</v>
      </c>
      <c r="E107" s="52" t="s">
        <v>53</v>
      </c>
      <c r="F107" s="53">
        <v>38280</v>
      </c>
      <c r="G107" s="54">
        <f t="shared" si="36"/>
        <v>153120</v>
      </c>
      <c r="H107" s="54">
        <v>12141.51642</v>
      </c>
      <c r="I107" s="54">
        <f t="shared" si="37"/>
        <v>48566.06568</v>
      </c>
      <c r="J107" s="60">
        <v>0.3171765</v>
      </c>
      <c r="K107" s="61">
        <v>42108</v>
      </c>
      <c r="L107" s="61">
        <f t="shared" si="38"/>
        <v>168432</v>
      </c>
      <c r="M107" s="61">
        <v>12933.9101232</v>
      </c>
      <c r="N107" s="61">
        <f t="shared" si="39"/>
        <v>51735.6404928</v>
      </c>
      <c r="O107" s="62">
        <v>0.3071604</v>
      </c>
      <c r="P107" s="63">
        <v>109766.14</v>
      </c>
      <c r="Q107" s="63">
        <v>31231.48</v>
      </c>
      <c r="R107" s="69"/>
      <c r="S107" s="69"/>
      <c r="T107" s="70">
        <f t="shared" si="40"/>
        <v>0.716863505747126</v>
      </c>
      <c r="U107" s="70">
        <f t="shared" si="41"/>
        <v>0.643072061998661</v>
      </c>
      <c r="V107" s="70">
        <f t="shared" si="42"/>
        <v>0.651694096133751</v>
      </c>
      <c r="W107" s="70">
        <f t="shared" si="43"/>
        <v>0.603674366500719</v>
      </c>
      <c r="X107" s="90"/>
      <c r="Y107" s="81"/>
      <c r="Z107" s="82"/>
      <c r="AA107" s="83">
        <v>31900</v>
      </c>
      <c r="AB107" s="83">
        <f t="shared" si="44"/>
        <v>95700</v>
      </c>
      <c r="AC107" s="50">
        <v>10650.453</v>
      </c>
      <c r="AD107" s="50">
        <f t="shared" si="45"/>
        <v>31951.359</v>
      </c>
      <c r="AE107" s="84">
        <v>0.33387</v>
      </c>
      <c r="AF107" s="85">
        <v>80130.25</v>
      </c>
      <c r="AG107" s="85">
        <v>21051.9</v>
      </c>
      <c r="AH107" s="88">
        <f t="shared" si="46"/>
        <v>0.837306687565308</v>
      </c>
      <c r="AI107" s="88">
        <f t="shared" si="47"/>
        <v>0.658873383132154</v>
      </c>
      <c r="AJ107" s="89"/>
    </row>
    <row r="108" spans="1:36">
      <c r="A108" s="49">
        <v>106</v>
      </c>
      <c r="B108" s="50">
        <v>329</v>
      </c>
      <c r="C108" s="51" t="s">
        <v>151</v>
      </c>
      <c r="D108" s="50" t="s">
        <v>51</v>
      </c>
      <c r="E108" s="52" t="s">
        <v>47</v>
      </c>
      <c r="F108" s="53">
        <v>9048</v>
      </c>
      <c r="G108" s="54">
        <f t="shared" si="36"/>
        <v>36192</v>
      </c>
      <c r="H108" s="54">
        <v>1411.368868</v>
      </c>
      <c r="I108" s="54">
        <f t="shared" si="37"/>
        <v>5645.475472</v>
      </c>
      <c r="J108" s="60">
        <v>0.155986833333333</v>
      </c>
      <c r="K108" s="61">
        <v>9952.8</v>
      </c>
      <c r="L108" s="61">
        <f t="shared" si="38"/>
        <v>39811.2</v>
      </c>
      <c r="M108" s="61">
        <v>1503.47925728</v>
      </c>
      <c r="N108" s="61">
        <f t="shared" si="39"/>
        <v>6013.91702912</v>
      </c>
      <c r="O108" s="62">
        <v>0.151060933333334</v>
      </c>
      <c r="P108" s="63">
        <v>25922.37</v>
      </c>
      <c r="Q108" s="63">
        <v>8031.7</v>
      </c>
      <c r="R108" s="69"/>
      <c r="S108" s="69"/>
      <c r="T108" s="70">
        <f t="shared" si="40"/>
        <v>0.716245855437666</v>
      </c>
      <c r="U108" s="70">
        <f t="shared" si="41"/>
        <v>1.42267910645171</v>
      </c>
      <c r="V108" s="70">
        <f t="shared" si="42"/>
        <v>0.651132595852423</v>
      </c>
      <c r="W108" s="70">
        <f t="shared" si="43"/>
        <v>1.33551892404064</v>
      </c>
      <c r="X108" s="90"/>
      <c r="Y108" s="81"/>
      <c r="Z108" s="82"/>
      <c r="AA108" s="83">
        <v>7540</v>
      </c>
      <c r="AB108" s="83">
        <f t="shared" si="44"/>
        <v>22620</v>
      </c>
      <c r="AC108" s="50">
        <v>1238.04286666667</v>
      </c>
      <c r="AD108" s="50">
        <f t="shared" si="45"/>
        <v>3714.12860000001</v>
      </c>
      <c r="AE108" s="84">
        <v>0.164196666666667</v>
      </c>
      <c r="AF108" s="85">
        <v>13294.06</v>
      </c>
      <c r="AG108" s="85">
        <v>4265.1</v>
      </c>
      <c r="AH108" s="88">
        <f t="shared" si="46"/>
        <v>0.587712643678161</v>
      </c>
      <c r="AI108" s="88">
        <f t="shared" si="47"/>
        <v>1.14834472882818</v>
      </c>
      <c r="AJ108" s="89"/>
    </row>
    <row r="109" spans="1:36">
      <c r="A109" s="49">
        <v>107</v>
      </c>
      <c r="B109" s="50">
        <v>112415</v>
      </c>
      <c r="C109" s="51" t="s">
        <v>152</v>
      </c>
      <c r="D109" s="50" t="s">
        <v>28</v>
      </c>
      <c r="E109" s="52" t="s">
        <v>39</v>
      </c>
      <c r="F109" s="53">
        <v>5937.5</v>
      </c>
      <c r="G109" s="54">
        <f t="shared" si="36"/>
        <v>23750</v>
      </c>
      <c r="H109" s="54">
        <v>1443.75557291666</v>
      </c>
      <c r="I109" s="54">
        <f t="shared" si="37"/>
        <v>5775.02229166664</v>
      </c>
      <c r="J109" s="60">
        <v>0.243158833333333</v>
      </c>
      <c r="K109" s="61">
        <v>6531.25</v>
      </c>
      <c r="L109" s="61">
        <f t="shared" si="38"/>
        <v>26125</v>
      </c>
      <c r="M109" s="61">
        <v>1537.97962083334</v>
      </c>
      <c r="N109" s="61">
        <f t="shared" si="39"/>
        <v>6151.91848333336</v>
      </c>
      <c r="O109" s="62">
        <v>0.235480133333334</v>
      </c>
      <c r="P109" s="63">
        <v>16961.23</v>
      </c>
      <c r="Q109" s="63">
        <v>4317.11</v>
      </c>
      <c r="R109" s="69"/>
      <c r="S109" s="69"/>
      <c r="T109" s="70">
        <f t="shared" si="40"/>
        <v>0.714157052631579</v>
      </c>
      <c r="U109" s="70">
        <f t="shared" si="41"/>
        <v>0.747548629592234</v>
      </c>
      <c r="V109" s="70">
        <f t="shared" si="42"/>
        <v>0.649233684210526</v>
      </c>
      <c r="W109" s="70">
        <f t="shared" si="43"/>
        <v>0.701750195763455</v>
      </c>
      <c r="X109" s="90"/>
      <c r="Y109" s="81"/>
      <c r="Z109" s="82"/>
      <c r="AA109" s="83">
        <v>4750</v>
      </c>
      <c r="AB109" s="83">
        <f t="shared" si="44"/>
        <v>14250</v>
      </c>
      <c r="AC109" s="50">
        <v>1215.79416666667</v>
      </c>
      <c r="AD109" s="50">
        <f t="shared" si="45"/>
        <v>3647.38250000001</v>
      </c>
      <c r="AE109" s="84">
        <v>0.255956666666667</v>
      </c>
      <c r="AF109" s="85">
        <v>9575.16</v>
      </c>
      <c r="AG109" s="85">
        <v>2709.98</v>
      </c>
      <c r="AH109" s="88">
        <f t="shared" si="46"/>
        <v>0.671941052631579</v>
      </c>
      <c r="AI109" s="88">
        <f t="shared" si="47"/>
        <v>0.742993091621181</v>
      </c>
      <c r="AJ109" s="89"/>
    </row>
    <row r="110" spans="1:36">
      <c r="A110" s="49">
        <v>108</v>
      </c>
      <c r="B110" s="50">
        <v>118951</v>
      </c>
      <c r="C110" s="51" t="s">
        <v>153</v>
      </c>
      <c r="D110" s="50" t="s">
        <v>51</v>
      </c>
      <c r="E110" s="52" t="s">
        <v>39</v>
      </c>
      <c r="F110" s="53">
        <v>5468.75</v>
      </c>
      <c r="G110" s="54">
        <f t="shared" si="36"/>
        <v>21875</v>
      </c>
      <c r="H110" s="54">
        <v>1660.473828125</v>
      </c>
      <c r="I110" s="54">
        <f t="shared" si="37"/>
        <v>6641.8953125</v>
      </c>
      <c r="J110" s="60">
        <v>0.3036295</v>
      </c>
      <c r="K110" s="61">
        <v>6015.625</v>
      </c>
      <c r="L110" s="61">
        <f t="shared" si="38"/>
        <v>24062.5</v>
      </c>
      <c r="M110" s="61">
        <v>1768.84159375</v>
      </c>
      <c r="N110" s="61">
        <f t="shared" si="39"/>
        <v>7075.366375</v>
      </c>
      <c r="O110" s="62">
        <v>0.2940412</v>
      </c>
      <c r="P110" s="63">
        <v>15609.16</v>
      </c>
      <c r="Q110" s="63">
        <v>5157.89</v>
      </c>
      <c r="R110" s="69"/>
      <c r="S110" s="69"/>
      <c r="T110" s="70">
        <f t="shared" si="40"/>
        <v>0.7135616</v>
      </c>
      <c r="U110" s="70">
        <f t="shared" si="41"/>
        <v>0.776568999859556</v>
      </c>
      <c r="V110" s="70">
        <f t="shared" si="42"/>
        <v>0.648692363636364</v>
      </c>
      <c r="W110" s="70">
        <f t="shared" si="43"/>
        <v>0.728992638208082</v>
      </c>
      <c r="X110" s="90"/>
      <c r="Y110" s="81"/>
      <c r="Z110" s="82"/>
      <c r="AA110" s="83">
        <v>4375</v>
      </c>
      <c r="AB110" s="83">
        <f t="shared" si="44"/>
        <v>13125</v>
      </c>
      <c r="AC110" s="50">
        <v>1398.29375</v>
      </c>
      <c r="AD110" s="50">
        <f t="shared" si="45"/>
        <v>4194.88125</v>
      </c>
      <c r="AE110" s="84">
        <v>0.31961</v>
      </c>
      <c r="AF110" s="85">
        <v>10358.01</v>
      </c>
      <c r="AG110" s="85">
        <v>3369.87</v>
      </c>
      <c r="AH110" s="88">
        <f t="shared" si="46"/>
        <v>0.789181714285714</v>
      </c>
      <c r="AI110" s="88">
        <f t="shared" si="47"/>
        <v>0.80332905728857</v>
      </c>
      <c r="AJ110" s="89"/>
    </row>
    <row r="111" spans="1:36">
      <c r="A111" s="49">
        <v>109</v>
      </c>
      <c r="B111" s="50">
        <v>709</v>
      </c>
      <c r="C111" s="51" t="s">
        <v>154</v>
      </c>
      <c r="D111" s="50" t="s">
        <v>28</v>
      </c>
      <c r="E111" s="52" t="s">
        <v>29</v>
      </c>
      <c r="F111" s="53">
        <v>10712.4</v>
      </c>
      <c r="G111" s="54">
        <f t="shared" si="36"/>
        <v>42849.6</v>
      </c>
      <c r="H111" s="54">
        <v>3259.96186</v>
      </c>
      <c r="I111" s="54">
        <f t="shared" si="37"/>
        <v>13039.84744</v>
      </c>
      <c r="J111" s="60">
        <v>0.304316666666667</v>
      </c>
      <c r="K111" s="61">
        <v>11783.64</v>
      </c>
      <c r="L111" s="61">
        <f t="shared" si="38"/>
        <v>47134.56</v>
      </c>
      <c r="M111" s="61">
        <v>3472.7172656</v>
      </c>
      <c r="N111" s="61">
        <f t="shared" si="39"/>
        <v>13890.8690624</v>
      </c>
      <c r="O111" s="62">
        <v>0.294706666666667</v>
      </c>
      <c r="P111" s="63">
        <v>30427.19</v>
      </c>
      <c r="Q111" s="63">
        <v>9550.6</v>
      </c>
      <c r="R111" s="69"/>
      <c r="S111" s="69"/>
      <c r="T111" s="70">
        <f t="shared" si="40"/>
        <v>0.710092742989433</v>
      </c>
      <c r="U111" s="70">
        <f t="shared" si="41"/>
        <v>0.732416544284356</v>
      </c>
      <c r="V111" s="70">
        <f t="shared" si="42"/>
        <v>0.645538857263121</v>
      </c>
      <c r="W111" s="70">
        <f t="shared" si="43"/>
        <v>0.687545174970492</v>
      </c>
      <c r="X111" s="90"/>
      <c r="Y111" s="81"/>
      <c r="Z111" s="82"/>
      <c r="AA111" s="83">
        <v>8927</v>
      </c>
      <c r="AB111" s="83">
        <f t="shared" si="44"/>
        <v>26781</v>
      </c>
      <c r="AC111" s="50">
        <v>2859.61566666667</v>
      </c>
      <c r="AD111" s="50">
        <f t="shared" si="45"/>
        <v>8578.84700000001</v>
      </c>
      <c r="AE111" s="84">
        <v>0.320333333333333</v>
      </c>
      <c r="AF111" s="85">
        <v>18689.39</v>
      </c>
      <c r="AG111" s="85">
        <v>5026.57</v>
      </c>
      <c r="AH111" s="88">
        <f t="shared" si="46"/>
        <v>0.697860050035473</v>
      </c>
      <c r="AI111" s="88">
        <f t="shared" si="47"/>
        <v>0.585926057429395</v>
      </c>
      <c r="AJ111" s="89"/>
    </row>
    <row r="112" spans="1:36">
      <c r="A112" s="49">
        <v>110</v>
      </c>
      <c r="B112" s="50">
        <v>105751</v>
      </c>
      <c r="C112" s="51" t="s">
        <v>155</v>
      </c>
      <c r="D112" s="50" t="s">
        <v>35</v>
      </c>
      <c r="E112" s="52" t="s">
        <v>29</v>
      </c>
      <c r="F112" s="53">
        <v>9062.4</v>
      </c>
      <c r="G112" s="54">
        <f t="shared" si="36"/>
        <v>36249.6</v>
      </c>
      <c r="H112" s="54">
        <v>2935.76448</v>
      </c>
      <c r="I112" s="54">
        <f t="shared" si="37"/>
        <v>11743.05792</v>
      </c>
      <c r="J112" s="60">
        <v>0.32395</v>
      </c>
      <c r="K112" s="61">
        <v>9968.64</v>
      </c>
      <c r="L112" s="61">
        <f t="shared" si="38"/>
        <v>39874.56</v>
      </c>
      <c r="M112" s="61">
        <v>3127.3617408</v>
      </c>
      <c r="N112" s="61">
        <f t="shared" si="39"/>
        <v>12509.4469632</v>
      </c>
      <c r="O112" s="62">
        <v>0.31372</v>
      </c>
      <c r="P112" s="63">
        <v>25625.2</v>
      </c>
      <c r="Q112" s="63">
        <v>6582.03</v>
      </c>
      <c r="R112" s="69"/>
      <c r="S112" s="69"/>
      <c r="T112" s="70">
        <f t="shared" si="40"/>
        <v>0.706909869350283</v>
      </c>
      <c r="U112" s="70">
        <f t="shared" si="41"/>
        <v>0.560503920259979</v>
      </c>
      <c r="V112" s="70">
        <f t="shared" si="42"/>
        <v>0.642645335772984</v>
      </c>
      <c r="W112" s="70">
        <f t="shared" si="43"/>
        <v>0.526164747279625</v>
      </c>
      <c r="X112" s="90"/>
      <c r="Y112" s="81"/>
      <c r="Z112" s="82"/>
      <c r="AA112" s="83">
        <v>7552</v>
      </c>
      <c r="AB112" s="83">
        <f t="shared" si="44"/>
        <v>22656</v>
      </c>
      <c r="AC112" s="50">
        <v>2575.232</v>
      </c>
      <c r="AD112" s="50">
        <f t="shared" si="45"/>
        <v>7725.696</v>
      </c>
      <c r="AE112" s="84">
        <v>0.341</v>
      </c>
      <c r="AF112" s="85">
        <v>17109.5</v>
      </c>
      <c r="AG112" s="85">
        <v>5738.59</v>
      </c>
      <c r="AH112" s="88">
        <f t="shared" si="46"/>
        <v>0.755186264124294</v>
      </c>
      <c r="AI112" s="88">
        <f t="shared" si="47"/>
        <v>0.742792623473665</v>
      </c>
      <c r="AJ112" s="89"/>
    </row>
    <row r="113" spans="1:36">
      <c r="A113" s="49">
        <v>111</v>
      </c>
      <c r="B113" s="50">
        <v>732</v>
      </c>
      <c r="C113" s="51" t="s">
        <v>156</v>
      </c>
      <c r="D113" s="50" t="s">
        <v>49</v>
      </c>
      <c r="E113" s="52" t="s">
        <v>39</v>
      </c>
      <c r="F113" s="53">
        <v>5468.75</v>
      </c>
      <c r="G113" s="54">
        <f t="shared" si="36"/>
        <v>21875</v>
      </c>
      <c r="H113" s="54">
        <v>1639.53671875</v>
      </c>
      <c r="I113" s="54">
        <f t="shared" si="37"/>
        <v>6558.146875</v>
      </c>
      <c r="J113" s="60">
        <v>0.299801</v>
      </c>
      <c r="K113" s="61">
        <v>6015.625</v>
      </c>
      <c r="L113" s="61">
        <f t="shared" si="38"/>
        <v>24062.5</v>
      </c>
      <c r="M113" s="61">
        <v>1746.5380625</v>
      </c>
      <c r="N113" s="61">
        <f t="shared" si="39"/>
        <v>6986.15225</v>
      </c>
      <c r="O113" s="62">
        <v>0.2903336</v>
      </c>
      <c r="P113" s="63">
        <v>15409.73</v>
      </c>
      <c r="Q113" s="63">
        <v>4698.87</v>
      </c>
      <c r="R113" s="69"/>
      <c r="S113" s="69"/>
      <c r="T113" s="70">
        <f t="shared" si="40"/>
        <v>0.7044448</v>
      </c>
      <c r="U113" s="70">
        <f t="shared" si="41"/>
        <v>0.716493559775603</v>
      </c>
      <c r="V113" s="70">
        <f t="shared" si="42"/>
        <v>0.640404363636364</v>
      </c>
      <c r="W113" s="70">
        <f t="shared" si="43"/>
        <v>0.672597709275517</v>
      </c>
      <c r="X113" s="90"/>
      <c r="Y113" s="81"/>
      <c r="Z113" s="82"/>
      <c r="AA113" s="83">
        <v>4375</v>
      </c>
      <c r="AB113" s="83">
        <f t="shared" si="44"/>
        <v>13125</v>
      </c>
      <c r="AC113" s="50">
        <v>1380.6625</v>
      </c>
      <c r="AD113" s="50">
        <f t="shared" si="45"/>
        <v>4141.9875</v>
      </c>
      <c r="AE113" s="84">
        <v>0.31558</v>
      </c>
      <c r="AF113" s="85">
        <v>9432.25</v>
      </c>
      <c r="AG113" s="85">
        <v>3311.51</v>
      </c>
      <c r="AH113" s="88">
        <f t="shared" si="46"/>
        <v>0.718647619047619</v>
      </c>
      <c r="AI113" s="88">
        <f t="shared" si="47"/>
        <v>0.799497825621154</v>
      </c>
      <c r="AJ113" s="89"/>
    </row>
    <row r="114" spans="1:36">
      <c r="A114" s="49">
        <v>112</v>
      </c>
      <c r="B114" s="50">
        <v>581</v>
      </c>
      <c r="C114" s="51" t="s">
        <v>157</v>
      </c>
      <c r="D114" s="50" t="s">
        <v>28</v>
      </c>
      <c r="E114" s="52" t="s">
        <v>36</v>
      </c>
      <c r="F114" s="53">
        <v>11961.6</v>
      </c>
      <c r="G114" s="54">
        <f t="shared" si="36"/>
        <v>47846.4</v>
      </c>
      <c r="H114" s="54">
        <v>3250.2697472</v>
      </c>
      <c r="I114" s="54">
        <f t="shared" si="37"/>
        <v>13001.0789888</v>
      </c>
      <c r="J114" s="60">
        <v>0.271725333333333</v>
      </c>
      <c r="K114" s="61">
        <v>13157.76</v>
      </c>
      <c r="L114" s="61">
        <f t="shared" si="38"/>
        <v>52631.04</v>
      </c>
      <c r="M114" s="61">
        <v>3462.392614912</v>
      </c>
      <c r="N114" s="61">
        <f t="shared" si="39"/>
        <v>13849.570459648</v>
      </c>
      <c r="O114" s="62">
        <v>0.263144533333333</v>
      </c>
      <c r="P114" s="63">
        <v>33676.59</v>
      </c>
      <c r="Q114" s="63">
        <v>8399.51</v>
      </c>
      <c r="R114" s="69"/>
      <c r="S114" s="69"/>
      <c r="T114" s="70">
        <f t="shared" si="40"/>
        <v>0.703847938402889</v>
      </c>
      <c r="U114" s="70">
        <f t="shared" si="41"/>
        <v>0.646062531212671</v>
      </c>
      <c r="V114" s="70">
        <f t="shared" si="42"/>
        <v>0.639861762184445</v>
      </c>
      <c r="W114" s="70">
        <f t="shared" si="43"/>
        <v>0.606481625150235</v>
      </c>
      <c r="X114" s="90"/>
      <c r="Y114" s="81"/>
      <c r="Z114" s="82"/>
      <c r="AA114" s="83">
        <v>9968</v>
      </c>
      <c r="AB114" s="83">
        <f t="shared" si="44"/>
        <v>29904</v>
      </c>
      <c r="AC114" s="50">
        <v>2851.11381333333</v>
      </c>
      <c r="AD114" s="50">
        <f t="shared" si="45"/>
        <v>8553.34143999999</v>
      </c>
      <c r="AE114" s="84">
        <v>0.286026666666667</v>
      </c>
      <c r="AF114" s="85">
        <v>21867.84</v>
      </c>
      <c r="AG114" s="85">
        <v>6164.91</v>
      </c>
      <c r="AH114" s="88">
        <f t="shared" si="46"/>
        <v>0.731268057784912</v>
      </c>
      <c r="AI114" s="88">
        <f t="shared" si="47"/>
        <v>0.720760423659646</v>
      </c>
      <c r="AJ114" s="89"/>
    </row>
    <row r="115" spans="1:36">
      <c r="A115" s="49">
        <v>113</v>
      </c>
      <c r="B115" s="50">
        <v>114622</v>
      </c>
      <c r="C115" s="51" t="s">
        <v>158</v>
      </c>
      <c r="D115" s="50" t="s">
        <v>28</v>
      </c>
      <c r="E115" s="52" t="s">
        <v>29</v>
      </c>
      <c r="F115" s="53">
        <v>9750</v>
      </c>
      <c r="G115" s="54">
        <f t="shared" si="36"/>
        <v>39000</v>
      </c>
      <c r="H115" s="54">
        <v>3348.02325</v>
      </c>
      <c r="I115" s="54">
        <f t="shared" si="37"/>
        <v>13392.093</v>
      </c>
      <c r="J115" s="60">
        <v>0.343387</v>
      </c>
      <c r="K115" s="61">
        <v>10725</v>
      </c>
      <c r="L115" s="61">
        <f t="shared" si="38"/>
        <v>42900</v>
      </c>
      <c r="M115" s="61">
        <v>3566.52582</v>
      </c>
      <c r="N115" s="61">
        <f t="shared" si="39"/>
        <v>14266.10328</v>
      </c>
      <c r="O115" s="62">
        <v>0.3325432</v>
      </c>
      <c r="P115" s="63">
        <v>27306.69</v>
      </c>
      <c r="Q115" s="63">
        <v>9042.66</v>
      </c>
      <c r="R115" s="69"/>
      <c r="S115" s="69"/>
      <c r="T115" s="70">
        <f t="shared" si="40"/>
        <v>0.700171538461538</v>
      </c>
      <c r="U115" s="70">
        <f t="shared" si="41"/>
        <v>0.67522380556945</v>
      </c>
      <c r="V115" s="70">
        <f t="shared" si="42"/>
        <v>0.63651958041958</v>
      </c>
      <c r="W115" s="70">
        <f t="shared" si="43"/>
        <v>0.633856339220334</v>
      </c>
      <c r="X115" s="90"/>
      <c r="Y115" s="81"/>
      <c r="Z115" s="82"/>
      <c r="AA115" s="83">
        <v>8125</v>
      </c>
      <c r="AB115" s="83">
        <f t="shared" si="44"/>
        <v>24375</v>
      </c>
      <c r="AC115" s="50">
        <v>2936.8625</v>
      </c>
      <c r="AD115" s="50">
        <f t="shared" si="45"/>
        <v>8810.5875</v>
      </c>
      <c r="AE115" s="84">
        <v>0.36146</v>
      </c>
      <c r="AF115" s="85">
        <v>18933.42</v>
      </c>
      <c r="AG115" s="85">
        <v>6208.65</v>
      </c>
      <c r="AH115" s="88">
        <f t="shared" si="46"/>
        <v>0.776755692307692</v>
      </c>
      <c r="AI115" s="88">
        <f t="shared" si="47"/>
        <v>0.704680590255757</v>
      </c>
      <c r="AJ115" s="89"/>
    </row>
    <row r="116" spans="1:36">
      <c r="A116" s="49">
        <v>114</v>
      </c>
      <c r="B116" s="50">
        <v>365</v>
      </c>
      <c r="C116" s="51" t="s">
        <v>159</v>
      </c>
      <c r="D116" s="50" t="s">
        <v>44</v>
      </c>
      <c r="E116" s="52" t="s">
        <v>32</v>
      </c>
      <c r="F116" s="53">
        <v>14238</v>
      </c>
      <c r="G116" s="54">
        <f t="shared" si="36"/>
        <v>56952</v>
      </c>
      <c r="H116" s="54">
        <v>4023.969663</v>
      </c>
      <c r="I116" s="54">
        <f t="shared" si="37"/>
        <v>16095.878652</v>
      </c>
      <c r="J116" s="60">
        <v>0.282621833333333</v>
      </c>
      <c r="K116" s="61">
        <v>15661.8</v>
      </c>
      <c r="L116" s="61">
        <f t="shared" si="38"/>
        <v>62647.2</v>
      </c>
      <c r="M116" s="61">
        <v>4286.58663048</v>
      </c>
      <c r="N116" s="61">
        <f t="shared" si="39"/>
        <v>17146.34652192</v>
      </c>
      <c r="O116" s="62">
        <v>0.273696933333333</v>
      </c>
      <c r="P116" s="63">
        <v>39693.99</v>
      </c>
      <c r="Q116" s="63">
        <v>11507.52</v>
      </c>
      <c r="R116" s="69"/>
      <c r="S116" s="69"/>
      <c r="T116" s="70">
        <f t="shared" si="40"/>
        <v>0.696972713864307</v>
      </c>
      <c r="U116" s="70">
        <f t="shared" si="41"/>
        <v>0.714935807407453</v>
      </c>
      <c r="V116" s="70">
        <f t="shared" si="42"/>
        <v>0.633611558058461</v>
      </c>
      <c r="W116" s="70">
        <f t="shared" si="43"/>
        <v>0.67113539232913</v>
      </c>
      <c r="X116" s="90"/>
      <c r="Y116" s="81"/>
      <c r="Z116" s="82"/>
      <c r="AA116" s="83">
        <v>11865</v>
      </c>
      <c r="AB116" s="83">
        <f t="shared" si="44"/>
        <v>35595</v>
      </c>
      <c r="AC116" s="50">
        <v>3529.79795</v>
      </c>
      <c r="AD116" s="50">
        <f t="shared" si="45"/>
        <v>10589.39385</v>
      </c>
      <c r="AE116" s="84">
        <v>0.297496666666667</v>
      </c>
      <c r="AF116" s="85">
        <v>34864.91</v>
      </c>
      <c r="AG116" s="85">
        <v>10676.13</v>
      </c>
      <c r="AH116" s="88">
        <f t="shared" si="46"/>
        <v>0.979488973170389</v>
      </c>
      <c r="AI116" s="88">
        <f t="shared" si="47"/>
        <v>1.00819085126388</v>
      </c>
      <c r="AJ116" s="89"/>
    </row>
    <row r="117" spans="1:36">
      <c r="A117" s="49">
        <v>115</v>
      </c>
      <c r="B117" s="50">
        <v>752</v>
      </c>
      <c r="C117" s="51" t="s">
        <v>160</v>
      </c>
      <c r="D117" s="50" t="s">
        <v>51</v>
      </c>
      <c r="E117" s="52" t="s">
        <v>39</v>
      </c>
      <c r="F117" s="53">
        <v>6500</v>
      </c>
      <c r="G117" s="54">
        <f t="shared" si="36"/>
        <v>26000</v>
      </c>
      <c r="H117" s="54">
        <v>1986.35341666666</v>
      </c>
      <c r="I117" s="54">
        <f t="shared" si="37"/>
        <v>7945.41366666664</v>
      </c>
      <c r="J117" s="60">
        <v>0.305592833333333</v>
      </c>
      <c r="K117" s="61">
        <v>7150</v>
      </c>
      <c r="L117" s="61">
        <f t="shared" si="38"/>
        <v>28600</v>
      </c>
      <c r="M117" s="61">
        <v>2115.98911333333</v>
      </c>
      <c r="N117" s="61">
        <f t="shared" si="39"/>
        <v>8463.95645333332</v>
      </c>
      <c r="O117" s="62">
        <v>0.295942533333333</v>
      </c>
      <c r="P117" s="63">
        <v>17666.85</v>
      </c>
      <c r="Q117" s="63">
        <v>4740.08</v>
      </c>
      <c r="R117" s="69"/>
      <c r="S117" s="69"/>
      <c r="T117" s="70">
        <f t="shared" si="40"/>
        <v>0.679494230769231</v>
      </c>
      <c r="U117" s="70">
        <f t="shared" si="41"/>
        <v>0.596580643734893</v>
      </c>
      <c r="V117" s="70">
        <f t="shared" si="42"/>
        <v>0.617722027972028</v>
      </c>
      <c r="W117" s="70">
        <f t="shared" si="43"/>
        <v>0.560031236707655</v>
      </c>
      <c r="X117" s="90"/>
      <c r="Y117" s="81"/>
      <c r="Z117" s="82"/>
      <c r="AA117" s="83">
        <v>5000</v>
      </c>
      <c r="AB117" s="83">
        <f t="shared" si="44"/>
        <v>15000</v>
      </c>
      <c r="AC117" s="50">
        <v>1608.38333333333</v>
      </c>
      <c r="AD117" s="50">
        <f t="shared" si="45"/>
        <v>4825.14999999999</v>
      </c>
      <c r="AE117" s="84">
        <v>0.321676666666667</v>
      </c>
      <c r="AF117" s="85">
        <v>11941.24</v>
      </c>
      <c r="AG117" s="85">
        <v>3608.26</v>
      </c>
      <c r="AH117" s="88">
        <f t="shared" si="46"/>
        <v>0.796082666666667</v>
      </c>
      <c r="AI117" s="88">
        <f t="shared" si="47"/>
        <v>0.747802658984696</v>
      </c>
      <c r="AJ117" s="89"/>
    </row>
    <row r="118" spans="1:36">
      <c r="A118" s="49">
        <v>116</v>
      </c>
      <c r="B118" s="50">
        <v>117184</v>
      </c>
      <c r="C118" s="51" t="s">
        <v>161</v>
      </c>
      <c r="D118" s="50" t="s">
        <v>42</v>
      </c>
      <c r="E118" s="52" t="s">
        <v>29</v>
      </c>
      <c r="F118" s="53">
        <v>8700</v>
      </c>
      <c r="G118" s="54">
        <f t="shared" si="36"/>
        <v>34800</v>
      </c>
      <c r="H118" s="54">
        <v>2818.365</v>
      </c>
      <c r="I118" s="54">
        <f t="shared" si="37"/>
        <v>11273.46</v>
      </c>
      <c r="J118" s="60">
        <v>0.32395</v>
      </c>
      <c r="K118" s="61">
        <v>9570</v>
      </c>
      <c r="L118" s="61">
        <f t="shared" si="38"/>
        <v>38280</v>
      </c>
      <c r="M118" s="61">
        <v>3002.3004</v>
      </c>
      <c r="N118" s="61">
        <f t="shared" si="39"/>
        <v>12009.2016</v>
      </c>
      <c r="O118" s="62">
        <v>0.31372</v>
      </c>
      <c r="P118" s="63">
        <v>23641.47</v>
      </c>
      <c r="Q118" s="63">
        <v>8244.81</v>
      </c>
      <c r="R118" s="69"/>
      <c r="S118" s="69"/>
      <c r="T118" s="70">
        <f t="shared" si="40"/>
        <v>0.679352586206897</v>
      </c>
      <c r="U118" s="70">
        <f t="shared" si="41"/>
        <v>0.731346897935505</v>
      </c>
      <c r="V118" s="70">
        <f t="shared" si="42"/>
        <v>0.617593260188088</v>
      </c>
      <c r="W118" s="70">
        <f t="shared" si="43"/>
        <v>0.68654106031495</v>
      </c>
      <c r="X118" s="90"/>
      <c r="Y118" s="81"/>
      <c r="Z118" s="82"/>
      <c r="AA118" s="83">
        <v>7250</v>
      </c>
      <c r="AB118" s="83">
        <f t="shared" si="44"/>
        <v>21750</v>
      </c>
      <c r="AC118" s="50">
        <v>2472.25</v>
      </c>
      <c r="AD118" s="50">
        <f t="shared" si="45"/>
        <v>7416.75</v>
      </c>
      <c r="AE118" s="84">
        <v>0.341</v>
      </c>
      <c r="AF118" s="85">
        <v>14610.09</v>
      </c>
      <c r="AG118" s="85">
        <v>5238.02</v>
      </c>
      <c r="AH118" s="88">
        <f t="shared" si="46"/>
        <v>0.671728275862069</v>
      </c>
      <c r="AI118" s="88">
        <f t="shared" si="47"/>
        <v>0.706241952337614</v>
      </c>
      <c r="AJ118" s="89"/>
    </row>
    <row r="119" spans="1:36">
      <c r="A119" s="49">
        <v>117</v>
      </c>
      <c r="B119" s="50">
        <v>103198</v>
      </c>
      <c r="C119" s="51" t="s">
        <v>162</v>
      </c>
      <c r="D119" s="50" t="s">
        <v>44</v>
      </c>
      <c r="E119" s="52" t="s">
        <v>29</v>
      </c>
      <c r="F119" s="53">
        <v>9744</v>
      </c>
      <c r="G119" s="54">
        <f t="shared" si="36"/>
        <v>38976</v>
      </c>
      <c r="H119" s="54">
        <v>2803.607016</v>
      </c>
      <c r="I119" s="54">
        <f t="shared" si="37"/>
        <v>11214.428064</v>
      </c>
      <c r="J119" s="60">
        <v>0.2877265</v>
      </c>
      <c r="K119" s="61">
        <v>10718.4</v>
      </c>
      <c r="L119" s="61">
        <f t="shared" si="38"/>
        <v>42873.6</v>
      </c>
      <c r="M119" s="61">
        <v>2986.57926336</v>
      </c>
      <c r="N119" s="61">
        <f t="shared" si="39"/>
        <v>11946.31705344</v>
      </c>
      <c r="O119" s="62">
        <v>0.2786404</v>
      </c>
      <c r="P119" s="63">
        <v>26320.82</v>
      </c>
      <c r="Q119" s="63">
        <v>7292.53</v>
      </c>
      <c r="R119" s="69"/>
      <c r="S119" s="69"/>
      <c r="T119" s="70">
        <f t="shared" si="40"/>
        <v>0.675308394909688</v>
      </c>
      <c r="U119" s="70">
        <f t="shared" si="41"/>
        <v>0.650281044952272</v>
      </c>
      <c r="V119" s="70">
        <f t="shared" si="42"/>
        <v>0.613916722645171</v>
      </c>
      <c r="W119" s="70">
        <f t="shared" si="43"/>
        <v>0.610441692395907</v>
      </c>
      <c r="X119" s="90"/>
      <c r="Y119" s="81"/>
      <c r="Z119" s="82"/>
      <c r="AA119" s="83">
        <v>8120</v>
      </c>
      <c r="AB119" s="83">
        <f t="shared" si="44"/>
        <v>24360</v>
      </c>
      <c r="AC119" s="50">
        <v>2459.3044</v>
      </c>
      <c r="AD119" s="50">
        <f t="shared" si="45"/>
        <v>7377.9132</v>
      </c>
      <c r="AE119" s="84">
        <v>0.30287</v>
      </c>
      <c r="AF119" s="85">
        <v>22511.02</v>
      </c>
      <c r="AG119" s="85">
        <v>6196.61</v>
      </c>
      <c r="AH119" s="88">
        <f t="shared" si="46"/>
        <v>0.924097701149425</v>
      </c>
      <c r="AI119" s="88">
        <f t="shared" si="47"/>
        <v>0.83988654135969</v>
      </c>
      <c r="AJ119" s="89"/>
    </row>
    <row r="120" spans="1:36">
      <c r="A120" s="49">
        <v>118</v>
      </c>
      <c r="B120" s="50">
        <v>373</v>
      </c>
      <c r="C120" s="51" t="s">
        <v>163</v>
      </c>
      <c r="D120" s="50" t="s">
        <v>42</v>
      </c>
      <c r="E120" s="52" t="s">
        <v>32</v>
      </c>
      <c r="F120" s="53">
        <v>12475.2</v>
      </c>
      <c r="G120" s="54">
        <f t="shared" si="36"/>
        <v>49900.8</v>
      </c>
      <c r="H120" s="54">
        <v>3888.25994</v>
      </c>
      <c r="I120" s="54">
        <f t="shared" si="37"/>
        <v>15553.03976</v>
      </c>
      <c r="J120" s="60">
        <v>0.311679166666667</v>
      </c>
      <c r="K120" s="61">
        <v>13722.72</v>
      </c>
      <c r="L120" s="61">
        <f t="shared" si="38"/>
        <v>54890.88</v>
      </c>
      <c r="M120" s="61">
        <v>4142.0200624</v>
      </c>
      <c r="N120" s="61">
        <f t="shared" si="39"/>
        <v>16568.0802496</v>
      </c>
      <c r="O120" s="62">
        <v>0.301836666666666</v>
      </c>
      <c r="P120" s="63">
        <v>33390.48</v>
      </c>
      <c r="Q120" s="63">
        <v>9990.45</v>
      </c>
      <c r="R120" s="69"/>
      <c r="S120" s="69"/>
      <c r="T120" s="70">
        <f t="shared" si="40"/>
        <v>0.669137168141593</v>
      </c>
      <c r="U120" s="70">
        <f t="shared" si="41"/>
        <v>0.642347100898815</v>
      </c>
      <c r="V120" s="70">
        <f t="shared" si="42"/>
        <v>0.608306516492357</v>
      </c>
      <c r="W120" s="70">
        <f t="shared" si="43"/>
        <v>0.60299382001371</v>
      </c>
      <c r="X120" s="90"/>
      <c r="Y120" s="81"/>
      <c r="Z120" s="82"/>
      <c r="AA120" s="83">
        <v>10396</v>
      </c>
      <c r="AB120" s="83">
        <f t="shared" si="44"/>
        <v>31188</v>
      </c>
      <c r="AC120" s="50">
        <v>3410.75433333333</v>
      </c>
      <c r="AD120" s="50">
        <f t="shared" si="45"/>
        <v>10232.263</v>
      </c>
      <c r="AE120" s="84">
        <v>0.328083333333333</v>
      </c>
      <c r="AF120" s="85">
        <v>25803.71</v>
      </c>
      <c r="AG120" s="85">
        <v>8526.29</v>
      </c>
      <c r="AH120" s="88">
        <f t="shared" si="46"/>
        <v>0.827360202642042</v>
      </c>
      <c r="AI120" s="88">
        <f t="shared" si="47"/>
        <v>0.833275102487105</v>
      </c>
      <c r="AJ120" s="89"/>
    </row>
    <row r="121" spans="1:36">
      <c r="A121" s="49">
        <v>119</v>
      </c>
      <c r="B121" s="50">
        <v>106865</v>
      </c>
      <c r="C121" s="51" t="s">
        <v>164</v>
      </c>
      <c r="D121" s="50" t="s">
        <v>38</v>
      </c>
      <c r="E121" s="52" t="s">
        <v>47</v>
      </c>
      <c r="F121" s="53">
        <v>6750</v>
      </c>
      <c r="G121" s="54">
        <f t="shared" si="36"/>
        <v>27000</v>
      </c>
      <c r="H121" s="54">
        <v>1909.022625</v>
      </c>
      <c r="I121" s="54">
        <f t="shared" si="37"/>
        <v>7636.0905</v>
      </c>
      <c r="J121" s="60">
        <v>0.282818166666667</v>
      </c>
      <c r="K121" s="61">
        <v>7425</v>
      </c>
      <c r="L121" s="61">
        <f t="shared" si="38"/>
        <v>29700</v>
      </c>
      <c r="M121" s="61">
        <v>2033.61147</v>
      </c>
      <c r="N121" s="61">
        <f t="shared" si="39"/>
        <v>8134.44588</v>
      </c>
      <c r="O121" s="62">
        <v>0.273887066666667</v>
      </c>
      <c r="P121" s="63">
        <v>17775.83</v>
      </c>
      <c r="Q121" s="63">
        <v>5100.45</v>
      </c>
      <c r="R121" s="69"/>
      <c r="S121" s="69"/>
      <c r="T121" s="70">
        <f t="shared" si="40"/>
        <v>0.658364074074074</v>
      </c>
      <c r="U121" s="70">
        <f t="shared" si="41"/>
        <v>0.66793996220972</v>
      </c>
      <c r="V121" s="70">
        <f t="shared" si="42"/>
        <v>0.598512794612795</v>
      </c>
      <c r="W121" s="70">
        <f t="shared" si="43"/>
        <v>0.627018739228492</v>
      </c>
      <c r="X121" s="90"/>
      <c r="Y121" s="81"/>
      <c r="Z121" s="82"/>
      <c r="AA121" s="83">
        <v>5625</v>
      </c>
      <c r="AB121" s="83">
        <f t="shared" si="44"/>
        <v>16875</v>
      </c>
      <c r="AC121" s="50">
        <v>1674.58125</v>
      </c>
      <c r="AD121" s="50">
        <f t="shared" si="45"/>
        <v>5023.74375</v>
      </c>
      <c r="AE121" s="84">
        <v>0.297703333333333</v>
      </c>
      <c r="AF121" s="85">
        <v>11643.37</v>
      </c>
      <c r="AG121" s="85">
        <v>3701.77</v>
      </c>
      <c r="AH121" s="88">
        <f t="shared" si="46"/>
        <v>0.689977481481482</v>
      </c>
      <c r="AI121" s="88">
        <f t="shared" si="47"/>
        <v>0.73685486048129</v>
      </c>
      <c r="AJ121" s="89"/>
    </row>
    <row r="122" spans="1:36">
      <c r="A122" s="49">
        <v>120</v>
      </c>
      <c r="B122" s="50">
        <v>113299</v>
      </c>
      <c r="C122" s="51" t="s">
        <v>165</v>
      </c>
      <c r="D122" s="50" t="s">
        <v>42</v>
      </c>
      <c r="E122" s="52" t="s">
        <v>39</v>
      </c>
      <c r="F122" s="53">
        <v>5937.5</v>
      </c>
      <c r="G122" s="54">
        <f t="shared" si="36"/>
        <v>23750</v>
      </c>
      <c r="H122" s="54">
        <v>1649.50677083334</v>
      </c>
      <c r="I122" s="54">
        <f t="shared" si="37"/>
        <v>6598.02708333336</v>
      </c>
      <c r="J122" s="60">
        <v>0.277811666666667</v>
      </c>
      <c r="K122" s="61">
        <v>6531.25</v>
      </c>
      <c r="L122" s="61">
        <f t="shared" si="38"/>
        <v>26125</v>
      </c>
      <c r="M122" s="61">
        <v>1757.15879166666</v>
      </c>
      <c r="N122" s="61">
        <f t="shared" si="39"/>
        <v>7028.63516666664</v>
      </c>
      <c r="O122" s="62">
        <v>0.269038666666666</v>
      </c>
      <c r="P122" s="63">
        <v>15565.86</v>
      </c>
      <c r="Q122" s="63">
        <v>5053.28</v>
      </c>
      <c r="R122" s="69"/>
      <c r="S122" s="69"/>
      <c r="T122" s="70">
        <f t="shared" si="40"/>
        <v>0.655404631578947</v>
      </c>
      <c r="U122" s="70">
        <f t="shared" si="41"/>
        <v>0.765877426111906</v>
      </c>
      <c r="V122" s="70">
        <f t="shared" si="42"/>
        <v>0.595822392344498</v>
      </c>
      <c r="W122" s="70">
        <f t="shared" si="43"/>
        <v>0.718956081824423</v>
      </c>
      <c r="X122" s="90"/>
      <c r="Y122" s="81"/>
      <c r="Z122" s="82"/>
      <c r="AA122" s="83">
        <v>4750</v>
      </c>
      <c r="AB122" s="83">
        <f t="shared" si="44"/>
        <v>14250</v>
      </c>
      <c r="AC122" s="50">
        <v>1389.05833333333</v>
      </c>
      <c r="AD122" s="50">
        <f t="shared" si="45"/>
        <v>4167.17499999999</v>
      </c>
      <c r="AE122" s="84">
        <v>0.292433333333333</v>
      </c>
      <c r="AF122" s="85">
        <v>9231.57</v>
      </c>
      <c r="AG122" s="85">
        <v>3160.62</v>
      </c>
      <c r="AH122" s="88">
        <f t="shared" si="46"/>
        <v>0.647829473684211</v>
      </c>
      <c r="AI122" s="88">
        <f t="shared" si="47"/>
        <v>0.758456268335265</v>
      </c>
      <c r="AJ122" s="89"/>
    </row>
    <row r="123" spans="1:36">
      <c r="A123" s="49">
        <v>121</v>
      </c>
      <c r="B123" s="50">
        <v>391</v>
      </c>
      <c r="C123" s="51" t="s">
        <v>166</v>
      </c>
      <c r="D123" s="50" t="s">
        <v>42</v>
      </c>
      <c r="E123" s="52" t="s">
        <v>39</v>
      </c>
      <c r="F123" s="53">
        <v>6780</v>
      </c>
      <c r="G123" s="54">
        <f t="shared" si="36"/>
        <v>27120</v>
      </c>
      <c r="H123" s="54">
        <v>2384.07174</v>
      </c>
      <c r="I123" s="54">
        <f t="shared" si="37"/>
        <v>9536.28696</v>
      </c>
      <c r="J123" s="60">
        <v>0.351633</v>
      </c>
      <c r="K123" s="61">
        <v>7458</v>
      </c>
      <c r="L123" s="61">
        <f t="shared" si="38"/>
        <v>29832</v>
      </c>
      <c r="M123" s="61">
        <v>2539.6637904</v>
      </c>
      <c r="N123" s="61">
        <f t="shared" si="39"/>
        <v>10158.6551616</v>
      </c>
      <c r="O123" s="62">
        <v>0.3405288</v>
      </c>
      <c r="P123" s="63">
        <v>17476.76</v>
      </c>
      <c r="Q123" s="63">
        <v>6193.11</v>
      </c>
      <c r="R123" s="69"/>
      <c r="S123" s="69"/>
      <c r="T123" s="70">
        <f t="shared" si="40"/>
        <v>0.644423303834808</v>
      </c>
      <c r="U123" s="70">
        <f t="shared" si="41"/>
        <v>0.649425717365368</v>
      </c>
      <c r="V123" s="70">
        <f t="shared" si="42"/>
        <v>0.585839367122553</v>
      </c>
      <c r="W123" s="70">
        <f t="shared" si="43"/>
        <v>0.609638766301481</v>
      </c>
      <c r="X123" s="90"/>
      <c r="Y123" s="81"/>
      <c r="Z123" s="82"/>
      <c r="AA123" s="83">
        <v>5650</v>
      </c>
      <c r="AB123" s="83">
        <f t="shared" si="44"/>
        <v>16950</v>
      </c>
      <c r="AC123" s="50">
        <v>2091.291</v>
      </c>
      <c r="AD123" s="50">
        <f t="shared" si="45"/>
        <v>6273.873</v>
      </c>
      <c r="AE123" s="84">
        <v>0.37014</v>
      </c>
      <c r="AF123" s="85">
        <v>15005.26</v>
      </c>
      <c r="AG123" s="85">
        <v>4991.54</v>
      </c>
      <c r="AH123" s="88">
        <f t="shared" si="46"/>
        <v>0.885266076696165</v>
      </c>
      <c r="AI123" s="88">
        <f t="shared" si="47"/>
        <v>0.795607434195751</v>
      </c>
      <c r="AJ123" s="89"/>
    </row>
    <row r="124" spans="1:36">
      <c r="A124" s="49">
        <v>122</v>
      </c>
      <c r="B124" s="50">
        <v>114844</v>
      </c>
      <c r="C124" s="51" t="s">
        <v>167</v>
      </c>
      <c r="D124" s="50" t="s">
        <v>42</v>
      </c>
      <c r="E124" s="52" t="s">
        <v>36</v>
      </c>
      <c r="F124" s="53">
        <v>12240</v>
      </c>
      <c r="G124" s="54">
        <f t="shared" si="36"/>
        <v>48960</v>
      </c>
      <c r="H124" s="54">
        <v>2403.12</v>
      </c>
      <c r="I124" s="54">
        <f t="shared" si="37"/>
        <v>9612.48</v>
      </c>
      <c r="J124" s="60">
        <v>0.196333333333333</v>
      </c>
      <c r="K124" s="61">
        <v>13464</v>
      </c>
      <c r="L124" s="61">
        <f t="shared" si="38"/>
        <v>53856</v>
      </c>
      <c r="M124" s="61">
        <v>2559.9552</v>
      </c>
      <c r="N124" s="61">
        <f t="shared" si="39"/>
        <v>10239.8208</v>
      </c>
      <c r="O124" s="62">
        <v>0.190133333333333</v>
      </c>
      <c r="P124" s="63">
        <v>31510.06</v>
      </c>
      <c r="Q124" s="63">
        <v>6908.09</v>
      </c>
      <c r="R124" s="69"/>
      <c r="S124" s="69"/>
      <c r="T124" s="70">
        <f t="shared" si="40"/>
        <v>0.643587826797386</v>
      </c>
      <c r="U124" s="70">
        <f t="shared" si="41"/>
        <v>0.718658452345284</v>
      </c>
      <c r="V124" s="70">
        <f t="shared" si="42"/>
        <v>0.585079842543078</v>
      </c>
      <c r="W124" s="70">
        <f t="shared" si="43"/>
        <v>0.674629970086977</v>
      </c>
      <c r="X124" s="90"/>
      <c r="Y124" s="81"/>
      <c r="Z124" s="82"/>
      <c r="AA124" s="83">
        <v>10200</v>
      </c>
      <c r="AB124" s="83">
        <f t="shared" si="44"/>
        <v>30600</v>
      </c>
      <c r="AC124" s="50">
        <v>2108</v>
      </c>
      <c r="AD124" s="50">
        <f t="shared" si="45"/>
        <v>6324</v>
      </c>
      <c r="AE124" s="84">
        <v>0.206666666666667</v>
      </c>
      <c r="AF124" s="85">
        <v>26108.49</v>
      </c>
      <c r="AG124" s="85">
        <v>4552.02</v>
      </c>
      <c r="AH124" s="88">
        <f t="shared" si="46"/>
        <v>0.85321862745098</v>
      </c>
      <c r="AI124" s="88">
        <f t="shared" si="47"/>
        <v>0.719800759013283</v>
      </c>
      <c r="AJ124" s="89"/>
    </row>
    <row r="125" spans="1:36">
      <c r="A125" s="49">
        <v>123</v>
      </c>
      <c r="B125" s="50">
        <v>748</v>
      </c>
      <c r="C125" s="51" t="s">
        <v>168</v>
      </c>
      <c r="D125" s="50" t="s">
        <v>49</v>
      </c>
      <c r="E125" s="52" t="s">
        <v>39</v>
      </c>
      <c r="F125" s="53">
        <v>7646.4</v>
      </c>
      <c r="G125" s="54">
        <f t="shared" si="36"/>
        <v>30585.6</v>
      </c>
      <c r="H125" s="54">
        <v>2488.310604</v>
      </c>
      <c r="I125" s="54">
        <f t="shared" si="37"/>
        <v>9953.242416</v>
      </c>
      <c r="J125" s="60">
        <v>0.3254225</v>
      </c>
      <c r="K125" s="61">
        <v>8411.04</v>
      </c>
      <c r="L125" s="61">
        <f t="shared" si="38"/>
        <v>33644.16</v>
      </c>
      <c r="M125" s="61">
        <v>2650.70561184</v>
      </c>
      <c r="N125" s="61">
        <f t="shared" si="39"/>
        <v>10602.82244736</v>
      </c>
      <c r="O125" s="62">
        <v>0.315146</v>
      </c>
      <c r="P125" s="63">
        <v>19673.65</v>
      </c>
      <c r="Q125" s="63">
        <v>5445.69</v>
      </c>
      <c r="R125" s="69"/>
      <c r="S125" s="69"/>
      <c r="T125" s="70">
        <f t="shared" si="40"/>
        <v>0.643232436179117</v>
      </c>
      <c r="U125" s="70">
        <f t="shared" si="41"/>
        <v>0.547127234763816</v>
      </c>
      <c r="V125" s="70">
        <f t="shared" si="42"/>
        <v>0.584756760162834</v>
      </c>
      <c r="W125" s="70">
        <f t="shared" si="43"/>
        <v>0.513607582041131</v>
      </c>
      <c r="X125" s="90"/>
      <c r="Y125" s="81"/>
      <c r="Z125" s="82"/>
      <c r="AA125" s="83">
        <v>6372</v>
      </c>
      <c r="AB125" s="83">
        <f t="shared" si="44"/>
        <v>19116</v>
      </c>
      <c r="AC125" s="50">
        <v>2182.7286</v>
      </c>
      <c r="AD125" s="50">
        <f t="shared" si="45"/>
        <v>6548.1858</v>
      </c>
      <c r="AE125" s="84">
        <v>0.34255</v>
      </c>
      <c r="AF125" s="85">
        <v>16936.05</v>
      </c>
      <c r="AG125" s="85">
        <v>4729.07</v>
      </c>
      <c r="AH125" s="88">
        <f t="shared" si="46"/>
        <v>0.885962021343377</v>
      </c>
      <c r="AI125" s="88">
        <f t="shared" si="47"/>
        <v>0.722195451448552</v>
      </c>
      <c r="AJ125" s="89"/>
    </row>
    <row r="126" spans="1:36">
      <c r="A126" s="49">
        <v>124</v>
      </c>
      <c r="B126" s="50">
        <v>539</v>
      </c>
      <c r="C126" s="51" t="s">
        <v>169</v>
      </c>
      <c r="D126" s="50" t="s">
        <v>49</v>
      </c>
      <c r="E126" s="52" t="s">
        <v>47</v>
      </c>
      <c r="F126" s="53">
        <v>6796.8</v>
      </c>
      <c r="G126" s="54">
        <f t="shared" si="36"/>
        <v>27187.2</v>
      </c>
      <c r="H126" s="54">
        <v>1852.8677184</v>
      </c>
      <c r="I126" s="54">
        <f t="shared" si="37"/>
        <v>7411.4708736</v>
      </c>
      <c r="J126" s="60">
        <v>0.272608833333333</v>
      </c>
      <c r="K126" s="61">
        <v>7476.48</v>
      </c>
      <c r="L126" s="61">
        <f t="shared" si="38"/>
        <v>29905.92</v>
      </c>
      <c r="M126" s="61">
        <v>1973.791716864</v>
      </c>
      <c r="N126" s="61">
        <f t="shared" si="39"/>
        <v>7895.166867456</v>
      </c>
      <c r="O126" s="62">
        <v>0.264000133333333</v>
      </c>
      <c r="P126" s="63">
        <v>16703</v>
      </c>
      <c r="Q126" s="63">
        <v>4538.97</v>
      </c>
      <c r="R126" s="69"/>
      <c r="S126" s="69"/>
      <c r="T126" s="70">
        <f t="shared" si="40"/>
        <v>0.614369997645951</v>
      </c>
      <c r="U126" s="70">
        <f t="shared" si="41"/>
        <v>0.612424993285479</v>
      </c>
      <c r="V126" s="70">
        <f t="shared" si="42"/>
        <v>0.558518179678137</v>
      </c>
      <c r="W126" s="70">
        <f t="shared" si="43"/>
        <v>0.57490488500119</v>
      </c>
      <c r="X126" s="90"/>
      <c r="Y126" s="81"/>
      <c r="Z126" s="82"/>
      <c r="AA126" s="83">
        <v>5664</v>
      </c>
      <c r="AB126" s="83">
        <f t="shared" si="44"/>
        <v>16992</v>
      </c>
      <c r="AC126" s="50">
        <v>1625.32256</v>
      </c>
      <c r="AD126" s="50">
        <f t="shared" si="45"/>
        <v>4875.96768</v>
      </c>
      <c r="AE126" s="84">
        <v>0.286956666666667</v>
      </c>
      <c r="AF126" s="85">
        <v>12884.37</v>
      </c>
      <c r="AG126" s="85">
        <v>3724.28</v>
      </c>
      <c r="AH126" s="88">
        <f t="shared" si="46"/>
        <v>0.758260946327684</v>
      </c>
      <c r="AI126" s="88">
        <f t="shared" si="47"/>
        <v>0.763803258023236</v>
      </c>
      <c r="AJ126" s="89"/>
    </row>
    <row r="127" spans="1:36">
      <c r="A127" s="49">
        <v>125</v>
      </c>
      <c r="B127" s="50">
        <v>123007</v>
      </c>
      <c r="C127" s="51" t="s">
        <v>170</v>
      </c>
      <c r="D127" s="50" t="s">
        <v>49</v>
      </c>
      <c r="E127" s="52" t="s">
        <v>68</v>
      </c>
      <c r="F127" s="53">
        <v>3392.5</v>
      </c>
      <c r="G127" s="54">
        <f t="shared" si="36"/>
        <v>13570</v>
      </c>
      <c r="H127" s="54">
        <v>999.09125</v>
      </c>
      <c r="I127" s="54">
        <f t="shared" si="37"/>
        <v>3996.365</v>
      </c>
      <c r="J127" s="60">
        <v>0.2945</v>
      </c>
      <c r="K127" s="61">
        <v>3731.75</v>
      </c>
      <c r="L127" s="61">
        <f t="shared" si="38"/>
        <v>14927</v>
      </c>
      <c r="M127" s="61">
        <v>1064.2951</v>
      </c>
      <c r="N127" s="61">
        <f t="shared" si="39"/>
        <v>4257.1804</v>
      </c>
      <c r="O127" s="62">
        <v>0.2852</v>
      </c>
      <c r="P127" s="63">
        <v>8317.39</v>
      </c>
      <c r="Q127" s="63">
        <v>2561.52</v>
      </c>
      <c r="R127" s="69"/>
      <c r="S127" s="69"/>
      <c r="T127" s="70">
        <f t="shared" si="40"/>
        <v>0.612924834193073</v>
      </c>
      <c r="U127" s="70">
        <f t="shared" si="41"/>
        <v>0.640962474648837</v>
      </c>
      <c r="V127" s="70">
        <f t="shared" si="42"/>
        <v>0.557204394720975</v>
      </c>
      <c r="W127" s="70">
        <f t="shared" si="43"/>
        <v>0.601694022644659</v>
      </c>
      <c r="X127" s="90"/>
      <c r="Y127" s="81"/>
      <c r="Z127" s="82"/>
      <c r="AA127" s="83">
        <v>2714</v>
      </c>
      <c r="AB127" s="83">
        <f t="shared" si="44"/>
        <v>8142</v>
      </c>
      <c r="AC127" s="50">
        <v>841.34</v>
      </c>
      <c r="AD127" s="50">
        <f t="shared" si="45"/>
        <v>2524.02</v>
      </c>
      <c r="AE127" s="84">
        <v>0.31</v>
      </c>
      <c r="AF127" s="85">
        <v>7198.86</v>
      </c>
      <c r="AG127" s="85">
        <v>2210.24</v>
      </c>
      <c r="AH127" s="88">
        <f t="shared" si="46"/>
        <v>0.884163596168018</v>
      </c>
      <c r="AI127" s="88">
        <f t="shared" si="47"/>
        <v>0.875682443086822</v>
      </c>
      <c r="AJ127" s="89"/>
    </row>
    <row r="128" spans="1:36">
      <c r="A128" s="49">
        <v>126</v>
      </c>
      <c r="B128" s="50">
        <v>104838</v>
      </c>
      <c r="C128" s="51" t="s">
        <v>171</v>
      </c>
      <c r="D128" s="50" t="s">
        <v>101</v>
      </c>
      <c r="E128" s="52" t="s">
        <v>39</v>
      </c>
      <c r="F128" s="53">
        <v>5468.75</v>
      </c>
      <c r="G128" s="54">
        <f t="shared" si="36"/>
        <v>21875</v>
      </c>
      <c r="H128" s="54">
        <v>1664.23177083334</v>
      </c>
      <c r="I128" s="54">
        <f t="shared" si="37"/>
        <v>6656.92708333336</v>
      </c>
      <c r="J128" s="60">
        <v>0.304316666666667</v>
      </c>
      <c r="K128" s="61">
        <v>6015.625</v>
      </c>
      <c r="L128" s="61">
        <f t="shared" si="38"/>
        <v>24062.5</v>
      </c>
      <c r="M128" s="61">
        <v>1772.84479166666</v>
      </c>
      <c r="N128" s="61">
        <f t="shared" si="39"/>
        <v>7091.37916666664</v>
      </c>
      <c r="O128" s="62">
        <v>0.294706666666666</v>
      </c>
      <c r="P128" s="63">
        <v>13334.05</v>
      </c>
      <c r="Q128" s="63">
        <v>3836.93</v>
      </c>
      <c r="R128" s="69"/>
      <c r="S128" s="69"/>
      <c r="T128" s="70">
        <f t="shared" si="40"/>
        <v>0.609556571428571</v>
      </c>
      <c r="U128" s="70">
        <f t="shared" si="41"/>
        <v>0.576381557431558</v>
      </c>
      <c r="V128" s="70">
        <f t="shared" si="42"/>
        <v>0.554142337662338</v>
      </c>
      <c r="W128" s="70">
        <f t="shared" si="43"/>
        <v>0.541069643833976</v>
      </c>
      <c r="X128" s="90"/>
      <c r="Y128" s="81"/>
      <c r="Z128" s="82"/>
      <c r="AA128" s="83">
        <v>4375</v>
      </c>
      <c r="AB128" s="83">
        <f t="shared" si="44"/>
        <v>13125</v>
      </c>
      <c r="AC128" s="50">
        <v>1401.45833333333</v>
      </c>
      <c r="AD128" s="50">
        <f t="shared" si="45"/>
        <v>4204.37499999999</v>
      </c>
      <c r="AE128" s="84">
        <v>0.320333333333333</v>
      </c>
      <c r="AF128" s="85">
        <v>9513.19</v>
      </c>
      <c r="AG128" s="85">
        <v>2395.71</v>
      </c>
      <c r="AH128" s="88">
        <f t="shared" si="46"/>
        <v>0.724814476190476</v>
      </c>
      <c r="AI128" s="88">
        <f t="shared" si="47"/>
        <v>0.569813587037314</v>
      </c>
      <c r="AJ128" s="89"/>
    </row>
    <row r="129" spans="1:36">
      <c r="A129" s="49">
        <v>127</v>
      </c>
      <c r="B129" s="50">
        <v>116773</v>
      </c>
      <c r="C129" s="51" t="s">
        <v>172</v>
      </c>
      <c r="D129" s="50" t="s">
        <v>51</v>
      </c>
      <c r="E129" s="52" t="s">
        <v>68</v>
      </c>
      <c r="F129" s="53">
        <v>4531.25</v>
      </c>
      <c r="G129" s="54">
        <f t="shared" si="36"/>
        <v>18125</v>
      </c>
      <c r="H129" s="54">
        <v>1423.41666666667</v>
      </c>
      <c r="I129" s="54">
        <f t="shared" si="37"/>
        <v>5693.66666666668</v>
      </c>
      <c r="J129" s="60">
        <v>0.314133333333333</v>
      </c>
      <c r="K129" s="61">
        <v>4984.375</v>
      </c>
      <c r="L129" s="61">
        <f t="shared" si="38"/>
        <v>19937.5</v>
      </c>
      <c r="M129" s="61">
        <v>1516.31333333334</v>
      </c>
      <c r="N129" s="61">
        <f t="shared" si="39"/>
        <v>6065.25333333336</v>
      </c>
      <c r="O129" s="62">
        <v>0.304213333333334</v>
      </c>
      <c r="P129" s="63">
        <v>10995.94</v>
      </c>
      <c r="Q129" s="63">
        <v>3636.11</v>
      </c>
      <c r="R129" s="69"/>
      <c r="S129" s="69"/>
      <c r="T129" s="70">
        <f t="shared" si="40"/>
        <v>0.606672551724138</v>
      </c>
      <c r="U129" s="70">
        <f t="shared" si="41"/>
        <v>0.638623616884256</v>
      </c>
      <c r="V129" s="70">
        <f t="shared" si="42"/>
        <v>0.551520501567398</v>
      </c>
      <c r="W129" s="70">
        <f t="shared" si="43"/>
        <v>0.599498454585022</v>
      </c>
      <c r="X129" s="90"/>
      <c r="Y129" s="81"/>
      <c r="Z129" s="82"/>
      <c r="AA129" s="83">
        <v>3625</v>
      </c>
      <c r="AB129" s="83">
        <f t="shared" si="44"/>
        <v>10875</v>
      </c>
      <c r="AC129" s="50">
        <v>1198.66666666667</v>
      </c>
      <c r="AD129" s="50">
        <f t="shared" si="45"/>
        <v>3596.00000000001</v>
      </c>
      <c r="AE129" s="84">
        <v>0.330666666666667</v>
      </c>
      <c r="AF129" s="85">
        <v>7550.54</v>
      </c>
      <c r="AG129" s="85">
        <v>2829.88</v>
      </c>
      <c r="AH129" s="88">
        <f t="shared" si="46"/>
        <v>0.694302528735632</v>
      </c>
      <c r="AI129" s="88">
        <f t="shared" si="47"/>
        <v>0.78695216907675</v>
      </c>
      <c r="AJ129" s="89"/>
    </row>
    <row r="130" spans="1:36">
      <c r="A130" s="49">
        <v>128</v>
      </c>
      <c r="B130" s="50">
        <v>115971</v>
      </c>
      <c r="C130" s="51" t="s">
        <v>173</v>
      </c>
      <c r="D130" s="50" t="s">
        <v>44</v>
      </c>
      <c r="E130" s="52" t="s">
        <v>39</v>
      </c>
      <c r="F130" s="53">
        <v>5468.75</v>
      </c>
      <c r="G130" s="54">
        <f t="shared" si="36"/>
        <v>21875</v>
      </c>
      <c r="H130" s="54">
        <v>1503.17708333334</v>
      </c>
      <c r="I130" s="54">
        <f t="shared" si="37"/>
        <v>6012.70833333336</v>
      </c>
      <c r="J130" s="60">
        <v>0.274866666666667</v>
      </c>
      <c r="K130" s="61">
        <v>6015.625</v>
      </c>
      <c r="L130" s="61">
        <f t="shared" si="38"/>
        <v>24062.5</v>
      </c>
      <c r="M130" s="61">
        <v>1601.27916666666</v>
      </c>
      <c r="N130" s="61">
        <f t="shared" si="39"/>
        <v>6405.11666666664</v>
      </c>
      <c r="O130" s="62">
        <v>0.266186666666666</v>
      </c>
      <c r="P130" s="63">
        <v>12987.83</v>
      </c>
      <c r="Q130" s="63">
        <v>4390.78</v>
      </c>
      <c r="R130" s="69"/>
      <c r="S130" s="69"/>
      <c r="T130" s="70">
        <f t="shared" si="40"/>
        <v>0.593729371428571</v>
      </c>
      <c r="U130" s="70">
        <f t="shared" si="41"/>
        <v>0.730249956688954</v>
      </c>
      <c r="V130" s="70">
        <f t="shared" si="42"/>
        <v>0.539753974025974</v>
      </c>
      <c r="W130" s="70">
        <f t="shared" si="43"/>
        <v>0.685511322978767</v>
      </c>
      <c r="X130" s="90"/>
      <c r="Y130" s="81"/>
      <c r="Z130" s="82"/>
      <c r="AA130" s="83">
        <v>4375</v>
      </c>
      <c r="AB130" s="83">
        <f t="shared" si="44"/>
        <v>13125</v>
      </c>
      <c r="AC130" s="50">
        <v>1265.83333333333</v>
      </c>
      <c r="AD130" s="50">
        <f t="shared" si="45"/>
        <v>3797.49999999999</v>
      </c>
      <c r="AE130" s="84">
        <v>0.289333333333333</v>
      </c>
      <c r="AF130" s="85">
        <v>9301.67</v>
      </c>
      <c r="AG130" s="85">
        <v>3881.53</v>
      </c>
      <c r="AH130" s="88">
        <f t="shared" si="46"/>
        <v>0.708698666666667</v>
      </c>
      <c r="AI130" s="88">
        <f t="shared" si="47"/>
        <v>1.02212771560237</v>
      </c>
      <c r="AJ130" s="89"/>
    </row>
    <row r="131" spans="1:36">
      <c r="A131" s="49">
        <v>129</v>
      </c>
      <c r="B131" s="50">
        <v>308</v>
      </c>
      <c r="C131" s="51" t="s">
        <v>174</v>
      </c>
      <c r="D131" s="50" t="s">
        <v>28</v>
      </c>
      <c r="E131" s="52" t="s">
        <v>39</v>
      </c>
      <c r="F131" s="53">
        <v>6508.8</v>
      </c>
      <c r="G131" s="54">
        <f t="shared" si="36"/>
        <v>26035.2</v>
      </c>
      <c r="H131" s="54">
        <v>2337.9078048</v>
      </c>
      <c r="I131" s="54">
        <f t="shared" si="37"/>
        <v>9351.6312192</v>
      </c>
      <c r="J131" s="60">
        <v>0.359191833333333</v>
      </c>
      <c r="K131" s="61">
        <v>7159.68</v>
      </c>
      <c r="L131" s="61">
        <f t="shared" si="38"/>
        <v>28638.72</v>
      </c>
      <c r="M131" s="61">
        <v>2490.487051008</v>
      </c>
      <c r="N131" s="61">
        <f t="shared" si="39"/>
        <v>9961.948204032</v>
      </c>
      <c r="O131" s="62">
        <v>0.347848933333333</v>
      </c>
      <c r="P131" s="63">
        <v>15447.14</v>
      </c>
      <c r="Q131" s="63">
        <v>4966.51</v>
      </c>
      <c r="R131" s="69"/>
      <c r="S131" s="69"/>
      <c r="T131" s="70">
        <f t="shared" si="40"/>
        <v>0.593317508603736</v>
      </c>
      <c r="U131" s="70">
        <f t="shared" si="41"/>
        <v>0.53108488600397</v>
      </c>
      <c r="V131" s="70">
        <f t="shared" si="42"/>
        <v>0.539379553276124</v>
      </c>
      <c r="W131" s="70">
        <f t="shared" si="43"/>
        <v>0.498548064924676</v>
      </c>
      <c r="X131" s="90"/>
      <c r="Y131" s="81"/>
      <c r="Z131" s="82"/>
      <c r="AA131" s="83">
        <v>5424</v>
      </c>
      <c r="AB131" s="83">
        <f t="shared" si="44"/>
        <v>16272</v>
      </c>
      <c r="AC131" s="50">
        <v>2050.79632</v>
      </c>
      <c r="AD131" s="50">
        <f t="shared" si="45"/>
        <v>6152.38896</v>
      </c>
      <c r="AE131" s="84">
        <v>0.378096666666667</v>
      </c>
      <c r="AF131" s="85">
        <v>2799.02</v>
      </c>
      <c r="AG131" s="85">
        <v>855.58</v>
      </c>
      <c r="AH131" s="88">
        <f t="shared" si="46"/>
        <v>0.172014503441495</v>
      </c>
      <c r="AI131" s="88">
        <f t="shared" si="47"/>
        <v>0.139064679681761</v>
      </c>
      <c r="AJ131" s="89"/>
    </row>
    <row r="132" spans="1:36">
      <c r="A132" s="49">
        <v>130</v>
      </c>
      <c r="B132" s="50">
        <v>571</v>
      </c>
      <c r="C132" s="51" t="s">
        <v>175</v>
      </c>
      <c r="D132" s="50" t="s">
        <v>35</v>
      </c>
      <c r="E132" s="52" t="s">
        <v>32</v>
      </c>
      <c r="F132" s="53">
        <v>19800</v>
      </c>
      <c r="G132" s="54">
        <f t="shared" si="36"/>
        <v>79200</v>
      </c>
      <c r="H132" s="54">
        <v>5442.36000000001</v>
      </c>
      <c r="I132" s="54">
        <f t="shared" si="37"/>
        <v>21769.44</v>
      </c>
      <c r="J132" s="60">
        <v>0.274866666666667</v>
      </c>
      <c r="K132" s="61">
        <v>21780</v>
      </c>
      <c r="L132" s="61">
        <f t="shared" si="38"/>
        <v>87120</v>
      </c>
      <c r="M132" s="61">
        <v>5797.5456</v>
      </c>
      <c r="N132" s="61">
        <f t="shared" si="39"/>
        <v>23190.1824</v>
      </c>
      <c r="O132" s="62">
        <v>0.266186666666667</v>
      </c>
      <c r="P132" s="63">
        <v>46352.51</v>
      </c>
      <c r="Q132" s="63">
        <v>13618.25</v>
      </c>
      <c r="R132" s="69"/>
      <c r="S132" s="69"/>
      <c r="T132" s="70">
        <f t="shared" si="40"/>
        <v>0.585258964646465</v>
      </c>
      <c r="U132" s="70">
        <f t="shared" si="41"/>
        <v>0.62556730903505</v>
      </c>
      <c r="V132" s="70">
        <f t="shared" si="42"/>
        <v>0.532053604224059</v>
      </c>
      <c r="W132" s="70">
        <f t="shared" si="43"/>
        <v>0.587242039113931</v>
      </c>
      <c r="X132" s="90"/>
      <c r="Y132" s="81"/>
      <c r="Z132" s="82"/>
      <c r="AA132" s="83">
        <v>16500</v>
      </c>
      <c r="AB132" s="83">
        <f t="shared" si="44"/>
        <v>49500</v>
      </c>
      <c r="AC132" s="50">
        <v>4774</v>
      </c>
      <c r="AD132" s="50">
        <f t="shared" si="45"/>
        <v>14322</v>
      </c>
      <c r="AE132" s="84">
        <v>0.289333333333333</v>
      </c>
      <c r="AF132" s="85">
        <v>34547.34</v>
      </c>
      <c r="AG132" s="85">
        <v>9043.37</v>
      </c>
      <c r="AH132" s="88">
        <f t="shared" si="46"/>
        <v>0.697926060606061</v>
      </c>
      <c r="AI132" s="88">
        <f t="shared" si="47"/>
        <v>0.631432062561095</v>
      </c>
      <c r="AJ132" s="89"/>
    </row>
    <row r="133" spans="1:36">
      <c r="A133" s="49">
        <v>131</v>
      </c>
      <c r="B133" s="50">
        <v>591</v>
      </c>
      <c r="C133" s="51" t="s">
        <v>176</v>
      </c>
      <c r="D133" s="50" t="s">
        <v>49</v>
      </c>
      <c r="E133" s="52" t="s">
        <v>68</v>
      </c>
      <c r="F133" s="53">
        <v>2500</v>
      </c>
      <c r="G133" s="54">
        <f t="shared" si="36"/>
        <v>10000</v>
      </c>
      <c r="H133" s="54">
        <v>695.75625</v>
      </c>
      <c r="I133" s="54">
        <f t="shared" si="37"/>
        <v>2783.025</v>
      </c>
      <c r="J133" s="60">
        <v>0.2783025</v>
      </c>
      <c r="K133" s="61">
        <v>2750</v>
      </c>
      <c r="L133" s="61">
        <f t="shared" si="38"/>
        <v>11000</v>
      </c>
      <c r="M133" s="61">
        <v>741.1635</v>
      </c>
      <c r="N133" s="61">
        <f t="shared" si="39"/>
        <v>2964.654</v>
      </c>
      <c r="O133" s="62">
        <v>0.269514</v>
      </c>
      <c r="P133" s="63">
        <v>5803.29</v>
      </c>
      <c r="Q133" s="63">
        <v>1795.86</v>
      </c>
      <c r="R133" s="69"/>
      <c r="S133" s="69"/>
      <c r="T133" s="70">
        <f t="shared" si="40"/>
        <v>0.580329</v>
      </c>
      <c r="U133" s="70">
        <f t="shared" si="41"/>
        <v>0.645290645969763</v>
      </c>
      <c r="V133" s="70">
        <f t="shared" si="42"/>
        <v>0.527571818181818</v>
      </c>
      <c r="W133" s="70">
        <f t="shared" si="43"/>
        <v>0.605757029319442</v>
      </c>
      <c r="X133" s="90"/>
      <c r="Y133" s="81"/>
      <c r="Z133" s="82"/>
      <c r="AA133" s="83">
        <v>2000</v>
      </c>
      <c r="AB133" s="83">
        <f t="shared" si="44"/>
        <v>6000</v>
      </c>
      <c r="AC133" s="50">
        <v>518.5215</v>
      </c>
      <c r="AD133" s="50">
        <f t="shared" si="45"/>
        <v>1555.5645</v>
      </c>
      <c r="AE133" s="84">
        <v>0.25926075</v>
      </c>
      <c r="AF133" s="85">
        <v>4134.29</v>
      </c>
      <c r="AG133" s="85">
        <v>1142.04</v>
      </c>
      <c r="AH133" s="88">
        <f t="shared" si="46"/>
        <v>0.689048333333333</v>
      </c>
      <c r="AI133" s="88">
        <f t="shared" si="47"/>
        <v>0.734164349983559</v>
      </c>
      <c r="AJ133" s="89"/>
    </row>
    <row r="134" spans="1:36">
      <c r="A134" s="49">
        <v>132</v>
      </c>
      <c r="B134" s="50">
        <v>117637</v>
      </c>
      <c r="C134" s="51" t="s">
        <v>177</v>
      </c>
      <c r="D134" s="50" t="s">
        <v>49</v>
      </c>
      <c r="E134" s="52" t="s">
        <v>68</v>
      </c>
      <c r="F134" s="53">
        <v>4687.5</v>
      </c>
      <c r="G134" s="54">
        <f t="shared" si="36"/>
        <v>18750</v>
      </c>
      <c r="H134" s="54">
        <v>1374.0265625</v>
      </c>
      <c r="I134" s="54">
        <f t="shared" si="37"/>
        <v>5496.10625</v>
      </c>
      <c r="J134" s="60">
        <v>0.293125666666667</v>
      </c>
      <c r="K134" s="61">
        <v>5156.25</v>
      </c>
      <c r="L134" s="61">
        <f t="shared" si="38"/>
        <v>20625</v>
      </c>
      <c r="M134" s="61">
        <v>1463.699875</v>
      </c>
      <c r="N134" s="61">
        <f t="shared" si="39"/>
        <v>5854.7995</v>
      </c>
      <c r="O134" s="62">
        <v>0.283869066666667</v>
      </c>
      <c r="P134" s="63">
        <v>10867.22</v>
      </c>
      <c r="Q134" s="63">
        <v>3396.64</v>
      </c>
      <c r="R134" s="69"/>
      <c r="S134" s="69"/>
      <c r="T134" s="70">
        <f t="shared" si="40"/>
        <v>0.579585066666667</v>
      </c>
      <c r="U134" s="70">
        <f t="shared" si="41"/>
        <v>0.618008430968743</v>
      </c>
      <c r="V134" s="70">
        <f t="shared" si="42"/>
        <v>0.526895515151515</v>
      </c>
      <c r="W134" s="70">
        <f t="shared" si="43"/>
        <v>0.580146254367891</v>
      </c>
      <c r="X134" s="90"/>
      <c r="Y134" s="81"/>
      <c r="Z134" s="82"/>
      <c r="AA134" s="83">
        <v>3750</v>
      </c>
      <c r="AB134" s="83">
        <f t="shared" si="44"/>
        <v>11250</v>
      </c>
      <c r="AC134" s="50">
        <v>1157.075</v>
      </c>
      <c r="AD134" s="50">
        <f t="shared" si="45"/>
        <v>3471.225</v>
      </c>
      <c r="AE134" s="84">
        <v>0.308553333333333</v>
      </c>
      <c r="AF134" s="85">
        <v>9769.7</v>
      </c>
      <c r="AG134" s="85">
        <v>2772.09</v>
      </c>
      <c r="AH134" s="88">
        <f t="shared" si="46"/>
        <v>0.868417777777778</v>
      </c>
      <c r="AI134" s="88">
        <f t="shared" si="47"/>
        <v>0.798591275414299</v>
      </c>
      <c r="AJ134" s="89"/>
    </row>
    <row r="135" spans="1:36">
      <c r="A135" s="49">
        <v>133</v>
      </c>
      <c r="B135" s="50">
        <v>117923</v>
      </c>
      <c r="C135" s="51" t="s">
        <v>178</v>
      </c>
      <c r="D135" s="50" t="s">
        <v>49</v>
      </c>
      <c r="E135" s="52" t="s">
        <v>39</v>
      </c>
      <c r="F135" s="53">
        <v>4375</v>
      </c>
      <c r="G135" s="54">
        <f t="shared" si="36"/>
        <v>17500</v>
      </c>
      <c r="H135" s="54">
        <v>1329.6675</v>
      </c>
      <c r="I135" s="54">
        <f t="shared" si="37"/>
        <v>5318.67</v>
      </c>
      <c r="J135" s="60">
        <v>0.303924</v>
      </c>
      <c r="K135" s="61">
        <v>4812.5</v>
      </c>
      <c r="L135" s="61">
        <f t="shared" si="38"/>
        <v>19250</v>
      </c>
      <c r="M135" s="61">
        <v>1416.4458</v>
      </c>
      <c r="N135" s="61">
        <f t="shared" si="39"/>
        <v>5665.7832</v>
      </c>
      <c r="O135" s="62">
        <v>0.2943264</v>
      </c>
      <c r="P135" s="63">
        <v>10040.95</v>
      </c>
      <c r="Q135" s="63">
        <v>3157.46</v>
      </c>
      <c r="R135" s="69"/>
      <c r="S135" s="69"/>
      <c r="T135" s="70">
        <f t="shared" si="40"/>
        <v>0.573768571428572</v>
      </c>
      <c r="U135" s="70">
        <f t="shared" si="41"/>
        <v>0.593655932780188</v>
      </c>
      <c r="V135" s="70">
        <f t="shared" si="42"/>
        <v>0.521607792207792</v>
      </c>
      <c r="W135" s="70">
        <f t="shared" si="43"/>
        <v>0.557285707649386</v>
      </c>
      <c r="X135" s="90"/>
      <c r="Y135" s="81"/>
      <c r="Z135" s="82"/>
      <c r="AA135" s="83">
        <v>3500</v>
      </c>
      <c r="AB135" s="83">
        <f t="shared" si="44"/>
        <v>10500</v>
      </c>
      <c r="AC135" s="50">
        <v>1119.72</v>
      </c>
      <c r="AD135" s="50">
        <f t="shared" si="45"/>
        <v>3359.16</v>
      </c>
      <c r="AE135" s="84">
        <v>0.31992</v>
      </c>
      <c r="AF135" s="85">
        <v>8940.82</v>
      </c>
      <c r="AG135" s="85">
        <v>2935.28</v>
      </c>
      <c r="AH135" s="88">
        <f t="shared" si="46"/>
        <v>0.851506666666667</v>
      </c>
      <c r="AI135" s="88">
        <f t="shared" si="47"/>
        <v>0.873813691518118</v>
      </c>
      <c r="AJ135" s="89"/>
    </row>
    <row r="136" spans="1:36">
      <c r="A136" s="49">
        <v>134</v>
      </c>
      <c r="B136" s="50">
        <v>112888</v>
      </c>
      <c r="C136" s="51" t="s">
        <v>179</v>
      </c>
      <c r="D136" s="50" t="s">
        <v>51</v>
      </c>
      <c r="E136" s="52" t="s">
        <v>39</v>
      </c>
      <c r="F136" s="53">
        <v>6500</v>
      </c>
      <c r="G136" s="54">
        <f t="shared" si="36"/>
        <v>26000</v>
      </c>
      <c r="H136" s="54">
        <v>2105.675</v>
      </c>
      <c r="I136" s="54">
        <f t="shared" si="37"/>
        <v>8422.7</v>
      </c>
      <c r="J136" s="60">
        <v>0.32395</v>
      </c>
      <c r="K136" s="61">
        <v>7150</v>
      </c>
      <c r="L136" s="61">
        <f t="shared" si="38"/>
        <v>28600</v>
      </c>
      <c r="M136" s="61">
        <v>2243.098</v>
      </c>
      <c r="N136" s="61">
        <f t="shared" si="39"/>
        <v>8972.392</v>
      </c>
      <c r="O136" s="62">
        <v>0.31372</v>
      </c>
      <c r="P136" s="63">
        <v>12877.17</v>
      </c>
      <c r="Q136" s="63">
        <v>3885.23</v>
      </c>
      <c r="R136" s="69"/>
      <c r="S136" s="69"/>
      <c r="T136" s="70">
        <f t="shared" si="40"/>
        <v>0.495275769230769</v>
      </c>
      <c r="U136" s="70">
        <f t="shared" si="41"/>
        <v>0.461280824438719</v>
      </c>
      <c r="V136" s="70">
        <f t="shared" si="42"/>
        <v>0.450250699300699</v>
      </c>
      <c r="W136" s="70">
        <f t="shared" si="43"/>
        <v>0.433020536775477</v>
      </c>
      <c r="X136" s="90"/>
      <c r="Y136" s="81"/>
      <c r="Z136" s="82"/>
      <c r="AA136" s="83">
        <v>5000</v>
      </c>
      <c r="AB136" s="83">
        <f t="shared" si="44"/>
        <v>15000</v>
      </c>
      <c r="AC136" s="50">
        <v>1705</v>
      </c>
      <c r="AD136" s="50">
        <f t="shared" si="45"/>
        <v>5115</v>
      </c>
      <c r="AE136" s="84">
        <v>0.341</v>
      </c>
      <c r="AF136" s="85">
        <v>13610.57</v>
      </c>
      <c r="AG136" s="85">
        <v>4134.2</v>
      </c>
      <c r="AH136" s="88">
        <f t="shared" si="46"/>
        <v>0.907371333333333</v>
      </c>
      <c r="AI136" s="88">
        <f t="shared" si="47"/>
        <v>0.808250244379277</v>
      </c>
      <c r="AJ136" s="89"/>
    </row>
    <row r="137" spans="1:36">
      <c r="A137" s="49">
        <v>135</v>
      </c>
      <c r="B137" s="50">
        <v>114069</v>
      </c>
      <c r="C137" s="51" t="s">
        <v>180</v>
      </c>
      <c r="D137" s="50" t="s">
        <v>35</v>
      </c>
      <c r="E137" s="52" t="s">
        <v>68</v>
      </c>
      <c r="F137" s="53">
        <v>4375</v>
      </c>
      <c r="G137" s="54">
        <f t="shared" si="36"/>
        <v>17500</v>
      </c>
      <c r="H137" s="54">
        <v>1461.94708333333</v>
      </c>
      <c r="I137" s="54">
        <f t="shared" si="37"/>
        <v>5847.78833333332</v>
      </c>
      <c r="J137" s="60">
        <v>0.334159333333333</v>
      </c>
      <c r="K137" s="61">
        <v>4812.5</v>
      </c>
      <c r="L137" s="61">
        <f t="shared" si="38"/>
        <v>19250</v>
      </c>
      <c r="M137" s="61">
        <v>1557.35836666666</v>
      </c>
      <c r="N137" s="61">
        <f t="shared" si="39"/>
        <v>6229.43346666664</v>
      </c>
      <c r="O137" s="62">
        <v>0.323606933333332</v>
      </c>
      <c r="P137" s="63">
        <v>8429.33</v>
      </c>
      <c r="Q137" s="63">
        <v>2437.31</v>
      </c>
      <c r="R137" s="69"/>
      <c r="S137" s="69"/>
      <c r="T137" s="70">
        <f t="shared" si="40"/>
        <v>0.481676</v>
      </c>
      <c r="U137" s="70">
        <f t="shared" si="41"/>
        <v>0.416791761443715</v>
      </c>
      <c r="V137" s="70">
        <f t="shared" si="42"/>
        <v>0.437887272727273</v>
      </c>
      <c r="W137" s="70">
        <f t="shared" si="43"/>
        <v>0.391257088311788</v>
      </c>
      <c r="X137" s="90"/>
      <c r="Y137" s="81"/>
      <c r="Z137" s="82"/>
      <c r="AA137" s="83">
        <v>3500</v>
      </c>
      <c r="AB137" s="83">
        <f t="shared" si="44"/>
        <v>10500</v>
      </c>
      <c r="AC137" s="50">
        <v>1231.11333333333</v>
      </c>
      <c r="AD137" s="50">
        <f t="shared" si="45"/>
        <v>3693.33999999999</v>
      </c>
      <c r="AE137" s="84">
        <v>0.351746666666667</v>
      </c>
      <c r="AF137" s="85">
        <v>6722.49</v>
      </c>
      <c r="AG137" s="85">
        <v>2528.76</v>
      </c>
      <c r="AH137" s="88">
        <f t="shared" si="46"/>
        <v>0.640237142857143</v>
      </c>
      <c r="AI137" s="88">
        <f t="shared" si="47"/>
        <v>0.6846810745829</v>
      </c>
      <c r="AJ137" s="89"/>
    </row>
    <row r="138" spans="1:36">
      <c r="A138" s="49">
        <v>136</v>
      </c>
      <c r="B138" s="50">
        <v>102565</v>
      </c>
      <c r="C138" s="51" t="s">
        <v>181</v>
      </c>
      <c r="D138" s="50" t="s">
        <v>44</v>
      </c>
      <c r="E138" s="52" t="s">
        <v>29</v>
      </c>
      <c r="F138" s="53">
        <v>8630.4</v>
      </c>
      <c r="G138" s="54">
        <f t="shared" si="36"/>
        <v>34521.6</v>
      </c>
      <c r="H138" s="54">
        <v>3000.8447392</v>
      </c>
      <c r="I138" s="54">
        <f t="shared" si="37"/>
        <v>12003.3789568</v>
      </c>
      <c r="J138" s="60">
        <v>0.347706333333333</v>
      </c>
      <c r="K138" s="61">
        <v>9493.44</v>
      </c>
      <c r="L138" s="61">
        <f t="shared" si="38"/>
        <v>37973.76</v>
      </c>
      <c r="M138" s="61">
        <v>3196.689343232</v>
      </c>
      <c r="N138" s="61">
        <f t="shared" si="39"/>
        <v>12786.757372928</v>
      </c>
      <c r="O138" s="62">
        <v>0.336726133333334</v>
      </c>
      <c r="P138" s="63">
        <v>16549.84</v>
      </c>
      <c r="Q138" s="63">
        <v>5545.55</v>
      </c>
      <c r="R138" s="69"/>
      <c r="S138" s="69"/>
      <c r="T138" s="70">
        <f t="shared" si="40"/>
        <v>0.479405357804969</v>
      </c>
      <c r="U138" s="70">
        <f t="shared" si="41"/>
        <v>0.46199907708974</v>
      </c>
      <c r="V138" s="70">
        <f t="shared" si="42"/>
        <v>0.435823052549971</v>
      </c>
      <c r="W138" s="70">
        <f t="shared" si="43"/>
        <v>0.433694785805586</v>
      </c>
      <c r="X138" s="90"/>
      <c r="Y138" s="81"/>
      <c r="Z138" s="82"/>
      <c r="AA138" s="83">
        <v>7192</v>
      </c>
      <c r="AB138" s="83">
        <f t="shared" si="44"/>
        <v>21576</v>
      </c>
      <c r="AC138" s="50">
        <v>2632.31994666667</v>
      </c>
      <c r="AD138" s="50">
        <f t="shared" si="45"/>
        <v>7896.95984000001</v>
      </c>
      <c r="AE138" s="84">
        <v>0.366006666666667</v>
      </c>
      <c r="AF138" s="85">
        <v>17998.52</v>
      </c>
      <c r="AG138" s="85">
        <v>6698.21</v>
      </c>
      <c r="AH138" s="88">
        <f t="shared" si="46"/>
        <v>0.834191694475343</v>
      </c>
      <c r="AI138" s="88">
        <f t="shared" si="47"/>
        <v>0.848201097094599</v>
      </c>
      <c r="AJ138" s="89"/>
    </row>
    <row r="139" spans="1:36">
      <c r="A139" s="49">
        <v>137</v>
      </c>
      <c r="B139" s="50">
        <v>104533</v>
      </c>
      <c r="C139" s="51" t="s">
        <v>182</v>
      </c>
      <c r="D139" s="50" t="s">
        <v>49</v>
      </c>
      <c r="E139" s="52" t="s">
        <v>68</v>
      </c>
      <c r="F139" s="53">
        <v>5625</v>
      </c>
      <c r="G139" s="54">
        <f t="shared" si="36"/>
        <v>22500</v>
      </c>
      <c r="H139" s="54">
        <v>1859.2153125</v>
      </c>
      <c r="I139" s="54">
        <f t="shared" si="37"/>
        <v>7436.86125</v>
      </c>
      <c r="J139" s="60">
        <v>0.330527166666667</v>
      </c>
      <c r="K139" s="61">
        <v>6187.5</v>
      </c>
      <c r="L139" s="61">
        <f t="shared" si="38"/>
        <v>24750</v>
      </c>
      <c r="M139" s="61">
        <v>1980.553575</v>
      </c>
      <c r="N139" s="61">
        <f t="shared" si="39"/>
        <v>7922.2143</v>
      </c>
      <c r="O139" s="62">
        <v>0.320089466666667</v>
      </c>
      <c r="P139" s="63">
        <v>10109.27</v>
      </c>
      <c r="Q139" s="63">
        <v>2964.27</v>
      </c>
      <c r="R139" s="69"/>
      <c r="S139" s="69"/>
      <c r="T139" s="70">
        <f t="shared" si="40"/>
        <v>0.449300888888889</v>
      </c>
      <c r="U139" s="70">
        <f t="shared" si="41"/>
        <v>0.398591542903937</v>
      </c>
      <c r="V139" s="70">
        <f t="shared" si="42"/>
        <v>0.408455353535354</v>
      </c>
      <c r="W139" s="70">
        <f t="shared" si="43"/>
        <v>0.374171902923656</v>
      </c>
      <c r="X139" s="90"/>
      <c r="Y139" s="81"/>
      <c r="Z139" s="82"/>
      <c r="AA139" s="83">
        <v>4500</v>
      </c>
      <c r="AB139" s="83">
        <f t="shared" si="44"/>
        <v>13500</v>
      </c>
      <c r="AC139" s="50">
        <v>1565.655</v>
      </c>
      <c r="AD139" s="50">
        <f t="shared" si="45"/>
        <v>4696.965</v>
      </c>
      <c r="AE139" s="84">
        <v>0.347923333333333</v>
      </c>
      <c r="AF139" s="85">
        <v>7977.15</v>
      </c>
      <c r="AG139" s="85">
        <v>2636.02</v>
      </c>
      <c r="AH139" s="88">
        <f t="shared" si="46"/>
        <v>0.5909</v>
      </c>
      <c r="AI139" s="88">
        <f t="shared" si="47"/>
        <v>0.561217722508045</v>
      </c>
      <c r="AJ139" s="89"/>
    </row>
    <row r="140" spans="1:36">
      <c r="A140" s="49">
        <v>138</v>
      </c>
      <c r="B140" s="50">
        <v>122176</v>
      </c>
      <c r="C140" s="51" t="s">
        <v>183</v>
      </c>
      <c r="D140" s="50" t="s">
        <v>101</v>
      </c>
      <c r="E140" s="52" t="s">
        <v>68</v>
      </c>
      <c r="F140" s="53">
        <v>3000</v>
      </c>
      <c r="G140" s="54">
        <f t="shared" si="36"/>
        <v>12000</v>
      </c>
      <c r="H140" s="54">
        <v>765.7</v>
      </c>
      <c r="I140" s="54">
        <f t="shared" si="37"/>
        <v>3062.8</v>
      </c>
      <c r="J140" s="60">
        <v>0.255233333333333</v>
      </c>
      <c r="K140" s="61">
        <v>3300</v>
      </c>
      <c r="L140" s="61">
        <f t="shared" si="38"/>
        <v>13200</v>
      </c>
      <c r="M140" s="61">
        <v>815.672</v>
      </c>
      <c r="N140" s="61">
        <f t="shared" si="39"/>
        <v>3262.688</v>
      </c>
      <c r="O140" s="62">
        <v>0.247173333333333</v>
      </c>
      <c r="P140" s="63">
        <v>4674.74</v>
      </c>
      <c r="Q140" s="63">
        <v>1306.63</v>
      </c>
      <c r="R140" s="69"/>
      <c r="S140" s="69"/>
      <c r="T140" s="70">
        <f t="shared" si="40"/>
        <v>0.389561666666667</v>
      </c>
      <c r="U140" s="70">
        <f t="shared" si="41"/>
        <v>0.426612903225806</v>
      </c>
      <c r="V140" s="70">
        <f t="shared" si="42"/>
        <v>0.35414696969697</v>
      </c>
      <c r="W140" s="70">
        <f t="shared" si="43"/>
        <v>0.400476539589443</v>
      </c>
      <c r="X140" s="90"/>
      <c r="Y140" s="81"/>
      <c r="Z140" s="82"/>
      <c r="AA140" s="83">
        <v>2500</v>
      </c>
      <c r="AB140" s="83">
        <f t="shared" si="44"/>
        <v>7500</v>
      </c>
      <c r="AC140" s="50">
        <v>634.053333333333</v>
      </c>
      <c r="AD140" s="50">
        <f t="shared" si="45"/>
        <v>1902.16</v>
      </c>
      <c r="AE140" s="84">
        <v>0.253621333333333</v>
      </c>
      <c r="AF140" s="85">
        <v>3273.92</v>
      </c>
      <c r="AG140" s="85">
        <v>1049.15</v>
      </c>
      <c r="AH140" s="88">
        <f t="shared" si="46"/>
        <v>0.436522666666667</v>
      </c>
      <c r="AI140" s="88">
        <f t="shared" si="47"/>
        <v>0.551557177103924</v>
      </c>
      <c r="AJ140" s="89"/>
    </row>
    <row r="141" ht="12.75" spans="1:36">
      <c r="A141" s="49">
        <v>139</v>
      </c>
      <c r="B141" s="91">
        <v>56</v>
      </c>
      <c r="C141" s="92" t="s">
        <v>184</v>
      </c>
      <c r="D141" s="83" t="s">
        <v>101</v>
      </c>
      <c r="E141" s="52" t="s">
        <v>68</v>
      </c>
      <c r="F141" s="53">
        <v>5075</v>
      </c>
      <c r="G141" s="54">
        <f t="shared" si="36"/>
        <v>20300</v>
      </c>
      <c r="H141" s="54">
        <v>1539.425125</v>
      </c>
      <c r="I141" s="54">
        <f t="shared" si="37"/>
        <v>6157.7005</v>
      </c>
      <c r="J141" s="60">
        <v>0.303335</v>
      </c>
      <c r="K141" s="61">
        <v>5582.5</v>
      </c>
      <c r="L141" s="61">
        <f t="shared" si="38"/>
        <v>22330</v>
      </c>
      <c r="M141" s="61">
        <v>1639.89287</v>
      </c>
      <c r="N141" s="61">
        <f t="shared" si="39"/>
        <v>6559.57148</v>
      </c>
      <c r="O141" s="62">
        <v>0.293756</v>
      </c>
      <c r="P141" s="63">
        <v>7688.45</v>
      </c>
      <c r="Q141" s="63">
        <v>2830.61</v>
      </c>
      <c r="R141" s="69"/>
      <c r="S141" s="69"/>
      <c r="T141" s="70">
        <f t="shared" si="40"/>
        <v>0.378741379310345</v>
      </c>
      <c r="U141" s="70">
        <f t="shared" si="41"/>
        <v>0.459686209162008</v>
      </c>
      <c r="V141" s="70">
        <f t="shared" si="42"/>
        <v>0.344310344827586</v>
      </c>
      <c r="W141" s="70">
        <f t="shared" si="43"/>
        <v>0.431523615320067</v>
      </c>
      <c r="X141" s="90"/>
      <c r="Y141" s="81"/>
      <c r="Z141" s="82"/>
      <c r="AA141" s="83">
        <v>4060</v>
      </c>
      <c r="AB141" s="83">
        <f t="shared" si="44"/>
        <v>12180</v>
      </c>
      <c r="AC141" s="50">
        <v>1296.358</v>
      </c>
      <c r="AD141" s="50">
        <f t="shared" si="45"/>
        <v>3889.074</v>
      </c>
      <c r="AE141" s="84">
        <v>0.3193</v>
      </c>
      <c r="AF141" s="85">
        <v>6904.08</v>
      </c>
      <c r="AG141" s="85">
        <v>2310.87</v>
      </c>
      <c r="AH141" s="88">
        <f t="shared" si="46"/>
        <v>0.566837438423645</v>
      </c>
      <c r="AI141" s="88">
        <f t="shared" si="47"/>
        <v>0.594195430583219</v>
      </c>
      <c r="AJ141" s="89"/>
    </row>
    <row r="142" spans="1:36">
      <c r="A142" s="49">
        <v>140</v>
      </c>
      <c r="B142" s="50">
        <v>122686</v>
      </c>
      <c r="C142" s="51" t="s">
        <v>185</v>
      </c>
      <c r="D142" s="50" t="s">
        <v>49</v>
      </c>
      <c r="E142" s="50" t="s">
        <v>68</v>
      </c>
      <c r="F142" s="53">
        <v>2500</v>
      </c>
      <c r="G142" s="54">
        <f t="shared" si="36"/>
        <v>10000</v>
      </c>
      <c r="H142" s="54">
        <v>711.708333333333</v>
      </c>
      <c r="I142" s="54">
        <f t="shared" si="37"/>
        <v>2846.83333333333</v>
      </c>
      <c r="J142" s="60">
        <v>0.284683333333333</v>
      </c>
      <c r="K142" s="61">
        <v>2750</v>
      </c>
      <c r="L142" s="61">
        <f t="shared" si="38"/>
        <v>11000</v>
      </c>
      <c r="M142" s="61">
        <v>758.156666666667</v>
      </c>
      <c r="N142" s="61">
        <f t="shared" si="39"/>
        <v>3032.62666666667</v>
      </c>
      <c r="O142" s="62">
        <v>0.275693333333334</v>
      </c>
      <c r="P142" s="63">
        <v>3412.8</v>
      </c>
      <c r="Q142" s="63">
        <v>1203.27</v>
      </c>
      <c r="R142" s="69"/>
      <c r="S142" s="69"/>
      <c r="T142" s="70">
        <f t="shared" si="40"/>
        <v>0.34128</v>
      </c>
      <c r="U142" s="70">
        <f t="shared" si="41"/>
        <v>0.422669632925473</v>
      </c>
      <c r="V142" s="70">
        <f t="shared" si="42"/>
        <v>0.310254545454545</v>
      </c>
      <c r="W142" s="70">
        <f t="shared" si="43"/>
        <v>0.396774853042687</v>
      </c>
      <c r="X142" s="90"/>
      <c r="Y142" s="81"/>
      <c r="Z142" s="82"/>
      <c r="AA142" s="83">
        <v>2000</v>
      </c>
      <c r="AB142" s="83">
        <f t="shared" si="44"/>
        <v>6000</v>
      </c>
      <c r="AC142" s="50">
        <v>565.770666666667</v>
      </c>
      <c r="AD142" s="50">
        <f t="shared" si="45"/>
        <v>1697.312</v>
      </c>
      <c r="AE142" s="84">
        <v>0.282885333333333</v>
      </c>
      <c r="AF142" s="85">
        <v>3407.1</v>
      </c>
      <c r="AG142" s="85">
        <v>994.07</v>
      </c>
      <c r="AH142" s="88">
        <f t="shared" si="46"/>
        <v>0.56785</v>
      </c>
      <c r="AI142" s="88">
        <f t="shared" si="47"/>
        <v>0.585673111366678</v>
      </c>
      <c r="AJ142" s="89"/>
    </row>
    <row r="143" spans="1:36">
      <c r="A143" s="49">
        <v>141</v>
      </c>
      <c r="B143" s="50">
        <v>122718</v>
      </c>
      <c r="C143" s="51" t="s">
        <v>186</v>
      </c>
      <c r="D143" s="50" t="s">
        <v>49</v>
      </c>
      <c r="E143" s="50" t="s">
        <v>68</v>
      </c>
      <c r="F143" s="93">
        <v>2500</v>
      </c>
      <c r="G143" s="54">
        <f t="shared" si="36"/>
        <v>10000</v>
      </c>
      <c r="H143" s="54">
        <v>638.083333333333</v>
      </c>
      <c r="I143" s="54">
        <f t="shared" si="37"/>
        <v>2552.33333333333</v>
      </c>
      <c r="J143" s="60">
        <v>0.255233333333333</v>
      </c>
      <c r="K143" s="61">
        <v>2750</v>
      </c>
      <c r="L143" s="61">
        <f t="shared" si="38"/>
        <v>11000</v>
      </c>
      <c r="M143" s="61">
        <v>679.726666666667</v>
      </c>
      <c r="N143" s="61">
        <f t="shared" si="39"/>
        <v>2718.90666666667</v>
      </c>
      <c r="O143" s="62">
        <v>0.247173333333333</v>
      </c>
      <c r="P143" s="63">
        <v>2737.88</v>
      </c>
      <c r="Q143" s="63">
        <v>889.01</v>
      </c>
      <c r="R143" s="69"/>
      <c r="S143" s="69"/>
      <c r="T143" s="70">
        <f t="shared" si="40"/>
        <v>0.273788</v>
      </c>
      <c r="U143" s="70">
        <f t="shared" si="41"/>
        <v>0.348312655086849</v>
      </c>
      <c r="V143" s="70">
        <f t="shared" si="42"/>
        <v>0.248898181818182</v>
      </c>
      <c r="W143" s="70">
        <f t="shared" si="43"/>
        <v>0.326973342225796</v>
      </c>
      <c r="X143" s="90"/>
      <c r="Y143" s="81"/>
      <c r="Z143" s="81"/>
      <c r="AA143" s="50">
        <v>2000</v>
      </c>
      <c r="AB143" s="83">
        <f t="shared" si="44"/>
        <v>6000</v>
      </c>
      <c r="AC143" s="26">
        <v>507.242666666667</v>
      </c>
      <c r="AD143" s="50">
        <f t="shared" si="45"/>
        <v>1521.728</v>
      </c>
      <c r="AE143" s="100">
        <v>0.253621333333333</v>
      </c>
      <c r="AF143" s="85">
        <v>1894.97</v>
      </c>
      <c r="AG143" s="85">
        <v>527.71</v>
      </c>
      <c r="AH143" s="88">
        <f t="shared" si="46"/>
        <v>0.315828333333333</v>
      </c>
      <c r="AI143" s="88">
        <f t="shared" si="47"/>
        <v>0.346783393615679</v>
      </c>
      <c r="AJ143" s="89"/>
    </row>
    <row r="144" spans="1:36">
      <c r="A144" s="94" t="s">
        <v>187</v>
      </c>
      <c r="B144" s="95"/>
      <c r="C144" s="95"/>
      <c r="D144" s="95"/>
      <c r="E144" s="95"/>
      <c r="F144" s="96">
        <f>SUM(F3:F143)</f>
        <v>1372079.225</v>
      </c>
      <c r="G144" s="54">
        <f t="shared" si="36"/>
        <v>5488316.9</v>
      </c>
      <c r="H144" s="97">
        <f>SUM(H3:H143)</f>
        <v>381089.457366521</v>
      </c>
      <c r="I144" s="54">
        <f t="shared" si="37"/>
        <v>1524357.82946608</v>
      </c>
      <c r="J144" s="98">
        <v>0.277745956955598</v>
      </c>
      <c r="K144" s="99">
        <f>SUM(K3:K143)</f>
        <v>1509287.1475</v>
      </c>
      <c r="L144" s="61">
        <f t="shared" si="38"/>
        <v>6037148.59</v>
      </c>
      <c r="M144" s="99">
        <f>SUM(M3:M143)</f>
        <v>405960.558794652</v>
      </c>
      <c r="N144" s="61">
        <f t="shared" si="39"/>
        <v>1623842.23517861</v>
      </c>
      <c r="O144" s="62">
        <v>0.268975031999106</v>
      </c>
      <c r="P144" s="63">
        <f>SUM(P3:P143)</f>
        <v>4570182.23</v>
      </c>
      <c r="Q144" s="63">
        <f>SUM(Q3:Q143)</f>
        <v>1191250.38</v>
      </c>
      <c r="R144" s="69"/>
      <c r="S144" s="69"/>
      <c r="T144" s="70">
        <f t="shared" si="40"/>
        <v>0.832711068488046</v>
      </c>
      <c r="U144" s="70">
        <f t="shared" si="41"/>
        <v>0.781476866502692</v>
      </c>
      <c r="V144" s="70">
        <f t="shared" si="42"/>
        <v>0.75701006226186</v>
      </c>
      <c r="W144" s="70">
        <f t="shared" si="43"/>
        <v>0.733599825274266</v>
      </c>
      <c r="X144" s="90"/>
      <c r="Y144" s="81"/>
      <c r="Z144" s="82"/>
      <c r="AA144" s="101">
        <v>1132637.5</v>
      </c>
      <c r="AB144" s="83">
        <f t="shared" si="44"/>
        <v>3397912.5</v>
      </c>
      <c r="AC144" s="102">
        <v>330684.920965</v>
      </c>
      <c r="AD144" s="50">
        <f t="shared" si="45"/>
        <v>992054.762895</v>
      </c>
      <c r="AE144" s="103">
        <v>0.291960067510567</v>
      </c>
      <c r="AF144" s="85">
        <f>SUM(AF3:AF143)</f>
        <v>3034240.48</v>
      </c>
      <c r="AG144" s="85">
        <f>SUM(AG3:AG143)</f>
        <v>789344.38</v>
      </c>
      <c r="AH144" s="88">
        <f t="shared" si="46"/>
        <v>0.892971929088816</v>
      </c>
      <c r="AI144" s="88">
        <f t="shared" si="47"/>
        <v>0.795666136107795</v>
      </c>
      <c r="AJ144" s="89"/>
    </row>
  </sheetData>
  <sortState ref="A1:AO144">
    <sortCondition ref="T1" descending="1"/>
  </sortState>
  <mergeCells count="9">
    <mergeCell ref="G1:O1"/>
    <mergeCell ref="P1:Q1"/>
    <mergeCell ref="R1:S1"/>
    <mergeCell ref="T1:W1"/>
    <mergeCell ref="X1:Z1"/>
    <mergeCell ref="AA1:AE1"/>
    <mergeCell ref="AF1:AG1"/>
    <mergeCell ref="AH1:AJ1"/>
    <mergeCell ref="A144:E144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"/>
  <sheetViews>
    <sheetView workbookViewId="0">
      <selection activeCell="H3" sqref="H3"/>
    </sheetView>
  </sheetViews>
  <sheetFormatPr defaultColWidth="9" defaultRowHeight="29" customHeight="1" outlineLevelCol="5"/>
  <cols>
    <col min="1" max="1" width="9" style="8"/>
    <col min="2" max="2" width="12.125" style="8" customWidth="1"/>
    <col min="3" max="3" width="12.75" style="8" customWidth="1"/>
    <col min="4" max="4" width="16.375" style="8" customWidth="1"/>
    <col min="5" max="6" width="19.75" style="8" customWidth="1"/>
    <col min="7" max="16384" width="9" style="8"/>
  </cols>
  <sheetData>
    <row r="1" customHeight="1" spans="1:6">
      <c r="A1" s="9" t="s">
        <v>188</v>
      </c>
      <c r="B1" s="9"/>
      <c r="C1" s="9"/>
      <c r="D1" s="9"/>
      <c r="E1" s="9"/>
      <c r="F1" s="9"/>
    </row>
    <row r="2" customHeight="1" spans="1:6">
      <c r="A2" s="9" t="s">
        <v>0</v>
      </c>
      <c r="B2" s="10" t="s">
        <v>189</v>
      </c>
      <c r="C2" s="9" t="s">
        <v>190</v>
      </c>
      <c r="D2" s="11" t="s">
        <v>191</v>
      </c>
      <c r="E2" s="12" t="s">
        <v>192</v>
      </c>
      <c r="F2" s="13" t="s">
        <v>193</v>
      </c>
    </row>
    <row r="3" customHeight="1" spans="1:6">
      <c r="A3" s="14">
        <v>1</v>
      </c>
      <c r="B3" s="15" t="s">
        <v>194</v>
      </c>
      <c r="C3" s="16">
        <v>15</v>
      </c>
      <c r="D3" s="17">
        <v>1</v>
      </c>
      <c r="E3" s="18">
        <f>D3/C3</f>
        <v>0.0666666666666667</v>
      </c>
      <c r="F3" s="19">
        <f>(1-E3)*-4</f>
        <v>-3.73333333333333</v>
      </c>
    </row>
    <row r="4" customHeight="1" spans="1:6">
      <c r="A4" s="14">
        <v>2</v>
      </c>
      <c r="B4" s="15" t="s">
        <v>49</v>
      </c>
      <c r="C4" s="16">
        <v>21</v>
      </c>
      <c r="D4" s="17">
        <v>2</v>
      </c>
      <c r="E4" s="18">
        <f t="shared" ref="E4:E13" si="0">D4/C4</f>
        <v>0.0952380952380952</v>
      </c>
      <c r="F4" s="19">
        <f t="shared" ref="F4:F12" si="1">(1-E4)*-4</f>
        <v>-3.61904761904762</v>
      </c>
    </row>
    <row r="5" customHeight="1" spans="1:6">
      <c r="A5" s="14">
        <v>3</v>
      </c>
      <c r="B5" s="15" t="s">
        <v>195</v>
      </c>
      <c r="C5" s="16">
        <v>22</v>
      </c>
      <c r="D5" s="17">
        <v>3</v>
      </c>
      <c r="E5" s="18">
        <f t="shared" si="0"/>
        <v>0.136363636363636</v>
      </c>
      <c r="F5" s="19">
        <f t="shared" si="1"/>
        <v>-3.45454545454545</v>
      </c>
    </row>
    <row r="6" customHeight="1" spans="1:6">
      <c r="A6" s="14">
        <v>4</v>
      </c>
      <c r="B6" s="15" t="s">
        <v>196</v>
      </c>
      <c r="C6" s="16">
        <v>8</v>
      </c>
      <c r="D6" s="17">
        <v>0</v>
      </c>
      <c r="E6" s="18">
        <f t="shared" si="0"/>
        <v>0</v>
      </c>
      <c r="F6" s="19">
        <f t="shared" si="1"/>
        <v>-4</v>
      </c>
    </row>
    <row r="7" customHeight="1" spans="1:6">
      <c r="A7" s="14">
        <v>5</v>
      </c>
      <c r="B7" s="15" t="s">
        <v>35</v>
      </c>
      <c r="C7" s="16">
        <v>17</v>
      </c>
      <c r="D7" s="17">
        <v>4</v>
      </c>
      <c r="E7" s="18">
        <f t="shared" si="0"/>
        <v>0.235294117647059</v>
      </c>
      <c r="F7" s="19">
        <f t="shared" si="1"/>
        <v>-3.05882352941176</v>
      </c>
    </row>
    <row r="8" customHeight="1" spans="1:6">
      <c r="A8" s="14">
        <v>6</v>
      </c>
      <c r="B8" s="15" t="s">
        <v>197</v>
      </c>
      <c r="C8" s="16">
        <v>8</v>
      </c>
      <c r="D8" s="17">
        <v>2</v>
      </c>
      <c r="E8" s="18">
        <f t="shared" si="0"/>
        <v>0.25</v>
      </c>
      <c r="F8" s="19">
        <f t="shared" si="1"/>
        <v>-3</v>
      </c>
    </row>
    <row r="9" customHeight="1" spans="1:6">
      <c r="A9" s="14">
        <v>7</v>
      </c>
      <c r="B9" s="15" t="s">
        <v>38</v>
      </c>
      <c r="C9" s="16">
        <v>8</v>
      </c>
      <c r="D9" s="17">
        <v>2</v>
      </c>
      <c r="E9" s="18">
        <f t="shared" si="0"/>
        <v>0.25</v>
      </c>
      <c r="F9" s="19">
        <f t="shared" si="1"/>
        <v>-3</v>
      </c>
    </row>
    <row r="10" customHeight="1" spans="1:6">
      <c r="A10" s="14">
        <v>8</v>
      </c>
      <c r="B10" s="15" t="s">
        <v>51</v>
      </c>
      <c r="C10" s="16">
        <v>14</v>
      </c>
      <c r="D10" s="17">
        <v>3</v>
      </c>
      <c r="E10" s="18">
        <f t="shared" si="0"/>
        <v>0.214285714285714</v>
      </c>
      <c r="F10" s="19">
        <f t="shared" si="1"/>
        <v>-3.14285714285714</v>
      </c>
    </row>
    <row r="11" customHeight="1" spans="1:6">
      <c r="A11" s="14">
        <v>9</v>
      </c>
      <c r="B11" s="15" t="s">
        <v>44</v>
      </c>
      <c r="C11" s="16">
        <v>23</v>
      </c>
      <c r="D11" s="17">
        <v>2</v>
      </c>
      <c r="E11" s="18">
        <f t="shared" si="0"/>
        <v>0.0869565217391304</v>
      </c>
      <c r="F11" s="19">
        <f t="shared" si="1"/>
        <v>-3.65217391304348</v>
      </c>
    </row>
    <row r="12" customHeight="1" spans="1:6">
      <c r="A12" s="14">
        <v>10</v>
      </c>
      <c r="B12" s="15" t="s">
        <v>198</v>
      </c>
      <c r="C12" s="16">
        <v>5</v>
      </c>
      <c r="D12" s="17">
        <v>2</v>
      </c>
      <c r="E12" s="18">
        <f t="shared" si="0"/>
        <v>0.4</v>
      </c>
      <c r="F12" s="19">
        <f t="shared" si="1"/>
        <v>-2.4</v>
      </c>
    </row>
    <row r="13" customHeight="1" spans="1:6">
      <c r="A13" s="9" t="s">
        <v>187</v>
      </c>
      <c r="B13" s="9"/>
      <c r="C13" s="9">
        <f>SUM(C3:C12)</f>
        <v>141</v>
      </c>
      <c r="D13" s="9">
        <f>SUM(D3:D12)</f>
        <v>21</v>
      </c>
      <c r="E13" s="20">
        <f t="shared" si="0"/>
        <v>0.148936170212766</v>
      </c>
      <c r="F13" s="21">
        <f>SUM(F3:F12)</f>
        <v>-33.0607809922388</v>
      </c>
    </row>
  </sheetData>
  <mergeCells count="2">
    <mergeCell ref="A1:F1"/>
    <mergeCell ref="A13:B13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11"/>
  <sheetViews>
    <sheetView workbookViewId="0">
      <selection activeCell="H9" sqref="H9"/>
    </sheetView>
  </sheetViews>
  <sheetFormatPr defaultColWidth="9" defaultRowHeight="13.5" outlineLevelCol="7"/>
  <sheetData>
    <row r="1" spans="1:8">
      <c r="A1" s="1" t="s">
        <v>199</v>
      </c>
      <c r="B1" s="1"/>
      <c r="C1" s="1"/>
      <c r="D1" s="1"/>
      <c r="E1" s="1"/>
      <c r="F1" s="1"/>
      <c r="G1" s="2"/>
      <c r="H1" s="1"/>
    </row>
    <row r="2" spans="1:8">
      <c r="A2" s="3" t="s">
        <v>0</v>
      </c>
      <c r="B2" s="3" t="s">
        <v>200</v>
      </c>
      <c r="C2" s="3" t="s">
        <v>201</v>
      </c>
      <c r="D2" s="3" t="s">
        <v>189</v>
      </c>
      <c r="E2" s="3" t="s">
        <v>202</v>
      </c>
      <c r="F2" s="3" t="s">
        <v>203</v>
      </c>
      <c r="G2" s="2" t="s">
        <v>204</v>
      </c>
      <c r="H2" s="3" t="s">
        <v>205</v>
      </c>
    </row>
    <row r="3" spans="1:8">
      <c r="A3" s="5"/>
      <c r="B3" s="5"/>
      <c r="C3" s="5"/>
      <c r="D3" s="5"/>
      <c r="E3" s="5"/>
      <c r="F3" s="5"/>
      <c r="G3" s="6">
        <v>20</v>
      </c>
      <c r="H3" s="5"/>
    </row>
    <row r="4" spans="1:8">
      <c r="A4" s="7"/>
      <c r="B4" s="7"/>
      <c r="C4" s="7"/>
      <c r="D4" s="7"/>
      <c r="E4" s="7"/>
      <c r="F4" s="7"/>
      <c r="G4" s="7"/>
      <c r="H4" s="7"/>
    </row>
    <row r="5" spans="1:8">
      <c r="A5" s="7"/>
      <c r="B5" s="7"/>
      <c r="C5" s="7"/>
      <c r="D5" s="7"/>
      <c r="E5" s="7"/>
      <c r="F5" s="7"/>
      <c r="G5" s="7"/>
      <c r="H5" s="7"/>
    </row>
    <row r="6" spans="1:8">
      <c r="A6" s="7"/>
      <c r="B6" s="7"/>
      <c r="C6" s="7"/>
      <c r="D6" s="7"/>
      <c r="E6" s="7"/>
      <c r="F6" s="7"/>
      <c r="G6" s="7"/>
      <c r="H6" s="7"/>
    </row>
    <row r="7" spans="1:8">
      <c r="A7" s="7"/>
      <c r="B7" s="7"/>
      <c r="C7" s="7"/>
      <c r="D7" s="7"/>
      <c r="E7" s="7"/>
      <c r="F7" s="7"/>
      <c r="G7" s="7"/>
      <c r="H7" s="7"/>
    </row>
    <row r="8" spans="1:8">
      <c r="A8" s="7"/>
      <c r="B8" s="7"/>
      <c r="C8" s="7"/>
      <c r="D8" s="7"/>
      <c r="E8" s="7"/>
      <c r="F8" s="7"/>
      <c r="G8" s="7"/>
      <c r="H8" s="7"/>
    </row>
    <row r="9" spans="1:8">
      <c r="A9" s="7"/>
      <c r="B9" s="7"/>
      <c r="C9" s="7"/>
      <c r="D9" s="7"/>
      <c r="E9" s="7"/>
      <c r="F9" s="7"/>
      <c r="G9" s="7"/>
      <c r="H9" s="7"/>
    </row>
    <row r="10" spans="1:8">
      <c r="A10" s="7"/>
      <c r="B10" s="7"/>
      <c r="C10" s="7"/>
      <c r="D10" s="7"/>
      <c r="E10" s="7"/>
      <c r="F10" s="7"/>
      <c r="G10" s="7"/>
      <c r="H10" s="7"/>
    </row>
    <row r="11" spans="1:8">
      <c r="A11" s="7"/>
      <c r="B11" s="7"/>
      <c r="C11" s="7"/>
      <c r="D11" s="7"/>
      <c r="E11" s="7"/>
      <c r="F11" s="7"/>
      <c r="G11" s="7"/>
      <c r="H11" s="7"/>
    </row>
  </sheetData>
  <mergeCells count="1">
    <mergeCell ref="A1:H1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I11"/>
  <sheetViews>
    <sheetView tabSelected="1" workbookViewId="0">
      <selection activeCell="H4" sqref="H4"/>
    </sheetView>
  </sheetViews>
  <sheetFormatPr defaultColWidth="9" defaultRowHeight="20" customHeight="1"/>
  <cols>
    <col min="7" max="7" width="15.125" customWidth="1"/>
    <col min="8" max="8" width="16.875" customWidth="1"/>
  </cols>
  <sheetData>
    <row r="1" customHeight="1" spans="1:9">
      <c r="A1" s="1" t="s">
        <v>206</v>
      </c>
      <c r="B1" s="1"/>
      <c r="C1" s="1"/>
      <c r="D1" s="1"/>
      <c r="E1" s="1"/>
      <c r="F1" s="1"/>
      <c r="G1" s="2"/>
      <c r="H1" s="2"/>
      <c r="I1" s="1"/>
    </row>
    <row r="2" customHeight="1" spans="1:9">
      <c r="A2" s="3" t="s">
        <v>0</v>
      </c>
      <c r="B2" s="3" t="s">
        <v>200</v>
      </c>
      <c r="C2" s="3" t="s">
        <v>201</v>
      </c>
      <c r="D2" s="3" t="s">
        <v>189</v>
      </c>
      <c r="E2" s="3" t="s">
        <v>202</v>
      </c>
      <c r="F2" s="3" t="s">
        <v>203</v>
      </c>
      <c r="G2" s="2" t="s">
        <v>204</v>
      </c>
      <c r="H2" s="2" t="s">
        <v>207</v>
      </c>
      <c r="I2" s="3" t="s">
        <v>205</v>
      </c>
    </row>
    <row r="3" customHeight="1" spans="1:9">
      <c r="A3" s="4"/>
      <c r="B3" s="4">
        <v>747</v>
      </c>
      <c r="C3" s="4" t="s">
        <v>208</v>
      </c>
      <c r="D3" s="4" t="s">
        <v>42</v>
      </c>
      <c r="E3" s="4">
        <v>10907</v>
      </c>
      <c r="F3" s="4" t="s">
        <v>209</v>
      </c>
      <c r="G3" s="4">
        <v>20</v>
      </c>
      <c r="H3" s="4">
        <v>31.47</v>
      </c>
      <c r="I3" s="4"/>
    </row>
    <row r="4" customHeight="1" spans="1:9">
      <c r="A4" s="4"/>
      <c r="B4" s="4">
        <v>747</v>
      </c>
      <c r="C4" s="4" t="s">
        <v>208</v>
      </c>
      <c r="D4" s="4" t="s">
        <v>42</v>
      </c>
      <c r="E4" s="4">
        <v>11964</v>
      </c>
      <c r="F4" s="4" t="s">
        <v>210</v>
      </c>
      <c r="G4" s="4">
        <v>20</v>
      </c>
      <c r="H4" s="4">
        <v>31.3</v>
      </c>
      <c r="I4" s="4"/>
    </row>
    <row r="5" customHeight="1" spans="1:9">
      <c r="A5" s="4"/>
      <c r="B5" s="4"/>
      <c r="C5" s="4"/>
      <c r="D5" s="4"/>
      <c r="E5" s="4"/>
      <c r="F5" s="4"/>
      <c r="G5" s="4"/>
      <c r="H5" s="4"/>
      <c r="I5" s="4"/>
    </row>
    <row r="6" customHeight="1" spans="1:9">
      <c r="A6" s="4"/>
      <c r="B6" s="4"/>
      <c r="C6" s="4"/>
      <c r="D6" s="4"/>
      <c r="E6" s="4"/>
      <c r="F6" s="4"/>
      <c r="G6" s="4"/>
      <c r="H6" s="4"/>
      <c r="I6" s="4"/>
    </row>
    <row r="7" customHeight="1" spans="1:9">
      <c r="A7" s="4"/>
      <c r="B7" s="4"/>
      <c r="C7" s="4"/>
      <c r="D7" s="4"/>
      <c r="E7" s="4"/>
      <c r="F7" s="4"/>
      <c r="G7" s="4"/>
      <c r="H7" s="4"/>
      <c r="I7" s="4"/>
    </row>
    <row r="8" customHeight="1" spans="1:9">
      <c r="A8" s="4"/>
      <c r="B8" s="4"/>
      <c r="C8" s="4"/>
      <c r="D8" s="4"/>
      <c r="E8" s="4"/>
      <c r="F8" s="4"/>
      <c r="G8" s="4"/>
      <c r="H8" s="4"/>
      <c r="I8" s="4"/>
    </row>
    <row r="9" customHeight="1" spans="1:9">
      <c r="A9" s="4"/>
      <c r="B9" s="4"/>
      <c r="C9" s="4"/>
      <c r="D9" s="4"/>
      <c r="E9" s="4"/>
      <c r="F9" s="4"/>
      <c r="G9" s="4"/>
      <c r="H9" s="4"/>
      <c r="I9" s="4"/>
    </row>
    <row r="10" customHeight="1" spans="1:9">
      <c r="A10" s="4"/>
      <c r="B10" s="4"/>
      <c r="C10" s="4"/>
      <c r="D10" s="4"/>
      <c r="E10" s="4"/>
      <c r="F10" s="4"/>
      <c r="G10" s="4"/>
      <c r="H10" s="4"/>
      <c r="I10" s="4"/>
    </row>
    <row r="11" customHeight="1" spans="1:9">
      <c r="A11" s="4"/>
      <c r="B11" s="4"/>
      <c r="C11" s="4"/>
      <c r="D11" s="4"/>
      <c r="E11" s="4"/>
      <c r="F11" s="4"/>
      <c r="G11" s="4"/>
      <c r="H11" s="4"/>
      <c r="I11" s="4"/>
    </row>
  </sheetData>
  <mergeCells count="1">
    <mergeCell ref="A1:I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5.20-5.26考核数据</vt:lpstr>
      <vt:lpstr>片区汇总</vt:lpstr>
      <vt:lpstr>员工加分明细</vt:lpstr>
      <vt:lpstr>员工奖励分配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2022-05-17T09:05:00Z</dcterms:created>
  <dcterms:modified xsi:type="dcterms:W3CDTF">2022-07-21T12:00:46Z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E0098C5B02C74CC794AA79DE54515ED5</vt:lpwstr>
  </property>
  <property fmtid="{D5CDD505-2E9C-101B-9397-08002B2CF9AE}" pid="3" name="KSOProductBuildVer">
    <vt:lpwstr>2052-11.1.0.11875</vt:lpwstr>
  </property>
</Properties>
</file>