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<sst xmlns="http://schemas.openxmlformats.org/spreadsheetml/2006/main" count="1908" uniqueCount="466">
  <si>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</si>
  <si>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</si>
  <si>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</si>
  <si>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</si>
  <si>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</si>
  <si>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</si>
  <si>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</si>
  <si>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</si>
  <si>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</si>
  <si>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</si>
  <si>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四川太极锦江区观音桥街药店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</si>
  <si>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</si>
  <si>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</si>
  <si>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</si>
  <si>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</si>
  <si>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</si>
  <si>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</si>
  <si>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</si>
  <si>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</si>
  <si>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</si>
  <si>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</si>
  <si>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</si>
  <si>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</si>
  <si>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</si>
  <si>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</si>
  <si>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</si>
  <si>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</si>
  <si>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</si>
  <si>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</si>
  <si>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</si>
  <si>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</si>
  <si>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</si>
  <si>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</si>
  <si>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</si>
  <si>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</si>
  <si>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</si>
  <si>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</si>
  <si>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</si>
  <si>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</si>
  <si>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</si>
  <si>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</si>
  <si>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</si>
  <si>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</si>
  <si>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</si>
  <si>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</si>
  <si>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</si>
  <si>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</si>
  <si>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</si>
  <si>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</si>
  <si>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</si>
  <si>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</si>
  <si>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</si>
  <si>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</si>
  <si>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</si>
  <si>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</si>
  <si>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</si>
  <si>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</si>
  <si>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</si>
  <si>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</si>
  <si>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</si>
  <si>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</si>
  <si>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</si>
  <si>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</si>
  <si>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</si>
  <si>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</si>
  <si>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</si>
  <si>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</si>
  <si>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</si>
  <si>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</si>
  <si>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</si>
  <si>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</si>
  <si>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</si>
  <si>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</si>
  <si>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</si>
  <si>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</si>
  <si>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</si>
  <si>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</si>
  <si>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</si>
  <si>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</si>
  <si>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</si>
  <si>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</si>
  <si>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</si>
  <si>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</si>
  <si>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</si>
  <si>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</si>
  <si>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</si>
  <si>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</si>
  <si>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</si>
  <si>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</si>
  <si>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</si>
  <si>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</si>
  <si>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</si>
  <si>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</si>
  <si>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</si>
  <si>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</si>
  <si>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</si>
  <si>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</si>
  <si>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</si>
  <si>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</si>
  <si>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</si>
  <si>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</si>
  <si>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</si>
  <si>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</si>
  <si>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</si>
  <si>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</si>
  <si>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</si>
  <si>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</si>
  <si>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</si>
  <si>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</si>
  <si>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</si>
  <si>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</si>
  <si>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</si>
  <si>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</si>
  <si>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</si>
  <si>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</si>
  <si>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</si>
  <si>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</si>
  <si>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</si>
  <si>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</si>
  <si>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</si>
  <si>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</si>
  <si>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</si>
  <si>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</si>
  <si>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</si>
  <si>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</si>
  <si>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</si>
  <si>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</si>
  <si>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</si>
  <si>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</si>
  <si>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</si>
  <si>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</si>
  <si>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</si>
  <si>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</si>
  <si>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</si>
  <si>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</si>
  <si>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</si>
  <si>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</si>
  <si>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</si>
  <si>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</si>
  <si>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</si>
  <si>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</si>
  <si>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</si>
  <si>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</si>
  <si>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</si>
  <si>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</si>
  <si>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</si>
  <si>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</si>
  <si>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</si>
  <si>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</si>
  <si>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</si>
  <si>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</si>
  <si>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</si>
  <si>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</si>
  <si>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</si>
  <si>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</si>
  <si>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</si>
  <si>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</si>
  <si>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</si>
  <si>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</si>
  <si>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</si>
  <si>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</si>
  <si>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</si>
  <si>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城中片</t>
  </si>
  <si>
    <t>观音桥</t>
  </si>
  <si>
    <t>袁咏梅</t>
  </si>
  <si>
    <t>王芳</t>
  </si>
  <si>
    <t>陈梦露</t>
  </si>
  <si>
    <t>李艳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</si>
  <si>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</si>
  <si>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</si>
  <si>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</si>
  <si>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</si>
  <si>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</si>
  <si>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</si>
  <si>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</si>
  <si>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</si>
  <si>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</si>
  <si>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</si>
  <si>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</si>
  <si>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</si>
  <si>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</si>
  <si>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B1</t>
  </si>
  <si>
    <t>A1</t>
  </si>
  <si>
    <t>A2</t>
  </si>
  <si>
    <t>A3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</si>
  <si>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</si>
  <si>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</si>
  <si>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</si>
  <si>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</si>
  <si>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</si>
  <si>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</si>
  <si>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</si>
  <si>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</si>
  <si>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</si>
  <si>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</si>
  <si>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</si>
  <si>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</si>
  <si>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</si>
  <si>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</si>
  <si>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</si>
  <si>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</si>
  <si>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</si>
  <si>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</si>
  <si>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</si>
  <si>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</si>
  <si>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</si>
  <si>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</si>
  <si>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</si>
  <si>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</si>
  <si>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</si>
  <si>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</si>
  <si>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</si>
  <si>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</si>
  <si>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</si>
  <si>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</si>
  <si>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</si>
  <si>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</si>
  <si>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</si>
  <si>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</si>
  <si>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</si>
  <si>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</si>
  <si>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</si>
  <si>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</si>
  <si>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</si>
  <si>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锦江区观音桥街药店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</si>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</sst>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28" borderId="13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4" fillId="3" borderId="3" xfId="0" applyFont="1" applyFill="1" applyBorder="1" applyAlignment="1">
      <alignment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10" fontId="29" fillId="0" borderId="3" xfId="0" applyNumberFormat="1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A3" sqref="$A3:$XFD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33</v>
      </c>
      <c r="B3" s="95">
        <v>724</v>
      </c>
      <c r="C3" s="180" t="s">
        <v>10</v>
      </c>
      <c r="D3" s="193" t="s">
        <v>11</v>
      </c>
      <c r="E3" s="139">
        <v>318.5</v>
      </c>
      <c r="F3" s="139">
        <v>0</v>
      </c>
      <c r="G3" s="139">
        <v>109.8</v>
      </c>
      <c r="H3" s="139">
        <v>-44.2</v>
      </c>
      <c r="I3" s="139">
        <v>103.5</v>
      </c>
      <c r="J3" s="139">
        <v>-21.1</v>
      </c>
      <c r="K3" s="126">
        <f>E3+G3+I3</f>
        <v>531.8</v>
      </c>
      <c r="L3" s="126">
        <f>F3+H3+J3</f>
        <v>-65.3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0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0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0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0" t="s">
        <v>10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49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50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51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52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53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54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55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0" t="s">
        <v>56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57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58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59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60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61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62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63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64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65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66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67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68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0" t="s">
        <v>69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70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71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72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73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74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75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76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77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78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79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80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81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82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83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84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85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86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87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88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89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90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91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92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93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94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95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96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97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98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99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100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101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102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103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104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105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106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107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108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109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110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111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112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113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114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115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116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117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118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119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120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121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122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123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124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125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126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0" t="s">
        <v>127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128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129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130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131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132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133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134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135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136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137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138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139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140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141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142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143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144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145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146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147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148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149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150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151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152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153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154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155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156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14167.6</v>
      </c>
      <c r="H143" s="139">
        <f>SUM(H3:H142)</f>
        <v>-5112.5</v>
      </c>
      <c r="I143" s="139">
        <f>SUM(I3:I142)</f>
        <v>10467.5</v>
      </c>
      <c r="J143" s="139">
        <f>SUM(J3:J142)</f>
        <v>-3736.2</v>
      </c>
      <c r="K143" s="126">
        <f>SUM(K3:K142)</f>
        <v>43103.6</v>
      </c>
      <c r="L143" s="126">
        <f t="shared" si="7"/>
        <v>-10706.7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I8" sqref="I8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157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158</v>
      </c>
      <c r="F2" s="146" t="s">
        <v>159</v>
      </c>
      <c r="G2" s="184" t="s">
        <v>160</v>
      </c>
      <c r="H2" s="184" t="s">
        <v>161</v>
      </c>
    </row>
    <row r="3" ht="19" customHeight="1" spans="1:8">
      <c r="A3" s="139">
        <v>1</v>
      </c>
      <c r="B3" s="139" t="s">
        <v>162</v>
      </c>
      <c r="C3" s="139">
        <v>724</v>
      </c>
      <c r="D3" s="139" t="s">
        <v>163</v>
      </c>
      <c r="E3" s="139">
        <v>10930</v>
      </c>
      <c r="F3" s="139" t="s">
        <v>164</v>
      </c>
      <c r="G3" s="126">
        <v>195.6</v>
      </c>
      <c r="H3" s="126">
        <v>17.1</v>
      </c>
    </row>
    <row r="4" ht="19" customHeight="1" spans="1:8">
      <c r="A4" s="139">
        <v>2</v>
      </c>
      <c r="B4" s="139" t="s">
        <v>162</v>
      </c>
      <c r="C4" s="139">
        <v>724</v>
      </c>
      <c r="D4" s="139" t="s">
        <v>163</v>
      </c>
      <c r="E4" s="139">
        <v>12936</v>
      </c>
      <c r="F4" s="139" t="s">
        <v>165</v>
      </c>
      <c r="G4" s="155">
        <v>139.4</v>
      </c>
      <c r="H4" s="126">
        <v>17.1</v>
      </c>
    </row>
    <row r="5" ht="19" customHeight="1" spans="1:8">
      <c r="A5" s="139">
        <v>3</v>
      </c>
      <c r="B5" s="139" t="s">
        <v>162</v>
      </c>
      <c r="C5" s="139">
        <v>724</v>
      </c>
      <c r="D5" s="139" t="s">
        <v>163</v>
      </c>
      <c r="E5" s="139">
        <v>14444</v>
      </c>
      <c r="F5" s="139" t="s">
        <v>166</v>
      </c>
      <c r="G5" s="126">
        <v>66.4</v>
      </c>
      <c r="H5" s="126">
        <v>14</v>
      </c>
    </row>
    <row r="6" ht="19" customHeight="1" spans="1:8">
      <c r="A6" s="139">
        <v>4</v>
      </c>
      <c r="B6" s="139" t="s">
        <v>162</v>
      </c>
      <c r="C6" s="139">
        <v>724</v>
      </c>
      <c r="D6" s="139" t="s">
        <v>163</v>
      </c>
      <c r="E6" s="139">
        <v>15049</v>
      </c>
      <c r="F6" s="139" t="s">
        <v>167</v>
      </c>
      <c r="G6" s="126">
        <v>130.4</v>
      </c>
      <c r="H6" s="126">
        <v>17.1</v>
      </c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topLeftCell="D1" workbookViewId="0">
      <selection activeCell="G3" sqref="G3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168</v>
      </c>
      <c r="G1" s="133"/>
      <c r="H1" s="133"/>
      <c r="I1" s="133"/>
      <c r="J1" s="182"/>
      <c r="K1" s="183" t="s">
        <v>169</v>
      </c>
      <c r="L1" s="184"/>
      <c r="M1" s="146"/>
      <c r="N1" s="184"/>
      <c r="O1" s="185"/>
      <c r="P1" s="91" t="s">
        <v>170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171</v>
      </c>
      <c r="F2" s="92" t="s">
        <v>172</v>
      </c>
      <c r="G2" s="12" t="s">
        <v>173</v>
      </c>
      <c r="H2" s="93" t="s">
        <v>174</v>
      </c>
      <c r="I2" s="12" t="s">
        <v>175</v>
      </c>
      <c r="J2" s="107" t="s">
        <v>176</v>
      </c>
      <c r="K2" s="92" t="s">
        <v>177</v>
      </c>
      <c r="L2" s="12" t="s">
        <v>178</v>
      </c>
      <c r="M2" s="93" t="s">
        <v>174</v>
      </c>
      <c r="N2" s="12" t="s">
        <v>179</v>
      </c>
      <c r="O2" s="107" t="s">
        <v>176</v>
      </c>
      <c r="P2" s="12" t="s">
        <v>178</v>
      </c>
      <c r="Q2" s="12" t="s">
        <v>180</v>
      </c>
      <c r="R2" s="136"/>
      <c r="S2" s="136"/>
    </row>
    <row r="3" spans="1:19">
      <c r="A3" s="94">
        <v>33</v>
      </c>
      <c r="B3" s="95">
        <v>724</v>
      </c>
      <c r="C3" s="180" t="s">
        <v>10</v>
      </c>
      <c r="D3" s="97" t="s">
        <v>11</v>
      </c>
      <c r="E3" s="98" t="s">
        <v>181</v>
      </c>
      <c r="F3" s="99">
        <v>25</v>
      </c>
      <c r="G3" s="114">
        <v>47</v>
      </c>
      <c r="H3" s="138">
        <f>G3/F3</f>
        <v>1.88</v>
      </c>
      <c r="I3" s="114">
        <f>G3*4</f>
        <v>188</v>
      </c>
      <c r="J3" s="109"/>
      <c r="K3" s="110">
        <v>25</v>
      </c>
      <c r="L3" s="126">
        <v>38</v>
      </c>
      <c r="M3" s="134">
        <f>L3/K3</f>
        <v>1.52</v>
      </c>
      <c r="N3" s="126">
        <f>L3*3</f>
        <v>114</v>
      </c>
      <c r="O3" s="186"/>
      <c r="P3" s="139">
        <v>11</v>
      </c>
      <c r="Q3" s="126">
        <f>P3*1.5</f>
        <v>16.5</v>
      </c>
      <c r="R3" s="33">
        <f>I3+N3+Q3</f>
        <v>318.5</v>
      </c>
      <c r="S3" s="33">
        <f>J3+O3</f>
        <v>0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182</v>
      </c>
      <c r="F4" s="99">
        <v>30</v>
      </c>
      <c r="G4" s="114">
        <v>54</v>
      </c>
      <c r="H4" s="138">
        <f t="shared" ref="H4:H35" si="0">G4/F4</f>
        <v>1.8</v>
      </c>
      <c r="I4" s="114">
        <f>G4*4</f>
        <v>216</v>
      </c>
      <c r="J4" s="109"/>
      <c r="K4" s="110">
        <v>30</v>
      </c>
      <c r="L4" s="126">
        <v>27</v>
      </c>
      <c r="M4" s="187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182</v>
      </c>
      <c r="F5" s="99">
        <v>30</v>
      </c>
      <c r="G5" s="114">
        <v>6</v>
      </c>
      <c r="H5" s="181">
        <f t="shared" si="0"/>
        <v>0.2</v>
      </c>
      <c r="I5" s="114">
        <f>G5*2</f>
        <v>12</v>
      </c>
      <c r="J5" s="109">
        <f>(F5-G5)*-1</f>
        <v>-24</v>
      </c>
      <c r="K5" s="110">
        <v>30</v>
      </c>
      <c r="L5" s="126">
        <v>9</v>
      </c>
      <c r="M5" s="187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0" t="s">
        <v>15</v>
      </c>
      <c r="D6" s="97" t="s">
        <v>16</v>
      </c>
      <c r="E6" s="98" t="s">
        <v>182</v>
      </c>
      <c r="F6" s="99">
        <v>50</v>
      </c>
      <c r="G6" s="114">
        <v>146</v>
      </c>
      <c r="H6" s="138">
        <f t="shared" si="0"/>
        <v>2.92</v>
      </c>
      <c r="I6" s="114">
        <f t="shared" ref="I6:I11" si="5">G6*4</f>
        <v>584</v>
      </c>
      <c r="J6" s="109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6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182</v>
      </c>
      <c r="F7" s="99">
        <v>30</v>
      </c>
      <c r="G7" s="114">
        <v>45</v>
      </c>
      <c r="H7" s="138">
        <f t="shared" si="0"/>
        <v>1.5</v>
      </c>
      <c r="I7" s="114">
        <f t="shared" si="5"/>
        <v>180</v>
      </c>
      <c r="J7" s="109"/>
      <c r="K7" s="110">
        <v>30</v>
      </c>
      <c r="L7" s="126">
        <v>12</v>
      </c>
      <c r="M7" s="187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183</v>
      </c>
      <c r="F8" s="99">
        <v>35</v>
      </c>
      <c r="G8" s="114">
        <v>131</v>
      </c>
      <c r="H8" s="138">
        <f t="shared" si="0"/>
        <v>3.74285714285714</v>
      </c>
      <c r="I8" s="114">
        <f t="shared" si="5"/>
        <v>524</v>
      </c>
      <c r="J8" s="109"/>
      <c r="K8" s="110">
        <v>30</v>
      </c>
      <c r="L8" s="126">
        <v>18</v>
      </c>
      <c r="M8" s="187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183</v>
      </c>
      <c r="F9" s="99">
        <v>35</v>
      </c>
      <c r="G9" s="114">
        <v>51</v>
      </c>
      <c r="H9" s="138">
        <f t="shared" si="0"/>
        <v>1.45714285714286</v>
      </c>
      <c r="I9" s="114">
        <f t="shared" si="5"/>
        <v>204</v>
      </c>
      <c r="J9" s="109"/>
      <c r="K9" s="110">
        <v>30</v>
      </c>
      <c r="L9" s="126">
        <v>14</v>
      </c>
      <c r="M9" s="187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183</v>
      </c>
      <c r="F10" s="99">
        <v>35</v>
      </c>
      <c r="G10" s="114">
        <v>38</v>
      </c>
      <c r="H10" s="138">
        <f t="shared" si="0"/>
        <v>1.08571428571429</v>
      </c>
      <c r="I10" s="114">
        <f t="shared" si="5"/>
        <v>152</v>
      </c>
      <c r="J10" s="109"/>
      <c r="K10" s="110">
        <v>30</v>
      </c>
      <c r="L10" s="126">
        <v>13</v>
      </c>
      <c r="M10" s="187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183</v>
      </c>
      <c r="F11" s="99">
        <v>35</v>
      </c>
      <c r="G11" s="114">
        <v>43</v>
      </c>
      <c r="H11" s="138">
        <f t="shared" si="0"/>
        <v>1.22857142857143</v>
      </c>
      <c r="I11" s="114">
        <f t="shared" si="5"/>
        <v>172</v>
      </c>
      <c r="J11" s="109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6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183</v>
      </c>
      <c r="F12" s="99">
        <v>25</v>
      </c>
      <c r="G12" s="114">
        <v>19</v>
      </c>
      <c r="H12" s="181">
        <f t="shared" si="0"/>
        <v>0.76</v>
      </c>
      <c r="I12" s="114">
        <f>G12*2</f>
        <v>38</v>
      </c>
      <c r="J12" s="109">
        <f>(F12-G12)*-1</f>
        <v>-6</v>
      </c>
      <c r="K12" s="110">
        <v>30</v>
      </c>
      <c r="L12" s="126">
        <v>15</v>
      </c>
      <c r="M12" s="187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183</v>
      </c>
      <c r="F13" s="99">
        <v>25</v>
      </c>
      <c r="G13" s="114">
        <v>25</v>
      </c>
      <c r="H13" s="138">
        <f t="shared" si="0"/>
        <v>1</v>
      </c>
      <c r="I13" s="114">
        <f>G13*4</f>
        <v>100</v>
      </c>
      <c r="J13" s="109"/>
      <c r="K13" s="110">
        <v>30</v>
      </c>
      <c r="L13" s="126">
        <v>4</v>
      </c>
      <c r="M13" s="187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184</v>
      </c>
      <c r="F14" s="99">
        <v>35</v>
      </c>
      <c r="G14" s="114">
        <v>29</v>
      </c>
      <c r="H14" s="181">
        <f t="shared" si="0"/>
        <v>0.828571428571429</v>
      </c>
      <c r="I14" s="114">
        <f>G14*2</f>
        <v>58</v>
      </c>
      <c r="J14" s="109">
        <f>(F14-G14)*-1</f>
        <v>-6</v>
      </c>
      <c r="K14" s="110">
        <v>30</v>
      </c>
      <c r="L14" s="126">
        <v>28</v>
      </c>
      <c r="M14" s="187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184</v>
      </c>
      <c r="F15" s="99">
        <v>35</v>
      </c>
      <c r="G15" s="114">
        <v>76</v>
      </c>
      <c r="H15" s="138">
        <f t="shared" si="0"/>
        <v>2.17142857142857</v>
      </c>
      <c r="I15" s="114">
        <f>G15*4</f>
        <v>304</v>
      </c>
      <c r="J15" s="109"/>
      <c r="K15" s="110">
        <v>30</v>
      </c>
      <c r="L15" s="126">
        <v>28</v>
      </c>
      <c r="M15" s="187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184</v>
      </c>
      <c r="F16" s="99">
        <v>35</v>
      </c>
      <c r="G16" s="114">
        <v>131</v>
      </c>
      <c r="H16" s="138">
        <f t="shared" si="0"/>
        <v>3.74285714285714</v>
      </c>
      <c r="I16" s="114">
        <f>G16*4</f>
        <v>524</v>
      </c>
      <c r="J16" s="109"/>
      <c r="K16" s="110">
        <v>30</v>
      </c>
      <c r="L16" s="126">
        <v>17</v>
      </c>
      <c r="M16" s="187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184</v>
      </c>
      <c r="F17" s="99">
        <v>35</v>
      </c>
      <c r="G17" s="114">
        <v>73</v>
      </c>
      <c r="H17" s="138">
        <f t="shared" si="0"/>
        <v>2.08571428571429</v>
      </c>
      <c r="I17" s="114">
        <f>G17*4</f>
        <v>292</v>
      </c>
      <c r="J17" s="109"/>
      <c r="K17" s="110">
        <v>30</v>
      </c>
      <c r="L17" s="126">
        <v>17</v>
      </c>
      <c r="M17" s="187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184</v>
      </c>
      <c r="F18" s="99">
        <v>30</v>
      </c>
      <c r="G18" s="114">
        <v>72</v>
      </c>
      <c r="H18" s="138">
        <f t="shared" si="0"/>
        <v>2.4</v>
      </c>
      <c r="I18" s="114">
        <f>G18*4</f>
        <v>288</v>
      </c>
      <c r="J18" s="109"/>
      <c r="K18" s="110">
        <v>30</v>
      </c>
      <c r="L18" s="126">
        <v>20</v>
      </c>
      <c r="M18" s="187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184</v>
      </c>
      <c r="F19" s="99">
        <v>30</v>
      </c>
      <c r="G19" s="114">
        <v>11</v>
      </c>
      <c r="H19" s="181">
        <f t="shared" si="0"/>
        <v>0.366666666666667</v>
      </c>
      <c r="I19" s="114">
        <f>G19*2</f>
        <v>22</v>
      </c>
      <c r="J19" s="109">
        <f>(F19-G19)*-1</f>
        <v>-19</v>
      </c>
      <c r="K19" s="110">
        <v>30</v>
      </c>
      <c r="L19" s="126">
        <v>2</v>
      </c>
      <c r="M19" s="187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184</v>
      </c>
      <c r="F20" s="99">
        <v>30</v>
      </c>
      <c r="G20" s="114">
        <v>1</v>
      </c>
      <c r="H20" s="181">
        <f t="shared" si="0"/>
        <v>0.0333333333333333</v>
      </c>
      <c r="I20" s="114">
        <f>G20*2</f>
        <v>2</v>
      </c>
      <c r="J20" s="109">
        <f>(F20-G20)*-1</f>
        <v>-29</v>
      </c>
      <c r="K20" s="110">
        <v>30</v>
      </c>
      <c r="L20" s="126">
        <v>11</v>
      </c>
      <c r="M20" s="187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184</v>
      </c>
      <c r="F21" s="99">
        <v>30</v>
      </c>
      <c r="G21" s="114">
        <v>40</v>
      </c>
      <c r="H21" s="138">
        <f t="shared" si="0"/>
        <v>1.33333333333333</v>
      </c>
      <c r="I21" s="114">
        <f>G21*4</f>
        <v>160</v>
      </c>
      <c r="J21" s="109"/>
      <c r="K21" s="110">
        <v>30</v>
      </c>
      <c r="L21" s="126">
        <v>20</v>
      </c>
      <c r="M21" s="187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181</v>
      </c>
      <c r="F22" s="99">
        <v>36</v>
      </c>
      <c r="G22" s="114">
        <v>25</v>
      </c>
      <c r="H22" s="181">
        <f t="shared" si="0"/>
        <v>0.694444444444444</v>
      </c>
      <c r="I22" s="114">
        <f>G22*2</f>
        <v>50</v>
      </c>
      <c r="J22" s="109">
        <f>(F22-G22)*-1</f>
        <v>-11</v>
      </c>
      <c r="K22" s="110">
        <v>25</v>
      </c>
      <c r="L22" s="126">
        <v>16</v>
      </c>
      <c r="M22" s="187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181</v>
      </c>
      <c r="F23" s="99">
        <v>20</v>
      </c>
      <c r="G23" s="114">
        <v>9</v>
      </c>
      <c r="H23" s="181">
        <f t="shared" si="0"/>
        <v>0.45</v>
      </c>
      <c r="I23" s="114">
        <f>G23*2</f>
        <v>18</v>
      </c>
      <c r="J23" s="109">
        <f>(F23-G23)*-1</f>
        <v>-11</v>
      </c>
      <c r="K23" s="110">
        <v>25</v>
      </c>
      <c r="L23" s="126">
        <v>16</v>
      </c>
      <c r="M23" s="187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181</v>
      </c>
      <c r="F24" s="99">
        <v>25</v>
      </c>
      <c r="G24" s="114">
        <v>22</v>
      </c>
      <c r="H24" s="181">
        <f t="shared" si="0"/>
        <v>0.88</v>
      </c>
      <c r="I24" s="114">
        <f>G24*2</f>
        <v>44</v>
      </c>
      <c r="J24" s="109">
        <f>(F24-G24)*-1</f>
        <v>-3</v>
      </c>
      <c r="K24" s="110">
        <v>25</v>
      </c>
      <c r="L24" s="126">
        <v>19</v>
      </c>
      <c r="M24" s="187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181</v>
      </c>
      <c r="F25" s="99">
        <v>25</v>
      </c>
      <c r="G25" s="114">
        <v>10</v>
      </c>
      <c r="H25" s="181">
        <f t="shared" si="0"/>
        <v>0.4</v>
      </c>
      <c r="I25" s="114">
        <f>G25*2</f>
        <v>20</v>
      </c>
      <c r="J25" s="109">
        <f>(F25-G25)*-1</f>
        <v>-15</v>
      </c>
      <c r="K25" s="110">
        <v>25</v>
      </c>
      <c r="L25" s="126">
        <v>13</v>
      </c>
      <c r="M25" s="187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181</v>
      </c>
      <c r="F26" s="99">
        <v>25</v>
      </c>
      <c r="G26" s="114">
        <v>77</v>
      </c>
      <c r="H26" s="138">
        <f t="shared" si="0"/>
        <v>3.08</v>
      </c>
      <c r="I26" s="114">
        <f>G26*4</f>
        <v>308</v>
      </c>
      <c r="J26" s="109"/>
      <c r="K26" s="110">
        <v>25</v>
      </c>
      <c r="L26" s="126">
        <v>20</v>
      </c>
      <c r="M26" s="187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181</v>
      </c>
      <c r="F27" s="99">
        <v>25</v>
      </c>
      <c r="G27" s="114">
        <v>42</v>
      </c>
      <c r="H27" s="138">
        <f t="shared" si="0"/>
        <v>1.68</v>
      </c>
      <c r="I27" s="114">
        <f>G27*4</f>
        <v>168</v>
      </c>
      <c r="J27" s="109"/>
      <c r="K27" s="110">
        <v>25</v>
      </c>
      <c r="L27" s="126">
        <v>15</v>
      </c>
      <c r="M27" s="187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181</v>
      </c>
      <c r="F28" s="99">
        <v>25</v>
      </c>
      <c r="G28" s="114">
        <v>57</v>
      </c>
      <c r="H28" s="138">
        <f t="shared" si="0"/>
        <v>2.28</v>
      </c>
      <c r="I28" s="114">
        <f>G28*4</f>
        <v>228</v>
      </c>
      <c r="J28" s="109"/>
      <c r="K28" s="110">
        <v>25</v>
      </c>
      <c r="L28" s="126">
        <v>5</v>
      </c>
      <c r="M28" s="187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181</v>
      </c>
      <c r="F29" s="99">
        <v>25</v>
      </c>
      <c r="G29" s="114">
        <v>15</v>
      </c>
      <c r="H29" s="181">
        <f t="shared" si="0"/>
        <v>0.6</v>
      </c>
      <c r="I29" s="114">
        <f>G29*2</f>
        <v>30</v>
      </c>
      <c r="J29" s="109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6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181</v>
      </c>
      <c r="F30" s="99">
        <v>25</v>
      </c>
      <c r="G30" s="114">
        <v>43</v>
      </c>
      <c r="H30" s="138">
        <f t="shared" si="0"/>
        <v>1.72</v>
      </c>
      <c r="I30" s="114">
        <f t="shared" ref="I30:I39" si="8">G30*4</f>
        <v>172</v>
      </c>
      <c r="J30" s="109"/>
      <c r="K30" s="110">
        <v>25</v>
      </c>
      <c r="L30" s="126">
        <v>12</v>
      </c>
      <c r="M30" s="187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0" t="s">
        <v>45</v>
      </c>
      <c r="D31" s="97" t="s">
        <v>22</v>
      </c>
      <c r="E31" s="98" t="s">
        <v>181</v>
      </c>
      <c r="F31" s="99">
        <v>25</v>
      </c>
      <c r="G31" s="114">
        <v>73</v>
      </c>
      <c r="H31" s="138">
        <f t="shared" si="0"/>
        <v>2.92</v>
      </c>
      <c r="I31" s="114">
        <f t="shared" si="8"/>
        <v>292</v>
      </c>
      <c r="J31" s="109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6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0" t="s">
        <v>46</v>
      </c>
      <c r="D32" s="97" t="s">
        <v>24</v>
      </c>
      <c r="E32" s="98" t="s">
        <v>181</v>
      </c>
      <c r="F32" s="99">
        <v>25</v>
      </c>
      <c r="G32" s="114">
        <v>32</v>
      </c>
      <c r="H32" s="138">
        <f t="shared" si="0"/>
        <v>1.28</v>
      </c>
      <c r="I32" s="114">
        <f t="shared" si="8"/>
        <v>128</v>
      </c>
      <c r="J32" s="109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6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181</v>
      </c>
      <c r="F33" s="99">
        <v>25</v>
      </c>
      <c r="G33" s="114">
        <v>50</v>
      </c>
      <c r="H33" s="138">
        <f t="shared" si="0"/>
        <v>2</v>
      </c>
      <c r="I33" s="114">
        <f t="shared" si="8"/>
        <v>200</v>
      </c>
      <c r="J33" s="109"/>
      <c r="K33" s="110">
        <v>25</v>
      </c>
      <c r="L33" s="126">
        <v>14</v>
      </c>
      <c r="M33" s="187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181</v>
      </c>
      <c r="F34" s="99">
        <v>25</v>
      </c>
      <c r="G34" s="114">
        <v>37</v>
      </c>
      <c r="H34" s="138">
        <f t="shared" si="0"/>
        <v>1.48</v>
      </c>
      <c r="I34" s="114">
        <f t="shared" si="8"/>
        <v>148</v>
      </c>
      <c r="J34" s="109"/>
      <c r="K34" s="110">
        <v>25</v>
      </c>
      <c r="L34" s="126">
        <v>19</v>
      </c>
      <c r="M34" s="187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0" t="s">
        <v>10</v>
      </c>
      <c r="D35" s="97" t="s">
        <v>11</v>
      </c>
      <c r="E35" s="98" t="s">
        <v>181</v>
      </c>
      <c r="F35" s="99">
        <v>25</v>
      </c>
      <c r="G35" s="114">
        <v>47</v>
      </c>
      <c r="H35" s="138">
        <f t="shared" si="0"/>
        <v>1.88</v>
      </c>
      <c r="I35" s="114">
        <f t="shared" si="8"/>
        <v>188</v>
      </c>
      <c r="J35" s="109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6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49</v>
      </c>
      <c r="D36" s="97" t="s">
        <v>24</v>
      </c>
      <c r="E36" s="98" t="s">
        <v>181</v>
      </c>
      <c r="F36" s="99">
        <v>25</v>
      </c>
      <c r="G36" s="114">
        <v>37</v>
      </c>
      <c r="H36" s="138">
        <f t="shared" ref="H36:H67" si="9">G36/F36</f>
        <v>1.48</v>
      </c>
      <c r="I36" s="114">
        <f t="shared" si="8"/>
        <v>148</v>
      </c>
      <c r="J36" s="109"/>
      <c r="K36" s="110">
        <v>25</v>
      </c>
      <c r="L36" s="126">
        <v>23</v>
      </c>
      <c r="M36" s="187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50</v>
      </c>
      <c r="D37" s="97" t="s">
        <v>11</v>
      </c>
      <c r="E37" s="98" t="s">
        <v>181</v>
      </c>
      <c r="F37" s="99">
        <v>25</v>
      </c>
      <c r="G37" s="114">
        <v>30</v>
      </c>
      <c r="H37" s="138">
        <f t="shared" si="9"/>
        <v>1.2</v>
      </c>
      <c r="I37" s="114">
        <f t="shared" si="8"/>
        <v>120</v>
      </c>
      <c r="J37" s="109"/>
      <c r="K37" s="110">
        <v>25</v>
      </c>
      <c r="L37" s="126">
        <v>22</v>
      </c>
      <c r="M37" s="187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51</v>
      </c>
      <c r="D38" s="97" t="s">
        <v>19</v>
      </c>
      <c r="E38" s="98" t="s">
        <v>181</v>
      </c>
      <c r="F38" s="99">
        <v>25</v>
      </c>
      <c r="G38" s="114">
        <v>35</v>
      </c>
      <c r="H38" s="138">
        <f t="shared" si="9"/>
        <v>1.4</v>
      </c>
      <c r="I38" s="114">
        <f t="shared" si="8"/>
        <v>140</v>
      </c>
      <c r="J38" s="109"/>
      <c r="K38" s="110">
        <v>25</v>
      </c>
      <c r="L38" s="126">
        <v>11</v>
      </c>
      <c r="M38" s="187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52</v>
      </c>
      <c r="D39" s="97" t="s">
        <v>11</v>
      </c>
      <c r="E39" s="98" t="s">
        <v>181</v>
      </c>
      <c r="F39" s="99">
        <v>25</v>
      </c>
      <c r="G39" s="114">
        <v>28</v>
      </c>
      <c r="H39" s="138">
        <f t="shared" si="9"/>
        <v>1.12</v>
      </c>
      <c r="I39" s="114">
        <f t="shared" si="8"/>
        <v>112</v>
      </c>
      <c r="J39" s="109"/>
      <c r="K39" s="110">
        <v>25</v>
      </c>
      <c r="L39" s="126">
        <v>13</v>
      </c>
      <c r="M39" s="187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53</v>
      </c>
      <c r="D40" s="97" t="s">
        <v>14</v>
      </c>
      <c r="E40" s="98" t="s">
        <v>181</v>
      </c>
      <c r="F40" s="99">
        <v>25</v>
      </c>
      <c r="G40" s="114">
        <v>12</v>
      </c>
      <c r="H40" s="181">
        <f t="shared" si="9"/>
        <v>0.48</v>
      </c>
      <c r="I40" s="114">
        <f>G40*2</f>
        <v>24</v>
      </c>
      <c r="J40" s="109">
        <f>(F40-G40)*-1</f>
        <v>-13</v>
      </c>
      <c r="K40" s="110">
        <v>25</v>
      </c>
      <c r="L40" s="126">
        <v>14</v>
      </c>
      <c r="M40" s="187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54</v>
      </c>
      <c r="D41" s="97" t="s">
        <v>14</v>
      </c>
      <c r="E41" s="98" t="s">
        <v>181</v>
      </c>
      <c r="F41" s="99">
        <v>25</v>
      </c>
      <c r="G41" s="114">
        <v>22</v>
      </c>
      <c r="H41" s="181">
        <f t="shared" si="9"/>
        <v>0.88</v>
      </c>
      <c r="I41" s="114">
        <f>G41*2</f>
        <v>44</v>
      </c>
      <c r="J41" s="109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6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55</v>
      </c>
      <c r="D42" s="97" t="s">
        <v>14</v>
      </c>
      <c r="E42" s="98" t="s">
        <v>181</v>
      </c>
      <c r="F42" s="99">
        <v>25</v>
      </c>
      <c r="G42" s="114">
        <v>20</v>
      </c>
      <c r="H42" s="181">
        <f t="shared" si="9"/>
        <v>0.8</v>
      </c>
      <c r="I42" s="114">
        <f>G42*2</f>
        <v>40</v>
      </c>
      <c r="J42" s="109">
        <f>(F42-G42)*-1</f>
        <v>-5</v>
      </c>
      <c r="K42" s="110">
        <v>25</v>
      </c>
      <c r="L42" s="126">
        <v>17</v>
      </c>
      <c r="M42" s="187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0" t="s">
        <v>56</v>
      </c>
      <c r="D43" s="97" t="s">
        <v>31</v>
      </c>
      <c r="E43" s="98" t="s">
        <v>181</v>
      </c>
      <c r="F43" s="99">
        <v>25</v>
      </c>
      <c r="G43" s="114">
        <v>81</v>
      </c>
      <c r="H43" s="138">
        <f t="shared" si="9"/>
        <v>3.24</v>
      </c>
      <c r="I43" s="114">
        <f>G43*4</f>
        <v>324</v>
      </c>
      <c r="J43" s="109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6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57</v>
      </c>
      <c r="D44" s="97" t="s">
        <v>14</v>
      </c>
      <c r="E44" s="98" t="s">
        <v>181</v>
      </c>
      <c r="F44" s="99">
        <v>25</v>
      </c>
      <c r="G44" s="114">
        <v>24</v>
      </c>
      <c r="H44" s="181">
        <f t="shared" si="9"/>
        <v>0.96</v>
      </c>
      <c r="I44" s="114">
        <f>G44*2</f>
        <v>48</v>
      </c>
      <c r="J44" s="109">
        <f>(F44-G44)*-1</f>
        <v>-1</v>
      </c>
      <c r="K44" s="110">
        <v>25</v>
      </c>
      <c r="L44" s="126">
        <v>18</v>
      </c>
      <c r="M44" s="187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58</v>
      </c>
      <c r="D45" s="97" t="s">
        <v>11</v>
      </c>
      <c r="E45" s="98" t="s">
        <v>181</v>
      </c>
      <c r="F45" s="99">
        <v>25</v>
      </c>
      <c r="G45" s="114">
        <v>25</v>
      </c>
      <c r="H45" s="138">
        <f t="shared" si="9"/>
        <v>1</v>
      </c>
      <c r="I45" s="114">
        <f>G45*4</f>
        <v>100</v>
      </c>
      <c r="J45" s="109"/>
      <c r="K45" s="110">
        <v>25</v>
      </c>
      <c r="L45" s="126">
        <v>17</v>
      </c>
      <c r="M45" s="187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59</v>
      </c>
      <c r="D46" s="97" t="s">
        <v>24</v>
      </c>
      <c r="E46" s="98" t="s">
        <v>185</v>
      </c>
      <c r="F46" s="99">
        <v>25</v>
      </c>
      <c r="G46" s="114">
        <v>13</v>
      </c>
      <c r="H46" s="181">
        <f t="shared" si="9"/>
        <v>0.52</v>
      </c>
      <c r="I46" s="114">
        <f>G46*2</f>
        <v>26</v>
      </c>
      <c r="J46" s="109">
        <f>(F46-G46)*-1</f>
        <v>-12</v>
      </c>
      <c r="K46" s="110">
        <v>25</v>
      </c>
      <c r="L46" s="126">
        <v>16</v>
      </c>
      <c r="M46" s="187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60</v>
      </c>
      <c r="D47" s="97" t="s">
        <v>24</v>
      </c>
      <c r="E47" s="98" t="s">
        <v>185</v>
      </c>
      <c r="F47" s="99">
        <v>25</v>
      </c>
      <c r="G47" s="114">
        <v>19</v>
      </c>
      <c r="H47" s="181">
        <f t="shared" si="9"/>
        <v>0.76</v>
      </c>
      <c r="I47" s="114">
        <f>G47*2</f>
        <v>38</v>
      </c>
      <c r="J47" s="109">
        <f>(F47-G47)*-1</f>
        <v>-6</v>
      </c>
      <c r="K47" s="110">
        <v>25</v>
      </c>
      <c r="L47" s="126">
        <v>11</v>
      </c>
      <c r="M47" s="187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61</v>
      </c>
      <c r="D48" s="97" t="s">
        <v>11</v>
      </c>
      <c r="E48" s="98" t="s">
        <v>185</v>
      </c>
      <c r="F48" s="99">
        <v>25</v>
      </c>
      <c r="G48" s="114">
        <v>86</v>
      </c>
      <c r="H48" s="138">
        <f t="shared" si="9"/>
        <v>3.44</v>
      </c>
      <c r="I48" s="114">
        <f>G48*4</f>
        <v>344</v>
      </c>
      <c r="J48" s="109"/>
      <c r="K48" s="110">
        <v>25</v>
      </c>
      <c r="L48" s="126">
        <v>18</v>
      </c>
      <c r="M48" s="187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62</v>
      </c>
      <c r="D49" s="97" t="s">
        <v>11</v>
      </c>
      <c r="E49" s="98" t="s">
        <v>185</v>
      </c>
      <c r="F49" s="99">
        <v>25</v>
      </c>
      <c r="G49" s="114">
        <v>17</v>
      </c>
      <c r="H49" s="181">
        <f t="shared" si="9"/>
        <v>0.68</v>
      </c>
      <c r="I49" s="114">
        <f>G49*2</f>
        <v>34</v>
      </c>
      <c r="J49" s="109">
        <f>(F49-G49)*-1</f>
        <v>-8</v>
      </c>
      <c r="K49" s="110">
        <v>25</v>
      </c>
      <c r="L49" s="126">
        <v>22</v>
      </c>
      <c r="M49" s="187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63</v>
      </c>
      <c r="D50" s="97" t="s">
        <v>31</v>
      </c>
      <c r="E50" s="98" t="s">
        <v>185</v>
      </c>
      <c r="F50" s="99">
        <v>25</v>
      </c>
      <c r="G50" s="114">
        <v>23</v>
      </c>
      <c r="H50" s="181">
        <f t="shared" si="9"/>
        <v>0.92</v>
      </c>
      <c r="I50" s="114">
        <f>G50*2</f>
        <v>46</v>
      </c>
      <c r="J50" s="109">
        <f>(F50-G50)*-1</f>
        <v>-2</v>
      </c>
      <c r="K50" s="110">
        <v>25</v>
      </c>
      <c r="L50" s="126">
        <v>14</v>
      </c>
      <c r="M50" s="187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64</v>
      </c>
      <c r="D51" s="97" t="s">
        <v>19</v>
      </c>
      <c r="E51" s="98" t="s">
        <v>185</v>
      </c>
      <c r="F51" s="99">
        <v>25</v>
      </c>
      <c r="G51" s="114">
        <v>42</v>
      </c>
      <c r="H51" s="138">
        <f t="shared" si="9"/>
        <v>1.68</v>
      </c>
      <c r="I51" s="114">
        <f>G51*4</f>
        <v>168</v>
      </c>
      <c r="J51" s="109"/>
      <c r="K51" s="110">
        <v>25</v>
      </c>
      <c r="L51" s="126">
        <v>15</v>
      </c>
      <c r="M51" s="187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65</v>
      </c>
      <c r="D52" s="97" t="s">
        <v>19</v>
      </c>
      <c r="E52" s="98" t="s">
        <v>185</v>
      </c>
      <c r="F52" s="99">
        <v>25</v>
      </c>
      <c r="G52" s="114">
        <v>13</v>
      </c>
      <c r="H52" s="181">
        <f t="shared" si="9"/>
        <v>0.52</v>
      </c>
      <c r="I52" s="114">
        <f>G52*2</f>
        <v>26</v>
      </c>
      <c r="J52" s="109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6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66</v>
      </c>
      <c r="D53" s="97" t="s">
        <v>19</v>
      </c>
      <c r="E53" s="98" t="s">
        <v>185</v>
      </c>
      <c r="F53" s="99">
        <v>25</v>
      </c>
      <c r="G53" s="114">
        <v>1</v>
      </c>
      <c r="H53" s="181">
        <f t="shared" si="9"/>
        <v>0.04</v>
      </c>
      <c r="I53" s="114">
        <f>G53*2</f>
        <v>2</v>
      </c>
      <c r="J53" s="109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6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67</v>
      </c>
      <c r="D54" s="97" t="s">
        <v>14</v>
      </c>
      <c r="E54" s="98" t="s">
        <v>185</v>
      </c>
      <c r="F54" s="99">
        <v>25</v>
      </c>
      <c r="G54" s="114">
        <v>34</v>
      </c>
      <c r="H54" s="138">
        <f t="shared" si="9"/>
        <v>1.36</v>
      </c>
      <c r="I54" s="114">
        <f>G54*4</f>
        <v>136</v>
      </c>
      <c r="J54" s="109"/>
      <c r="K54" s="110">
        <v>25</v>
      </c>
      <c r="L54" s="126">
        <v>24</v>
      </c>
      <c r="M54" s="187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68</v>
      </c>
      <c r="D55" s="97" t="s">
        <v>31</v>
      </c>
      <c r="E55" s="98" t="s">
        <v>185</v>
      </c>
      <c r="F55" s="99">
        <v>25</v>
      </c>
      <c r="G55" s="114">
        <v>16</v>
      </c>
      <c r="H55" s="181">
        <f t="shared" si="9"/>
        <v>0.64</v>
      </c>
      <c r="I55" s="114">
        <f>G55*2</f>
        <v>32</v>
      </c>
      <c r="J55" s="109">
        <f>(F55-G55)*-1</f>
        <v>-9</v>
      </c>
      <c r="K55" s="110">
        <v>25</v>
      </c>
      <c r="L55" s="126">
        <v>10</v>
      </c>
      <c r="M55" s="187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0" t="s">
        <v>69</v>
      </c>
      <c r="D56" s="97" t="s">
        <v>14</v>
      </c>
      <c r="E56" s="98" t="s">
        <v>185</v>
      </c>
      <c r="F56" s="99">
        <v>25</v>
      </c>
      <c r="G56" s="114">
        <v>60</v>
      </c>
      <c r="H56" s="138">
        <f t="shared" si="9"/>
        <v>2.4</v>
      </c>
      <c r="I56" s="114">
        <f>G56*4</f>
        <v>240</v>
      </c>
      <c r="J56" s="109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6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70</v>
      </c>
      <c r="D57" s="97" t="s">
        <v>14</v>
      </c>
      <c r="E57" s="98" t="s">
        <v>185</v>
      </c>
      <c r="F57" s="99">
        <v>25</v>
      </c>
      <c r="G57" s="114">
        <v>34</v>
      </c>
      <c r="H57" s="138">
        <f t="shared" si="9"/>
        <v>1.36</v>
      </c>
      <c r="I57" s="114">
        <f>G57*4</f>
        <v>136</v>
      </c>
      <c r="J57" s="109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6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71</v>
      </c>
      <c r="D58" s="97" t="s">
        <v>24</v>
      </c>
      <c r="E58" s="98" t="s">
        <v>185</v>
      </c>
      <c r="F58" s="99">
        <v>25</v>
      </c>
      <c r="G58" s="114">
        <v>26</v>
      </c>
      <c r="H58" s="138">
        <f t="shared" si="9"/>
        <v>1.04</v>
      </c>
      <c r="I58" s="114">
        <f>G58*4</f>
        <v>104</v>
      </c>
      <c r="J58" s="109"/>
      <c r="K58" s="110">
        <v>25</v>
      </c>
      <c r="L58" s="126">
        <v>11</v>
      </c>
      <c r="M58" s="187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72</v>
      </c>
      <c r="D59" s="97" t="s">
        <v>14</v>
      </c>
      <c r="E59" s="98" t="s">
        <v>185</v>
      </c>
      <c r="F59" s="99">
        <v>25</v>
      </c>
      <c r="G59" s="114">
        <v>21</v>
      </c>
      <c r="H59" s="181">
        <f t="shared" si="9"/>
        <v>0.84</v>
      </c>
      <c r="I59" s="114">
        <f t="shared" ref="I59:I68" si="16">G59*2</f>
        <v>42</v>
      </c>
      <c r="J59" s="109">
        <f t="shared" ref="J59:J68" si="17">(F59-G59)*-1</f>
        <v>-4</v>
      </c>
      <c r="K59" s="110">
        <v>25</v>
      </c>
      <c r="L59" s="126">
        <v>16</v>
      </c>
      <c r="M59" s="187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73</v>
      </c>
      <c r="D60" s="97" t="s">
        <v>14</v>
      </c>
      <c r="E60" s="98" t="s">
        <v>185</v>
      </c>
      <c r="F60" s="99">
        <v>25</v>
      </c>
      <c r="G60" s="114">
        <v>19</v>
      </c>
      <c r="H60" s="181">
        <f t="shared" si="9"/>
        <v>0.76</v>
      </c>
      <c r="I60" s="114">
        <f t="shared" si="16"/>
        <v>38</v>
      </c>
      <c r="J60" s="109">
        <f t="shared" si="17"/>
        <v>-6</v>
      </c>
      <c r="K60" s="110">
        <v>25</v>
      </c>
      <c r="L60" s="126">
        <v>9</v>
      </c>
      <c r="M60" s="187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74</v>
      </c>
      <c r="D61" s="97" t="s">
        <v>11</v>
      </c>
      <c r="E61" s="98" t="s">
        <v>185</v>
      </c>
      <c r="F61" s="99">
        <v>24</v>
      </c>
      <c r="G61" s="114">
        <v>16</v>
      </c>
      <c r="H61" s="181">
        <f t="shared" si="9"/>
        <v>0.666666666666667</v>
      </c>
      <c r="I61" s="114">
        <f t="shared" si="16"/>
        <v>32</v>
      </c>
      <c r="J61" s="109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6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75</v>
      </c>
      <c r="D62" s="97" t="s">
        <v>31</v>
      </c>
      <c r="E62" s="98" t="s">
        <v>186</v>
      </c>
      <c r="F62" s="99">
        <v>20</v>
      </c>
      <c r="G62" s="114">
        <v>18</v>
      </c>
      <c r="H62" s="181">
        <f t="shared" si="9"/>
        <v>0.9</v>
      </c>
      <c r="I62" s="114">
        <f t="shared" si="16"/>
        <v>36</v>
      </c>
      <c r="J62" s="109">
        <f t="shared" si="17"/>
        <v>-2</v>
      </c>
      <c r="K62" s="110">
        <v>15</v>
      </c>
      <c r="L62" s="126">
        <v>2</v>
      </c>
      <c r="M62" s="187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76</v>
      </c>
      <c r="D63" s="97" t="s">
        <v>11</v>
      </c>
      <c r="E63" s="98" t="s">
        <v>186</v>
      </c>
      <c r="F63" s="99">
        <v>20</v>
      </c>
      <c r="G63" s="114">
        <v>10</v>
      </c>
      <c r="H63" s="181">
        <f t="shared" si="9"/>
        <v>0.5</v>
      </c>
      <c r="I63" s="114">
        <f t="shared" si="16"/>
        <v>20</v>
      </c>
      <c r="J63" s="109">
        <f t="shared" si="17"/>
        <v>-10</v>
      </c>
      <c r="K63" s="110">
        <v>15</v>
      </c>
      <c r="L63" s="126">
        <v>4</v>
      </c>
      <c r="M63" s="187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77</v>
      </c>
      <c r="D64" s="97" t="s">
        <v>14</v>
      </c>
      <c r="E64" s="98" t="s">
        <v>186</v>
      </c>
      <c r="F64" s="99">
        <v>20</v>
      </c>
      <c r="G64" s="114">
        <v>6</v>
      </c>
      <c r="H64" s="181">
        <f t="shared" si="9"/>
        <v>0.3</v>
      </c>
      <c r="I64" s="114">
        <f t="shared" si="16"/>
        <v>12</v>
      </c>
      <c r="J64" s="109">
        <f t="shared" si="17"/>
        <v>-14</v>
      </c>
      <c r="K64" s="110">
        <v>15</v>
      </c>
      <c r="L64" s="126">
        <v>8</v>
      </c>
      <c r="M64" s="187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78</v>
      </c>
      <c r="D65" s="97" t="s">
        <v>31</v>
      </c>
      <c r="E65" s="98" t="s">
        <v>186</v>
      </c>
      <c r="F65" s="99">
        <v>20</v>
      </c>
      <c r="G65" s="114">
        <v>10</v>
      </c>
      <c r="H65" s="181">
        <f t="shared" si="9"/>
        <v>0.5</v>
      </c>
      <c r="I65" s="114">
        <f t="shared" si="16"/>
        <v>20</v>
      </c>
      <c r="J65" s="109">
        <f t="shared" si="17"/>
        <v>-10</v>
      </c>
      <c r="K65" s="110">
        <v>15</v>
      </c>
      <c r="L65" s="126">
        <v>10</v>
      </c>
      <c r="M65" s="187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79</v>
      </c>
      <c r="D66" s="97" t="s">
        <v>24</v>
      </c>
      <c r="E66" s="98" t="s">
        <v>186</v>
      </c>
      <c r="F66" s="99">
        <v>20</v>
      </c>
      <c r="G66" s="114">
        <v>14</v>
      </c>
      <c r="H66" s="181">
        <f t="shared" si="9"/>
        <v>0.7</v>
      </c>
      <c r="I66" s="114">
        <f t="shared" si="16"/>
        <v>28</v>
      </c>
      <c r="J66" s="109">
        <f t="shared" si="17"/>
        <v>-6</v>
      </c>
      <c r="K66" s="110">
        <v>15</v>
      </c>
      <c r="L66" s="126">
        <v>6</v>
      </c>
      <c r="M66" s="187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80</v>
      </c>
      <c r="D67" s="97" t="s">
        <v>31</v>
      </c>
      <c r="E67" s="98" t="s">
        <v>186</v>
      </c>
      <c r="F67" s="99">
        <v>20</v>
      </c>
      <c r="G67" s="114">
        <v>17</v>
      </c>
      <c r="H67" s="181">
        <f t="shared" si="9"/>
        <v>0.85</v>
      </c>
      <c r="I67" s="114">
        <f t="shared" si="16"/>
        <v>34</v>
      </c>
      <c r="J67" s="109">
        <f t="shared" si="17"/>
        <v>-3</v>
      </c>
      <c r="K67" s="110">
        <v>15</v>
      </c>
      <c r="L67" s="126">
        <v>12</v>
      </c>
      <c r="M67" s="187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81</v>
      </c>
      <c r="D68" s="97" t="s">
        <v>11</v>
      </c>
      <c r="E68" s="98" t="s">
        <v>186</v>
      </c>
      <c r="F68" s="99">
        <v>20</v>
      </c>
      <c r="G68" s="114">
        <v>15</v>
      </c>
      <c r="H68" s="181">
        <f t="shared" ref="H68:H99" si="20">G68/F68</f>
        <v>0.75</v>
      </c>
      <c r="I68" s="114">
        <f t="shared" si="16"/>
        <v>30</v>
      </c>
      <c r="J68" s="109">
        <f t="shared" si="17"/>
        <v>-5</v>
      </c>
      <c r="K68" s="110">
        <v>15</v>
      </c>
      <c r="L68" s="126">
        <v>9</v>
      </c>
      <c r="M68" s="187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82</v>
      </c>
      <c r="D69" s="97" t="s">
        <v>11</v>
      </c>
      <c r="E69" s="98" t="s">
        <v>186</v>
      </c>
      <c r="F69" s="99">
        <v>20</v>
      </c>
      <c r="G69" s="114">
        <v>28</v>
      </c>
      <c r="H69" s="138">
        <f t="shared" si="20"/>
        <v>1.4</v>
      </c>
      <c r="I69" s="114">
        <f>G69*4</f>
        <v>112</v>
      </c>
      <c r="J69" s="109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6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83</v>
      </c>
      <c r="D70" s="97" t="s">
        <v>19</v>
      </c>
      <c r="E70" s="98" t="s">
        <v>186</v>
      </c>
      <c r="F70" s="99">
        <v>20</v>
      </c>
      <c r="G70" s="114">
        <v>18</v>
      </c>
      <c r="H70" s="181">
        <f t="shared" si="20"/>
        <v>0.9</v>
      </c>
      <c r="I70" s="114">
        <f>G70*2</f>
        <v>36</v>
      </c>
      <c r="J70" s="109">
        <f>(F70-G70)*-1</f>
        <v>-2</v>
      </c>
      <c r="K70" s="110">
        <v>15</v>
      </c>
      <c r="L70" s="126">
        <v>11</v>
      </c>
      <c r="M70" s="187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84</v>
      </c>
      <c r="D71" s="97" t="s">
        <v>19</v>
      </c>
      <c r="E71" s="98" t="s">
        <v>186</v>
      </c>
      <c r="F71" s="99">
        <v>20</v>
      </c>
      <c r="G71" s="114">
        <v>5</v>
      </c>
      <c r="H71" s="181">
        <f t="shared" si="20"/>
        <v>0.25</v>
      </c>
      <c r="I71" s="114">
        <f>G71*2</f>
        <v>10</v>
      </c>
      <c r="J71" s="109">
        <f>(F71-G71)*-1</f>
        <v>-15</v>
      </c>
      <c r="K71" s="110">
        <v>15</v>
      </c>
      <c r="L71" s="126">
        <v>6</v>
      </c>
      <c r="M71" s="187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85</v>
      </c>
      <c r="D72" s="97" t="s">
        <v>14</v>
      </c>
      <c r="E72" s="98" t="s">
        <v>186</v>
      </c>
      <c r="F72" s="99">
        <v>20</v>
      </c>
      <c r="G72" s="114">
        <v>7</v>
      </c>
      <c r="H72" s="181">
        <f t="shared" si="20"/>
        <v>0.35</v>
      </c>
      <c r="I72" s="114">
        <f>G72*2</f>
        <v>14</v>
      </c>
      <c r="J72" s="109">
        <f>(F72-G72)*-1</f>
        <v>-13</v>
      </c>
      <c r="K72" s="110">
        <v>15</v>
      </c>
      <c r="L72" s="126">
        <v>14</v>
      </c>
      <c r="M72" s="187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86</v>
      </c>
      <c r="D73" s="97" t="s">
        <v>24</v>
      </c>
      <c r="E73" s="98" t="s">
        <v>186</v>
      </c>
      <c r="F73" s="99">
        <v>20</v>
      </c>
      <c r="G73" s="114">
        <v>2</v>
      </c>
      <c r="H73" s="181">
        <f t="shared" si="20"/>
        <v>0.1</v>
      </c>
      <c r="I73" s="114">
        <f>G73*2</f>
        <v>4</v>
      </c>
      <c r="J73" s="109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6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87</v>
      </c>
      <c r="D74" s="97" t="s">
        <v>31</v>
      </c>
      <c r="E74" s="98" t="s">
        <v>186</v>
      </c>
      <c r="F74" s="99">
        <v>20</v>
      </c>
      <c r="G74" s="114">
        <v>5</v>
      </c>
      <c r="H74" s="181">
        <f t="shared" si="20"/>
        <v>0.25</v>
      </c>
      <c r="I74" s="114">
        <f>G74*2</f>
        <v>10</v>
      </c>
      <c r="J74" s="109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6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88</v>
      </c>
      <c r="D75" s="97" t="s">
        <v>19</v>
      </c>
      <c r="E75" s="98" t="s">
        <v>186</v>
      </c>
      <c r="F75" s="99">
        <v>20</v>
      </c>
      <c r="G75" s="114">
        <v>30</v>
      </c>
      <c r="H75" s="138">
        <f t="shared" si="20"/>
        <v>1.5</v>
      </c>
      <c r="I75" s="114">
        <f>G75*4</f>
        <v>120</v>
      </c>
      <c r="J75" s="109"/>
      <c r="K75" s="110">
        <v>15</v>
      </c>
      <c r="L75" s="126">
        <v>10</v>
      </c>
      <c r="M75" s="187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89</v>
      </c>
      <c r="D76" s="97" t="s">
        <v>31</v>
      </c>
      <c r="E76" s="98" t="s">
        <v>186</v>
      </c>
      <c r="F76" s="99">
        <v>20</v>
      </c>
      <c r="G76" s="114">
        <v>15</v>
      </c>
      <c r="H76" s="181">
        <f t="shared" si="20"/>
        <v>0.75</v>
      </c>
      <c r="I76" s="114">
        <f>G76*2</f>
        <v>30</v>
      </c>
      <c r="J76" s="109">
        <f>(F76-G76)*-1</f>
        <v>-5</v>
      </c>
      <c r="K76" s="110">
        <v>15</v>
      </c>
      <c r="L76" s="126">
        <v>5</v>
      </c>
      <c r="M76" s="187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90</v>
      </c>
      <c r="D77" s="97" t="s">
        <v>31</v>
      </c>
      <c r="E77" s="98" t="s">
        <v>186</v>
      </c>
      <c r="F77" s="99">
        <v>20</v>
      </c>
      <c r="G77" s="114">
        <v>20</v>
      </c>
      <c r="H77" s="138">
        <f t="shared" si="20"/>
        <v>1</v>
      </c>
      <c r="I77" s="114">
        <f>G77*4</f>
        <v>80</v>
      </c>
      <c r="J77" s="109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6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91</v>
      </c>
      <c r="D78" s="97" t="s">
        <v>31</v>
      </c>
      <c r="E78" s="98" t="s">
        <v>186</v>
      </c>
      <c r="F78" s="99">
        <v>20</v>
      </c>
      <c r="G78" s="114">
        <v>9</v>
      </c>
      <c r="H78" s="181">
        <f t="shared" si="20"/>
        <v>0.45</v>
      </c>
      <c r="I78" s="114">
        <f>G78*2</f>
        <v>18</v>
      </c>
      <c r="J78" s="109">
        <f>(F78-G78)*-1</f>
        <v>-11</v>
      </c>
      <c r="K78" s="110">
        <v>15</v>
      </c>
      <c r="L78" s="126">
        <v>14</v>
      </c>
      <c r="M78" s="187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92</v>
      </c>
      <c r="D79" s="97" t="s">
        <v>31</v>
      </c>
      <c r="E79" s="98" t="s">
        <v>186</v>
      </c>
      <c r="F79" s="99">
        <v>20</v>
      </c>
      <c r="G79" s="114">
        <v>28</v>
      </c>
      <c r="H79" s="138">
        <f t="shared" si="20"/>
        <v>1.4</v>
      </c>
      <c r="I79" s="114">
        <f>G79*4</f>
        <v>112</v>
      </c>
      <c r="J79" s="109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6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93</v>
      </c>
      <c r="D80" s="97" t="s">
        <v>19</v>
      </c>
      <c r="E80" s="98" t="s">
        <v>186</v>
      </c>
      <c r="F80" s="99">
        <v>20</v>
      </c>
      <c r="G80" s="114">
        <v>4</v>
      </c>
      <c r="H80" s="181">
        <f t="shared" si="20"/>
        <v>0.2</v>
      </c>
      <c r="I80" s="114">
        <f>G80*2</f>
        <v>8</v>
      </c>
      <c r="J80" s="109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6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94</v>
      </c>
      <c r="D81" s="97" t="s">
        <v>14</v>
      </c>
      <c r="E81" s="98" t="s">
        <v>186</v>
      </c>
      <c r="F81" s="99">
        <v>20</v>
      </c>
      <c r="G81" s="114">
        <v>5</v>
      </c>
      <c r="H81" s="181">
        <f t="shared" si="20"/>
        <v>0.25</v>
      </c>
      <c r="I81" s="114">
        <f>G81*2</f>
        <v>10</v>
      </c>
      <c r="J81" s="109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6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95</v>
      </c>
      <c r="D82" s="97" t="s">
        <v>19</v>
      </c>
      <c r="E82" s="98" t="s">
        <v>186</v>
      </c>
      <c r="F82" s="99">
        <v>20</v>
      </c>
      <c r="G82" s="114">
        <v>20</v>
      </c>
      <c r="H82" s="138">
        <f t="shared" si="20"/>
        <v>1</v>
      </c>
      <c r="I82" s="114">
        <f>G82*4</f>
        <v>80</v>
      </c>
      <c r="J82" s="109"/>
      <c r="K82" s="110">
        <v>15</v>
      </c>
      <c r="L82" s="126">
        <v>7</v>
      </c>
      <c r="M82" s="187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96</v>
      </c>
      <c r="D83" s="97" t="s">
        <v>24</v>
      </c>
      <c r="E83" s="98" t="s">
        <v>186</v>
      </c>
      <c r="F83" s="99">
        <v>20</v>
      </c>
      <c r="G83" s="114">
        <v>17</v>
      </c>
      <c r="H83" s="181">
        <f t="shared" si="20"/>
        <v>0.85</v>
      </c>
      <c r="I83" s="114">
        <f>G83*2</f>
        <v>34</v>
      </c>
      <c r="J83" s="109">
        <f>(F83-G83)*-1</f>
        <v>-3</v>
      </c>
      <c r="K83" s="110">
        <v>15</v>
      </c>
      <c r="L83" s="126">
        <v>10</v>
      </c>
      <c r="M83" s="187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97</v>
      </c>
      <c r="D84" s="97" t="s">
        <v>31</v>
      </c>
      <c r="E84" s="98" t="s">
        <v>186</v>
      </c>
      <c r="F84" s="99">
        <v>20</v>
      </c>
      <c r="G84" s="114">
        <v>10</v>
      </c>
      <c r="H84" s="181">
        <f t="shared" si="20"/>
        <v>0.5</v>
      </c>
      <c r="I84" s="114">
        <f>G84*2</f>
        <v>20</v>
      </c>
      <c r="J84" s="109">
        <f>(F84-G84)*-1</f>
        <v>-10</v>
      </c>
      <c r="K84" s="110">
        <v>15</v>
      </c>
      <c r="L84" s="126">
        <v>9</v>
      </c>
      <c r="M84" s="187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98</v>
      </c>
      <c r="D85" s="97" t="s">
        <v>24</v>
      </c>
      <c r="E85" s="98" t="s">
        <v>186</v>
      </c>
      <c r="F85" s="99">
        <v>20</v>
      </c>
      <c r="G85" s="114">
        <v>32</v>
      </c>
      <c r="H85" s="138">
        <f t="shared" si="20"/>
        <v>1.6</v>
      </c>
      <c r="I85" s="114">
        <f>G85*4</f>
        <v>128</v>
      </c>
      <c r="J85" s="109"/>
      <c r="K85" s="110">
        <v>15</v>
      </c>
      <c r="L85" s="126">
        <v>6</v>
      </c>
      <c r="M85" s="187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99</v>
      </c>
      <c r="D86" s="97" t="s">
        <v>24</v>
      </c>
      <c r="E86" s="98" t="s">
        <v>186</v>
      </c>
      <c r="F86" s="99">
        <v>20</v>
      </c>
      <c r="G86" s="114">
        <v>22</v>
      </c>
      <c r="H86" s="138">
        <f t="shared" si="20"/>
        <v>1.1</v>
      </c>
      <c r="I86" s="114">
        <f>G86*4</f>
        <v>88</v>
      </c>
      <c r="J86" s="109"/>
      <c r="K86" s="110">
        <v>15</v>
      </c>
      <c r="L86" s="126">
        <v>14</v>
      </c>
      <c r="M86" s="187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100</v>
      </c>
      <c r="D87" s="97" t="s">
        <v>14</v>
      </c>
      <c r="E87" s="98" t="s">
        <v>186</v>
      </c>
      <c r="F87" s="99">
        <v>20</v>
      </c>
      <c r="G87" s="114">
        <v>5</v>
      </c>
      <c r="H87" s="181">
        <f t="shared" si="20"/>
        <v>0.25</v>
      </c>
      <c r="I87" s="114">
        <f t="shared" ref="I87:I93" si="27">G87*2</f>
        <v>10</v>
      </c>
      <c r="J87" s="109">
        <f t="shared" ref="J87:J93" si="28">(F87-G87)*-1</f>
        <v>-15</v>
      </c>
      <c r="K87" s="110">
        <v>15</v>
      </c>
      <c r="L87" s="126">
        <v>8</v>
      </c>
      <c r="M87" s="187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101</v>
      </c>
      <c r="D88" s="97" t="s">
        <v>19</v>
      </c>
      <c r="E88" s="98" t="s">
        <v>186</v>
      </c>
      <c r="F88" s="99">
        <v>20</v>
      </c>
      <c r="G88" s="114">
        <v>4</v>
      </c>
      <c r="H88" s="181">
        <f t="shared" si="20"/>
        <v>0.2</v>
      </c>
      <c r="I88" s="114">
        <f t="shared" si="27"/>
        <v>8</v>
      </c>
      <c r="J88" s="109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6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102</v>
      </c>
      <c r="D89" s="97" t="s">
        <v>14</v>
      </c>
      <c r="E89" s="98" t="s">
        <v>186</v>
      </c>
      <c r="F89" s="99">
        <v>20</v>
      </c>
      <c r="G89" s="114">
        <v>6</v>
      </c>
      <c r="H89" s="181">
        <f t="shared" si="20"/>
        <v>0.3</v>
      </c>
      <c r="I89" s="114">
        <f t="shared" si="27"/>
        <v>12</v>
      </c>
      <c r="J89" s="109">
        <f t="shared" si="28"/>
        <v>-14</v>
      </c>
      <c r="K89" s="110">
        <v>15</v>
      </c>
      <c r="L89" s="126">
        <v>5</v>
      </c>
      <c r="M89" s="187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103</v>
      </c>
      <c r="D90" s="97" t="s">
        <v>31</v>
      </c>
      <c r="E90" s="98" t="s">
        <v>186</v>
      </c>
      <c r="F90" s="99">
        <v>20</v>
      </c>
      <c r="G90" s="114">
        <v>17</v>
      </c>
      <c r="H90" s="181">
        <f t="shared" si="20"/>
        <v>0.85</v>
      </c>
      <c r="I90" s="114">
        <f t="shared" si="27"/>
        <v>34</v>
      </c>
      <c r="J90" s="109">
        <f t="shared" si="28"/>
        <v>-3</v>
      </c>
      <c r="K90" s="110">
        <v>15</v>
      </c>
      <c r="L90" s="126">
        <v>11</v>
      </c>
      <c r="M90" s="187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104</v>
      </c>
      <c r="D91" s="97" t="s">
        <v>11</v>
      </c>
      <c r="E91" s="98" t="s">
        <v>186</v>
      </c>
      <c r="F91" s="99">
        <v>20</v>
      </c>
      <c r="G91" s="114">
        <v>13</v>
      </c>
      <c r="H91" s="181">
        <f t="shared" si="20"/>
        <v>0.65</v>
      </c>
      <c r="I91" s="114">
        <f t="shared" si="27"/>
        <v>26</v>
      </c>
      <c r="J91" s="109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6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105</v>
      </c>
      <c r="D92" s="97" t="s">
        <v>19</v>
      </c>
      <c r="E92" s="98" t="s">
        <v>186</v>
      </c>
      <c r="F92" s="99">
        <v>20</v>
      </c>
      <c r="G92" s="114">
        <v>18</v>
      </c>
      <c r="H92" s="181">
        <f t="shared" si="20"/>
        <v>0.9</v>
      </c>
      <c r="I92" s="114">
        <f t="shared" si="27"/>
        <v>36</v>
      </c>
      <c r="J92" s="109">
        <f t="shared" si="28"/>
        <v>-2</v>
      </c>
      <c r="K92" s="110">
        <v>15</v>
      </c>
      <c r="L92" s="126">
        <v>6</v>
      </c>
      <c r="M92" s="187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106</v>
      </c>
      <c r="D93" s="97" t="s">
        <v>22</v>
      </c>
      <c r="E93" s="98" t="s">
        <v>186</v>
      </c>
      <c r="F93" s="99">
        <v>20</v>
      </c>
      <c r="G93" s="114">
        <v>10</v>
      </c>
      <c r="H93" s="181">
        <f t="shared" si="20"/>
        <v>0.5</v>
      </c>
      <c r="I93" s="114">
        <f t="shared" si="27"/>
        <v>20</v>
      </c>
      <c r="J93" s="109">
        <f t="shared" si="28"/>
        <v>-10</v>
      </c>
      <c r="K93" s="110">
        <v>15</v>
      </c>
      <c r="L93" s="126">
        <v>8</v>
      </c>
      <c r="M93" s="187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107</v>
      </c>
      <c r="D94" s="97" t="s">
        <v>16</v>
      </c>
      <c r="E94" s="98" t="s">
        <v>186</v>
      </c>
      <c r="F94" s="99">
        <v>20</v>
      </c>
      <c r="G94" s="114">
        <v>44</v>
      </c>
      <c r="H94" s="138">
        <f t="shared" si="20"/>
        <v>2.2</v>
      </c>
      <c r="I94" s="114">
        <f>G94*4</f>
        <v>176</v>
      </c>
      <c r="J94" s="109"/>
      <c r="K94" s="110">
        <v>15</v>
      </c>
      <c r="L94" s="126">
        <v>10</v>
      </c>
      <c r="M94" s="187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108</v>
      </c>
      <c r="D95" s="97" t="s">
        <v>11</v>
      </c>
      <c r="E95" s="98" t="s">
        <v>186</v>
      </c>
      <c r="F95" s="99">
        <v>20</v>
      </c>
      <c r="G95" s="114">
        <v>17</v>
      </c>
      <c r="H95" s="181">
        <f t="shared" si="20"/>
        <v>0.85</v>
      </c>
      <c r="I95" s="114">
        <f>G95*2</f>
        <v>34</v>
      </c>
      <c r="J95" s="109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6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109</v>
      </c>
      <c r="D96" s="97" t="s">
        <v>24</v>
      </c>
      <c r="E96" s="98" t="s">
        <v>186</v>
      </c>
      <c r="F96" s="99">
        <v>20</v>
      </c>
      <c r="G96" s="114">
        <v>53</v>
      </c>
      <c r="H96" s="138">
        <f t="shared" si="20"/>
        <v>2.65</v>
      </c>
      <c r="I96" s="114">
        <f>G96*4</f>
        <v>212</v>
      </c>
      <c r="J96" s="109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6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110</v>
      </c>
      <c r="D97" s="97" t="s">
        <v>31</v>
      </c>
      <c r="E97" s="98" t="s">
        <v>186</v>
      </c>
      <c r="F97" s="99">
        <v>20</v>
      </c>
      <c r="G97" s="114">
        <v>10</v>
      </c>
      <c r="H97" s="181">
        <f t="shared" si="20"/>
        <v>0.5</v>
      </c>
      <c r="I97" s="114">
        <f>G97*2</f>
        <v>20</v>
      </c>
      <c r="J97" s="109">
        <f>(F97-G97)*-1</f>
        <v>-10</v>
      </c>
      <c r="K97" s="110">
        <v>15</v>
      </c>
      <c r="L97" s="126">
        <v>8</v>
      </c>
      <c r="M97" s="187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111</v>
      </c>
      <c r="D98" s="97" t="s">
        <v>14</v>
      </c>
      <c r="E98" s="98" t="s">
        <v>186</v>
      </c>
      <c r="F98" s="99">
        <v>20</v>
      </c>
      <c r="G98" s="114">
        <v>3</v>
      </c>
      <c r="H98" s="181">
        <f t="shared" si="20"/>
        <v>0.15</v>
      </c>
      <c r="I98" s="114">
        <f>G98*2</f>
        <v>6</v>
      </c>
      <c r="J98" s="109">
        <f>(F98-G98)*-1</f>
        <v>-17</v>
      </c>
      <c r="K98" s="110">
        <v>15</v>
      </c>
      <c r="L98" s="126">
        <v>4</v>
      </c>
      <c r="M98" s="187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112</v>
      </c>
      <c r="D99" s="97" t="s">
        <v>24</v>
      </c>
      <c r="E99" s="98" t="s">
        <v>186</v>
      </c>
      <c r="F99" s="99">
        <v>20</v>
      </c>
      <c r="G99" s="114">
        <v>6</v>
      </c>
      <c r="H99" s="181">
        <f t="shared" si="20"/>
        <v>0.3</v>
      </c>
      <c r="I99" s="114">
        <f>G99*2</f>
        <v>12</v>
      </c>
      <c r="J99" s="109">
        <f>(F99-G99)*-1</f>
        <v>-14</v>
      </c>
      <c r="K99" s="110">
        <v>15</v>
      </c>
      <c r="L99" s="126">
        <v>7</v>
      </c>
      <c r="M99" s="187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113</v>
      </c>
      <c r="D100" s="97" t="s">
        <v>19</v>
      </c>
      <c r="E100" s="98" t="s">
        <v>186</v>
      </c>
      <c r="F100" s="99">
        <v>20</v>
      </c>
      <c r="G100" s="114">
        <v>9</v>
      </c>
      <c r="H100" s="181">
        <f t="shared" ref="H100:H143" si="29">G100/F100</f>
        <v>0.45</v>
      </c>
      <c r="I100" s="114">
        <f>G100*2</f>
        <v>18</v>
      </c>
      <c r="J100" s="109">
        <f>(F100-G100)*-1</f>
        <v>-11</v>
      </c>
      <c r="K100" s="110">
        <v>15</v>
      </c>
      <c r="L100" s="126">
        <v>6</v>
      </c>
      <c r="M100" s="187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114</v>
      </c>
      <c r="D101" s="97" t="s">
        <v>31</v>
      </c>
      <c r="E101" s="98" t="s">
        <v>186</v>
      </c>
      <c r="F101" s="99">
        <v>20</v>
      </c>
      <c r="G101" s="114">
        <v>14</v>
      </c>
      <c r="H101" s="181">
        <f t="shared" si="29"/>
        <v>0.7</v>
      </c>
      <c r="I101" s="114">
        <f>G101*2</f>
        <v>28</v>
      </c>
      <c r="J101" s="109">
        <f>(F101-G101)*-1</f>
        <v>-6</v>
      </c>
      <c r="K101" s="110">
        <v>15</v>
      </c>
      <c r="L101" s="126">
        <v>8</v>
      </c>
      <c r="M101" s="187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115</v>
      </c>
      <c r="D102" s="97" t="s">
        <v>11</v>
      </c>
      <c r="E102" s="98" t="s">
        <v>186</v>
      </c>
      <c r="F102" s="99">
        <v>20</v>
      </c>
      <c r="G102" s="114">
        <v>22</v>
      </c>
      <c r="H102" s="138">
        <f t="shared" si="29"/>
        <v>1.1</v>
      </c>
      <c r="I102" s="114">
        <f>G102*4</f>
        <v>88</v>
      </c>
      <c r="J102" s="109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6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116</v>
      </c>
      <c r="D103" s="97" t="s">
        <v>11</v>
      </c>
      <c r="E103" s="98" t="s">
        <v>186</v>
      </c>
      <c r="F103" s="99">
        <v>20</v>
      </c>
      <c r="G103" s="114">
        <v>29</v>
      </c>
      <c r="H103" s="138">
        <f t="shared" si="29"/>
        <v>1.45</v>
      </c>
      <c r="I103" s="114">
        <f>G103*4</f>
        <v>116</v>
      </c>
      <c r="J103" s="109"/>
      <c r="K103" s="110">
        <v>15</v>
      </c>
      <c r="L103" s="126">
        <v>9</v>
      </c>
      <c r="M103" s="187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117</v>
      </c>
      <c r="D104" s="97" t="s">
        <v>16</v>
      </c>
      <c r="E104" s="98" t="s">
        <v>186</v>
      </c>
      <c r="F104" s="99">
        <v>20</v>
      </c>
      <c r="G104" s="114">
        <v>21</v>
      </c>
      <c r="H104" s="138">
        <f t="shared" si="29"/>
        <v>1.05</v>
      </c>
      <c r="I104" s="114">
        <f>G104*4</f>
        <v>84</v>
      </c>
      <c r="J104" s="109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6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118</v>
      </c>
      <c r="D105" s="97" t="s">
        <v>19</v>
      </c>
      <c r="E105" s="98" t="s">
        <v>186</v>
      </c>
      <c r="F105" s="99">
        <v>20</v>
      </c>
      <c r="G105" s="114">
        <v>5</v>
      </c>
      <c r="H105" s="181">
        <f t="shared" si="29"/>
        <v>0.25</v>
      </c>
      <c r="I105" s="114">
        <f>G105*2</f>
        <v>10</v>
      </c>
      <c r="J105" s="109">
        <f>(F105-G105)*-1</f>
        <v>-15</v>
      </c>
      <c r="K105" s="110">
        <v>15</v>
      </c>
      <c r="L105" s="126">
        <v>6</v>
      </c>
      <c r="M105" s="187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119</v>
      </c>
      <c r="D106" s="97" t="s">
        <v>14</v>
      </c>
      <c r="E106" s="98" t="s">
        <v>186</v>
      </c>
      <c r="F106" s="99">
        <v>20</v>
      </c>
      <c r="G106" s="114">
        <v>10</v>
      </c>
      <c r="H106" s="181">
        <f t="shared" si="29"/>
        <v>0.5</v>
      </c>
      <c r="I106" s="114">
        <f>G106*2</f>
        <v>20</v>
      </c>
      <c r="J106" s="109">
        <f>(F106-G106)*-1</f>
        <v>-10</v>
      </c>
      <c r="K106" s="110">
        <v>15</v>
      </c>
      <c r="L106" s="126">
        <v>9</v>
      </c>
      <c r="M106" s="187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120</v>
      </c>
      <c r="D107" s="97" t="s">
        <v>14</v>
      </c>
      <c r="E107" s="98" t="s">
        <v>186</v>
      </c>
      <c r="F107" s="99">
        <v>20</v>
      </c>
      <c r="G107" s="114">
        <v>4</v>
      </c>
      <c r="H107" s="181">
        <f t="shared" si="29"/>
        <v>0.2</v>
      </c>
      <c r="I107" s="114">
        <f>G107*2</f>
        <v>8</v>
      </c>
      <c r="J107" s="109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6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121</v>
      </c>
      <c r="D108" s="97" t="s">
        <v>14</v>
      </c>
      <c r="E108" s="98" t="s">
        <v>186</v>
      </c>
      <c r="F108" s="99">
        <v>20</v>
      </c>
      <c r="G108" s="114">
        <v>9</v>
      </c>
      <c r="H108" s="181">
        <f t="shared" si="29"/>
        <v>0.45</v>
      </c>
      <c r="I108" s="114">
        <f>G108*2</f>
        <v>18</v>
      </c>
      <c r="J108" s="109">
        <f>(F108-G108)*-1</f>
        <v>-11</v>
      </c>
      <c r="K108" s="110">
        <v>15</v>
      </c>
      <c r="L108" s="126">
        <v>4</v>
      </c>
      <c r="M108" s="187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122</v>
      </c>
      <c r="D109" s="97" t="s">
        <v>11</v>
      </c>
      <c r="E109" s="98" t="s">
        <v>186</v>
      </c>
      <c r="F109" s="99">
        <v>20</v>
      </c>
      <c r="G109" s="114">
        <v>11</v>
      </c>
      <c r="H109" s="181">
        <f t="shared" si="29"/>
        <v>0.55</v>
      </c>
      <c r="I109" s="114">
        <f>G109*2</f>
        <v>22</v>
      </c>
      <c r="J109" s="109">
        <f>(F109-G109)*-1</f>
        <v>-9</v>
      </c>
      <c r="K109" s="110">
        <v>15</v>
      </c>
      <c r="L109" s="126">
        <v>12</v>
      </c>
      <c r="M109" s="187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123</v>
      </c>
      <c r="D110" s="97" t="s">
        <v>14</v>
      </c>
      <c r="E110" s="98" t="s">
        <v>186</v>
      </c>
      <c r="F110" s="99">
        <v>20</v>
      </c>
      <c r="G110" s="114">
        <v>23</v>
      </c>
      <c r="H110" s="138">
        <f t="shared" si="29"/>
        <v>1.15</v>
      </c>
      <c r="I110" s="114">
        <f>G110*4</f>
        <v>92</v>
      </c>
      <c r="J110" s="109"/>
      <c r="K110" s="110">
        <v>15</v>
      </c>
      <c r="L110" s="126">
        <v>10</v>
      </c>
      <c r="M110" s="187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124</v>
      </c>
      <c r="D111" s="97" t="s">
        <v>11</v>
      </c>
      <c r="E111" s="98" t="s">
        <v>186</v>
      </c>
      <c r="F111" s="99">
        <v>20</v>
      </c>
      <c r="G111" s="114">
        <v>17</v>
      </c>
      <c r="H111" s="181">
        <f t="shared" si="29"/>
        <v>0.85</v>
      </c>
      <c r="I111" s="114">
        <f>G111*2</f>
        <v>34</v>
      </c>
      <c r="J111" s="109">
        <f>(F111-G111)*-1</f>
        <v>-3</v>
      </c>
      <c r="K111" s="110">
        <v>15</v>
      </c>
      <c r="L111" s="126">
        <v>9</v>
      </c>
      <c r="M111" s="187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125</v>
      </c>
      <c r="D112" s="97" t="s">
        <v>11</v>
      </c>
      <c r="E112" s="98" t="s">
        <v>186</v>
      </c>
      <c r="F112" s="99">
        <v>20</v>
      </c>
      <c r="G112" s="114">
        <v>11</v>
      </c>
      <c r="H112" s="181">
        <f t="shared" si="29"/>
        <v>0.55</v>
      </c>
      <c r="I112" s="114">
        <f>G112*2</f>
        <v>22</v>
      </c>
      <c r="J112" s="109">
        <f>(F112-G112)*-1</f>
        <v>-9</v>
      </c>
      <c r="K112" s="110">
        <v>15</v>
      </c>
      <c r="L112" s="126">
        <v>14</v>
      </c>
      <c r="M112" s="187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126</v>
      </c>
      <c r="D113" s="97" t="s">
        <v>19</v>
      </c>
      <c r="E113" s="98" t="s">
        <v>186</v>
      </c>
      <c r="F113" s="99">
        <v>20</v>
      </c>
      <c r="G113" s="114">
        <v>7</v>
      </c>
      <c r="H113" s="181">
        <f t="shared" si="29"/>
        <v>0.35</v>
      </c>
      <c r="I113" s="114">
        <f>G113*2</f>
        <v>14</v>
      </c>
      <c r="J113" s="109">
        <f>(F113-G113)*-1</f>
        <v>-13</v>
      </c>
      <c r="K113" s="110">
        <v>15</v>
      </c>
      <c r="L113" s="126">
        <v>9</v>
      </c>
      <c r="M113" s="187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0" t="s">
        <v>127</v>
      </c>
      <c r="D114" s="97" t="s">
        <v>24</v>
      </c>
      <c r="E114" s="98" t="s">
        <v>186</v>
      </c>
      <c r="F114" s="99">
        <v>20</v>
      </c>
      <c r="G114" s="114">
        <v>71</v>
      </c>
      <c r="H114" s="138">
        <f t="shared" si="29"/>
        <v>3.55</v>
      </c>
      <c r="I114" s="114">
        <f>G114*4</f>
        <v>284</v>
      </c>
      <c r="J114" s="109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6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128</v>
      </c>
      <c r="D115" s="97" t="s">
        <v>14</v>
      </c>
      <c r="E115" s="98" t="s">
        <v>186</v>
      </c>
      <c r="F115" s="99">
        <v>20</v>
      </c>
      <c r="G115" s="114">
        <v>13</v>
      </c>
      <c r="H115" s="181">
        <f t="shared" si="29"/>
        <v>0.65</v>
      </c>
      <c r="I115" s="114">
        <f t="shared" ref="I115:I120" si="36">G115*2</f>
        <v>26</v>
      </c>
      <c r="J115" s="109">
        <f t="shared" ref="J115:J120" si="37">(F115-G115)*-1</f>
        <v>-7</v>
      </c>
      <c r="K115" s="110">
        <v>15</v>
      </c>
      <c r="L115" s="126">
        <v>7</v>
      </c>
      <c r="M115" s="187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129</v>
      </c>
      <c r="D116" s="97" t="s">
        <v>31</v>
      </c>
      <c r="E116" s="98" t="s">
        <v>186</v>
      </c>
      <c r="F116" s="99">
        <v>20</v>
      </c>
      <c r="G116" s="114">
        <v>9</v>
      </c>
      <c r="H116" s="181">
        <f t="shared" si="29"/>
        <v>0.45</v>
      </c>
      <c r="I116" s="114">
        <f t="shared" si="36"/>
        <v>18</v>
      </c>
      <c r="J116" s="109">
        <f t="shared" si="37"/>
        <v>-11</v>
      </c>
      <c r="K116" s="110">
        <v>15</v>
      </c>
      <c r="L116" s="126">
        <v>13</v>
      </c>
      <c r="M116" s="187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130</v>
      </c>
      <c r="D117" s="97" t="s">
        <v>24</v>
      </c>
      <c r="E117" s="98" t="s">
        <v>186</v>
      </c>
      <c r="F117" s="99">
        <v>20</v>
      </c>
      <c r="G117" s="114">
        <v>11</v>
      </c>
      <c r="H117" s="181">
        <f t="shared" si="29"/>
        <v>0.55</v>
      </c>
      <c r="I117" s="114">
        <f t="shared" si="36"/>
        <v>22</v>
      </c>
      <c r="J117" s="109">
        <f t="shared" si="37"/>
        <v>-9</v>
      </c>
      <c r="K117" s="110">
        <v>15</v>
      </c>
      <c r="L117" s="126">
        <v>6</v>
      </c>
      <c r="M117" s="187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131</v>
      </c>
      <c r="D118" s="97" t="s">
        <v>31</v>
      </c>
      <c r="E118" s="98" t="s">
        <v>187</v>
      </c>
      <c r="F118" s="99">
        <v>20</v>
      </c>
      <c r="G118" s="114">
        <v>8</v>
      </c>
      <c r="H118" s="181">
        <f t="shared" si="29"/>
        <v>0.4</v>
      </c>
      <c r="I118" s="114">
        <f t="shared" si="36"/>
        <v>16</v>
      </c>
      <c r="J118" s="109">
        <f t="shared" si="37"/>
        <v>-12</v>
      </c>
      <c r="K118" s="110">
        <v>15</v>
      </c>
      <c r="L118" s="126">
        <v>8</v>
      </c>
      <c r="M118" s="187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132</v>
      </c>
      <c r="D119" s="97" t="s">
        <v>22</v>
      </c>
      <c r="E119" s="98" t="s">
        <v>187</v>
      </c>
      <c r="F119" s="99">
        <v>20</v>
      </c>
      <c r="G119" s="114">
        <v>14</v>
      </c>
      <c r="H119" s="181">
        <f t="shared" si="29"/>
        <v>0.7</v>
      </c>
      <c r="I119" s="114">
        <f t="shared" si="36"/>
        <v>28</v>
      </c>
      <c r="J119" s="109">
        <f t="shared" si="37"/>
        <v>-6</v>
      </c>
      <c r="K119" s="110">
        <v>15</v>
      </c>
      <c r="L119" s="126">
        <v>11</v>
      </c>
      <c r="M119" s="187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133</v>
      </c>
      <c r="D120" s="97" t="s">
        <v>19</v>
      </c>
      <c r="E120" s="98" t="s">
        <v>187</v>
      </c>
      <c r="F120" s="99">
        <v>20</v>
      </c>
      <c r="G120" s="114">
        <v>11</v>
      </c>
      <c r="H120" s="181">
        <f t="shared" si="29"/>
        <v>0.55</v>
      </c>
      <c r="I120" s="114">
        <f t="shared" si="36"/>
        <v>22</v>
      </c>
      <c r="J120" s="109">
        <f t="shared" si="37"/>
        <v>-9</v>
      </c>
      <c r="K120" s="110">
        <v>15</v>
      </c>
      <c r="L120" s="126">
        <v>1</v>
      </c>
      <c r="M120" s="187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134</v>
      </c>
      <c r="D121" s="97" t="s">
        <v>24</v>
      </c>
      <c r="E121" s="98" t="s">
        <v>187</v>
      </c>
      <c r="F121" s="99">
        <v>20</v>
      </c>
      <c r="G121" s="114">
        <v>30</v>
      </c>
      <c r="H121" s="138">
        <f t="shared" si="29"/>
        <v>1.5</v>
      </c>
      <c r="I121" s="114">
        <f>G121*4</f>
        <v>120</v>
      </c>
      <c r="J121" s="109"/>
      <c r="K121" s="110">
        <v>15</v>
      </c>
      <c r="L121" s="126">
        <v>9</v>
      </c>
      <c r="M121" s="187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135</v>
      </c>
      <c r="D122" s="97" t="s">
        <v>24</v>
      </c>
      <c r="E122" s="98" t="s">
        <v>187</v>
      </c>
      <c r="F122" s="99">
        <v>20</v>
      </c>
      <c r="G122" s="114">
        <v>13</v>
      </c>
      <c r="H122" s="181">
        <f t="shared" si="29"/>
        <v>0.65</v>
      </c>
      <c r="I122" s="114">
        <f>G122*2</f>
        <v>26</v>
      </c>
      <c r="J122" s="109">
        <f>(F122-G122)*-1</f>
        <v>-7</v>
      </c>
      <c r="K122" s="110">
        <v>15</v>
      </c>
      <c r="L122" s="126">
        <v>8</v>
      </c>
      <c r="M122" s="187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136</v>
      </c>
      <c r="D123" s="97" t="s">
        <v>31</v>
      </c>
      <c r="E123" s="98" t="s">
        <v>187</v>
      </c>
      <c r="F123" s="99">
        <v>20</v>
      </c>
      <c r="G123" s="114">
        <v>11</v>
      </c>
      <c r="H123" s="181">
        <f t="shared" si="29"/>
        <v>0.55</v>
      </c>
      <c r="I123" s="114">
        <f>G123*2</f>
        <v>22</v>
      </c>
      <c r="J123" s="109">
        <f>(F123-G123)*-1</f>
        <v>-9</v>
      </c>
      <c r="K123" s="110">
        <v>15</v>
      </c>
      <c r="L123" s="126">
        <v>11</v>
      </c>
      <c r="M123" s="187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137</v>
      </c>
      <c r="D124" s="97" t="s">
        <v>14</v>
      </c>
      <c r="E124" s="98" t="s">
        <v>187</v>
      </c>
      <c r="F124" s="99">
        <v>20</v>
      </c>
      <c r="G124" s="114">
        <v>12</v>
      </c>
      <c r="H124" s="181">
        <f t="shared" si="29"/>
        <v>0.6</v>
      </c>
      <c r="I124" s="114">
        <f>G124*2</f>
        <v>24</v>
      </c>
      <c r="J124" s="109">
        <f>(F124-G124)*-1</f>
        <v>-8</v>
      </c>
      <c r="K124" s="110">
        <v>15</v>
      </c>
      <c r="L124" s="126">
        <v>7</v>
      </c>
      <c r="M124" s="187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138</v>
      </c>
      <c r="D125" s="97" t="s">
        <v>14</v>
      </c>
      <c r="E125" s="98" t="s">
        <v>187</v>
      </c>
      <c r="F125" s="99">
        <v>20</v>
      </c>
      <c r="G125" s="114">
        <v>16</v>
      </c>
      <c r="H125" s="181">
        <f t="shared" si="29"/>
        <v>0.8</v>
      </c>
      <c r="I125" s="114">
        <f>G125*2</f>
        <v>32</v>
      </c>
      <c r="J125" s="109">
        <f>(F125-G125)*-1</f>
        <v>-4</v>
      </c>
      <c r="K125" s="110">
        <v>15</v>
      </c>
      <c r="L125" s="126">
        <v>10</v>
      </c>
      <c r="M125" s="187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139</v>
      </c>
      <c r="D126" s="97" t="s">
        <v>24</v>
      </c>
      <c r="E126" s="98" t="s">
        <v>187</v>
      </c>
      <c r="F126" s="99">
        <v>20</v>
      </c>
      <c r="G126" s="114">
        <v>4</v>
      </c>
      <c r="H126" s="181">
        <f t="shared" si="29"/>
        <v>0.2</v>
      </c>
      <c r="I126" s="114">
        <f>G126*2</f>
        <v>8</v>
      </c>
      <c r="J126" s="109">
        <f>(F126-G126)*-1</f>
        <v>-16</v>
      </c>
      <c r="K126" s="110">
        <v>15</v>
      </c>
      <c r="L126" s="126">
        <v>9</v>
      </c>
      <c r="M126" s="187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140</v>
      </c>
      <c r="D127" s="97" t="s">
        <v>11</v>
      </c>
      <c r="E127" s="98" t="s">
        <v>187</v>
      </c>
      <c r="F127" s="99">
        <v>20</v>
      </c>
      <c r="G127" s="114">
        <v>22</v>
      </c>
      <c r="H127" s="138">
        <f t="shared" si="29"/>
        <v>1.1</v>
      </c>
      <c r="I127" s="114">
        <f>G127*4</f>
        <v>88</v>
      </c>
      <c r="J127" s="109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6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141</v>
      </c>
      <c r="D128" s="97" t="s">
        <v>14</v>
      </c>
      <c r="E128" s="98" t="s">
        <v>187</v>
      </c>
      <c r="F128" s="99">
        <v>20</v>
      </c>
      <c r="G128" s="114">
        <v>12</v>
      </c>
      <c r="H128" s="181">
        <f t="shared" si="29"/>
        <v>0.6</v>
      </c>
      <c r="I128" s="114">
        <f t="shared" ref="I128:I140" si="40">G128*2</f>
        <v>24</v>
      </c>
      <c r="J128" s="109">
        <f t="shared" ref="J128:J140" si="41">(F128-G128)*-1</f>
        <v>-8</v>
      </c>
      <c r="K128" s="110">
        <v>15</v>
      </c>
      <c r="L128" s="126">
        <v>11</v>
      </c>
      <c r="M128" s="187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142</v>
      </c>
      <c r="D129" s="97" t="s">
        <v>11</v>
      </c>
      <c r="E129" s="98" t="s">
        <v>187</v>
      </c>
      <c r="F129" s="99">
        <v>20</v>
      </c>
      <c r="G129" s="114">
        <v>6</v>
      </c>
      <c r="H129" s="181">
        <f t="shared" si="29"/>
        <v>0.3</v>
      </c>
      <c r="I129" s="114">
        <f t="shared" si="40"/>
        <v>12</v>
      </c>
      <c r="J129" s="109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6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143</v>
      </c>
      <c r="D130" s="97" t="s">
        <v>19</v>
      </c>
      <c r="E130" s="98" t="s">
        <v>187</v>
      </c>
      <c r="F130" s="99">
        <v>20</v>
      </c>
      <c r="G130" s="114">
        <v>8</v>
      </c>
      <c r="H130" s="181">
        <f t="shared" si="29"/>
        <v>0.4</v>
      </c>
      <c r="I130" s="114">
        <f t="shared" si="40"/>
        <v>16</v>
      </c>
      <c r="J130" s="109">
        <f t="shared" si="41"/>
        <v>-12</v>
      </c>
      <c r="K130" s="110">
        <v>15</v>
      </c>
      <c r="L130" s="126">
        <v>7</v>
      </c>
      <c r="M130" s="187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144</v>
      </c>
      <c r="D131" s="97" t="s">
        <v>24</v>
      </c>
      <c r="E131" s="98" t="s">
        <v>187</v>
      </c>
      <c r="F131" s="99">
        <v>20</v>
      </c>
      <c r="G131" s="114">
        <v>5</v>
      </c>
      <c r="H131" s="181">
        <f t="shared" si="29"/>
        <v>0.25</v>
      </c>
      <c r="I131" s="114">
        <f t="shared" si="40"/>
        <v>10</v>
      </c>
      <c r="J131" s="109">
        <f t="shared" si="41"/>
        <v>-15</v>
      </c>
      <c r="K131" s="110">
        <v>15</v>
      </c>
      <c r="L131" s="126">
        <v>8</v>
      </c>
      <c r="M131" s="187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145</v>
      </c>
      <c r="D132" s="97" t="s">
        <v>14</v>
      </c>
      <c r="E132" s="98" t="s">
        <v>187</v>
      </c>
      <c r="F132" s="99">
        <v>20</v>
      </c>
      <c r="G132" s="114">
        <v>18</v>
      </c>
      <c r="H132" s="181">
        <f t="shared" si="29"/>
        <v>0.9</v>
      </c>
      <c r="I132" s="114">
        <f t="shared" si="40"/>
        <v>36</v>
      </c>
      <c r="J132" s="109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6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146</v>
      </c>
      <c r="D133" s="97" t="s">
        <v>11</v>
      </c>
      <c r="E133" s="98" t="s">
        <v>187</v>
      </c>
      <c r="F133" s="99">
        <v>20</v>
      </c>
      <c r="G133" s="114">
        <v>7</v>
      </c>
      <c r="H133" s="181">
        <f t="shared" si="29"/>
        <v>0.35</v>
      </c>
      <c r="I133" s="114">
        <f t="shared" si="40"/>
        <v>14</v>
      </c>
      <c r="J133" s="109">
        <f t="shared" si="41"/>
        <v>-13</v>
      </c>
      <c r="K133" s="110">
        <v>15</v>
      </c>
      <c r="L133" s="126">
        <v>5</v>
      </c>
      <c r="M133" s="187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147</v>
      </c>
      <c r="D134" s="97" t="s">
        <v>14</v>
      </c>
      <c r="E134" s="98" t="s">
        <v>187</v>
      </c>
      <c r="F134" s="99">
        <v>20</v>
      </c>
      <c r="G134" s="114">
        <v>2</v>
      </c>
      <c r="H134" s="181">
        <f t="shared" si="29"/>
        <v>0.1</v>
      </c>
      <c r="I134" s="114">
        <f t="shared" si="40"/>
        <v>4</v>
      </c>
      <c r="J134" s="109">
        <f t="shared" si="41"/>
        <v>-18</v>
      </c>
      <c r="K134" s="110">
        <v>15</v>
      </c>
      <c r="L134" s="126">
        <v>8</v>
      </c>
      <c r="M134" s="187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148</v>
      </c>
      <c r="D135" s="97" t="s">
        <v>31</v>
      </c>
      <c r="E135" s="98" t="s">
        <v>187</v>
      </c>
      <c r="F135" s="99">
        <v>15</v>
      </c>
      <c r="G135" s="114">
        <v>7</v>
      </c>
      <c r="H135" s="181">
        <f t="shared" si="29"/>
        <v>0.466666666666667</v>
      </c>
      <c r="I135" s="114">
        <f t="shared" si="40"/>
        <v>14</v>
      </c>
      <c r="J135" s="109">
        <f t="shared" si="41"/>
        <v>-8</v>
      </c>
      <c r="K135" s="110">
        <v>15</v>
      </c>
      <c r="L135" s="126">
        <v>5</v>
      </c>
      <c r="M135" s="187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149</v>
      </c>
      <c r="D136" s="97" t="s">
        <v>19</v>
      </c>
      <c r="E136" s="98" t="s">
        <v>187</v>
      </c>
      <c r="F136" s="99">
        <v>20</v>
      </c>
      <c r="G136" s="114">
        <v>4</v>
      </c>
      <c r="H136" s="181">
        <f t="shared" si="29"/>
        <v>0.2</v>
      </c>
      <c r="I136" s="114">
        <f t="shared" si="40"/>
        <v>8</v>
      </c>
      <c r="J136" s="109">
        <f t="shared" si="41"/>
        <v>-16</v>
      </c>
      <c r="K136" s="110">
        <v>15</v>
      </c>
      <c r="L136" s="126">
        <v>4</v>
      </c>
      <c r="M136" s="187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150</v>
      </c>
      <c r="D137" s="97" t="s">
        <v>19</v>
      </c>
      <c r="E137" s="98" t="s">
        <v>187</v>
      </c>
      <c r="F137" s="99">
        <v>20</v>
      </c>
      <c r="G137" s="114">
        <v>4</v>
      </c>
      <c r="H137" s="181">
        <f t="shared" si="29"/>
        <v>0.2</v>
      </c>
      <c r="I137" s="114">
        <f t="shared" si="40"/>
        <v>8</v>
      </c>
      <c r="J137" s="109">
        <f t="shared" si="41"/>
        <v>-16</v>
      </c>
      <c r="K137" s="110">
        <v>15</v>
      </c>
      <c r="L137" s="126">
        <v>3</v>
      </c>
      <c r="M137" s="187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151</v>
      </c>
      <c r="D138" s="97" t="s">
        <v>19</v>
      </c>
      <c r="E138" s="98" t="s">
        <v>187</v>
      </c>
      <c r="F138" s="99">
        <v>20</v>
      </c>
      <c r="G138" s="114">
        <v>13</v>
      </c>
      <c r="H138" s="181">
        <f t="shared" si="29"/>
        <v>0.65</v>
      </c>
      <c r="I138" s="114">
        <f t="shared" si="40"/>
        <v>26</v>
      </c>
      <c r="J138" s="109">
        <f t="shared" si="41"/>
        <v>-7</v>
      </c>
      <c r="K138" s="110">
        <v>15</v>
      </c>
      <c r="L138" s="126">
        <v>12</v>
      </c>
      <c r="M138" s="187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152</v>
      </c>
      <c r="D139" s="97" t="s">
        <v>19</v>
      </c>
      <c r="E139" s="98" t="s">
        <v>187</v>
      </c>
      <c r="F139" s="99">
        <v>20</v>
      </c>
      <c r="G139" s="114">
        <v>10</v>
      </c>
      <c r="H139" s="181">
        <f t="shared" si="29"/>
        <v>0.5</v>
      </c>
      <c r="I139" s="114">
        <f t="shared" si="40"/>
        <v>20</v>
      </c>
      <c r="J139" s="109">
        <f t="shared" si="41"/>
        <v>-10</v>
      </c>
      <c r="K139" s="110">
        <v>15</v>
      </c>
      <c r="L139" s="126">
        <v>4</v>
      </c>
      <c r="M139" s="187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153</v>
      </c>
      <c r="D140" s="97" t="s">
        <v>16</v>
      </c>
      <c r="E140" s="98" t="s">
        <v>188</v>
      </c>
      <c r="F140" s="99">
        <v>60</v>
      </c>
      <c r="G140" s="114">
        <v>82</v>
      </c>
      <c r="H140" s="138">
        <f t="shared" si="29"/>
        <v>1.36666666666667</v>
      </c>
      <c r="I140" s="114">
        <f>G140*4</f>
        <v>328</v>
      </c>
      <c r="J140" s="109"/>
      <c r="K140" s="110">
        <v>40</v>
      </c>
      <c r="L140" s="126">
        <v>20</v>
      </c>
      <c r="M140" s="187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154</v>
      </c>
      <c r="D141" s="141" t="s">
        <v>11</v>
      </c>
      <c r="E141" s="98" t="s">
        <v>185</v>
      </c>
      <c r="F141" s="99">
        <v>25</v>
      </c>
      <c r="G141" s="114">
        <v>21</v>
      </c>
      <c r="H141" s="181">
        <f t="shared" si="29"/>
        <v>0.84</v>
      </c>
      <c r="I141" s="114">
        <f>G141*2</f>
        <v>42</v>
      </c>
      <c r="J141" s="109">
        <f>(F141-G141)*-1</f>
        <v>-4</v>
      </c>
      <c r="K141" s="110">
        <v>25</v>
      </c>
      <c r="L141" s="126">
        <v>14</v>
      </c>
      <c r="M141" s="187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155</v>
      </c>
      <c r="D142" s="141" t="s">
        <v>14</v>
      </c>
      <c r="E142" s="188" t="s">
        <v>186</v>
      </c>
      <c r="F142" s="99">
        <v>20</v>
      </c>
      <c r="G142" s="114">
        <v>9</v>
      </c>
      <c r="H142" s="181">
        <f t="shared" si="29"/>
        <v>0.45</v>
      </c>
      <c r="I142" s="114">
        <f>G142*2</f>
        <v>18</v>
      </c>
      <c r="J142" s="109">
        <f>(F142-G142)*-1</f>
        <v>-11</v>
      </c>
      <c r="K142" s="110">
        <v>15</v>
      </c>
      <c r="L142" s="126">
        <v>6</v>
      </c>
      <c r="M142" s="187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156</v>
      </c>
      <c r="B143" s="9"/>
      <c r="C143" s="9"/>
      <c r="D143" s="9"/>
      <c r="E143" s="189"/>
      <c r="F143" s="133">
        <f>SUM(F3:F142)</f>
        <v>3280</v>
      </c>
      <c r="G143" s="114">
        <f>SUM(G3:G142)</f>
        <v>3549</v>
      </c>
      <c r="H143" s="138">
        <f t="shared" si="29"/>
        <v>1.08201219512195</v>
      </c>
      <c r="I143" s="167">
        <f>SUM(I3:I142)</f>
        <v>12148</v>
      </c>
      <c r="J143" s="182"/>
      <c r="K143" s="183">
        <f>SUM(K3:K142)</f>
        <v>2815</v>
      </c>
      <c r="L143" s="126">
        <f>SUM(L3:L142)</f>
        <v>2083</v>
      </c>
      <c r="M143" s="190">
        <f t="shared" si="30"/>
        <v>0.739964476021314</v>
      </c>
      <c r="N143" s="184">
        <f>SUM(N3:N142)</f>
        <v>5017</v>
      </c>
      <c r="O143" s="191"/>
      <c r="P143" s="146">
        <f>SUM(P3:P142)</f>
        <v>869</v>
      </c>
      <c r="Q143" s="126">
        <f>SUM(Q3:Q142)</f>
        <v>1303.5</v>
      </c>
      <c r="R143" s="33">
        <f t="shared" si="32"/>
        <v>18468.5</v>
      </c>
      <c r="S143" s="33">
        <f>SUM(S3:S142)</f>
        <v>-1839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workbookViewId="0">
      <pane xSplit="5" topLeftCell="AD1" activePane="topRight" state="frozen"/>
      <selection/>
      <selection pane="topRight" activeCell="A4" sqref="$A4:$XFD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189</v>
      </c>
      <c r="B1" s="58"/>
      <c r="C1" s="58"/>
      <c r="D1" s="58"/>
      <c r="E1" s="58"/>
      <c r="F1" s="103" t="s">
        <v>190</v>
      </c>
      <c r="G1" s="159"/>
      <c r="H1" s="159"/>
      <c r="I1" s="159"/>
      <c r="J1" s="160"/>
      <c r="K1" s="103" t="s">
        <v>191</v>
      </c>
      <c r="L1" s="159"/>
      <c r="M1" s="159"/>
      <c r="N1" s="159"/>
      <c r="O1" s="160"/>
      <c r="P1" s="83" t="s">
        <v>192</v>
      </c>
      <c r="Q1" s="84"/>
      <c r="R1" s="84"/>
      <c r="S1" s="84"/>
      <c r="T1" s="101"/>
      <c r="U1" s="117" t="s">
        <v>193</v>
      </c>
      <c r="V1" s="118"/>
      <c r="W1" s="118"/>
      <c r="X1" s="118"/>
      <c r="Y1" s="164"/>
      <c r="Z1" s="117" t="s">
        <v>194</v>
      </c>
      <c r="AA1" s="118"/>
      <c r="AB1" s="118"/>
      <c r="AC1" s="118"/>
      <c r="AD1" s="164"/>
      <c r="AE1" s="103" t="s">
        <v>195</v>
      </c>
      <c r="AF1" s="159"/>
      <c r="AG1" s="159"/>
      <c r="AH1" s="159"/>
      <c r="AI1" s="160"/>
      <c r="AJ1" s="117" t="s">
        <v>196</v>
      </c>
      <c r="AK1" s="120"/>
      <c r="AL1" s="120"/>
      <c r="AM1" s="120"/>
      <c r="AN1" s="129"/>
      <c r="AO1" s="103" t="s">
        <v>197</v>
      </c>
      <c r="AP1" s="159"/>
      <c r="AQ1" s="159"/>
      <c r="AR1" s="159"/>
      <c r="AS1" s="160"/>
      <c r="AT1" s="130" t="s">
        <v>198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199</v>
      </c>
      <c r="G2" s="123"/>
      <c r="H2" s="123"/>
      <c r="I2" s="123"/>
      <c r="J2" s="161"/>
      <c r="K2" s="106" t="s">
        <v>200</v>
      </c>
      <c r="L2" s="123"/>
      <c r="M2" s="123"/>
      <c r="N2" s="123"/>
      <c r="O2" s="161"/>
      <c r="P2" s="86" t="s">
        <v>201</v>
      </c>
      <c r="Q2" s="87"/>
      <c r="R2" s="87"/>
      <c r="S2" s="87"/>
      <c r="T2" s="104"/>
      <c r="U2" s="162" t="s">
        <v>202</v>
      </c>
      <c r="V2" s="163"/>
      <c r="W2" s="163"/>
      <c r="X2" s="163"/>
      <c r="Y2" s="165"/>
      <c r="Z2" s="106" t="s">
        <v>203</v>
      </c>
      <c r="AA2" s="123"/>
      <c r="AB2" s="123"/>
      <c r="AC2" s="123"/>
      <c r="AD2" s="161"/>
      <c r="AE2" s="106" t="s">
        <v>204</v>
      </c>
      <c r="AF2" s="123"/>
      <c r="AG2" s="123"/>
      <c r="AH2" s="123"/>
      <c r="AI2" s="161"/>
      <c r="AJ2" s="106" t="s">
        <v>205</v>
      </c>
      <c r="AK2" s="121"/>
      <c r="AL2" s="121"/>
      <c r="AM2" s="121"/>
      <c r="AN2" s="132"/>
      <c r="AO2" s="106" t="s">
        <v>206</v>
      </c>
      <c r="AP2" s="123"/>
      <c r="AQ2" s="123"/>
      <c r="AR2" s="123"/>
      <c r="AS2" s="161"/>
      <c r="AT2" s="133" t="s">
        <v>207</v>
      </c>
      <c r="AU2" s="167"/>
      <c r="AV2" s="167"/>
      <c r="AW2" s="167"/>
      <c r="AX2" s="86"/>
      <c r="AY2" s="136"/>
      <c r="AZ2" s="136"/>
    </row>
    <row r="3" ht="52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208</v>
      </c>
      <c r="F3" s="92" t="s">
        <v>209</v>
      </c>
      <c r="G3" s="12" t="s">
        <v>178</v>
      </c>
      <c r="H3" s="93" t="s">
        <v>174</v>
      </c>
      <c r="I3" s="12" t="s">
        <v>210</v>
      </c>
      <c r="J3" s="107" t="s">
        <v>211</v>
      </c>
      <c r="K3" s="92" t="s">
        <v>212</v>
      </c>
      <c r="L3" s="12" t="s">
        <v>173</v>
      </c>
      <c r="M3" s="93" t="s">
        <v>174</v>
      </c>
      <c r="N3" s="12" t="s">
        <v>210</v>
      </c>
      <c r="O3" s="107" t="s">
        <v>211</v>
      </c>
      <c r="P3" s="12" t="s">
        <v>213</v>
      </c>
      <c r="Q3" s="12" t="s">
        <v>178</v>
      </c>
      <c r="R3" s="93" t="s">
        <v>174</v>
      </c>
      <c r="S3" s="12" t="s">
        <v>214</v>
      </c>
      <c r="T3" s="107" t="s">
        <v>176</v>
      </c>
      <c r="U3" s="92" t="s">
        <v>209</v>
      </c>
      <c r="V3" s="12" t="s">
        <v>215</v>
      </c>
      <c r="W3" s="93" t="s">
        <v>174</v>
      </c>
      <c r="X3" s="12" t="s">
        <v>216</v>
      </c>
      <c r="Y3" s="107" t="s">
        <v>211</v>
      </c>
      <c r="Z3" s="92" t="s">
        <v>212</v>
      </c>
      <c r="AA3" s="12" t="s">
        <v>215</v>
      </c>
      <c r="AB3" s="93" t="s">
        <v>174</v>
      </c>
      <c r="AC3" s="12" t="s">
        <v>216</v>
      </c>
      <c r="AD3" s="107" t="s">
        <v>211</v>
      </c>
      <c r="AE3" s="92" t="s">
        <v>209</v>
      </c>
      <c r="AF3" s="12" t="s">
        <v>217</v>
      </c>
      <c r="AG3" s="93" t="s">
        <v>174</v>
      </c>
      <c r="AH3" s="12" t="s">
        <v>218</v>
      </c>
      <c r="AI3" s="107" t="s">
        <v>176</v>
      </c>
      <c r="AJ3" s="92" t="s">
        <v>209</v>
      </c>
      <c r="AK3" s="12" t="s">
        <v>173</v>
      </c>
      <c r="AL3" s="93" t="s">
        <v>174</v>
      </c>
      <c r="AM3" s="12" t="s">
        <v>216</v>
      </c>
      <c r="AN3" s="107" t="s">
        <v>211</v>
      </c>
      <c r="AO3" s="92" t="s">
        <v>213</v>
      </c>
      <c r="AP3" s="12" t="s">
        <v>215</v>
      </c>
      <c r="AQ3" s="93" t="s">
        <v>174</v>
      </c>
      <c r="AR3" s="12" t="s">
        <v>219</v>
      </c>
      <c r="AS3" s="107" t="s">
        <v>220</v>
      </c>
      <c r="AT3" s="92" t="s">
        <v>212</v>
      </c>
      <c r="AU3" s="12" t="s">
        <v>173</v>
      </c>
      <c r="AV3" s="93" t="s">
        <v>221</v>
      </c>
      <c r="AW3" s="12" t="s">
        <v>222</v>
      </c>
      <c r="AX3" s="168" t="s">
        <v>223</v>
      </c>
      <c r="AY3" s="136"/>
      <c r="AZ3" s="136"/>
    </row>
    <row r="4" spans="1:52">
      <c r="A4" s="94">
        <v>33</v>
      </c>
      <c r="B4" s="95">
        <v>724</v>
      </c>
      <c r="C4" s="96" t="s">
        <v>224</v>
      </c>
      <c r="D4" s="97" t="s">
        <v>11</v>
      </c>
      <c r="E4" s="98" t="s">
        <v>181</v>
      </c>
      <c r="F4" s="99">
        <v>30</v>
      </c>
      <c r="G4" s="114">
        <v>23</v>
      </c>
      <c r="H4" s="138">
        <f>G4/F4</f>
        <v>0.766666666666667</v>
      </c>
      <c r="I4" s="114">
        <f>G4*0.8</f>
        <v>18.4</v>
      </c>
      <c r="J4" s="109">
        <f>(F4-G4)*-0.5</f>
        <v>-3.5</v>
      </c>
      <c r="K4" s="99">
        <v>15</v>
      </c>
      <c r="L4" s="114">
        <v>8</v>
      </c>
      <c r="M4" s="138">
        <f>L4/K4</f>
        <v>0.533333333333333</v>
      </c>
      <c r="N4" s="114">
        <f>L4*0.8</f>
        <v>6.4</v>
      </c>
      <c r="O4" s="109">
        <f>(K4-L4)*-0.5</f>
        <v>-3.5</v>
      </c>
      <c r="P4" s="114">
        <v>40</v>
      </c>
      <c r="Q4" s="114">
        <v>21</v>
      </c>
      <c r="R4" s="138">
        <f>Q4/P4</f>
        <v>0.525</v>
      </c>
      <c r="S4" s="114">
        <f>Q4*1</f>
        <v>21</v>
      </c>
      <c r="T4" s="109">
        <f>(P4-Q4)*-1</f>
        <v>-19</v>
      </c>
      <c r="U4" s="110">
        <v>15</v>
      </c>
      <c r="V4" s="126">
        <v>1</v>
      </c>
      <c r="W4" s="134">
        <f>V4/U4</f>
        <v>0.0666666666666667</v>
      </c>
      <c r="X4" s="126">
        <f>V4*0.8</f>
        <v>0.8</v>
      </c>
      <c r="Y4" s="113">
        <f>(U4-V4)*-0.5</f>
        <v>-7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15</v>
      </c>
      <c r="AG4" s="134">
        <f>AF4/AE4</f>
        <v>1.5</v>
      </c>
      <c r="AH4" s="126">
        <f>AF4*3.5</f>
        <v>52.5</v>
      </c>
      <c r="AI4" s="126"/>
      <c r="AJ4" s="110">
        <v>12</v>
      </c>
      <c r="AK4" s="126">
        <v>8</v>
      </c>
      <c r="AL4" s="134">
        <f>AK4/AJ4</f>
        <v>0.666666666666667</v>
      </c>
      <c r="AM4" s="126">
        <f>AK4*0.8</f>
        <v>6.4</v>
      </c>
      <c r="AN4" s="113">
        <f>(AJ4-AK4)*-0.5</f>
        <v>-2</v>
      </c>
      <c r="AO4" s="99">
        <v>10</v>
      </c>
      <c r="AP4" s="114">
        <v>0</v>
      </c>
      <c r="AQ4" s="138">
        <f>AP4/AO4</f>
        <v>0</v>
      </c>
      <c r="AR4" s="114">
        <f>AP4*0.5</f>
        <v>0</v>
      </c>
      <c r="AS4" s="109">
        <f>(AO4-AP4)*-0.3</f>
        <v>-3</v>
      </c>
      <c r="AT4" s="110">
        <v>15</v>
      </c>
      <c r="AU4" s="126">
        <v>9</v>
      </c>
      <c r="AV4" s="134">
        <f>AU4/AT4</f>
        <v>0.6</v>
      </c>
      <c r="AW4" s="126">
        <f>AU4*0.3</f>
        <v>2.7</v>
      </c>
      <c r="AX4" s="113">
        <f>(AT4-AU4)*-0.2</f>
        <v>-1.2</v>
      </c>
      <c r="AY4" s="33">
        <f>I4+N4+S4+X4+AC4+AH4+AM4+AR4+AW4</f>
        <v>109.8</v>
      </c>
      <c r="AZ4" s="33">
        <f>J4+O4+T4+Y4+AD4+AI4+AN4+AS4+AX4</f>
        <v>-44.2</v>
      </c>
    </row>
    <row r="5" spans="1:52">
      <c r="A5" s="94">
        <v>2</v>
      </c>
      <c r="B5" s="95">
        <v>517</v>
      </c>
      <c r="C5" s="96" t="s">
        <v>225</v>
      </c>
      <c r="D5" s="97" t="s">
        <v>11</v>
      </c>
      <c r="E5" s="98" t="s">
        <v>182</v>
      </c>
      <c r="F5" s="99">
        <v>30</v>
      </c>
      <c r="G5" s="114">
        <v>10</v>
      </c>
      <c r="H5" s="138">
        <f t="shared" ref="H5:H36" si="0">G5/F5</f>
        <v>0.333333333333333</v>
      </c>
      <c r="I5" s="114">
        <f t="shared" ref="I5:I14" si="1">G5*0.8</f>
        <v>8</v>
      </c>
      <c r="J5" s="109">
        <f t="shared" ref="J5:J14" si="2">(F5-G5)*-0.5</f>
        <v>-10</v>
      </c>
      <c r="K5" s="99">
        <v>15</v>
      </c>
      <c r="L5" s="114">
        <v>3</v>
      </c>
      <c r="M5" s="138">
        <f t="shared" ref="M5:M36" si="3">L5/K5</f>
        <v>0.2</v>
      </c>
      <c r="N5" s="114">
        <f t="shared" ref="N4:N9" si="4">L5*0.8</f>
        <v>2.4</v>
      </c>
      <c r="O5" s="109">
        <f t="shared" ref="O4:O9" si="5">(K5-L5)*-0.5</f>
        <v>-6</v>
      </c>
      <c r="P5" s="114">
        <v>40</v>
      </c>
      <c r="Q5" s="114">
        <v>93</v>
      </c>
      <c r="R5" s="138">
        <f t="shared" ref="R5:R36" si="6">Q5/P5</f>
        <v>2.325</v>
      </c>
      <c r="S5" s="114">
        <f>Q5*2</f>
        <v>186</v>
      </c>
      <c r="T5" s="114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14">
        <v>2</v>
      </c>
      <c r="AQ5" s="138">
        <f t="shared" ref="AQ5:AQ36" si="15">AP5/AO5</f>
        <v>0.2</v>
      </c>
      <c r="AR5" s="114">
        <f>AP5*0.5</f>
        <v>1</v>
      </c>
      <c r="AS5" s="109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226</v>
      </c>
      <c r="D6" s="97" t="s">
        <v>14</v>
      </c>
      <c r="E6" s="98" t="s">
        <v>182</v>
      </c>
      <c r="F6" s="99">
        <v>30</v>
      </c>
      <c r="G6" s="114">
        <v>9</v>
      </c>
      <c r="H6" s="138">
        <f t="shared" si="0"/>
        <v>0.3</v>
      </c>
      <c r="I6" s="114">
        <f t="shared" si="1"/>
        <v>7.2</v>
      </c>
      <c r="J6" s="109">
        <f t="shared" si="2"/>
        <v>-10.5</v>
      </c>
      <c r="K6" s="99">
        <v>15</v>
      </c>
      <c r="L6" s="114">
        <v>6</v>
      </c>
      <c r="M6" s="138">
        <f t="shared" si="3"/>
        <v>0.4</v>
      </c>
      <c r="N6" s="114">
        <f t="shared" si="4"/>
        <v>4.8</v>
      </c>
      <c r="O6" s="109">
        <f t="shared" si="5"/>
        <v>-4.5</v>
      </c>
      <c r="P6" s="114">
        <v>40</v>
      </c>
      <c r="Q6" s="114">
        <v>34</v>
      </c>
      <c r="R6" s="138">
        <f t="shared" si="6"/>
        <v>0.85</v>
      </c>
      <c r="S6" s="114">
        <f t="shared" ref="S6:S12" si="19">Q6*1</f>
        <v>34</v>
      </c>
      <c r="T6" s="109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14">
        <v>1</v>
      </c>
      <c r="AQ6" s="138">
        <f t="shared" si="15"/>
        <v>0.1</v>
      </c>
      <c r="AR6" s="114">
        <f>AP6*0.5</f>
        <v>0.5</v>
      </c>
      <c r="AS6" s="109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30</v>
      </c>
      <c r="G7" s="114">
        <v>17</v>
      </c>
      <c r="H7" s="138">
        <f t="shared" si="0"/>
        <v>0.566666666666667</v>
      </c>
      <c r="I7" s="114">
        <f t="shared" si="1"/>
        <v>13.6</v>
      </c>
      <c r="J7" s="109">
        <f t="shared" si="2"/>
        <v>-6.5</v>
      </c>
      <c r="K7" s="99">
        <v>15</v>
      </c>
      <c r="L7" s="114">
        <v>11</v>
      </c>
      <c r="M7" s="138">
        <f t="shared" si="3"/>
        <v>0.733333333333333</v>
      </c>
      <c r="N7" s="114">
        <f t="shared" si="4"/>
        <v>8.8</v>
      </c>
      <c r="O7" s="109">
        <f t="shared" si="5"/>
        <v>-2</v>
      </c>
      <c r="P7" s="114">
        <v>80</v>
      </c>
      <c r="Q7" s="114">
        <v>51</v>
      </c>
      <c r="R7" s="138">
        <f t="shared" si="6"/>
        <v>0.6375</v>
      </c>
      <c r="S7" s="114">
        <f t="shared" si="19"/>
        <v>51</v>
      </c>
      <c r="T7" s="109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14">
        <v>10</v>
      </c>
      <c r="AQ7" s="138">
        <f t="shared" si="15"/>
        <v>1</v>
      </c>
      <c r="AR7" s="114">
        <f>AP7*0.8</f>
        <v>8</v>
      </c>
      <c r="AS7" s="114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227</v>
      </c>
      <c r="D8" s="97" t="s">
        <v>11</v>
      </c>
      <c r="E8" s="98" t="s">
        <v>182</v>
      </c>
      <c r="F8" s="99">
        <v>30</v>
      </c>
      <c r="G8" s="114">
        <v>10</v>
      </c>
      <c r="H8" s="138">
        <f t="shared" si="0"/>
        <v>0.333333333333333</v>
      </c>
      <c r="I8" s="114">
        <f t="shared" si="1"/>
        <v>8</v>
      </c>
      <c r="J8" s="109">
        <f t="shared" si="2"/>
        <v>-10</v>
      </c>
      <c r="K8" s="99">
        <v>15</v>
      </c>
      <c r="L8" s="114">
        <v>4</v>
      </c>
      <c r="M8" s="138">
        <f t="shared" si="3"/>
        <v>0.266666666666667</v>
      </c>
      <c r="N8" s="114">
        <f t="shared" si="4"/>
        <v>3.2</v>
      </c>
      <c r="O8" s="109">
        <f t="shared" si="5"/>
        <v>-5.5</v>
      </c>
      <c r="P8" s="114">
        <v>30</v>
      </c>
      <c r="Q8" s="114">
        <v>9</v>
      </c>
      <c r="R8" s="138">
        <f t="shared" si="6"/>
        <v>0.3</v>
      </c>
      <c r="S8" s="114">
        <f t="shared" si="19"/>
        <v>9</v>
      </c>
      <c r="T8" s="109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14">
        <v>1</v>
      </c>
      <c r="AQ8" s="138">
        <f t="shared" si="15"/>
        <v>0.1</v>
      </c>
      <c r="AR8" s="114">
        <f t="shared" ref="AR8:AR43" si="21">AP8*0.5</f>
        <v>0.5</v>
      </c>
      <c r="AS8" s="109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228</v>
      </c>
      <c r="D9" s="97" t="s">
        <v>19</v>
      </c>
      <c r="E9" s="98" t="s">
        <v>183</v>
      </c>
      <c r="F9" s="99">
        <v>30</v>
      </c>
      <c r="G9" s="114">
        <v>26</v>
      </c>
      <c r="H9" s="138">
        <f t="shared" si="0"/>
        <v>0.866666666666667</v>
      </c>
      <c r="I9" s="114">
        <f t="shared" si="1"/>
        <v>20.8</v>
      </c>
      <c r="J9" s="109">
        <f t="shared" si="2"/>
        <v>-2</v>
      </c>
      <c r="K9" s="99">
        <v>15</v>
      </c>
      <c r="L9" s="114">
        <v>3</v>
      </c>
      <c r="M9" s="138">
        <f t="shared" si="3"/>
        <v>0.2</v>
      </c>
      <c r="N9" s="114">
        <f t="shared" si="4"/>
        <v>2.4</v>
      </c>
      <c r="O9" s="109">
        <f t="shared" si="5"/>
        <v>-6</v>
      </c>
      <c r="P9" s="114">
        <v>50</v>
      </c>
      <c r="Q9" s="114">
        <v>42</v>
      </c>
      <c r="R9" s="138">
        <f t="shared" si="6"/>
        <v>0.84</v>
      </c>
      <c r="S9" s="114">
        <f t="shared" si="19"/>
        <v>42</v>
      </c>
      <c r="T9" s="109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14">
        <v>1</v>
      </c>
      <c r="AQ9" s="138">
        <f t="shared" si="15"/>
        <v>0.1</v>
      </c>
      <c r="AR9" s="114">
        <f t="shared" si="21"/>
        <v>0.5</v>
      </c>
      <c r="AS9" s="109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229</v>
      </c>
      <c r="D10" s="97" t="s">
        <v>14</v>
      </c>
      <c r="E10" s="98" t="s">
        <v>183</v>
      </c>
      <c r="F10" s="99">
        <v>30</v>
      </c>
      <c r="G10" s="114">
        <v>16</v>
      </c>
      <c r="H10" s="138">
        <f t="shared" si="0"/>
        <v>0.533333333333333</v>
      </c>
      <c r="I10" s="114">
        <f t="shared" si="1"/>
        <v>12.8</v>
      </c>
      <c r="J10" s="109">
        <f t="shared" si="2"/>
        <v>-7</v>
      </c>
      <c r="K10" s="99">
        <v>15</v>
      </c>
      <c r="L10" s="114">
        <v>15</v>
      </c>
      <c r="M10" s="138">
        <f t="shared" si="3"/>
        <v>1</v>
      </c>
      <c r="N10" s="114">
        <f>L10*1.5</f>
        <v>22.5</v>
      </c>
      <c r="O10" s="114"/>
      <c r="P10" s="114">
        <v>50</v>
      </c>
      <c r="Q10" s="114">
        <v>33</v>
      </c>
      <c r="R10" s="138">
        <f t="shared" si="6"/>
        <v>0.66</v>
      </c>
      <c r="S10" s="114">
        <f t="shared" si="19"/>
        <v>33</v>
      </c>
      <c r="T10" s="109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14">
        <v>6</v>
      </c>
      <c r="AQ10" s="138">
        <f t="shared" si="15"/>
        <v>0.6</v>
      </c>
      <c r="AR10" s="114">
        <f t="shared" si="21"/>
        <v>3</v>
      </c>
      <c r="AS10" s="109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230</v>
      </c>
      <c r="D11" s="97" t="s">
        <v>22</v>
      </c>
      <c r="E11" s="98" t="s">
        <v>183</v>
      </c>
      <c r="F11" s="99">
        <v>30</v>
      </c>
      <c r="G11" s="114">
        <v>8</v>
      </c>
      <c r="H11" s="138">
        <f t="shared" si="0"/>
        <v>0.266666666666667</v>
      </c>
      <c r="I11" s="114">
        <f t="shared" si="1"/>
        <v>6.4</v>
      </c>
      <c r="J11" s="109">
        <f t="shared" si="2"/>
        <v>-11</v>
      </c>
      <c r="K11" s="99">
        <v>15</v>
      </c>
      <c r="L11" s="114">
        <v>3</v>
      </c>
      <c r="M11" s="138">
        <f t="shared" si="3"/>
        <v>0.2</v>
      </c>
      <c r="N11" s="114">
        <f>L11*0.8</f>
        <v>2.4</v>
      </c>
      <c r="O11" s="109">
        <f>(K11-L11)*-0.5</f>
        <v>-6</v>
      </c>
      <c r="P11" s="114">
        <v>50</v>
      </c>
      <c r="Q11" s="114">
        <v>28</v>
      </c>
      <c r="R11" s="138">
        <f t="shared" si="6"/>
        <v>0.56</v>
      </c>
      <c r="S11" s="114">
        <f t="shared" si="19"/>
        <v>28</v>
      </c>
      <c r="T11" s="109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14">
        <v>1</v>
      </c>
      <c r="AQ11" s="138">
        <f t="shared" si="15"/>
        <v>0.1</v>
      </c>
      <c r="AR11" s="114">
        <f t="shared" si="21"/>
        <v>0.5</v>
      </c>
      <c r="AS11" s="109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231</v>
      </c>
      <c r="D12" s="97" t="s">
        <v>24</v>
      </c>
      <c r="E12" s="98" t="s">
        <v>183</v>
      </c>
      <c r="F12" s="99">
        <v>30</v>
      </c>
      <c r="G12" s="114">
        <v>23</v>
      </c>
      <c r="H12" s="138">
        <f t="shared" si="0"/>
        <v>0.766666666666667</v>
      </c>
      <c r="I12" s="114">
        <f t="shared" si="1"/>
        <v>18.4</v>
      </c>
      <c r="J12" s="109">
        <f t="shared" si="2"/>
        <v>-3.5</v>
      </c>
      <c r="K12" s="99">
        <v>15</v>
      </c>
      <c r="L12" s="114">
        <v>16</v>
      </c>
      <c r="M12" s="138">
        <f t="shared" si="3"/>
        <v>1.06666666666667</v>
      </c>
      <c r="N12" s="114">
        <f>L12*1.5</f>
        <v>24</v>
      </c>
      <c r="O12" s="114"/>
      <c r="P12" s="114">
        <v>60</v>
      </c>
      <c r="Q12" s="114">
        <v>52</v>
      </c>
      <c r="R12" s="138">
        <f t="shared" si="6"/>
        <v>0.866666666666667</v>
      </c>
      <c r="S12" s="114">
        <f t="shared" si="19"/>
        <v>52</v>
      </c>
      <c r="T12" s="109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14">
        <v>1</v>
      </c>
      <c r="AQ12" s="138">
        <f t="shared" si="15"/>
        <v>0.1</v>
      </c>
      <c r="AR12" s="114">
        <f t="shared" si="21"/>
        <v>0.5</v>
      </c>
      <c r="AS12" s="109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232</v>
      </c>
      <c r="D13" s="97" t="s">
        <v>16</v>
      </c>
      <c r="E13" s="98" t="s">
        <v>183</v>
      </c>
      <c r="F13" s="99">
        <v>30</v>
      </c>
      <c r="G13" s="114">
        <v>3</v>
      </c>
      <c r="H13" s="138">
        <f t="shared" si="0"/>
        <v>0.1</v>
      </c>
      <c r="I13" s="114">
        <f t="shared" si="1"/>
        <v>2.4</v>
      </c>
      <c r="J13" s="109">
        <f t="shared" si="2"/>
        <v>-13.5</v>
      </c>
      <c r="K13" s="99">
        <v>15</v>
      </c>
      <c r="L13" s="114">
        <v>3</v>
      </c>
      <c r="M13" s="138">
        <f t="shared" si="3"/>
        <v>0.2</v>
      </c>
      <c r="N13" s="114">
        <f>L13*0.8</f>
        <v>2.4</v>
      </c>
      <c r="O13" s="109">
        <f>(K13-L13)*-0.5</f>
        <v>-6</v>
      </c>
      <c r="P13" s="114">
        <v>30</v>
      </c>
      <c r="Q13" s="114">
        <v>33</v>
      </c>
      <c r="R13" s="138">
        <f t="shared" si="6"/>
        <v>1.1</v>
      </c>
      <c r="S13" s="114">
        <f>Q13*2</f>
        <v>66</v>
      </c>
      <c r="T13" s="114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14">
        <v>0</v>
      </c>
      <c r="AQ13" s="138">
        <f t="shared" si="15"/>
        <v>0</v>
      </c>
      <c r="AR13" s="114">
        <f t="shared" si="21"/>
        <v>0</v>
      </c>
      <c r="AS13" s="109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233</v>
      </c>
      <c r="D14" s="97" t="s">
        <v>19</v>
      </c>
      <c r="E14" s="98" t="s">
        <v>183</v>
      </c>
      <c r="F14" s="99">
        <v>30</v>
      </c>
      <c r="G14" s="114">
        <v>4</v>
      </c>
      <c r="H14" s="138">
        <f t="shared" si="0"/>
        <v>0.133333333333333</v>
      </c>
      <c r="I14" s="114">
        <f t="shared" si="1"/>
        <v>3.2</v>
      </c>
      <c r="J14" s="109">
        <f t="shared" si="2"/>
        <v>-13</v>
      </c>
      <c r="K14" s="99">
        <v>15</v>
      </c>
      <c r="L14" s="114">
        <v>6</v>
      </c>
      <c r="M14" s="138">
        <f t="shared" si="3"/>
        <v>0.4</v>
      </c>
      <c r="N14" s="114">
        <f>L14*0.8</f>
        <v>4.8</v>
      </c>
      <c r="O14" s="109">
        <f>(K14-L14)*-0.5</f>
        <v>-4.5</v>
      </c>
      <c r="P14" s="114">
        <v>40</v>
      </c>
      <c r="Q14" s="114">
        <v>7</v>
      </c>
      <c r="R14" s="138">
        <f t="shared" si="6"/>
        <v>0.175</v>
      </c>
      <c r="S14" s="114">
        <f>Q14*1</f>
        <v>7</v>
      </c>
      <c r="T14" s="109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14">
        <v>2</v>
      </c>
      <c r="AQ14" s="138">
        <f t="shared" si="15"/>
        <v>0.2</v>
      </c>
      <c r="AR14" s="114">
        <f t="shared" si="21"/>
        <v>1</v>
      </c>
      <c r="AS14" s="109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234</v>
      </c>
      <c r="D15" s="97" t="s">
        <v>14</v>
      </c>
      <c r="E15" s="98" t="s">
        <v>184</v>
      </c>
      <c r="F15" s="99">
        <v>30</v>
      </c>
      <c r="G15" s="114">
        <v>30</v>
      </c>
      <c r="H15" s="138">
        <f t="shared" si="0"/>
        <v>1</v>
      </c>
      <c r="I15" s="114">
        <f>G15*1.5</f>
        <v>45</v>
      </c>
      <c r="J15" s="114"/>
      <c r="K15" s="99">
        <v>15</v>
      </c>
      <c r="L15" s="114">
        <v>8</v>
      </c>
      <c r="M15" s="138">
        <f t="shared" si="3"/>
        <v>0.533333333333333</v>
      </c>
      <c r="N15" s="114">
        <f>L15*0.8</f>
        <v>6.4</v>
      </c>
      <c r="O15" s="109">
        <f>(K15-L15)*-0.5</f>
        <v>-3.5</v>
      </c>
      <c r="P15" s="114">
        <v>50</v>
      </c>
      <c r="Q15" s="114">
        <v>35</v>
      </c>
      <c r="R15" s="138">
        <f t="shared" si="6"/>
        <v>0.7</v>
      </c>
      <c r="S15" s="114">
        <f>Q15*1</f>
        <v>35</v>
      </c>
      <c r="T15" s="109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14">
        <v>8</v>
      </c>
      <c r="AQ15" s="138">
        <f t="shared" si="15"/>
        <v>0.8</v>
      </c>
      <c r="AR15" s="114">
        <f t="shared" si="21"/>
        <v>4</v>
      </c>
      <c r="AS15" s="109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235</v>
      </c>
      <c r="D16" s="97" t="s">
        <v>24</v>
      </c>
      <c r="E16" s="98" t="s">
        <v>184</v>
      </c>
      <c r="F16" s="99">
        <v>30</v>
      </c>
      <c r="G16" s="114">
        <v>11</v>
      </c>
      <c r="H16" s="138">
        <f t="shared" si="0"/>
        <v>0.366666666666667</v>
      </c>
      <c r="I16" s="114">
        <f t="shared" ref="I16:I23" si="25">G16*0.8</f>
        <v>8.8</v>
      </c>
      <c r="J16" s="109">
        <f t="shared" ref="J16:J23" si="26">(F16-G16)*-0.5</f>
        <v>-9.5</v>
      </c>
      <c r="K16" s="99">
        <v>15</v>
      </c>
      <c r="L16" s="114">
        <v>16</v>
      </c>
      <c r="M16" s="138">
        <f t="shared" si="3"/>
        <v>1.06666666666667</v>
      </c>
      <c r="N16" s="114">
        <f>L16*1.5</f>
        <v>24</v>
      </c>
      <c r="O16" s="114"/>
      <c r="P16" s="114">
        <v>50</v>
      </c>
      <c r="Q16" s="114">
        <v>40</v>
      </c>
      <c r="R16" s="138">
        <f t="shared" si="6"/>
        <v>0.8</v>
      </c>
      <c r="S16" s="114">
        <f>Q16*1</f>
        <v>40</v>
      </c>
      <c r="T16" s="109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14">
        <v>2</v>
      </c>
      <c r="AQ16" s="138">
        <f t="shared" si="15"/>
        <v>0.2</v>
      </c>
      <c r="AR16" s="114">
        <f t="shared" si="21"/>
        <v>1</v>
      </c>
      <c r="AS16" s="109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236</v>
      </c>
      <c r="D17" s="97" t="s">
        <v>24</v>
      </c>
      <c r="E17" s="98" t="s">
        <v>184</v>
      </c>
      <c r="F17" s="99">
        <v>30</v>
      </c>
      <c r="G17" s="114">
        <v>2</v>
      </c>
      <c r="H17" s="138">
        <f t="shared" si="0"/>
        <v>0.0666666666666667</v>
      </c>
      <c r="I17" s="114">
        <f t="shared" si="25"/>
        <v>1.6</v>
      </c>
      <c r="J17" s="109">
        <f t="shared" si="26"/>
        <v>-14</v>
      </c>
      <c r="K17" s="99">
        <v>15</v>
      </c>
      <c r="L17" s="114">
        <v>8</v>
      </c>
      <c r="M17" s="138">
        <f t="shared" si="3"/>
        <v>0.533333333333333</v>
      </c>
      <c r="N17" s="114">
        <f t="shared" ref="N17:N26" si="27">L17*0.8</f>
        <v>6.4</v>
      </c>
      <c r="O17" s="109">
        <f t="shared" ref="O17:O26" si="28">(K17-L17)*-0.5</f>
        <v>-3.5</v>
      </c>
      <c r="P17" s="114">
        <v>60</v>
      </c>
      <c r="Q17" s="114">
        <v>46</v>
      </c>
      <c r="R17" s="138">
        <f t="shared" si="6"/>
        <v>0.766666666666667</v>
      </c>
      <c r="S17" s="114">
        <f>Q17*1</f>
        <v>46</v>
      </c>
      <c r="T17" s="109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14">
        <v>0</v>
      </c>
      <c r="AQ17" s="138">
        <f t="shared" si="15"/>
        <v>0</v>
      </c>
      <c r="AR17" s="114">
        <f t="shared" si="21"/>
        <v>0</v>
      </c>
      <c r="AS17" s="109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237</v>
      </c>
      <c r="D18" s="97" t="s">
        <v>31</v>
      </c>
      <c r="E18" s="98" t="s">
        <v>184</v>
      </c>
      <c r="F18" s="99">
        <v>30</v>
      </c>
      <c r="G18" s="114">
        <v>15</v>
      </c>
      <c r="H18" s="138">
        <f t="shared" si="0"/>
        <v>0.5</v>
      </c>
      <c r="I18" s="114">
        <f t="shared" si="25"/>
        <v>12</v>
      </c>
      <c r="J18" s="109">
        <f t="shared" si="26"/>
        <v>-7.5</v>
      </c>
      <c r="K18" s="99">
        <v>15</v>
      </c>
      <c r="L18" s="114">
        <v>11</v>
      </c>
      <c r="M18" s="138">
        <f t="shared" si="3"/>
        <v>0.733333333333333</v>
      </c>
      <c r="N18" s="114">
        <f t="shared" si="27"/>
        <v>8.8</v>
      </c>
      <c r="O18" s="109">
        <f t="shared" si="28"/>
        <v>-2</v>
      </c>
      <c r="P18" s="114">
        <v>50</v>
      </c>
      <c r="Q18" s="114">
        <v>39</v>
      </c>
      <c r="R18" s="138">
        <f t="shared" si="6"/>
        <v>0.78</v>
      </c>
      <c r="S18" s="114">
        <f>Q18*1</f>
        <v>39</v>
      </c>
      <c r="T18" s="109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14">
        <v>1</v>
      </c>
      <c r="AQ18" s="138">
        <f t="shared" si="15"/>
        <v>0.1</v>
      </c>
      <c r="AR18" s="114">
        <f t="shared" si="21"/>
        <v>0.5</v>
      </c>
      <c r="AS18" s="109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238</v>
      </c>
      <c r="D19" s="97" t="s">
        <v>16</v>
      </c>
      <c r="E19" s="98" t="s">
        <v>184</v>
      </c>
      <c r="F19" s="99">
        <v>30</v>
      </c>
      <c r="G19" s="114">
        <v>7</v>
      </c>
      <c r="H19" s="138">
        <f t="shared" si="0"/>
        <v>0.233333333333333</v>
      </c>
      <c r="I19" s="114">
        <f t="shared" si="25"/>
        <v>5.6</v>
      </c>
      <c r="J19" s="109">
        <f t="shared" si="26"/>
        <v>-11.5</v>
      </c>
      <c r="K19" s="99">
        <v>15</v>
      </c>
      <c r="L19" s="114">
        <v>5</v>
      </c>
      <c r="M19" s="138">
        <f t="shared" si="3"/>
        <v>0.333333333333333</v>
      </c>
      <c r="N19" s="114">
        <f t="shared" si="27"/>
        <v>4</v>
      </c>
      <c r="O19" s="109">
        <f t="shared" si="28"/>
        <v>-5</v>
      </c>
      <c r="P19" s="114">
        <v>40</v>
      </c>
      <c r="Q19" s="114">
        <v>45</v>
      </c>
      <c r="R19" s="138">
        <f t="shared" si="6"/>
        <v>1.125</v>
      </c>
      <c r="S19" s="114">
        <f>Q19*2</f>
        <v>90</v>
      </c>
      <c r="T19" s="114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14">
        <v>3</v>
      </c>
      <c r="AQ19" s="138">
        <f t="shared" si="15"/>
        <v>0.3</v>
      </c>
      <c r="AR19" s="114">
        <f t="shared" si="21"/>
        <v>1.5</v>
      </c>
      <c r="AS19" s="109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239</v>
      </c>
      <c r="D20" s="97" t="s">
        <v>22</v>
      </c>
      <c r="E20" s="98" t="s">
        <v>184</v>
      </c>
      <c r="F20" s="99">
        <v>30</v>
      </c>
      <c r="G20" s="114">
        <v>3</v>
      </c>
      <c r="H20" s="138">
        <f t="shared" si="0"/>
        <v>0.1</v>
      </c>
      <c r="I20" s="114">
        <f t="shared" si="25"/>
        <v>2.4</v>
      </c>
      <c r="J20" s="109">
        <f t="shared" si="26"/>
        <v>-13.5</v>
      </c>
      <c r="K20" s="99">
        <v>15</v>
      </c>
      <c r="L20" s="114">
        <v>5</v>
      </c>
      <c r="M20" s="138">
        <f t="shared" si="3"/>
        <v>0.333333333333333</v>
      </c>
      <c r="N20" s="114">
        <f t="shared" si="27"/>
        <v>4</v>
      </c>
      <c r="O20" s="109">
        <f t="shared" si="28"/>
        <v>-5</v>
      </c>
      <c r="P20" s="114">
        <v>30</v>
      </c>
      <c r="Q20" s="114">
        <v>6</v>
      </c>
      <c r="R20" s="138">
        <f t="shared" si="6"/>
        <v>0.2</v>
      </c>
      <c r="S20" s="114">
        <f>Q20*1</f>
        <v>6</v>
      </c>
      <c r="T20" s="109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14">
        <v>1</v>
      </c>
      <c r="AQ20" s="138">
        <f t="shared" si="15"/>
        <v>0.1</v>
      </c>
      <c r="AR20" s="114">
        <f t="shared" si="21"/>
        <v>0.5</v>
      </c>
      <c r="AS20" s="109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240</v>
      </c>
      <c r="D21" s="97" t="s">
        <v>11</v>
      </c>
      <c r="E21" s="98" t="s">
        <v>184</v>
      </c>
      <c r="F21" s="99">
        <v>30</v>
      </c>
      <c r="G21" s="114">
        <v>4</v>
      </c>
      <c r="H21" s="138">
        <f t="shared" si="0"/>
        <v>0.133333333333333</v>
      </c>
      <c r="I21" s="114">
        <f t="shared" si="25"/>
        <v>3.2</v>
      </c>
      <c r="J21" s="109">
        <f t="shared" si="26"/>
        <v>-13</v>
      </c>
      <c r="K21" s="99">
        <v>15</v>
      </c>
      <c r="L21" s="114">
        <v>3</v>
      </c>
      <c r="M21" s="138">
        <f t="shared" si="3"/>
        <v>0.2</v>
      </c>
      <c r="N21" s="114">
        <f t="shared" si="27"/>
        <v>2.4</v>
      </c>
      <c r="O21" s="109">
        <f t="shared" si="28"/>
        <v>-6</v>
      </c>
      <c r="P21" s="114">
        <v>30</v>
      </c>
      <c r="Q21" s="114">
        <v>28</v>
      </c>
      <c r="R21" s="138">
        <f t="shared" si="6"/>
        <v>0.933333333333333</v>
      </c>
      <c r="S21" s="114">
        <f>Q21*1</f>
        <v>28</v>
      </c>
      <c r="T21" s="109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14">
        <v>0</v>
      </c>
      <c r="AQ21" s="138">
        <f t="shared" si="15"/>
        <v>0</v>
      </c>
      <c r="AR21" s="114">
        <f t="shared" si="21"/>
        <v>0</v>
      </c>
      <c r="AS21" s="109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241</v>
      </c>
      <c r="D22" s="97" t="s">
        <v>14</v>
      </c>
      <c r="E22" s="98" t="s">
        <v>184</v>
      </c>
      <c r="F22" s="99">
        <v>30</v>
      </c>
      <c r="G22" s="114">
        <v>15</v>
      </c>
      <c r="H22" s="138">
        <f t="shared" si="0"/>
        <v>0.5</v>
      </c>
      <c r="I22" s="114">
        <f t="shared" si="25"/>
        <v>12</v>
      </c>
      <c r="J22" s="109">
        <f t="shared" si="26"/>
        <v>-7.5</v>
      </c>
      <c r="K22" s="99">
        <v>15</v>
      </c>
      <c r="L22" s="114">
        <v>9</v>
      </c>
      <c r="M22" s="138">
        <f t="shared" si="3"/>
        <v>0.6</v>
      </c>
      <c r="N22" s="114">
        <f t="shared" si="27"/>
        <v>7.2</v>
      </c>
      <c r="O22" s="109">
        <f t="shared" si="28"/>
        <v>-3</v>
      </c>
      <c r="P22" s="114">
        <v>30</v>
      </c>
      <c r="Q22" s="114">
        <v>13</v>
      </c>
      <c r="R22" s="138">
        <f t="shared" si="6"/>
        <v>0.433333333333333</v>
      </c>
      <c r="S22" s="114">
        <f>Q22*1</f>
        <v>13</v>
      </c>
      <c r="T22" s="109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14">
        <v>0</v>
      </c>
      <c r="AQ22" s="138">
        <f t="shared" si="15"/>
        <v>0</v>
      </c>
      <c r="AR22" s="114">
        <f t="shared" si="21"/>
        <v>0</v>
      </c>
      <c r="AS22" s="109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242</v>
      </c>
      <c r="D23" s="97" t="s">
        <v>31</v>
      </c>
      <c r="E23" s="98" t="s">
        <v>181</v>
      </c>
      <c r="F23" s="99">
        <v>30</v>
      </c>
      <c r="G23" s="114">
        <v>18</v>
      </c>
      <c r="H23" s="138">
        <f t="shared" si="0"/>
        <v>0.6</v>
      </c>
      <c r="I23" s="114">
        <f t="shared" si="25"/>
        <v>14.4</v>
      </c>
      <c r="J23" s="109">
        <f t="shared" si="26"/>
        <v>-6</v>
      </c>
      <c r="K23" s="99">
        <v>15</v>
      </c>
      <c r="L23" s="114">
        <v>12</v>
      </c>
      <c r="M23" s="138">
        <f t="shared" si="3"/>
        <v>0.8</v>
      </c>
      <c r="N23" s="114">
        <f t="shared" si="27"/>
        <v>9.6</v>
      </c>
      <c r="O23" s="109">
        <f t="shared" si="28"/>
        <v>-1.5</v>
      </c>
      <c r="P23" s="114">
        <v>50</v>
      </c>
      <c r="Q23" s="114">
        <v>54</v>
      </c>
      <c r="R23" s="138">
        <f t="shared" si="6"/>
        <v>1.08</v>
      </c>
      <c r="S23" s="114">
        <f>Q23*2</f>
        <v>108</v>
      </c>
      <c r="T23" s="114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14">
        <v>0</v>
      </c>
      <c r="AQ23" s="138">
        <f t="shared" si="15"/>
        <v>0</v>
      </c>
      <c r="AR23" s="114">
        <f t="shared" si="21"/>
        <v>0</v>
      </c>
      <c r="AS23" s="109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243</v>
      </c>
      <c r="D24" s="97" t="s">
        <v>31</v>
      </c>
      <c r="E24" s="98" t="s">
        <v>181</v>
      </c>
      <c r="F24" s="99">
        <v>30</v>
      </c>
      <c r="G24" s="114">
        <v>69</v>
      </c>
      <c r="H24" s="138">
        <f t="shared" si="0"/>
        <v>2.3</v>
      </c>
      <c r="I24" s="114">
        <f>G24*1.5</f>
        <v>103.5</v>
      </c>
      <c r="J24" s="114"/>
      <c r="K24" s="99">
        <v>15</v>
      </c>
      <c r="L24" s="114">
        <v>3</v>
      </c>
      <c r="M24" s="138">
        <f t="shared" si="3"/>
        <v>0.2</v>
      </c>
      <c r="N24" s="114">
        <f t="shared" si="27"/>
        <v>2.4</v>
      </c>
      <c r="O24" s="109">
        <f t="shared" si="28"/>
        <v>-6</v>
      </c>
      <c r="P24" s="114">
        <v>40</v>
      </c>
      <c r="Q24" s="114">
        <v>19</v>
      </c>
      <c r="R24" s="138">
        <f t="shared" si="6"/>
        <v>0.475</v>
      </c>
      <c r="S24" s="114">
        <f>Q24*1</f>
        <v>19</v>
      </c>
      <c r="T24" s="109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14">
        <v>2</v>
      </c>
      <c r="AQ24" s="138">
        <f t="shared" si="15"/>
        <v>0.2</v>
      </c>
      <c r="AR24" s="114">
        <f t="shared" si="21"/>
        <v>1</v>
      </c>
      <c r="AS24" s="109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244</v>
      </c>
      <c r="D25" s="97" t="s">
        <v>14</v>
      </c>
      <c r="E25" s="98" t="s">
        <v>181</v>
      </c>
      <c r="F25" s="99">
        <v>30</v>
      </c>
      <c r="G25" s="114">
        <v>9</v>
      </c>
      <c r="H25" s="138">
        <f t="shared" si="0"/>
        <v>0.3</v>
      </c>
      <c r="I25" s="114">
        <f t="shared" ref="I25:I31" si="31">G25*0.8</f>
        <v>7.2</v>
      </c>
      <c r="J25" s="109">
        <f t="shared" ref="J25:J31" si="32">(F25-G25)*-0.5</f>
        <v>-10.5</v>
      </c>
      <c r="K25" s="99">
        <v>15</v>
      </c>
      <c r="L25" s="114">
        <v>11</v>
      </c>
      <c r="M25" s="138">
        <f t="shared" si="3"/>
        <v>0.733333333333333</v>
      </c>
      <c r="N25" s="114">
        <f t="shared" si="27"/>
        <v>8.8</v>
      </c>
      <c r="O25" s="109">
        <f t="shared" si="28"/>
        <v>-2</v>
      </c>
      <c r="P25" s="114">
        <v>40</v>
      </c>
      <c r="Q25" s="114">
        <v>5</v>
      </c>
      <c r="R25" s="138">
        <f t="shared" si="6"/>
        <v>0.125</v>
      </c>
      <c r="S25" s="114">
        <f>Q25*1</f>
        <v>5</v>
      </c>
      <c r="T25" s="109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14">
        <v>0</v>
      </c>
      <c r="AQ25" s="138">
        <f t="shared" si="15"/>
        <v>0</v>
      </c>
      <c r="AR25" s="114">
        <f t="shared" si="21"/>
        <v>0</v>
      </c>
      <c r="AS25" s="109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245</v>
      </c>
      <c r="D26" s="97" t="s">
        <v>14</v>
      </c>
      <c r="E26" s="98" t="s">
        <v>181</v>
      </c>
      <c r="F26" s="99">
        <v>30</v>
      </c>
      <c r="G26" s="114">
        <v>27</v>
      </c>
      <c r="H26" s="138">
        <f t="shared" si="0"/>
        <v>0.9</v>
      </c>
      <c r="I26" s="114">
        <f t="shared" si="31"/>
        <v>21.6</v>
      </c>
      <c r="J26" s="109">
        <f t="shared" si="32"/>
        <v>-1.5</v>
      </c>
      <c r="K26" s="99">
        <v>15</v>
      </c>
      <c r="L26" s="114">
        <v>6</v>
      </c>
      <c r="M26" s="138">
        <f t="shared" si="3"/>
        <v>0.4</v>
      </c>
      <c r="N26" s="114">
        <f t="shared" si="27"/>
        <v>4.8</v>
      </c>
      <c r="O26" s="109">
        <f t="shared" si="28"/>
        <v>-4.5</v>
      </c>
      <c r="P26" s="114">
        <v>50</v>
      </c>
      <c r="Q26" s="114">
        <v>23</v>
      </c>
      <c r="R26" s="138">
        <f t="shared" si="6"/>
        <v>0.46</v>
      </c>
      <c r="S26" s="114">
        <f>Q26*1</f>
        <v>23</v>
      </c>
      <c r="T26" s="109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14">
        <v>0</v>
      </c>
      <c r="AQ26" s="138">
        <f t="shared" si="15"/>
        <v>0</v>
      </c>
      <c r="AR26" s="114">
        <f t="shared" si="21"/>
        <v>0</v>
      </c>
      <c r="AS26" s="109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246</v>
      </c>
      <c r="D27" s="97" t="s">
        <v>11</v>
      </c>
      <c r="E27" s="98" t="s">
        <v>181</v>
      </c>
      <c r="F27" s="99">
        <v>30</v>
      </c>
      <c r="G27" s="114">
        <v>14</v>
      </c>
      <c r="H27" s="138">
        <f t="shared" si="0"/>
        <v>0.466666666666667</v>
      </c>
      <c r="I27" s="114">
        <f t="shared" si="31"/>
        <v>11.2</v>
      </c>
      <c r="J27" s="109">
        <f t="shared" si="32"/>
        <v>-8</v>
      </c>
      <c r="K27" s="99">
        <v>15</v>
      </c>
      <c r="L27" s="114">
        <v>24</v>
      </c>
      <c r="M27" s="138">
        <f t="shared" si="3"/>
        <v>1.6</v>
      </c>
      <c r="N27" s="114">
        <f>L27*1.5</f>
        <v>36</v>
      </c>
      <c r="O27" s="114"/>
      <c r="P27" s="114">
        <v>50</v>
      </c>
      <c r="Q27" s="114">
        <v>57</v>
      </c>
      <c r="R27" s="138">
        <f t="shared" si="6"/>
        <v>1.14</v>
      </c>
      <c r="S27" s="114">
        <f>Q27*2</f>
        <v>114</v>
      </c>
      <c r="T27" s="114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14">
        <v>1</v>
      </c>
      <c r="AQ27" s="138">
        <f t="shared" si="15"/>
        <v>0.1</v>
      </c>
      <c r="AR27" s="114">
        <f t="shared" si="21"/>
        <v>0.5</v>
      </c>
      <c r="AS27" s="109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247</v>
      </c>
      <c r="D28" s="97" t="s">
        <v>14</v>
      </c>
      <c r="E28" s="98" t="s">
        <v>181</v>
      </c>
      <c r="F28" s="99">
        <v>30</v>
      </c>
      <c r="G28" s="114">
        <v>16</v>
      </c>
      <c r="H28" s="138">
        <f t="shared" si="0"/>
        <v>0.533333333333333</v>
      </c>
      <c r="I28" s="114">
        <f t="shared" si="31"/>
        <v>12.8</v>
      </c>
      <c r="J28" s="109">
        <f t="shared" si="32"/>
        <v>-7</v>
      </c>
      <c r="K28" s="99">
        <v>15</v>
      </c>
      <c r="L28" s="114">
        <v>19</v>
      </c>
      <c r="M28" s="138">
        <f t="shared" si="3"/>
        <v>1.26666666666667</v>
      </c>
      <c r="N28" s="114">
        <f>L28*1.5</f>
        <v>28.5</v>
      </c>
      <c r="O28" s="114"/>
      <c r="P28" s="114">
        <v>50</v>
      </c>
      <c r="Q28" s="114">
        <v>50</v>
      </c>
      <c r="R28" s="138">
        <f t="shared" si="6"/>
        <v>1</v>
      </c>
      <c r="S28" s="114">
        <f>Q28*2</f>
        <v>100</v>
      </c>
      <c r="T28" s="114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14">
        <v>4</v>
      </c>
      <c r="AQ28" s="138">
        <f t="shared" si="15"/>
        <v>0.4</v>
      </c>
      <c r="AR28" s="114">
        <f t="shared" si="21"/>
        <v>2</v>
      </c>
      <c r="AS28" s="109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248</v>
      </c>
      <c r="D29" s="97" t="s">
        <v>24</v>
      </c>
      <c r="E29" s="98" t="s">
        <v>181</v>
      </c>
      <c r="F29" s="99">
        <v>30</v>
      </c>
      <c r="G29" s="114">
        <v>21</v>
      </c>
      <c r="H29" s="138">
        <f t="shared" si="0"/>
        <v>0.7</v>
      </c>
      <c r="I29" s="114">
        <f t="shared" si="31"/>
        <v>16.8</v>
      </c>
      <c r="J29" s="109">
        <f t="shared" si="32"/>
        <v>-4.5</v>
      </c>
      <c r="K29" s="99">
        <v>15</v>
      </c>
      <c r="L29" s="114">
        <v>18</v>
      </c>
      <c r="M29" s="138">
        <f t="shared" si="3"/>
        <v>1.2</v>
      </c>
      <c r="N29" s="114">
        <f>L29*1.5</f>
        <v>27</v>
      </c>
      <c r="O29" s="114"/>
      <c r="P29" s="114">
        <v>50</v>
      </c>
      <c r="Q29" s="114">
        <v>30</v>
      </c>
      <c r="R29" s="138">
        <f t="shared" si="6"/>
        <v>0.6</v>
      </c>
      <c r="S29" s="114">
        <f>Q29*1</f>
        <v>30</v>
      </c>
      <c r="T29" s="109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14">
        <v>1</v>
      </c>
      <c r="AQ29" s="138">
        <f t="shared" si="15"/>
        <v>0.1</v>
      </c>
      <c r="AR29" s="114">
        <f t="shared" si="21"/>
        <v>0.5</v>
      </c>
      <c r="AS29" s="109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249</v>
      </c>
      <c r="D30" s="97" t="s">
        <v>24</v>
      </c>
      <c r="E30" s="98" t="s">
        <v>181</v>
      </c>
      <c r="F30" s="99">
        <v>30</v>
      </c>
      <c r="G30" s="114">
        <v>13</v>
      </c>
      <c r="H30" s="138">
        <f t="shared" si="0"/>
        <v>0.433333333333333</v>
      </c>
      <c r="I30" s="114">
        <f t="shared" si="31"/>
        <v>10.4</v>
      </c>
      <c r="J30" s="109">
        <f t="shared" si="32"/>
        <v>-8.5</v>
      </c>
      <c r="K30" s="99">
        <v>15</v>
      </c>
      <c r="L30" s="114">
        <v>22</v>
      </c>
      <c r="M30" s="138">
        <f t="shared" si="3"/>
        <v>1.46666666666667</v>
      </c>
      <c r="N30" s="114">
        <f>L30*1.5</f>
        <v>33</v>
      </c>
      <c r="O30" s="114"/>
      <c r="P30" s="114">
        <v>50</v>
      </c>
      <c r="Q30" s="114">
        <v>40</v>
      </c>
      <c r="R30" s="138">
        <f t="shared" si="6"/>
        <v>0.8</v>
      </c>
      <c r="S30" s="114">
        <f>Q30*1</f>
        <v>40</v>
      </c>
      <c r="T30" s="109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14">
        <v>4</v>
      </c>
      <c r="AQ30" s="138">
        <f t="shared" si="15"/>
        <v>0.4</v>
      </c>
      <c r="AR30" s="114">
        <f t="shared" si="21"/>
        <v>2</v>
      </c>
      <c r="AS30" s="109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250</v>
      </c>
      <c r="D31" s="97" t="s">
        <v>14</v>
      </c>
      <c r="E31" s="98" t="s">
        <v>181</v>
      </c>
      <c r="F31" s="99">
        <v>30</v>
      </c>
      <c r="G31" s="114">
        <v>6</v>
      </c>
      <c r="H31" s="138">
        <f t="shared" si="0"/>
        <v>0.2</v>
      </c>
      <c r="I31" s="114">
        <f t="shared" si="31"/>
        <v>4.8</v>
      </c>
      <c r="J31" s="109">
        <f t="shared" si="32"/>
        <v>-12</v>
      </c>
      <c r="K31" s="99">
        <v>15</v>
      </c>
      <c r="L31" s="114">
        <v>6</v>
      </c>
      <c r="M31" s="138">
        <f t="shared" si="3"/>
        <v>0.4</v>
      </c>
      <c r="N31" s="114">
        <f>L31*0.8</f>
        <v>4.8</v>
      </c>
      <c r="O31" s="109">
        <f>(K31-L31)*-0.5</f>
        <v>-4.5</v>
      </c>
      <c r="P31" s="114">
        <v>50</v>
      </c>
      <c r="Q31" s="114">
        <v>41</v>
      </c>
      <c r="R31" s="138">
        <f t="shared" si="6"/>
        <v>0.82</v>
      </c>
      <c r="S31" s="114">
        <f>Q31*1</f>
        <v>41</v>
      </c>
      <c r="T31" s="109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14">
        <v>1</v>
      </c>
      <c r="AQ31" s="138">
        <f t="shared" si="15"/>
        <v>0.1</v>
      </c>
      <c r="AR31" s="114">
        <f t="shared" si="21"/>
        <v>0.5</v>
      </c>
      <c r="AS31" s="109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251</v>
      </c>
      <c r="D32" s="97" t="s">
        <v>22</v>
      </c>
      <c r="E32" s="98" t="s">
        <v>181</v>
      </c>
      <c r="F32" s="99">
        <v>30</v>
      </c>
      <c r="G32" s="114">
        <v>32</v>
      </c>
      <c r="H32" s="138">
        <f t="shared" si="0"/>
        <v>1.06666666666667</v>
      </c>
      <c r="I32" s="114">
        <f>G32*1.5</f>
        <v>48</v>
      </c>
      <c r="J32" s="114"/>
      <c r="K32" s="99">
        <v>15</v>
      </c>
      <c r="L32" s="114">
        <v>52</v>
      </c>
      <c r="M32" s="138">
        <f t="shared" si="3"/>
        <v>3.46666666666667</v>
      </c>
      <c r="N32" s="114">
        <f>L32*1.5</f>
        <v>78</v>
      </c>
      <c r="O32" s="114"/>
      <c r="P32" s="114">
        <v>50</v>
      </c>
      <c r="Q32" s="114">
        <v>71</v>
      </c>
      <c r="R32" s="138">
        <f t="shared" si="6"/>
        <v>1.42</v>
      </c>
      <c r="S32" s="114">
        <f>Q32*2</f>
        <v>142</v>
      </c>
      <c r="T32" s="114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14">
        <v>8</v>
      </c>
      <c r="AQ32" s="138">
        <f t="shared" si="15"/>
        <v>0.8</v>
      </c>
      <c r="AR32" s="114">
        <f t="shared" si="21"/>
        <v>4</v>
      </c>
      <c r="AS32" s="109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252</v>
      </c>
      <c r="D33" s="97" t="s">
        <v>24</v>
      </c>
      <c r="E33" s="98" t="s">
        <v>181</v>
      </c>
      <c r="F33" s="99">
        <v>30</v>
      </c>
      <c r="G33" s="114">
        <v>25</v>
      </c>
      <c r="H33" s="138">
        <f t="shared" si="0"/>
        <v>0.833333333333333</v>
      </c>
      <c r="I33" s="114">
        <f t="shared" ref="I33:I43" si="37">G33*0.8</f>
        <v>20</v>
      </c>
      <c r="J33" s="109">
        <f t="shared" ref="J33:J43" si="38">(F33-G33)*-0.5</f>
        <v>-2.5</v>
      </c>
      <c r="K33" s="99">
        <v>15</v>
      </c>
      <c r="L33" s="114">
        <v>9</v>
      </c>
      <c r="M33" s="138">
        <f t="shared" si="3"/>
        <v>0.6</v>
      </c>
      <c r="N33" s="114">
        <f>L33*0.8</f>
        <v>7.2</v>
      </c>
      <c r="O33" s="109">
        <f>(K33-L33)*-0.5</f>
        <v>-3</v>
      </c>
      <c r="P33" s="114">
        <v>50</v>
      </c>
      <c r="Q33" s="114">
        <v>34</v>
      </c>
      <c r="R33" s="138">
        <f t="shared" si="6"/>
        <v>0.68</v>
      </c>
      <c r="S33" s="114">
        <f>Q33*1</f>
        <v>34</v>
      </c>
      <c r="T33" s="109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14">
        <v>1</v>
      </c>
      <c r="AQ33" s="138">
        <f t="shared" si="15"/>
        <v>0.1</v>
      </c>
      <c r="AR33" s="114">
        <f t="shared" si="21"/>
        <v>0.5</v>
      </c>
      <c r="AS33" s="109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253</v>
      </c>
      <c r="D34" s="97" t="s">
        <v>11</v>
      </c>
      <c r="E34" s="98" t="s">
        <v>181</v>
      </c>
      <c r="F34" s="99">
        <v>30</v>
      </c>
      <c r="G34" s="114">
        <v>16</v>
      </c>
      <c r="H34" s="138">
        <f t="shared" si="0"/>
        <v>0.533333333333333</v>
      </c>
      <c r="I34" s="114">
        <f t="shared" si="37"/>
        <v>12.8</v>
      </c>
      <c r="J34" s="109">
        <f t="shared" si="38"/>
        <v>-7</v>
      </c>
      <c r="K34" s="99">
        <v>15</v>
      </c>
      <c r="L34" s="114">
        <v>10</v>
      </c>
      <c r="M34" s="138">
        <f t="shared" si="3"/>
        <v>0.666666666666667</v>
      </c>
      <c r="N34" s="114">
        <f>L34*0.8</f>
        <v>8</v>
      </c>
      <c r="O34" s="109">
        <f>(K34-L34)*-0.5</f>
        <v>-2.5</v>
      </c>
      <c r="P34" s="114">
        <v>50</v>
      </c>
      <c r="Q34" s="114">
        <v>33</v>
      </c>
      <c r="R34" s="138">
        <f t="shared" si="6"/>
        <v>0.66</v>
      </c>
      <c r="S34" s="114">
        <f>Q34*1</f>
        <v>33</v>
      </c>
      <c r="T34" s="109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14">
        <v>4</v>
      </c>
      <c r="AQ34" s="138">
        <f t="shared" si="15"/>
        <v>0.4</v>
      </c>
      <c r="AR34" s="114">
        <f t="shared" si="21"/>
        <v>2</v>
      </c>
      <c r="AS34" s="109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254</v>
      </c>
      <c r="D35" s="97" t="s">
        <v>11</v>
      </c>
      <c r="E35" s="98" t="s">
        <v>181</v>
      </c>
      <c r="F35" s="99">
        <v>30</v>
      </c>
      <c r="G35" s="114">
        <v>10</v>
      </c>
      <c r="H35" s="138">
        <f t="shared" si="0"/>
        <v>0.333333333333333</v>
      </c>
      <c r="I35" s="114">
        <f t="shared" si="37"/>
        <v>8</v>
      </c>
      <c r="J35" s="109">
        <f t="shared" si="38"/>
        <v>-10</v>
      </c>
      <c r="K35" s="99">
        <v>15</v>
      </c>
      <c r="L35" s="114">
        <v>9</v>
      </c>
      <c r="M35" s="138">
        <f t="shared" si="3"/>
        <v>0.6</v>
      </c>
      <c r="N35" s="114">
        <f>L35*0.8</f>
        <v>7.2</v>
      </c>
      <c r="O35" s="109">
        <f>(K35-L35)*-0.5</f>
        <v>-3</v>
      </c>
      <c r="P35" s="114">
        <v>50</v>
      </c>
      <c r="Q35" s="114">
        <v>23</v>
      </c>
      <c r="R35" s="138">
        <f t="shared" si="6"/>
        <v>0.46</v>
      </c>
      <c r="S35" s="114">
        <f>Q35*1</f>
        <v>23</v>
      </c>
      <c r="T35" s="109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14">
        <v>4</v>
      </c>
      <c r="AQ35" s="138">
        <f t="shared" si="15"/>
        <v>0.4</v>
      </c>
      <c r="AR35" s="114">
        <f t="shared" si="21"/>
        <v>2</v>
      </c>
      <c r="AS35" s="109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224</v>
      </c>
      <c r="D36" s="97" t="s">
        <v>11</v>
      </c>
      <c r="E36" s="98" t="s">
        <v>181</v>
      </c>
      <c r="F36" s="99">
        <v>30</v>
      </c>
      <c r="G36" s="114">
        <v>23</v>
      </c>
      <c r="H36" s="138">
        <f t="shared" si="0"/>
        <v>0.766666666666667</v>
      </c>
      <c r="I36" s="114">
        <f t="shared" si="37"/>
        <v>18.4</v>
      </c>
      <c r="J36" s="109">
        <f t="shared" si="38"/>
        <v>-3.5</v>
      </c>
      <c r="K36" s="99">
        <v>15</v>
      </c>
      <c r="L36" s="114">
        <v>8</v>
      </c>
      <c r="M36" s="138">
        <f t="shared" si="3"/>
        <v>0.533333333333333</v>
      </c>
      <c r="N36" s="114">
        <f>L36*0.8</f>
        <v>6.4</v>
      </c>
      <c r="O36" s="109">
        <f>(K36-L36)*-0.5</f>
        <v>-3.5</v>
      </c>
      <c r="P36" s="114">
        <v>40</v>
      </c>
      <c r="Q36" s="114">
        <v>21</v>
      </c>
      <c r="R36" s="138">
        <f t="shared" si="6"/>
        <v>0.525</v>
      </c>
      <c r="S36" s="114">
        <f>Q36*1</f>
        <v>21</v>
      </c>
      <c r="T36" s="109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14">
        <v>0</v>
      </c>
      <c r="AQ36" s="138">
        <f t="shared" si="15"/>
        <v>0</v>
      </c>
      <c r="AR36" s="114">
        <f t="shared" si="21"/>
        <v>0</v>
      </c>
      <c r="AS36" s="109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181</v>
      </c>
      <c r="F37" s="99">
        <v>30</v>
      </c>
      <c r="G37" s="114">
        <v>22</v>
      </c>
      <c r="H37" s="138">
        <f t="shared" ref="H37:H68" si="41">G37/F37</f>
        <v>0.733333333333333</v>
      </c>
      <c r="I37" s="114">
        <f t="shared" si="37"/>
        <v>17.6</v>
      </c>
      <c r="J37" s="109">
        <f t="shared" si="38"/>
        <v>-4</v>
      </c>
      <c r="K37" s="99">
        <v>15</v>
      </c>
      <c r="L37" s="114">
        <v>19</v>
      </c>
      <c r="M37" s="138">
        <f t="shared" ref="M37:M68" si="42">L37/K37</f>
        <v>1.26666666666667</v>
      </c>
      <c r="N37" s="114">
        <f>L37*1.5</f>
        <v>28.5</v>
      </c>
      <c r="O37" s="114"/>
      <c r="P37" s="114">
        <v>40</v>
      </c>
      <c r="Q37" s="114">
        <v>42</v>
      </c>
      <c r="R37" s="138">
        <f t="shared" ref="R37:R68" si="43">Q37/P37</f>
        <v>1.05</v>
      </c>
      <c r="S37" s="114">
        <f>Q37*2</f>
        <v>84</v>
      </c>
      <c r="T37" s="114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14">
        <v>1</v>
      </c>
      <c r="AQ37" s="138">
        <f t="shared" ref="AQ37:AQ68" si="50">AP37/AO37</f>
        <v>0.1</v>
      </c>
      <c r="AR37" s="114">
        <f t="shared" si="21"/>
        <v>0.5</v>
      </c>
      <c r="AS37" s="109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181</v>
      </c>
      <c r="F38" s="99">
        <v>30</v>
      </c>
      <c r="G38" s="114">
        <v>18</v>
      </c>
      <c r="H38" s="138">
        <f t="shared" si="41"/>
        <v>0.6</v>
      </c>
      <c r="I38" s="114">
        <f t="shared" si="37"/>
        <v>14.4</v>
      </c>
      <c r="J38" s="109">
        <f t="shared" si="38"/>
        <v>-6</v>
      </c>
      <c r="K38" s="99">
        <v>15</v>
      </c>
      <c r="L38" s="114">
        <v>5</v>
      </c>
      <c r="M38" s="138">
        <f t="shared" si="42"/>
        <v>0.333333333333333</v>
      </c>
      <c r="N38" s="114">
        <f t="shared" ref="N38:N43" si="54">L38*0.8</f>
        <v>4</v>
      </c>
      <c r="O38" s="109">
        <f t="shared" ref="O38:O43" si="55">(K38-L38)*-0.5</f>
        <v>-5</v>
      </c>
      <c r="P38" s="114">
        <v>40</v>
      </c>
      <c r="Q38" s="114">
        <v>21</v>
      </c>
      <c r="R38" s="138">
        <f t="shared" si="43"/>
        <v>0.525</v>
      </c>
      <c r="S38" s="114">
        <f>Q38*1</f>
        <v>21</v>
      </c>
      <c r="T38" s="109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14">
        <v>3</v>
      </c>
      <c r="AQ38" s="138">
        <f t="shared" si="50"/>
        <v>0.3</v>
      </c>
      <c r="AR38" s="114">
        <f t="shared" si="21"/>
        <v>1.5</v>
      </c>
      <c r="AS38" s="109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181</v>
      </c>
      <c r="F39" s="99">
        <v>30</v>
      </c>
      <c r="G39" s="114">
        <v>26</v>
      </c>
      <c r="H39" s="138">
        <f t="shared" si="41"/>
        <v>0.866666666666667</v>
      </c>
      <c r="I39" s="114">
        <f t="shared" si="37"/>
        <v>20.8</v>
      </c>
      <c r="J39" s="109">
        <f t="shared" si="38"/>
        <v>-2</v>
      </c>
      <c r="K39" s="99">
        <v>15</v>
      </c>
      <c r="L39" s="114">
        <v>5</v>
      </c>
      <c r="M39" s="138">
        <f t="shared" si="42"/>
        <v>0.333333333333333</v>
      </c>
      <c r="N39" s="114">
        <f t="shared" si="54"/>
        <v>4</v>
      </c>
      <c r="O39" s="109">
        <f t="shared" si="55"/>
        <v>-5</v>
      </c>
      <c r="P39" s="114">
        <v>40</v>
      </c>
      <c r="Q39" s="114">
        <v>36</v>
      </c>
      <c r="R39" s="138">
        <f t="shared" si="43"/>
        <v>0.9</v>
      </c>
      <c r="S39" s="114">
        <f>Q39*1</f>
        <v>36</v>
      </c>
      <c r="T39" s="109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14">
        <v>1</v>
      </c>
      <c r="AQ39" s="138">
        <f t="shared" si="50"/>
        <v>0.1</v>
      </c>
      <c r="AR39" s="114">
        <f t="shared" si="21"/>
        <v>0.5</v>
      </c>
      <c r="AS39" s="109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181</v>
      </c>
      <c r="F40" s="99">
        <v>30</v>
      </c>
      <c r="G40" s="114">
        <v>12</v>
      </c>
      <c r="H40" s="138">
        <f t="shared" si="41"/>
        <v>0.4</v>
      </c>
      <c r="I40" s="114">
        <f t="shared" si="37"/>
        <v>9.6</v>
      </c>
      <c r="J40" s="109">
        <f t="shared" si="38"/>
        <v>-9</v>
      </c>
      <c r="K40" s="99">
        <v>15</v>
      </c>
      <c r="L40" s="114">
        <v>4</v>
      </c>
      <c r="M40" s="138">
        <f t="shared" si="42"/>
        <v>0.266666666666667</v>
      </c>
      <c r="N40" s="114">
        <f t="shared" si="54"/>
        <v>3.2</v>
      </c>
      <c r="O40" s="109">
        <f t="shared" si="55"/>
        <v>-5.5</v>
      </c>
      <c r="P40" s="114">
        <v>40</v>
      </c>
      <c r="Q40" s="114">
        <v>24</v>
      </c>
      <c r="R40" s="138">
        <f t="shared" si="43"/>
        <v>0.6</v>
      </c>
      <c r="S40" s="114">
        <f>Q40*1</f>
        <v>24</v>
      </c>
      <c r="T40" s="109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14">
        <v>3</v>
      </c>
      <c r="AQ40" s="138">
        <f t="shared" si="50"/>
        <v>0.3</v>
      </c>
      <c r="AR40" s="114">
        <f t="shared" si="21"/>
        <v>1.5</v>
      </c>
      <c r="AS40" s="109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181</v>
      </c>
      <c r="F41" s="99">
        <v>30</v>
      </c>
      <c r="G41" s="114">
        <v>22</v>
      </c>
      <c r="H41" s="138">
        <f t="shared" si="41"/>
        <v>0.733333333333333</v>
      </c>
      <c r="I41" s="114">
        <f t="shared" si="37"/>
        <v>17.6</v>
      </c>
      <c r="J41" s="109">
        <f t="shared" si="38"/>
        <v>-4</v>
      </c>
      <c r="K41" s="99">
        <v>15</v>
      </c>
      <c r="L41" s="114">
        <v>11</v>
      </c>
      <c r="M41" s="138">
        <f t="shared" si="42"/>
        <v>0.733333333333333</v>
      </c>
      <c r="N41" s="114">
        <f t="shared" si="54"/>
        <v>8.8</v>
      </c>
      <c r="O41" s="109">
        <f t="shared" si="55"/>
        <v>-2</v>
      </c>
      <c r="P41" s="114">
        <v>30</v>
      </c>
      <c r="Q41" s="114">
        <v>32</v>
      </c>
      <c r="R41" s="138">
        <f t="shared" si="43"/>
        <v>1.06666666666667</v>
      </c>
      <c r="S41" s="114">
        <f>Q41*2</f>
        <v>64</v>
      </c>
      <c r="T41" s="114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14">
        <v>2</v>
      </c>
      <c r="AQ41" s="138">
        <f t="shared" si="50"/>
        <v>0.2</v>
      </c>
      <c r="AR41" s="114">
        <f t="shared" si="21"/>
        <v>1</v>
      </c>
      <c r="AS41" s="109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181</v>
      </c>
      <c r="F42" s="99">
        <v>30</v>
      </c>
      <c r="G42" s="114">
        <v>10</v>
      </c>
      <c r="H42" s="138">
        <f t="shared" si="41"/>
        <v>0.333333333333333</v>
      </c>
      <c r="I42" s="114">
        <f t="shared" si="37"/>
        <v>8</v>
      </c>
      <c r="J42" s="109">
        <f t="shared" si="38"/>
        <v>-10</v>
      </c>
      <c r="K42" s="99">
        <v>15</v>
      </c>
      <c r="L42" s="114">
        <v>6</v>
      </c>
      <c r="M42" s="138">
        <f t="shared" si="42"/>
        <v>0.4</v>
      </c>
      <c r="N42" s="114">
        <f t="shared" si="54"/>
        <v>4.8</v>
      </c>
      <c r="O42" s="109">
        <f t="shared" si="55"/>
        <v>-4.5</v>
      </c>
      <c r="P42" s="114">
        <v>40</v>
      </c>
      <c r="Q42" s="114">
        <v>37</v>
      </c>
      <c r="R42" s="138">
        <f t="shared" si="43"/>
        <v>0.925</v>
      </c>
      <c r="S42" s="114">
        <f>Q42*1</f>
        <v>37</v>
      </c>
      <c r="T42" s="109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14">
        <v>2</v>
      </c>
      <c r="AQ42" s="138">
        <f t="shared" si="50"/>
        <v>0.2</v>
      </c>
      <c r="AR42" s="114">
        <f t="shared" si="21"/>
        <v>1</v>
      </c>
      <c r="AS42" s="109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181</v>
      </c>
      <c r="F43" s="99">
        <v>30</v>
      </c>
      <c r="G43" s="114">
        <v>6</v>
      </c>
      <c r="H43" s="138">
        <f t="shared" si="41"/>
        <v>0.2</v>
      </c>
      <c r="I43" s="114">
        <f t="shared" si="37"/>
        <v>4.8</v>
      </c>
      <c r="J43" s="109">
        <f t="shared" si="38"/>
        <v>-12</v>
      </c>
      <c r="K43" s="99">
        <v>15</v>
      </c>
      <c r="L43" s="114">
        <v>8</v>
      </c>
      <c r="M43" s="138">
        <f t="shared" si="42"/>
        <v>0.533333333333333</v>
      </c>
      <c r="N43" s="114">
        <f t="shared" si="54"/>
        <v>6.4</v>
      </c>
      <c r="O43" s="109">
        <f t="shared" si="55"/>
        <v>-3.5</v>
      </c>
      <c r="P43" s="114">
        <v>40</v>
      </c>
      <c r="Q43" s="114">
        <v>14</v>
      </c>
      <c r="R43" s="138">
        <f t="shared" si="43"/>
        <v>0.35</v>
      </c>
      <c r="S43" s="114">
        <f>Q43*1</f>
        <v>14</v>
      </c>
      <c r="T43" s="109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14">
        <v>0</v>
      </c>
      <c r="AQ43" s="138">
        <f t="shared" si="50"/>
        <v>0</v>
      </c>
      <c r="AR43" s="114">
        <f t="shared" si="21"/>
        <v>0</v>
      </c>
      <c r="AS43" s="109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181</v>
      </c>
      <c r="F44" s="99">
        <v>30</v>
      </c>
      <c r="G44" s="114">
        <v>53</v>
      </c>
      <c r="H44" s="138">
        <f t="shared" si="41"/>
        <v>1.76666666666667</v>
      </c>
      <c r="I44" s="114">
        <f>G44*1.5</f>
        <v>79.5</v>
      </c>
      <c r="J44" s="114"/>
      <c r="K44" s="99">
        <v>15</v>
      </c>
      <c r="L44" s="114">
        <v>23</v>
      </c>
      <c r="M44" s="138">
        <f t="shared" si="42"/>
        <v>1.53333333333333</v>
      </c>
      <c r="N44" s="114">
        <f>L44*1.5</f>
        <v>34.5</v>
      </c>
      <c r="O44" s="114"/>
      <c r="P44" s="114">
        <v>40</v>
      </c>
      <c r="Q44" s="114">
        <v>46</v>
      </c>
      <c r="R44" s="138">
        <f t="shared" si="43"/>
        <v>1.15</v>
      </c>
      <c r="S44" s="114">
        <f>Q44*2</f>
        <v>92</v>
      </c>
      <c r="T44" s="114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14">
        <v>10</v>
      </c>
      <c r="AQ44" s="138">
        <f t="shared" si="50"/>
        <v>1</v>
      </c>
      <c r="AR44" s="114">
        <f>AP44*0.8</f>
        <v>8</v>
      </c>
      <c r="AS44" s="114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181</v>
      </c>
      <c r="F45" s="99">
        <v>30</v>
      </c>
      <c r="G45" s="114">
        <v>6</v>
      </c>
      <c r="H45" s="138">
        <f t="shared" si="41"/>
        <v>0.2</v>
      </c>
      <c r="I45" s="114">
        <f>G45*0.8</f>
        <v>4.8</v>
      </c>
      <c r="J45" s="109">
        <f>(F45-G45)*-0.5</f>
        <v>-12</v>
      </c>
      <c r="K45" s="99">
        <v>15</v>
      </c>
      <c r="L45" s="114">
        <v>13</v>
      </c>
      <c r="M45" s="138">
        <f t="shared" si="42"/>
        <v>0.866666666666667</v>
      </c>
      <c r="N45" s="114">
        <f>L45*0.8</f>
        <v>10.4</v>
      </c>
      <c r="O45" s="109">
        <f>(K45-L45)*-0.5</f>
        <v>-1</v>
      </c>
      <c r="P45" s="114">
        <v>40</v>
      </c>
      <c r="Q45" s="114">
        <v>26</v>
      </c>
      <c r="R45" s="138">
        <f t="shared" si="43"/>
        <v>0.65</v>
      </c>
      <c r="S45" s="114">
        <f>Q45*1</f>
        <v>26</v>
      </c>
      <c r="T45" s="109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14">
        <v>3</v>
      </c>
      <c r="AQ45" s="138">
        <f t="shared" si="50"/>
        <v>0.3</v>
      </c>
      <c r="AR45" s="114">
        <f>AP45*0.5</f>
        <v>1.5</v>
      </c>
      <c r="AS45" s="109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181</v>
      </c>
      <c r="F46" s="99">
        <v>30</v>
      </c>
      <c r="G46" s="114">
        <v>6</v>
      </c>
      <c r="H46" s="138">
        <f t="shared" si="41"/>
        <v>0.2</v>
      </c>
      <c r="I46" s="114">
        <f>G46*0.8</f>
        <v>4.8</v>
      </c>
      <c r="J46" s="109">
        <f>(F46-G46)*-0.5</f>
        <v>-12</v>
      </c>
      <c r="K46" s="99">
        <v>15</v>
      </c>
      <c r="L46" s="114">
        <v>16</v>
      </c>
      <c r="M46" s="138">
        <f t="shared" si="42"/>
        <v>1.06666666666667</v>
      </c>
      <c r="N46" s="114">
        <f>L46*1.5</f>
        <v>24</v>
      </c>
      <c r="O46" s="114"/>
      <c r="P46" s="114">
        <v>30</v>
      </c>
      <c r="Q46" s="114">
        <v>44</v>
      </c>
      <c r="R46" s="138">
        <f t="shared" si="43"/>
        <v>1.46666666666667</v>
      </c>
      <c r="S46" s="114">
        <f>Q46*2</f>
        <v>88</v>
      </c>
      <c r="T46" s="114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14">
        <v>13</v>
      </c>
      <c r="AQ46" s="138">
        <f t="shared" si="50"/>
        <v>1.3</v>
      </c>
      <c r="AR46" s="114">
        <f>AP46*0.8</f>
        <v>10.4</v>
      </c>
      <c r="AS46" s="114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185</v>
      </c>
      <c r="F47" s="99">
        <v>30</v>
      </c>
      <c r="G47" s="114">
        <v>13</v>
      </c>
      <c r="H47" s="138">
        <f t="shared" si="41"/>
        <v>0.433333333333333</v>
      </c>
      <c r="I47" s="114">
        <f>G47*0.8</f>
        <v>10.4</v>
      </c>
      <c r="J47" s="109">
        <f>(F47-G47)*-0.5</f>
        <v>-8.5</v>
      </c>
      <c r="K47" s="99">
        <v>15</v>
      </c>
      <c r="L47" s="114">
        <v>4</v>
      </c>
      <c r="M47" s="138">
        <f t="shared" si="42"/>
        <v>0.266666666666667</v>
      </c>
      <c r="N47" s="114">
        <f>L47*0.8</f>
        <v>3.2</v>
      </c>
      <c r="O47" s="109">
        <f>(K47-L47)*-0.5</f>
        <v>-5.5</v>
      </c>
      <c r="P47" s="114">
        <v>40</v>
      </c>
      <c r="Q47" s="114">
        <v>39</v>
      </c>
      <c r="R47" s="138">
        <f t="shared" si="43"/>
        <v>0.975</v>
      </c>
      <c r="S47" s="114">
        <f>Q47*1</f>
        <v>39</v>
      </c>
      <c r="T47" s="109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14">
        <v>9</v>
      </c>
      <c r="AQ47" s="138">
        <f t="shared" si="50"/>
        <v>0.9</v>
      </c>
      <c r="AR47" s="114">
        <f t="shared" ref="AR47:AR54" si="60">AP47*0.5</f>
        <v>4.5</v>
      </c>
      <c r="AS47" s="109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185</v>
      </c>
      <c r="F48" s="99">
        <v>30</v>
      </c>
      <c r="G48" s="114">
        <v>17</v>
      </c>
      <c r="H48" s="138">
        <f t="shared" si="41"/>
        <v>0.566666666666667</v>
      </c>
      <c r="I48" s="114">
        <f>G48*0.8</f>
        <v>13.6</v>
      </c>
      <c r="J48" s="109">
        <f>(F48-G48)*-0.5</f>
        <v>-6.5</v>
      </c>
      <c r="K48" s="99">
        <v>15</v>
      </c>
      <c r="L48" s="114">
        <v>15</v>
      </c>
      <c r="M48" s="138">
        <f t="shared" si="42"/>
        <v>1</v>
      </c>
      <c r="N48" s="114">
        <f>L48*1.5</f>
        <v>22.5</v>
      </c>
      <c r="O48" s="114"/>
      <c r="P48" s="114">
        <v>40</v>
      </c>
      <c r="Q48" s="114">
        <v>35</v>
      </c>
      <c r="R48" s="138">
        <f t="shared" si="43"/>
        <v>0.875</v>
      </c>
      <c r="S48" s="114">
        <f>Q48*1</f>
        <v>35</v>
      </c>
      <c r="T48" s="109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14">
        <v>1</v>
      </c>
      <c r="AQ48" s="138">
        <f t="shared" si="50"/>
        <v>0.1</v>
      </c>
      <c r="AR48" s="114">
        <f t="shared" si="60"/>
        <v>0.5</v>
      </c>
      <c r="AS48" s="109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185</v>
      </c>
      <c r="F49" s="99">
        <v>30</v>
      </c>
      <c r="G49" s="114">
        <v>19</v>
      </c>
      <c r="H49" s="138">
        <f t="shared" si="41"/>
        <v>0.633333333333333</v>
      </c>
      <c r="I49" s="114">
        <f>G49*0.8</f>
        <v>15.2</v>
      </c>
      <c r="J49" s="109">
        <f>(F49-G49)*-0.5</f>
        <v>-5.5</v>
      </c>
      <c r="K49" s="99">
        <v>15</v>
      </c>
      <c r="L49" s="114">
        <v>20</v>
      </c>
      <c r="M49" s="138">
        <f t="shared" si="42"/>
        <v>1.33333333333333</v>
      </c>
      <c r="N49" s="114">
        <f>L49*1.5</f>
        <v>30</v>
      </c>
      <c r="O49" s="114"/>
      <c r="P49" s="114">
        <v>40</v>
      </c>
      <c r="Q49" s="114">
        <v>54</v>
      </c>
      <c r="R49" s="138">
        <f t="shared" si="43"/>
        <v>1.35</v>
      </c>
      <c r="S49" s="114">
        <f>Q49*2</f>
        <v>108</v>
      </c>
      <c r="T49" s="114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14">
        <v>2</v>
      </c>
      <c r="AQ49" s="138">
        <f t="shared" si="50"/>
        <v>0.2</v>
      </c>
      <c r="AR49" s="114">
        <f t="shared" si="60"/>
        <v>1</v>
      </c>
      <c r="AS49" s="109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185</v>
      </c>
      <c r="F50" s="99">
        <v>30</v>
      </c>
      <c r="G50" s="114">
        <v>32</v>
      </c>
      <c r="H50" s="138">
        <f t="shared" si="41"/>
        <v>1.06666666666667</v>
      </c>
      <c r="I50" s="114">
        <f>G50*1.5</f>
        <v>48</v>
      </c>
      <c r="J50" s="114"/>
      <c r="K50" s="99">
        <v>15</v>
      </c>
      <c r="L50" s="114">
        <v>13</v>
      </c>
      <c r="M50" s="138">
        <f t="shared" si="42"/>
        <v>0.866666666666667</v>
      </c>
      <c r="N50" s="114">
        <f>L50*0.8</f>
        <v>10.4</v>
      </c>
      <c r="O50" s="109">
        <f>(K50-L50)*-0.5</f>
        <v>-1</v>
      </c>
      <c r="P50" s="114">
        <v>40</v>
      </c>
      <c r="Q50" s="114">
        <v>39</v>
      </c>
      <c r="R50" s="138">
        <f t="shared" si="43"/>
        <v>0.975</v>
      </c>
      <c r="S50" s="114">
        <f>Q50*1</f>
        <v>39</v>
      </c>
      <c r="T50" s="109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14">
        <v>1</v>
      </c>
      <c r="AQ50" s="138">
        <f t="shared" si="50"/>
        <v>0.1</v>
      </c>
      <c r="AR50" s="114">
        <f t="shared" si="60"/>
        <v>0.5</v>
      </c>
      <c r="AS50" s="109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185</v>
      </c>
      <c r="F51" s="99">
        <v>30</v>
      </c>
      <c r="G51" s="114">
        <v>13</v>
      </c>
      <c r="H51" s="138">
        <f t="shared" si="41"/>
        <v>0.433333333333333</v>
      </c>
      <c r="I51" s="114">
        <f>G51*0.8</f>
        <v>10.4</v>
      </c>
      <c r="J51" s="109">
        <f>(F51-G51)*-0.5</f>
        <v>-8.5</v>
      </c>
      <c r="K51" s="99">
        <v>15</v>
      </c>
      <c r="L51" s="114">
        <v>23</v>
      </c>
      <c r="M51" s="138">
        <f t="shared" si="42"/>
        <v>1.53333333333333</v>
      </c>
      <c r="N51" s="114">
        <f>L51*1.5</f>
        <v>34.5</v>
      </c>
      <c r="O51" s="114"/>
      <c r="P51" s="114">
        <v>40</v>
      </c>
      <c r="Q51" s="114">
        <v>27</v>
      </c>
      <c r="R51" s="138">
        <f t="shared" si="43"/>
        <v>0.675</v>
      </c>
      <c r="S51" s="114">
        <f>Q51*1</f>
        <v>27</v>
      </c>
      <c r="T51" s="109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14">
        <v>0</v>
      </c>
      <c r="AQ51" s="138">
        <f t="shared" si="50"/>
        <v>0</v>
      </c>
      <c r="AR51" s="114">
        <f t="shared" si="60"/>
        <v>0</v>
      </c>
      <c r="AS51" s="109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185</v>
      </c>
      <c r="F52" s="99">
        <v>30</v>
      </c>
      <c r="G52" s="114">
        <v>2</v>
      </c>
      <c r="H52" s="138">
        <f t="shared" si="41"/>
        <v>0.0666666666666667</v>
      </c>
      <c r="I52" s="114">
        <f>G52*0.8</f>
        <v>1.6</v>
      </c>
      <c r="J52" s="109">
        <f>(F52-G52)*-0.5</f>
        <v>-14</v>
      </c>
      <c r="K52" s="99">
        <v>15</v>
      </c>
      <c r="L52" s="114">
        <v>16</v>
      </c>
      <c r="M52" s="138">
        <f t="shared" si="42"/>
        <v>1.06666666666667</v>
      </c>
      <c r="N52" s="114">
        <f>L52*1.5</f>
        <v>24</v>
      </c>
      <c r="O52" s="114"/>
      <c r="P52" s="114">
        <v>40</v>
      </c>
      <c r="Q52" s="114">
        <v>35</v>
      </c>
      <c r="R52" s="138">
        <f t="shared" si="43"/>
        <v>0.875</v>
      </c>
      <c r="S52" s="114">
        <f>Q52*1</f>
        <v>35</v>
      </c>
      <c r="T52" s="109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14">
        <v>2</v>
      </c>
      <c r="AQ52" s="138">
        <f t="shared" si="50"/>
        <v>0.2</v>
      </c>
      <c r="AR52" s="114">
        <f t="shared" si="60"/>
        <v>1</v>
      </c>
      <c r="AS52" s="109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185</v>
      </c>
      <c r="F53" s="99">
        <v>30</v>
      </c>
      <c r="G53" s="114">
        <v>10</v>
      </c>
      <c r="H53" s="138">
        <f t="shared" si="41"/>
        <v>0.333333333333333</v>
      </c>
      <c r="I53" s="114">
        <f>G53*0.8</f>
        <v>8</v>
      </c>
      <c r="J53" s="109">
        <f>(F53-G53)*-0.5</f>
        <v>-10</v>
      </c>
      <c r="K53" s="99">
        <v>15</v>
      </c>
      <c r="L53" s="114">
        <v>9</v>
      </c>
      <c r="M53" s="138">
        <f t="shared" si="42"/>
        <v>0.6</v>
      </c>
      <c r="N53" s="114">
        <f t="shared" ref="N53:N65" si="64">L53*0.8</f>
        <v>7.2</v>
      </c>
      <c r="O53" s="109">
        <f t="shared" ref="O53:O65" si="65">(K53-L53)*-0.5</f>
        <v>-3</v>
      </c>
      <c r="P53" s="114">
        <v>30</v>
      </c>
      <c r="Q53" s="114">
        <v>41</v>
      </c>
      <c r="R53" s="138">
        <f t="shared" si="43"/>
        <v>1.36666666666667</v>
      </c>
      <c r="S53" s="114">
        <f>Q53*2</f>
        <v>82</v>
      </c>
      <c r="T53" s="114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14">
        <v>1</v>
      </c>
      <c r="AQ53" s="138">
        <f t="shared" si="50"/>
        <v>0.1</v>
      </c>
      <c r="AR53" s="114">
        <f t="shared" si="60"/>
        <v>0.5</v>
      </c>
      <c r="AS53" s="109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185</v>
      </c>
      <c r="F54" s="99">
        <v>30</v>
      </c>
      <c r="G54" s="114">
        <v>31</v>
      </c>
      <c r="H54" s="138">
        <f t="shared" si="41"/>
        <v>1.03333333333333</v>
      </c>
      <c r="I54" s="114">
        <f>G54*1.5</f>
        <v>46.5</v>
      </c>
      <c r="J54" s="114"/>
      <c r="K54" s="99">
        <v>15</v>
      </c>
      <c r="L54" s="114">
        <v>10</v>
      </c>
      <c r="M54" s="138">
        <f t="shared" si="42"/>
        <v>0.666666666666667</v>
      </c>
      <c r="N54" s="114">
        <f t="shared" si="64"/>
        <v>8</v>
      </c>
      <c r="O54" s="109">
        <f t="shared" si="65"/>
        <v>-2.5</v>
      </c>
      <c r="P54" s="114">
        <v>40</v>
      </c>
      <c r="Q54" s="114">
        <v>21</v>
      </c>
      <c r="R54" s="138">
        <f t="shared" si="43"/>
        <v>0.525</v>
      </c>
      <c r="S54" s="114">
        <f>Q54*1</f>
        <v>21</v>
      </c>
      <c r="T54" s="109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14">
        <v>0</v>
      </c>
      <c r="AQ54" s="138">
        <f t="shared" si="50"/>
        <v>0</v>
      </c>
      <c r="AR54" s="114">
        <f t="shared" si="60"/>
        <v>0</v>
      </c>
      <c r="AS54" s="109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185</v>
      </c>
      <c r="F55" s="99">
        <v>30</v>
      </c>
      <c r="G55" s="114">
        <v>18</v>
      </c>
      <c r="H55" s="138">
        <f t="shared" si="41"/>
        <v>0.6</v>
      </c>
      <c r="I55" s="114">
        <f t="shared" ref="I55:I73" si="66">G55*0.8</f>
        <v>14.4</v>
      </c>
      <c r="J55" s="109">
        <f t="shared" ref="J55:J73" si="67">(F55-G55)*-0.5</f>
        <v>-6</v>
      </c>
      <c r="K55" s="99">
        <v>15</v>
      </c>
      <c r="L55" s="114">
        <v>6</v>
      </c>
      <c r="M55" s="138">
        <f t="shared" si="42"/>
        <v>0.4</v>
      </c>
      <c r="N55" s="114">
        <f t="shared" si="64"/>
        <v>4.8</v>
      </c>
      <c r="O55" s="109">
        <f t="shared" si="65"/>
        <v>-4.5</v>
      </c>
      <c r="P55" s="114">
        <v>40</v>
      </c>
      <c r="Q55" s="114">
        <v>17</v>
      </c>
      <c r="R55" s="138">
        <f t="shared" si="43"/>
        <v>0.425</v>
      </c>
      <c r="S55" s="114">
        <f>Q55*1</f>
        <v>17</v>
      </c>
      <c r="T55" s="109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14">
        <v>10</v>
      </c>
      <c r="AQ55" s="138">
        <f t="shared" si="50"/>
        <v>1</v>
      </c>
      <c r="AR55" s="114">
        <f>AP55*0.8</f>
        <v>8</v>
      </c>
      <c r="AS55" s="114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185</v>
      </c>
      <c r="F56" s="99">
        <v>30</v>
      </c>
      <c r="G56" s="114">
        <v>7</v>
      </c>
      <c r="H56" s="138">
        <f t="shared" si="41"/>
        <v>0.233333333333333</v>
      </c>
      <c r="I56" s="114">
        <f t="shared" si="66"/>
        <v>5.6</v>
      </c>
      <c r="J56" s="109">
        <f t="shared" si="67"/>
        <v>-11.5</v>
      </c>
      <c r="K56" s="99">
        <v>15</v>
      </c>
      <c r="L56" s="114">
        <v>5</v>
      </c>
      <c r="M56" s="138">
        <f t="shared" si="42"/>
        <v>0.333333333333333</v>
      </c>
      <c r="N56" s="114">
        <f t="shared" si="64"/>
        <v>4</v>
      </c>
      <c r="O56" s="109">
        <f t="shared" si="65"/>
        <v>-5</v>
      </c>
      <c r="P56" s="114">
        <v>40</v>
      </c>
      <c r="Q56" s="114">
        <v>48</v>
      </c>
      <c r="R56" s="138">
        <f t="shared" si="43"/>
        <v>1.2</v>
      </c>
      <c r="S56" s="114">
        <f>Q56*2</f>
        <v>96</v>
      </c>
      <c r="T56" s="114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14">
        <v>0</v>
      </c>
      <c r="AQ56" s="138">
        <f t="shared" si="50"/>
        <v>0</v>
      </c>
      <c r="AR56" s="114">
        <f>AP56*0.5</f>
        <v>0</v>
      </c>
      <c r="AS56" s="109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185</v>
      </c>
      <c r="F57" s="99">
        <v>30</v>
      </c>
      <c r="G57" s="114">
        <v>10</v>
      </c>
      <c r="H57" s="138">
        <f t="shared" si="41"/>
        <v>0.333333333333333</v>
      </c>
      <c r="I57" s="114">
        <f t="shared" si="66"/>
        <v>8</v>
      </c>
      <c r="J57" s="109">
        <f t="shared" si="67"/>
        <v>-10</v>
      </c>
      <c r="K57" s="99">
        <v>15</v>
      </c>
      <c r="L57" s="114">
        <v>8</v>
      </c>
      <c r="M57" s="138">
        <f t="shared" si="42"/>
        <v>0.533333333333333</v>
      </c>
      <c r="N57" s="114">
        <f t="shared" si="64"/>
        <v>6.4</v>
      </c>
      <c r="O57" s="109">
        <f t="shared" si="65"/>
        <v>-3.5</v>
      </c>
      <c r="P57" s="114">
        <v>40</v>
      </c>
      <c r="Q57" s="114">
        <v>58</v>
      </c>
      <c r="R57" s="138">
        <f t="shared" si="43"/>
        <v>1.45</v>
      </c>
      <c r="S57" s="114">
        <f>Q57*2</f>
        <v>116</v>
      </c>
      <c r="T57" s="114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14">
        <v>12</v>
      </c>
      <c r="AQ57" s="138">
        <f t="shared" si="50"/>
        <v>1.2</v>
      </c>
      <c r="AR57" s="114">
        <f>AP57*0.8</f>
        <v>9.6</v>
      </c>
      <c r="AS57" s="114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185</v>
      </c>
      <c r="F58" s="99">
        <v>30</v>
      </c>
      <c r="G58" s="114">
        <v>6</v>
      </c>
      <c r="H58" s="138">
        <f t="shared" si="41"/>
        <v>0.2</v>
      </c>
      <c r="I58" s="114">
        <f t="shared" si="66"/>
        <v>4.8</v>
      </c>
      <c r="J58" s="109">
        <f t="shared" si="67"/>
        <v>-12</v>
      </c>
      <c r="K58" s="99">
        <v>15</v>
      </c>
      <c r="L58" s="114">
        <v>6</v>
      </c>
      <c r="M58" s="138">
        <f t="shared" si="42"/>
        <v>0.4</v>
      </c>
      <c r="N58" s="114">
        <f t="shared" si="64"/>
        <v>4.8</v>
      </c>
      <c r="O58" s="109">
        <f t="shared" si="65"/>
        <v>-4.5</v>
      </c>
      <c r="P58" s="114">
        <v>40</v>
      </c>
      <c r="Q58" s="114">
        <v>24</v>
      </c>
      <c r="R58" s="138">
        <f t="shared" si="43"/>
        <v>0.6</v>
      </c>
      <c r="S58" s="114">
        <f>Q58*1</f>
        <v>24</v>
      </c>
      <c r="T58" s="109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14">
        <v>2</v>
      </c>
      <c r="AQ58" s="138">
        <f t="shared" si="50"/>
        <v>0.2</v>
      </c>
      <c r="AR58" s="114">
        <f t="shared" ref="AR58:AR73" si="68">AP58*0.5</f>
        <v>1</v>
      </c>
      <c r="AS58" s="109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185</v>
      </c>
      <c r="F59" s="99">
        <v>30</v>
      </c>
      <c r="G59" s="114">
        <v>7</v>
      </c>
      <c r="H59" s="138">
        <f t="shared" si="41"/>
        <v>0.233333333333333</v>
      </c>
      <c r="I59" s="114">
        <f t="shared" si="66"/>
        <v>5.6</v>
      </c>
      <c r="J59" s="109">
        <f t="shared" si="67"/>
        <v>-11.5</v>
      </c>
      <c r="K59" s="99">
        <v>15</v>
      </c>
      <c r="L59" s="114">
        <v>5</v>
      </c>
      <c r="M59" s="138">
        <f t="shared" si="42"/>
        <v>0.333333333333333</v>
      </c>
      <c r="N59" s="114">
        <f t="shared" si="64"/>
        <v>4</v>
      </c>
      <c r="O59" s="109">
        <f t="shared" si="65"/>
        <v>-5</v>
      </c>
      <c r="P59" s="114">
        <v>40</v>
      </c>
      <c r="Q59" s="114">
        <v>16</v>
      </c>
      <c r="R59" s="138">
        <f t="shared" si="43"/>
        <v>0.4</v>
      </c>
      <c r="S59" s="114">
        <f>Q59*1</f>
        <v>16</v>
      </c>
      <c r="T59" s="109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14">
        <v>0</v>
      </c>
      <c r="AQ59" s="138">
        <f t="shared" si="50"/>
        <v>0</v>
      </c>
      <c r="AR59" s="114">
        <f t="shared" si="68"/>
        <v>0</v>
      </c>
      <c r="AS59" s="109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185</v>
      </c>
      <c r="F60" s="99">
        <v>30</v>
      </c>
      <c r="G60" s="114">
        <v>13</v>
      </c>
      <c r="H60" s="138">
        <f t="shared" si="41"/>
        <v>0.433333333333333</v>
      </c>
      <c r="I60" s="114">
        <f t="shared" si="66"/>
        <v>10.4</v>
      </c>
      <c r="J60" s="109">
        <f t="shared" si="67"/>
        <v>-8.5</v>
      </c>
      <c r="K60" s="99">
        <v>15</v>
      </c>
      <c r="L60" s="114">
        <v>10</v>
      </c>
      <c r="M60" s="138">
        <f t="shared" si="42"/>
        <v>0.666666666666667</v>
      </c>
      <c r="N60" s="114">
        <f t="shared" si="64"/>
        <v>8</v>
      </c>
      <c r="O60" s="109">
        <f t="shared" si="65"/>
        <v>-2.5</v>
      </c>
      <c r="P60" s="114">
        <v>40</v>
      </c>
      <c r="Q60" s="114">
        <v>51</v>
      </c>
      <c r="R60" s="138">
        <f t="shared" si="43"/>
        <v>1.275</v>
      </c>
      <c r="S60" s="114">
        <f>Q60*2</f>
        <v>102</v>
      </c>
      <c r="T60" s="114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14">
        <v>2</v>
      </c>
      <c r="AQ60" s="138">
        <f t="shared" si="50"/>
        <v>0.2</v>
      </c>
      <c r="AR60" s="114">
        <f t="shared" si="68"/>
        <v>1</v>
      </c>
      <c r="AS60" s="109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185</v>
      </c>
      <c r="F61" s="99">
        <v>30</v>
      </c>
      <c r="G61" s="114">
        <v>12</v>
      </c>
      <c r="H61" s="138">
        <f t="shared" si="41"/>
        <v>0.4</v>
      </c>
      <c r="I61" s="114">
        <f t="shared" si="66"/>
        <v>9.6</v>
      </c>
      <c r="J61" s="109">
        <f t="shared" si="67"/>
        <v>-9</v>
      </c>
      <c r="K61" s="99">
        <v>15</v>
      </c>
      <c r="L61" s="114">
        <v>5</v>
      </c>
      <c r="M61" s="138">
        <f t="shared" si="42"/>
        <v>0.333333333333333</v>
      </c>
      <c r="N61" s="114">
        <f t="shared" si="64"/>
        <v>4</v>
      </c>
      <c r="O61" s="109">
        <f t="shared" si="65"/>
        <v>-5</v>
      </c>
      <c r="P61" s="114">
        <v>30</v>
      </c>
      <c r="Q61" s="114">
        <v>21</v>
      </c>
      <c r="R61" s="138">
        <f t="shared" si="43"/>
        <v>0.7</v>
      </c>
      <c r="S61" s="114">
        <f>Q61*1</f>
        <v>21</v>
      </c>
      <c r="T61" s="109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14">
        <v>3</v>
      </c>
      <c r="AQ61" s="138">
        <f t="shared" si="50"/>
        <v>0.3</v>
      </c>
      <c r="AR61" s="114">
        <f t="shared" si="68"/>
        <v>1.5</v>
      </c>
      <c r="AS61" s="109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185</v>
      </c>
      <c r="F62" s="99">
        <v>30</v>
      </c>
      <c r="G62" s="114">
        <v>23</v>
      </c>
      <c r="H62" s="138">
        <f t="shared" si="41"/>
        <v>0.766666666666667</v>
      </c>
      <c r="I62" s="114">
        <f t="shared" si="66"/>
        <v>18.4</v>
      </c>
      <c r="J62" s="109">
        <f t="shared" si="67"/>
        <v>-3.5</v>
      </c>
      <c r="K62" s="99">
        <v>15</v>
      </c>
      <c r="L62" s="114">
        <v>10</v>
      </c>
      <c r="M62" s="138">
        <f t="shared" si="42"/>
        <v>0.666666666666667</v>
      </c>
      <c r="N62" s="114">
        <f t="shared" si="64"/>
        <v>8</v>
      </c>
      <c r="O62" s="109">
        <f t="shared" si="65"/>
        <v>-2.5</v>
      </c>
      <c r="P62" s="114">
        <v>40</v>
      </c>
      <c r="Q62" s="114">
        <v>17</v>
      </c>
      <c r="R62" s="138">
        <f t="shared" si="43"/>
        <v>0.425</v>
      </c>
      <c r="S62" s="114">
        <f>Q62*1</f>
        <v>17</v>
      </c>
      <c r="T62" s="109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14">
        <v>0</v>
      </c>
      <c r="AQ62" s="138">
        <f t="shared" si="50"/>
        <v>0</v>
      </c>
      <c r="AR62" s="114">
        <f t="shared" si="68"/>
        <v>0</v>
      </c>
      <c r="AS62" s="109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186</v>
      </c>
      <c r="F63" s="99">
        <v>20</v>
      </c>
      <c r="G63" s="114">
        <v>4</v>
      </c>
      <c r="H63" s="138">
        <f t="shared" si="41"/>
        <v>0.2</v>
      </c>
      <c r="I63" s="114">
        <f t="shared" si="66"/>
        <v>3.2</v>
      </c>
      <c r="J63" s="109">
        <f t="shared" si="67"/>
        <v>-8</v>
      </c>
      <c r="K63" s="99">
        <v>10</v>
      </c>
      <c r="L63" s="114">
        <v>1</v>
      </c>
      <c r="M63" s="138">
        <f t="shared" si="42"/>
        <v>0.1</v>
      </c>
      <c r="N63" s="114">
        <f t="shared" si="64"/>
        <v>0.8</v>
      </c>
      <c r="O63" s="109">
        <f t="shared" si="65"/>
        <v>-4.5</v>
      </c>
      <c r="P63" s="114">
        <v>40</v>
      </c>
      <c r="Q63" s="114">
        <v>12</v>
      </c>
      <c r="R63" s="138">
        <f t="shared" si="43"/>
        <v>0.3</v>
      </c>
      <c r="S63" s="114">
        <f>Q63*1</f>
        <v>12</v>
      </c>
      <c r="T63" s="109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14">
        <v>0</v>
      </c>
      <c r="AQ63" s="138">
        <f t="shared" si="50"/>
        <v>0</v>
      </c>
      <c r="AR63" s="114">
        <f t="shared" si="68"/>
        <v>0</v>
      </c>
      <c r="AS63" s="109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186</v>
      </c>
      <c r="F64" s="99">
        <v>20</v>
      </c>
      <c r="G64" s="114">
        <v>13</v>
      </c>
      <c r="H64" s="138">
        <f t="shared" si="41"/>
        <v>0.65</v>
      </c>
      <c r="I64" s="114">
        <f t="shared" si="66"/>
        <v>10.4</v>
      </c>
      <c r="J64" s="109">
        <f t="shared" si="67"/>
        <v>-3.5</v>
      </c>
      <c r="K64" s="99">
        <v>10</v>
      </c>
      <c r="L64" s="114">
        <v>1</v>
      </c>
      <c r="M64" s="138">
        <f t="shared" si="42"/>
        <v>0.1</v>
      </c>
      <c r="N64" s="114">
        <f t="shared" si="64"/>
        <v>0.8</v>
      </c>
      <c r="O64" s="109">
        <f t="shared" si="65"/>
        <v>-4.5</v>
      </c>
      <c r="P64" s="114">
        <v>30</v>
      </c>
      <c r="Q64" s="114">
        <v>38</v>
      </c>
      <c r="R64" s="138">
        <f t="shared" si="43"/>
        <v>1.26666666666667</v>
      </c>
      <c r="S64" s="114">
        <f>Q64*2</f>
        <v>76</v>
      </c>
      <c r="T64" s="114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14">
        <v>0</v>
      </c>
      <c r="AQ64" s="138">
        <f t="shared" si="50"/>
        <v>0</v>
      </c>
      <c r="AR64" s="114">
        <f t="shared" si="68"/>
        <v>0</v>
      </c>
      <c r="AS64" s="109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186</v>
      </c>
      <c r="F65" s="99">
        <v>20</v>
      </c>
      <c r="G65" s="114">
        <v>16</v>
      </c>
      <c r="H65" s="138">
        <f t="shared" si="41"/>
        <v>0.8</v>
      </c>
      <c r="I65" s="114">
        <f t="shared" si="66"/>
        <v>12.8</v>
      </c>
      <c r="J65" s="109">
        <f t="shared" si="67"/>
        <v>-2</v>
      </c>
      <c r="K65" s="99">
        <v>10</v>
      </c>
      <c r="L65" s="114">
        <v>5</v>
      </c>
      <c r="M65" s="138">
        <f t="shared" si="42"/>
        <v>0.5</v>
      </c>
      <c r="N65" s="114">
        <f t="shared" si="64"/>
        <v>4</v>
      </c>
      <c r="O65" s="109">
        <f t="shared" si="65"/>
        <v>-2.5</v>
      </c>
      <c r="P65" s="114">
        <v>30</v>
      </c>
      <c r="Q65" s="114">
        <v>23</v>
      </c>
      <c r="R65" s="138">
        <f t="shared" si="43"/>
        <v>0.766666666666667</v>
      </c>
      <c r="S65" s="114">
        <f>Q65*1</f>
        <v>23</v>
      </c>
      <c r="T65" s="109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14">
        <v>0</v>
      </c>
      <c r="AQ65" s="138">
        <f t="shared" si="50"/>
        <v>0</v>
      </c>
      <c r="AR65" s="114">
        <f t="shared" si="68"/>
        <v>0</v>
      </c>
      <c r="AS65" s="109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186</v>
      </c>
      <c r="F66" s="99">
        <v>20</v>
      </c>
      <c r="G66" s="114">
        <v>6</v>
      </c>
      <c r="H66" s="138">
        <f t="shared" si="41"/>
        <v>0.3</v>
      </c>
      <c r="I66" s="114">
        <f t="shared" si="66"/>
        <v>4.8</v>
      </c>
      <c r="J66" s="109">
        <f t="shared" si="67"/>
        <v>-7</v>
      </c>
      <c r="K66" s="99">
        <v>10</v>
      </c>
      <c r="L66" s="114">
        <v>11</v>
      </c>
      <c r="M66" s="138">
        <f t="shared" si="42"/>
        <v>1.1</v>
      </c>
      <c r="N66" s="114">
        <f>L66*1.5</f>
        <v>16.5</v>
      </c>
      <c r="O66" s="114"/>
      <c r="P66" s="114">
        <v>30</v>
      </c>
      <c r="Q66" s="114">
        <v>22</v>
      </c>
      <c r="R66" s="138">
        <f t="shared" si="43"/>
        <v>0.733333333333333</v>
      </c>
      <c r="S66" s="114">
        <f>Q66*1</f>
        <v>22</v>
      </c>
      <c r="T66" s="109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14">
        <v>0</v>
      </c>
      <c r="AQ66" s="138">
        <f t="shared" si="50"/>
        <v>0</v>
      </c>
      <c r="AR66" s="114">
        <f t="shared" si="68"/>
        <v>0</v>
      </c>
      <c r="AS66" s="109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186</v>
      </c>
      <c r="F67" s="99">
        <v>20</v>
      </c>
      <c r="G67" s="114">
        <v>4</v>
      </c>
      <c r="H67" s="138">
        <f t="shared" si="41"/>
        <v>0.2</v>
      </c>
      <c r="I67" s="114">
        <f t="shared" si="66"/>
        <v>3.2</v>
      </c>
      <c r="J67" s="109">
        <f t="shared" si="67"/>
        <v>-8</v>
      </c>
      <c r="K67" s="99">
        <v>10</v>
      </c>
      <c r="L67" s="114">
        <v>5</v>
      </c>
      <c r="M67" s="138">
        <f t="shared" si="42"/>
        <v>0.5</v>
      </c>
      <c r="N67" s="114">
        <f t="shared" ref="N67:N72" si="70">L67*0.8</f>
        <v>4</v>
      </c>
      <c r="O67" s="109">
        <f t="shared" ref="O67:O72" si="71">(K67-L67)*-0.5</f>
        <v>-2.5</v>
      </c>
      <c r="P67" s="114">
        <v>30</v>
      </c>
      <c r="Q67" s="114">
        <v>17</v>
      </c>
      <c r="R67" s="138">
        <f t="shared" si="43"/>
        <v>0.566666666666667</v>
      </c>
      <c r="S67" s="114">
        <f>Q67*1</f>
        <v>17</v>
      </c>
      <c r="T67" s="109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14">
        <v>0</v>
      </c>
      <c r="AQ67" s="138">
        <f t="shared" si="50"/>
        <v>0</v>
      </c>
      <c r="AR67" s="114">
        <f t="shared" si="68"/>
        <v>0</v>
      </c>
      <c r="AS67" s="109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186</v>
      </c>
      <c r="F68" s="99">
        <v>20</v>
      </c>
      <c r="G68" s="114">
        <v>5</v>
      </c>
      <c r="H68" s="138">
        <f t="shared" si="41"/>
        <v>0.25</v>
      </c>
      <c r="I68" s="114">
        <f t="shared" si="66"/>
        <v>4</v>
      </c>
      <c r="J68" s="109">
        <f t="shared" si="67"/>
        <v>-7.5</v>
      </c>
      <c r="K68" s="99">
        <v>10</v>
      </c>
      <c r="L68" s="114">
        <v>7</v>
      </c>
      <c r="M68" s="138">
        <f t="shared" si="42"/>
        <v>0.7</v>
      </c>
      <c r="N68" s="114">
        <f t="shared" si="70"/>
        <v>5.6</v>
      </c>
      <c r="O68" s="109">
        <f t="shared" si="71"/>
        <v>-1.5</v>
      </c>
      <c r="P68" s="114">
        <v>30</v>
      </c>
      <c r="Q68" s="114">
        <v>24</v>
      </c>
      <c r="R68" s="138">
        <f t="shared" si="43"/>
        <v>0.8</v>
      </c>
      <c r="S68" s="114">
        <f>Q68*1</f>
        <v>24</v>
      </c>
      <c r="T68" s="109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14">
        <v>1</v>
      </c>
      <c r="AQ68" s="138">
        <f t="shared" si="50"/>
        <v>0.2</v>
      </c>
      <c r="AR68" s="114">
        <f t="shared" si="68"/>
        <v>0.5</v>
      </c>
      <c r="AS68" s="109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186</v>
      </c>
      <c r="F69" s="99">
        <v>20</v>
      </c>
      <c r="G69" s="114">
        <v>13</v>
      </c>
      <c r="H69" s="138">
        <f t="shared" ref="H69:H100" si="72">G69/F69</f>
        <v>0.65</v>
      </c>
      <c r="I69" s="114">
        <f t="shared" si="66"/>
        <v>10.4</v>
      </c>
      <c r="J69" s="109">
        <f t="shared" si="67"/>
        <v>-3.5</v>
      </c>
      <c r="K69" s="99">
        <v>10</v>
      </c>
      <c r="L69" s="114">
        <v>2</v>
      </c>
      <c r="M69" s="138">
        <f t="shared" ref="M69:M100" si="73">L69/K69</f>
        <v>0.2</v>
      </c>
      <c r="N69" s="114">
        <f t="shared" si="70"/>
        <v>1.6</v>
      </c>
      <c r="O69" s="109">
        <f t="shared" si="71"/>
        <v>-4</v>
      </c>
      <c r="P69" s="114">
        <v>30</v>
      </c>
      <c r="Q69" s="114">
        <v>30</v>
      </c>
      <c r="R69" s="138">
        <f t="shared" ref="R69:R100" si="74">Q69/P69</f>
        <v>1</v>
      </c>
      <c r="S69" s="114">
        <f>Q69*2</f>
        <v>60</v>
      </c>
      <c r="T69" s="114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14">
        <v>2</v>
      </c>
      <c r="AQ69" s="138">
        <f t="shared" ref="AQ69:AQ100" si="81">AP69/AO69</f>
        <v>0.4</v>
      </c>
      <c r="AR69" s="114">
        <f t="shared" si="68"/>
        <v>1</v>
      </c>
      <c r="AS69" s="109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186</v>
      </c>
      <c r="F70" s="99">
        <v>20</v>
      </c>
      <c r="G70" s="114">
        <v>14</v>
      </c>
      <c r="H70" s="138">
        <f t="shared" si="72"/>
        <v>0.7</v>
      </c>
      <c r="I70" s="114">
        <f t="shared" si="66"/>
        <v>11.2</v>
      </c>
      <c r="J70" s="109">
        <f t="shared" si="67"/>
        <v>-3</v>
      </c>
      <c r="K70" s="99">
        <v>10</v>
      </c>
      <c r="L70" s="114">
        <v>6</v>
      </c>
      <c r="M70" s="138">
        <f t="shared" si="73"/>
        <v>0.6</v>
      </c>
      <c r="N70" s="114">
        <f t="shared" si="70"/>
        <v>4.8</v>
      </c>
      <c r="O70" s="109">
        <f t="shared" si="71"/>
        <v>-2</v>
      </c>
      <c r="P70" s="114">
        <v>40</v>
      </c>
      <c r="Q70" s="114">
        <v>18</v>
      </c>
      <c r="R70" s="138">
        <f t="shared" si="74"/>
        <v>0.45</v>
      </c>
      <c r="S70" s="114">
        <f t="shared" ref="S70:S77" si="85">Q70*1</f>
        <v>18</v>
      </c>
      <c r="T70" s="109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14">
        <v>1</v>
      </c>
      <c r="AQ70" s="138">
        <f t="shared" si="81"/>
        <v>0.2</v>
      </c>
      <c r="AR70" s="114">
        <f t="shared" si="68"/>
        <v>0.5</v>
      </c>
      <c r="AS70" s="109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186</v>
      </c>
      <c r="F71" s="99">
        <v>20</v>
      </c>
      <c r="G71" s="114">
        <v>9</v>
      </c>
      <c r="H71" s="138">
        <f t="shared" si="72"/>
        <v>0.45</v>
      </c>
      <c r="I71" s="114">
        <f t="shared" si="66"/>
        <v>7.2</v>
      </c>
      <c r="J71" s="109">
        <f t="shared" si="67"/>
        <v>-5.5</v>
      </c>
      <c r="K71" s="99">
        <v>10</v>
      </c>
      <c r="L71" s="114">
        <v>7</v>
      </c>
      <c r="M71" s="138">
        <f t="shared" si="73"/>
        <v>0.7</v>
      </c>
      <c r="N71" s="114">
        <f t="shared" si="70"/>
        <v>5.6</v>
      </c>
      <c r="O71" s="109">
        <f t="shared" si="71"/>
        <v>-1.5</v>
      </c>
      <c r="P71" s="114">
        <v>30</v>
      </c>
      <c r="Q71" s="114">
        <v>16</v>
      </c>
      <c r="R71" s="138">
        <f t="shared" si="74"/>
        <v>0.533333333333333</v>
      </c>
      <c r="S71" s="114">
        <f t="shared" si="85"/>
        <v>16</v>
      </c>
      <c r="T71" s="109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14">
        <v>2</v>
      </c>
      <c r="AQ71" s="138">
        <f t="shared" si="81"/>
        <v>0.4</v>
      </c>
      <c r="AR71" s="114">
        <f t="shared" si="68"/>
        <v>1</v>
      </c>
      <c r="AS71" s="109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186</v>
      </c>
      <c r="F72" s="99">
        <v>20</v>
      </c>
      <c r="G72" s="114">
        <v>11</v>
      </c>
      <c r="H72" s="138">
        <f t="shared" si="72"/>
        <v>0.55</v>
      </c>
      <c r="I72" s="114">
        <f t="shared" si="66"/>
        <v>8.8</v>
      </c>
      <c r="J72" s="109">
        <f t="shared" si="67"/>
        <v>-4.5</v>
      </c>
      <c r="K72" s="99">
        <v>10</v>
      </c>
      <c r="L72" s="114">
        <v>5</v>
      </c>
      <c r="M72" s="138">
        <f t="shared" si="73"/>
        <v>0.5</v>
      </c>
      <c r="N72" s="114">
        <f t="shared" si="70"/>
        <v>4</v>
      </c>
      <c r="O72" s="109">
        <f t="shared" si="71"/>
        <v>-2.5</v>
      </c>
      <c r="P72" s="114">
        <v>30</v>
      </c>
      <c r="Q72" s="114">
        <v>9</v>
      </c>
      <c r="R72" s="138">
        <f t="shared" si="74"/>
        <v>0.3</v>
      </c>
      <c r="S72" s="114">
        <f t="shared" si="85"/>
        <v>9</v>
      </c>
      <c r="T72" s="109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14">
        <v>1</v>
      </c>
      <c r="AQ72" s="138">
        <f t="shared" si="81"/>
        <v>0.2</v>
      </c>
      <c r="AR72" s="114">
        <f t="shared" si="68"/>
        <v>0.5</v>
      </c>
      <c r="AS72" s="109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186</v>
      </c>
      <c r="F73" s="99">
        <v>20</v>
      </c>
      <c r="G73" s="114">
        <v>9</v>
      </c>
      <c r="H73" s="138">
        <f t="shared" si="72"/>
        <v>0.45</v>
      </c>
      <c r="I73" s="114">
        <f t="shared" si="66"/>
        <v>7.2</v>
      </c>
      <c r="J73" s="109">
        <f t="shared" si="67"/>
        <v>-5.5</v>
      </c>
      <c r="K73" s="99">
        <v>10</v>
      </c>
      <c r="L73" s="114">
        <v>11</v>
      </c>
      <c r="M73" s="138">
        <f t="shared" si="73"/>
        <v>1.1</v>
      </c>
      <c r="N73" s="114">
        <f>L73*1.5</f>
        <v>16.5</v>
      </c>
      <c r="O73" s="114"/>
      <c r="P73" s="114">
        <v>30</v>
      </c>
      <c r="Q73" s="114">
        <v>27</v>
      </c>
      <c r="R73" s="138">
        <f t="shared" si="74"/>
        <v>0.9</v>
      </c>
      <c r="S73" s="114">
        <f t="shared" si="85"/>
        <v>27</v>
      </c>
      <c r="T73" s="109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14">
        <v>1</v>
      </c>
      <c r="AQ73" s="138">
        <f t="shared" si="81"/>
        <v>0.2</v>
      </c>
      <c r="AR73" s="114">
        <f t="shared" si="68"/>
        <v>0.5</v>
      </c>
      <c r="AS73" s="109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186</v>
      </c>
      <c r="F74" s="99">
        <v>20</v>
      </c>
      <c r="G74" s="114">
        <v>72</v>
      </c>
      <c r="H74" s="138">
        <f t="shared" si="72"/>
        <v>3.6</v>
      </c>
      <c r="I74" s="114">
        <f>G74*1.5</f>
        <v>108</v>
      </c>
      <c r="J74" s="114"/>
      <c r="K74" s="99">
        <v>10</v>
      </c>
      <c r="L74" s="114">
        <v>6</v>
      </c>
      <c r="M74" s="138">
        <f t="shared" si="73"/>
        <v>0.6</v>
      </c>
      <c r="N74" s="114">
        <f>L74*0.8</f>
        <v>4.8</v>
      </c>
      <c r="O74" s="109">
        <f>(K74-L74)*-0.5</f>
        <v>-2</v>
      </c>
      <c r="P74" s="114">
        <v>30</v>
      </c>
      <c r="Q74" s="114">
        <v>14</v>
      </c>
      <c r="R74" s="138">
        <f t="shared" si="74"/>
        <v>0.466666666666667</v>
      </c>
      <c r="S74" s="114">
        <f t="shared" si="85"/>
        <v>14</v>
      </c>
      <c r="T74" s="109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14">
        <v>5</v>
      </c>
      <c r="AQ74" s="138">
        <f t="shared" si="81"/>
        <v>1</v>
      </c>
      <c r="AR74" s="114">
        <f>AP74*0.8</f>
        <v>4</v>
      </c>
      <c r="AS74" s="114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186</v>
      </c>
      <c r="F75" s="99">
        <v>20</v>
      </c>
      <c r="G75" s="114">
        <v>23</v>
      </c>
      <c r="H75" s="138">
        <f t="shared" si="72"/>
        <v>1.15</v>
      </c>
      <c r="I75" s="114">
        <f>G75*1.5</f>
        <v>34.5</v>
      </c>
      <c r="J75" s="114"/>
      <c r="K75" s="99">
        <v>10</v>
      </c>
      <c r="L75" s="114">
        <v>8</v>
      </c>
      <c r="M75" s="138">
        <f t="shared" si="73"/>
        <v>0.8</v>
      </c>
      <c r="N75" s="114">
        <f>L75*0.8</f>
        <v>6.4</v>
      </c>
      <c r="O75" s="109">
        <f>(K75-L75)*-0.5</f>
        <v>-1</v>
      </c>
      <c r="P75" s="114">
        <v>30</v>
      </c>
      <c r="Q75" s="114">
        <v>26</v>
      </c>
      <c r="R75" s="138">
        <f t="shared" si="74"/>
        <v>0.866666666666667</v>
      </c>
      <c r="S75" s="114">
        <f t="shared" si="85"/>
        <v>26</v>
      </c>
      <c r="T75" s="109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14">
        <v>0</v>
      </c>
      <c r="AQ75" s="138">
        <f t="shared" si="81"/>
        <v>0</v>
      </c>
      <c r="AR75" s="114">
        <f>AP75*0.5</f>
        <v>0</v>
      </c>
      <c r="AS75" s="109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186</v>
      </c>
      <c r="F76" s="99">
        <v>20</v>
      </c>
      <c r="G76" s="114">
        <v>17</v>
      </c>
      <c r="H76" s="138">
        <f t="shared" si="72"/>
        <v>0.85</v>
      </c>
      <c r="I76" s="114">
        <f t="shared" ref="I76:I103" si="89">G76*0.8</f>
        <v>13.6</v>
      </c>
      <c r="J76" s="109">
        <f t="shared" ref="J76:J103" si="90">(F76-G76)*-0.5</f>
        <v>-1.5</v>
      </c>
      <c r="K76" s="99">
        <v>10</v>
      </c>
      <c r="L76" s="114">
        <v>3</v>
      </c>
      <c r="M76" s="138">
        <f t="shared" si="73"/>
        <v>0.3</v>
      </c>
      <c r="N76" s="114">
        <f>L76*0.8</f>
        <v>2.4</v>
      </c>
      <c r="O76" s="109">
        <f>(K76-L76)*-0.5</f>
        <v>-3.5</v>
      </c>
      <c r="P76" s="114">
        <v>30</v>
      </c>
      <c r="Q76" s="114">
        <v>22</v>
      </c>
      <c r="R76" s="138">
        <f t="shared" si="74"/>
        <v>0.733333333333333</v>
      </c>
      <c r="S76" s="114">
        <f t="shared" si="85"/>
        <v>22</v>
      </c>
      <c r="T76" s="109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14">
        <v>2</v>
      </c>
      <c r="AQ76" s="138">
        <f t="shared" si="81"/>
        <v>0.4</v>
      </c>
      <c r="AR76" s="114">
        <f>AP76*0.5</f>
        <v>1</v>
      </c>
      <c r="AS76" s="109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186</v>
      </c>
      <c r="F77" s="99">
        <v>20</v>
      </c>
      <c r="G77" s="114">
        <v>10</v>
      </c>
      <c r="H77" s="138">
        <f t="shared" si="72"/>
        <v>0.5</v>
      </c>
      <c r="I77" s="114">
        <f t="shared" si="89"/>
        <v>8</v>
      </c>
      <c r="J77" s="109">
        <f t="shared" si="90"/>
        <v>-5</v>
      </c>
      <c r="K77" s="99">
        <v>10</v>
      </c>
      <c r="L77" s="114">
        <v>9</v>
      </c>
      <c r="M77" s="138">
        <f t="shared" si="73"/>
        <v>0.9</v>
      </c>
      <c r="N77" s="114">
        <f>L77*0.8</f>
        <v>7.2</v>
      </c>
      <c r="O77" s="109">
        <f>(K77-L77)*-0.5</f>
        <v>-0.5</v>
      </c>
      <c r="P77" s="114">
        <v>30</v>
      </c>
      <c r="Q77" s="114">
        <v>15</v>
      </c>
      <c r="R77" s="138">
        <f t="shared" si="74"/>
        <v>0.5</v>
      </c>
      <c r="S77" s="114">
        <f t="shared" si="85"/>
        <v>15</v>
      </c>
      <c r="T77" s="109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14">
        <v>2</v>
      </c>
      <c r="AQ77" s="138">
        <f t="shared" si="81"/>
        <v>0.4</v>
      </c>
      <c r="AR77" s="114">
        <f>AP77*0.5</f>
        <v>1</v>
      </c>
      <c r="AS77" s="109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186</v>
      </c>
      <c r="F78" s="99">
        <v>20</v>
      </c>
      <c r="G78" s="114">
        <v>16</v>
      </c>
      <c r="H78" s="138">
        <f t="shared" si="72"/>
        <v>0.8</v>
      </c>
      <c r="I78" s="114">
        <f t="shared" si="89"/>
        <v>12.8</v>
      </c>
      <c r="J78" s="109">
        <f t="shared" si="90"/>
        <v>-2</v>
      </c>
      <c r="K78" s="99">
        <v>10</v>
      </c>
      <c r="L78" s="114">
        <v>11</v>
      </c>
      <c r="M78" s="138">
        <f t="shared" si="73"/>
        <v>1.1</v>
      </c>
      <c r="N78" s="114">
        <f>L78*1.5</f>
        <v>16.5</v>
      </c>
      <c r="O78" s="114"/>
      <c r="P78" s="114">
        <v>30</v>
      </c>
      <c r="Q78" s="114">
        <v>43</v>
      </c>
      <c r="R78" s="138">
        <f t="shared" si="74"/>
        <v>1.43333333333333</v>
      </c>
      <c r="S78" s="114">
        <f>Q78*2</f>
        <v>86</v>
      </c>
      <c r="T78" s="114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14">
        <v>5</v>
      </c>
      <c r="AQ78" s="138">
        <f t="shared" si="81"/>
        <v>1</v>
      </c>
      <c r="AR78" s="114">
        <f>AP78*0.8</f>
        <v>4</v>
      </c>
      <c r="AS78" s="114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186</v>
      </c>
      <c r="F79" s="99">
        <v>20</v>
      </c>
      <c r="G79" s="114">
        <v>5</v>
      </c>
      <c r="H79" s="138">
        <f t="shared" si="72"/>
        <v>0.25</v>
      </c>
      <c r="I79" s="114">
        <f t="shared" si="89"/>
        <v>4</v>
      </c>
      <c r="J79" s="109">
        <f t="shared" si="90"/>
        <v>-7.5</v>
      </c>
      <c r="K79" s="99">
        <v>10</v>
      </c>
      <c r="L79" s="114">
        <v>14</v>
      </c>
      <c r="M79" s="138">
        <f t="shared" si="73"/>
        <v>1.4</v>
      </c>
      <c r="N79" s="114">
        <f>L79*1.5</f>
        <v>21</v>
      </c>
      <c r="O79" s="114"/>
      <c r="P79" s="114">
        <v>30</v>
      </c>
      <c r="Q79" s="114">
        <v>22</v>
      </c>
      <c r="R79" s="138">
        <f t="shared" si="74"/>
        <v>0.733333333333333</v>
      </c>
      <c r="S79" s="114">
        <f>Q79*1</f>
        <v>22</v>
      </c>
      <c r="T79" s="109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14">
        <v>0</v>
      </c>
      <c r="AQ79" s="138">
        <f t="shared" si="81"/>
        <v>0</v>
      </c>
      <c r="AR79" s="114">
        <f t="shared" ref="AR79:AR101" si="93">AP79*0.5</f>
        <v>0</v>
      </c>
      <c r="AS79" s="109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186</v>
      </c>
      <c r="F80" s="99">
        <v>20</v>
      </c>
      <c r="G80" s="114">
        <v>12</v>
      </c>
      <c r="H80" s="138">
        <f t="shared" si="72"/>
        <v>0.6</v>
      </c>
      <c r="I80" s="114">
        <f t="shared" si="89"/>
        <v>9.6</v>
      </c>
      <c r="J80" s="109">
        <f t="shared" si="90"/>
        <v>-4</v>
      </c>
      <c r="K80" s="99">
        <v>10</v>
      </c>
      <c r="L80" s="114">
        <v>5</v>
      </c>
      <c r="M80" s="138">
        <f t="shared" si="73"/>
        <v>0.5</v>
      </c>
      <c r="N80" s="114">
        <f>L80*0.8</f>
        <v>4</v>
      </c>
      <c r="O80" s="109">
        <f>(K80-L80)*-0.5</f>
        <v>-2.5</v>
      </c>
      <c r="P80" s="114">
        <v>30</v>
      </c>
      <c r="Q80" s="114">
        <v>47</v>
      </c>
      <c r="R80" s="138">
        <f t="shared" si="74"/>
        <v>1.56666666666667</v>
      </c>
      <c r="S80" s="114">
        <f>Q80*2</f>
        <v>94</v>
      </c>
      <c r="T80" s="114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14">
        <v>0</v>
      </c>
      <c r="AQ80" s="138">
        <f t="shared" si="81"/>
        <v>0</v>
      </c>
      <c r="AR80" s="114">
        <f t="shared" si="93"/>
        <v>0</v>
      </c>
      <c r="AS80" s="109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186</v>
      </c>
      <c r="F81" s="99">
        <v>20</v>
      </c>
      <c r="G81" s="114">
        <v>9</v>
      </c>
      <c r="H81" s="138">
        <f t="shared" si="72"/>
        <v>0.45</v>
      </c>
      <c r="I81" s="114">
        <f t="shared" si="89"/>
        <v>7.2</v>
      </c>
      <c r="J81" s="109">
        <f t="shared" si="90"/>
        <v>-5.5</v>
      </c>
      <c r="K81" s="99">
        <v>10</v>
      </c>
      <c r="L81" s="114">
        <v>2</v>
      </c>
      <c r="M81" s="138">
        <f t="shared" si="73"/>
        <v>0.2</v>
      </c>
      <c r="N81" s="114">
        <f>L81*0.8</f>
        <v>1.6</v>
      </c>
      <c r="O81" s="109">
        <f>(K81-L81)*-0.5</f>
        <v>-4</v>
      </c>
      <c r="P81" s="114">
        <v>30</v>
      </c>
      <c r="Q81" s="114">
        <v>34</v>
      </c>
      <c r="R81" s="138">
        <f t="shared" si="74"/>
        <v>1.13333333333333</v>
      </c>
      <c r="S81" s="114">
        <f>Q81*2</f>
        <v>68</v>
      </c>
      <c r="T81" s="114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14">
        <v>0</v>
      </c>
      <c r="AQ81" s="138">
        <f t="shared" si="81"/>
        <v>0</v>
      </c>
      <c r="AR81" s="114">
        <f t="shared" si="93"/>
        <v>0</v>
      </c>
      <c r="AS81" s="109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186</v>
      </c>
      <c r="F82" s="99">
        <v>20</v>
      </c>
      <c r="G82" s="114">
        <v>9</v>
      </c>
      <c r="H82" s="138">
        <f t="shared" si="72"/>
        <v>0.45</v>
      </c>
      <c r="I82" s="114">
        <f t="shared" si="89"/>
        <v>7.2</v>
      </c>
      <c r="J82" s="109">
        <f t="shared" si="90"/>
        <v>-5.5</v>
      </c>
      <c r="K82" s="99">
        <v>10</v>
      </c>
      <c r="L82" s="114">
        <v>4</v>
      </c>
      <c r="M82" s="138">
        <f t="shared" si="73"/>
        <v>0.4</v>
      </c>
      <c r="N82" s="114">
        <f>L82*0.8</f>
        <v>3.2</v>
      </c>
      <c r="O82" s="109">
        <f>(K82-L82)*-0.5</f>
        <v>-3</v>
      </c>
      <c r="P82" s="114">
        <v>30</v>
      </c>
      <c r="Q82" s="114">
        <v>52</v>
      </c>
      <c r="R82" s="138">
        <f t="shared" si="74"/>
        <v>1.73333333333333</v>
      </c>
      <c r="S82" s="114">
        <f>Q82*2</f>
        <v>104</v>
      </c>
      <c r="T82" s="114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14">
        <v>0</v>
      </c>
      <c r="AQ82" s="138">
        <f t="shared" si="81"/>
        <v>0</v>
      </c>
      <c r="AR82" s="114">
        <f t="shared" si="93"/>
        <v>0</v>
      </c>
      <c r="AS82" s="109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186</v>
      </c>
      <c r="F83" s="99">
        <v>20</v>
      </c>
      <c r="G83" s="114">
        <v>14</v>
      </c>
      <c r="H83" s="138">
        <f t="shared" si="72"/>
        <v>0.7</v>
      </c>
      <c r="I83" s="114">
        <f t="shared" si="89"/>
        <v>11.2</v>
      </c>
      <c r="J83" s="109">
        <f t="shared" si="90"/>
        <v>-3</v>
      </c>
      <c r="K83" s="99">
        <v>10</v>
      </c>
      <c r="L83" s="114">
        <v>4</v>
      </c>
      <c r="M83" s="138">
        <f t="shared" si="73"/>
        <v>0.4</v>
      </c>
      <c r="N83" s="114">
        <f>L83*0.8</f>
        <v>3.2</v>
      </c>
      <c r="O83" s="109">
        <f>(K83-L83)*-0.5</f>
        <v>-3</v>
      </c>
      <c r="P83" s="114">
        <v>30</v>
      </c>
      <c r="Q83" s="114">
        <v>13</v>
      </c>
      <c r="R83" s="138">
        <f t="shared" si="74"/>
        <v>0.433333333333333</v>
      </c>
      <c r="S83" s="114">
        <f>Q83*1</f>
        <v>13</v>
      </c>
      <c r="T83" s="109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14">
        <v>0</v>
      </c>
      <c r="AQ83" s="138">
        <f t="shared" si="81"/>
        <v>0</v>
      </c>
      <c r="AR83" s="114">
        <f t="shared" si="93"/>
        <v>0</v>
      </c>
      <c r="AS83" s="109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186</v>
      </c>
      <c r="F84" s="99">
        <v>20</v>
      </c>
      <c r="G84" s="114">
        <v>15</v>
      </c>
      <c r="H84" s="138">
        <f t="shared" si="72"/>
        <v>0.75</v>
      </c>
      <c r="I84" s="114">
        <f t="shared" si="89"/>
        <v>12</v>
      </c>
      <c r="J84" s="109">
        <f t="shared" si="90"/>
        <v>-2.5</v>
      </c>
      <c r="K84" s="99">
        <v>10</v>
      </c>
      <c r="L84" s="114">
        <v>12</v>
      </c>
      <c r="M84" s="138">
        <f t="shared" si="73"/>
        <v>1.2</v>
      </c>
      <c r="N84" s="114">
        <f>L84*1.5</f>
        <v>18</v>
      </c>
      <c r="O84" s="114"/>
      <c r="P84" s="114">
        <v>30</v>
      </c>
      <c r="Q84" s="114">
        <v>37</v>
      </c>
      <c r="R84" s="138">
        <f t="shared" si="74"/>
        <v>1.23333333333333</v>
      </c>
      <c r="S84" s="114">
        <f>Q84*2</f>
        <v>74</v>
      </c>
      <c r="T84" s="114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14">
        <v>3</v>
      </c>
      <c r="AQ84" s="138">
        <f t="shared" si="81"/>
        <v>0.6</v>
      </c>
      <c r="AR84" s="114">
        <f t="shared" si="93"/>
        <v>1.5</v>
      </c>
      <c r="AS84" s="109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186</v>
      </c>
      <c r="F85" s="99">
        <v>20</v>
      </c>
      <c r="G85" s="114">
        <v>17</v>
      </c>
      <c r="H85" s="138">
        <f t="shared" si="72"/>
        <v>0.85</v>
      </c>
      <c r="I85" s="114">
        <f t="shared" si="89"/>
        <v>13.6</v>
      </c>
      <c r="J85" s="109">
        <f t="shared" si="90"/>
        <v>-1.5</v>
      </c>
      <c r="K85" s="99">
        <v>10</v>
      </c>
      <c r="L85" s="114">
        <v>11</v>
      </c>
      <c r="M85" s="138">
        <f t="shared" si="73"/>
        <v>1.1</v>
      </c>
      <c r="N85" s="114">
        <f>L85*1.5</f>
        <v>16.5</v>
      </c>
      <c r="O85" s="114"/>
      <c r="P85" s="114">
        <v>30</v>
      </c>
      <c r="Q85" s="114">
        <v>29</v>
      </c>
      <c r="R85" s="138">
        <f t="shared" si="74"/>
        <v>0.966666666666667</v>
      </c>
      <c r="S85" s="114">
        <f t="shared" ref="S85:S94" si="95">Q85*1</f>
        <v>29</v>
      </c>
      <c r="T85" s="109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14">
        <v>0</v>
      </c>
      <c r="AQ85" s="138">
        <f t="shared" si="81"/>
        <v>0</v>
      </c>
      <c r="AR85" s="114">
        <f t="shared" si="93"/>
        <v>0</v>
      </c>
      <c r="AS85" s="109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186</v>
      </c>
      <c r="F86" s="99">
        <v>20</v>
      </c>
      <c r="G86" s="114">
        <v>7</v>
      </c>
      <c r="H86" s="138">
        <f t="shared" si="72"/>
        <v>0.35</v>
      </c>
      <c r="I86" s="114">
        <f t="shared" si="89"/>
        <v>5.6</v>
      </c>
      <c r="J86" s="109">
        <f t="shared" si="90"/>
        <v>-6.5</v>
      </c>
      <c r="K86" s="99">
        <v>10</v>
      </c>
      <c r="L86" s="114">
        <v>8</v>
      </c>
      <c r="M86" s="138">
        <f t="shared" si="73"/>
        <v>0.8</v>
      </c>
      <c r="N86" s="114">
        <f>L86*0.8</f>
        <v>6.4</v>
      </c>
      <c r="O86" s="109">
        <f>(K86-L86)*-0.5</f>
        <v>-1</v>
      </c>
      <c r="P86" s="114">
        <v>30</v>
      </c>
      <c r="Q86" s="114">
        <v>19</v>
      </c>
      <c r="R86" s="138">
        <f t="shared" si="74"/>
        <v>0.633333333333333</v>
      </c>
      <c r="S86" s="114">
        <f t="shared" si="95"/>
        <v>19</v>
      </c>
      <c r="T86" s="109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14">
        <v>1</v>
      </c>
      <c r="AQ86" s="138">
        <f t="shared" si="81"/>
        <v>0.2</v>
      </c>
      <c r="AR86" s="114">
        <f t="shared" si="93"/>
        <v>0.5</v>
      </c>
      <c r="AS86" s="109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186</v>
      </c>
      <c r="F87" s="99">
        <v>20</v>
      </c>
      <c r="G87" s="114">
        <v>16</v>
      </c>
      <c r="H87" s="138">
        <f t="shared" si="72"/>
        <v>0.8</v>
      </c>
      <c r="I87" s="114">
        <f t="shared" si="89"/>
        <v>12.8</v>
      </c>
      <c r="J87" s="109">
        <f t="shared" si="90"/>
        <v>-2</v>
      </c>
      <c r="K87" s="99">
        <v>10</v>
      </c>
      <c r="L87" s="114">
        <v>6</v>
      </c>
      <c r="M87" s="138">
        <f t="shared" si="73"/>
        <v>0.6</v>
      </c>
      <c r="N87" s="114">
        <f>L87*0.8</f>
        <v>4.8</v>
      </c>
      <c r="O87" s="109">
        <f>(K87-L87)*-0.5</f>
        <v>-2</v>
      </c>
      <c r="P87" s="114">
        <v>40</v>
      </c>
      <c r="Q87" s="114">
        <v>12</v>
      </c>
      <c r="R87" s="138">
        <f t="shared" si="74"/>
        <v>0.3</v>
      </c>
      <c r="S87" s="114">
        <f t="shared" si="95"/>
        <v>12</v>
      </c>
      <c r="T87" s="109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14">
        <v>2</v>
      </c>
      <c r="AQ87" s="138">
        <f t="shared" si="81"/>
        <v>0.4</v>
      </c>
      <c r="AR87" s="114">
        <f t="shared" si="93"/>
        <v>1</v>
      </c>
      <c r="AS87" s="109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186</v>
      </c>
      <c r="F88" s="99">
        <v>20</v>
      </c>
      <c r="G88" s="114">
        <v>8</v>
      </c>
      <c r="H88" s="138">
        <f t="shared" si="72"/>
        <v>0.4</v>
      </c>
      <c r="I88" s="114">
        <f t="shared" si="89"/>
        <v>6.4</v>
      </c>
      <c r="J88" s="109">
        <f t="shared" si="90"/>
        <v>-6</v>
      </c>
      <c r="K88" s="99">
        <v>10</v>
      </c>
      <c r="L88" s="114">
        <v>10</v>
      </c>
      <c r="M88" s="138">
        <f t="shared" si="73"/>
        <v>1</v>
      </c>
      <c r="N88" s="114">
        <f>L88*1.5</f>
        <v>15</v>
      </c>
      <c r="O88" s="114"/>
      <c r="P88" s="114">
        <v>30</v>
      </c>
      <c r="Q88" s="114">
        <v>19</v>
      </c>
      <c r="R88" s="138">
        <f t="shared" si="74"/>
        <v>0.633333333333333</v>
      </c>
      <c r="S88" s="114">
        <f t="shared" si="95"/>
        <v>19</v>
      </c>
      <c r="T88" s="109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14">
        <v>0</v>
      </c>
      <c r="AQ88" s="138">
        <f t="shared" si="81"/>
        <v>0</v>
      </c>
      <c r="AR88" s="114">
        <f t="shared" si="93"/>
        <v>0</v>
      </c>
      <c r="AS88" s="109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186</v>
      </c>
      <c r="F89" s="99">
        <v>20</v>
      </c>
      <c r="G89" s="114">
        <v>10</v>
      </c>
      <c r="H89" s="138">
        <f t="shared" si="72"/>
        <v>0.5</v>
      </c>
      <c r="I89" s="114">
        <f t="shared" si="89"/>
        <v>8</v>
      </c>
      <c r="J89" s="109">
        <f t="shared" si="90"/>
        <v>-5</v>
      </c>
      <c r="K89" s="99">
        <v>10</v>
      </c>
      <c r="L89" s="114">
        <v>8</v>
      </c>
      <c r="M89" s="138">
        <f t="shared" si="73"/>
        <v>0.8</v>
      </c>
      <c r="N89" s="114">
        <f>L89*0.8</f>
        <v>6.4</v>
      </c>
      <c r="O89" s="109">
        <f>(K89-L89)*-0.5</f>
        <v>-1</v>
      </c>
      <c r="P89" s="114">
        <v>30</v>
      </c>
      <c r="Q89" s="114">
        <v>14</v>
      </c>
      <c r="R89" s="138">
        <f t="shared" si="74"/>
        <v>0.466666666666667</v>
      </c>
      <c r="S89" s="114">
        <f t="shared" si="95"/>
        <v>14</v>
      </c>
      <c r="T89" s="109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14">
        <v>0</v>
      </c>
      <c r="AQ89" s="138">
        <f t="shared" si="81"/>
        <v>0</v>
      </c>
      <c r="AR89" s="114">
        <f t="shared" si="93"/>
        <v>0</v>
      </c>
      <c r="AS89" s="109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186</v>
      </c>
      <c r="F90" s="99">
        <v>20</v>
      </c>
      <c r="G90" s="114">
        <v>14</v>
      </c>
      <c r="H90" s="138">
        <f t="shared" si="72"/>
        <v>0.7</v>
      </c>
      <c r="I90" s="114">
        <f t="shared" si="89"/>
        <v>11.2</v>
      </c>
      <c r="J90" s="109">
        <f t="shared" si="90"/>
        <v>-3</v>
      </c>
      <c r="K90" s="99">
        <v>10</v>
      </c>
      <c r="L90" s="114">
        <v>12</v>
      </c>
      <c r="M90" s="138">
        <f t="shared" si="73"/>
        <v>1.2</v>
      </c>
      <c r="N90" s="114">
        <f>L90*1.5</f>
        <v>18</v>
      </c>
      <c r="O90" s="114"/>
      <c r="P90" s="114">
        <v>30</v>
      </c>
      <c r="Q90" s="114">
        <v>10</v>
      </c>
      <c r="R90" s="138">
        <f t="shared" si="74"/>
        <v>0.333333333333333</v>
      </c>
      <c r="S90" s="114">
        <f t="shared" si="95"/>
        <v>10</v>
      </c>
      <c r="T90" s="109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14">
        <v>2</v>
      </c>
      <c r="AQ90" s="138">
        <f t="shared" si="81"/>
        <v>0.4</v>
      </c>
      <c r="AR90" s="114">
        <f t="shared" si="93"/>
        <v>1</v>
      </c>
      <c r="AS90" s="109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186</v>
      </c>
      <c r="F91" s="99">
        <v>20</v>
      </c>
      <c r="G91" s="114">
        <v>11</v>
      </c>
      <c r="H91" s="138">
        <f t="shared" si="72"/>
        <v>0.55</v>
      </c>
      <c r="I91" s="114">
        <f t="shared" si="89"/>
        <v>8.8</v>
      </c>
      <c r="J91" s="109">
        <f t="shared" si="90"/>
        <v>-4.5</v>
      </c>
      <c r="K91" s="99">
        <v>10</v>
      </c>
      <c r="L91" s="114">
        <v>6</v>
      </c>
      <c r="M91" s="138">
        <f t="shared" si="73"/>
        <v>0.6</v>
      </c>
      <c r="N91" s="114">
        <f t="shared" ref="N91:N99" si="97">L91*0.8</f>
        <v>4.8</v>
      </c>
      <c r="O91" s="109">
        <f t="shared" ref="O91:O99" si="98">(K91-L91)*-0.5</f>
        <v>-2</v>
      </c>
      <c r="P91" s="114">
        <v>25</v>
      </c>
      <c r="Q91" s="114">
        <v>19</v>
      </c>
      <c r="R91" s="138">
        <f t="shared" si="74"/>
        <v>0.76</v>
      </c>
      <c r="S91" s="114">
        <f t="shared" si="95"/>
        <v>19</v>
      </c>
      <c r="T91" s="109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14">
        <v>4</v>
      </c>
      <c r="AQ91" s="138">
        <f t="shared" si="81"/>
        <v>0.8</v>
      </c>
      <c r="AR91" s="114">
        <f t="shared" si="93"/>
        <v>2</v>
      </c>
      <c r="AS91" s="109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186</v>
      </c>
      <c r="F92" s="99">
        <v>20</v>
      </c>
      <c r="G92" s="114">
        <v>18</v>
      </c>
      <c r="H92" s="138">
        <f t="shared" si="72"/>
        <v>0.9</v>
      </c>
      <c r="I92" s="114">
        <f t="shared" si="89"/>
        <v>14.4</v>
      </c>
      <c r="J92" s="109">
        <f t="shared" si="90"/>
        <v>-1</v>
      </c>
      <c r="K92" s="99">
        <v>10</v>
      </c>
      <c r="L92" s="114">
        <v>4</v>
      </c>
      <c r="M92" s="138">
        <f t="shared" si="73"/>
        <v>0.4</v>
      </c>
      <c r="N92" s="114">
        <f t="shared" si="97"/>
        <v>3.2</v>
      </c>
      <c r="O92" s="109">
        <f t="shared" si="98"/>
        <v>-3</v>
      </c>
      <c r="P92" s="114">
        <v>30</v>
      </c>
      <c r="Q92" s="114">
        <v>20</v>
      </c>
      <c r="R92" s="138">
        <f t="shared" si="74"/>
        <v>0.666666666666667</v>
      </c>
      <c r="S92" s="114">
        <f t="shared" si="95"/>
        <v>20</v>
      </c>
      <c r="T92" s="109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14">
        <v>0</v>
      </c>
      <c r="AQ92" s="138">
        <f t="shared" si="81"/>
        <v>0</v>
      </c>
      <c r="AR92" s="114">
        <f t="shared" si="93"/>
        <v>0</v>
      </c>
      <c r="AS92" s="109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186</v>
      </c>
      <c r="F93" s="99">
        <v>20</v>
      </c>
      <c r="G93" s="114">
        <v>4</v>
      </c>
      <c r="H93" s="138">
        <f t="shared" si="72"/>
        <v>0.2</v>
      </c>
      <c r="I93" s="114">
        <f t="shared" si="89"/>
        <v>3.2</v>
      </c>
      <c r="J93" s="109">
        <f t="shared" si="90"/>
        <v>-8</v>
      </c>
      <c r="K93" s="99">
        <v>10</v>
      </c>
      <c r="L93" s="114">
        <v>9</v>
      </c>
      <c r="M93" s="138">
        <f t="shared" si="73"/>
        <v>0.9</v>
      </c>
      <c r="N93" s="114">
        <f t="shared" si="97"/>
        <v>7.2</v>
      </c>
      <c r="O93" s="109">
        <f t="shared" si="98"/>
        <v>-0.5</v>
      </c>
      <c r="P93" s="114">
        <v>25</v>
      </c>
      <c r="Q93" s="114">
        <v>21</v>
      </c>
      <c r="R93" s="138">
        <f t="shared" si="74"/>
        <v>0.84</v>
      </c>
      <c r="S93" s="114">
        <f t="shared" si="95"/>
        <v>21</v>
      </c>
      <c r="T93" s="109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14">
        <v>1</v>
      </c>
      <c r="AQ93" s="138">
        <f t="shared" si="81"/>
        <v>0.2</v>
      </c>
      <c r="AR93" s="114">
        <f t="shared" si="93"/>
        <v>0.5</v>
      </c>
      <c r="AS93" s="109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186</v>
      </c>
      <c r="F94" s="99">
        <v>20</v>
      </c>
      <c r="G94" s="114">
        <v>6</v>
      </c>
      <c r="H94" s="138">
        <f t="shared" si="72"/>
        <v>0.3</v>
      </c>
      <c r="I94" s="114">
        <f t="shared" si="89"/>
        <v>4.8</v>
      </c>
      <c r="J94" s="109">
        <f t="shared" si="90"/>
        <v>-7</v>
      </c>
      <c r="K94" s="99">
        <v>10</v>
      </c>
      <c r="L94" s="114">
        <v>1</v>
      </c>
      <c r="M94" s="138">
        <f t="shared" si="73"/>
        <v>0.1</v>
      </c>
      <c r="N94" s="114">
        <f t="shared" si="97"/>
        <v>0.8</v>
      </c>
      <c r="O94" s="109">
        <f t="shared" si="98"/>
        <v>-4.5</v>
      </c>
      <c r="P94" s="114">
        <v>30</v>
      </c>
      <c r="Q94" s="114">
        <v>10</v>
      </c>
      <c r="R94" s="138">
        <f t="shared" si="74"/>
        <v>0.333333333333333</v>
      </c>
      <c r="S94" s="114">
        <f t="shared" si="95"/>
        <v>10</v>
      </c>
      <c r="T94" s="109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14">
        <v>1</v>
      </c>
      <c r="AQ94" s="138">
        <f t="shared" si="81"/>
        <v>0.2</v>
      </c>
      <c r="AR94" s="114">
        <f t="shared" si="93"/>
        <v>0.5</v>
      </c>
      <c r="AS94" s="109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186</v>
      </c>
      <c r="F95" s="99">
        <v>20</v>
      </c>
      <c r="G95" s="114">
        <v>3</v>
      </c>
      <c r="H95" s="138">
        <f t="shared" si="72"/>
        <v>0.15</v>
      </c>
      <c r="I95" s="114">
        <f t="shared" si="89"/>
        <v>2.4</v>
      </c>
      <c r="J95" s="109">
        <f t="shared" si="90"/>
        <v>-8.5</v>
      </c>
      <c r="K95" s="99">
        <v>10</v>
      </c>
      <c r="L95" s="114">
        <v>4</v>
      </c>
      <c r="M95" s="138">
        <f t="shared" si="73"/>
        <v>0.4</v>
      </c>
      <c r="N95" s="114">
        <f t="shared" si="97"/>
        <v>3.2</v>
      </c>
      <c r="O95" s="109">
        <f t="shared" si="98"/>
        <v>-3</v>
      </c>
      <c r="P95" s="114">
        <v>30</v>
      </c>
      <c r="Q95" s="114">
        <v>33</v>
      </c>
      <c r="R95" s="138">
        <f t="shared" si="74"/>
        <v>1.1</v>
      </c>
      <c r="S95" s="114">
        <f>Q95*2</f>
        <v>66</v>
      </c>
      <c r="T95" s="114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14">
        <v>3</v>
      </c>
      <c r="AQ95" s="138">
        <f t="shared" si="81"/>
        <v>0.6</v>
      </c>
      <c r="AR95" s="114">
        <f t="shared" si="93"/>
        <v>1.5</v>
      </c>
      <c r="AS95" s="109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186</v>
      </c>
      <c r="F96" s="99">
        <v>20</v>
      </c>
      <c r="G96" s="114">
        <v>13</v>
      </c>
      <c r="H96" s="138">
        <f t="shared" si="72"/>
        <v>0.65</v>
      </c>
      <c r="I96" s="114">
        <f t="shared" si="89"/>
        <v>10.4</v>
      </c>
      <c r="J96" s="109">
        <f t="shared" si="90"/>
        <v>-3.5</v>
      </c>
      <c r="K96" s="99">
        <v>10</v>
      </c>
      <c r="L96" s="114">
        <v>6</v>
      </c>
      <c r="M96" s="138">
        <f t="shared" si="73"/>
        <v>0.6</v>
      </c>
      <c r="N96" s="114">
        <f t="shared" si="97"/>
        <v>4.8</v>
      </c>
      <c r="O96" s="109">
        <f t="shared" si="98"/>
        <v>-2</v>
      </c>
      <c r="P96" s="114">
        <v>30</v>
      </c>
      <c r="Q96" s="114">
        <v>45</v>
      </c>
      <c r="R96" s="138">
        <f t="shared" si="74"/>
        <v>1.5</v>
      </c>
      <c r="S96" s="114">
        <f>Q96*2</f>
        <v>90</v>
      </c>
      <c r="T96" s="114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14">
        <v>4</v>
      </c>
      <c r="AQ96" s="138">
        <f t="shared" si="81"/>
        <v>0.8</v>
      </c>
      <c r="AR96" s="114">
        <f t="shared" si="93"/>
        <v>2</v>
      </c>
      <c r="AS96" s="109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186</v>
      </c>
      <c r="F97" s="99">
        <v>20</v>
      </c>
      <c r="G97" s="114">
        <v>15</v>
      </c>
      <c r="H97" s="138">
        <f t="shared" si="72"/>
        <v>0.75</v>
      </c>
      <c r="I97" s="114">
        <f t="shared" si="89"/>
        <v>12</v>
      </c>
      <c r="J97" s="109">
        <f t="shared" si="90"/>
        <v>-2.5</v>
      </c>
      <c r="K97" s="99">
        <v>10</v>
      </c>
      <c r="L97" s="114">
        <v>9</v>
      </c>
      <c r="M97" s="138">
        <f t="shared" si="73"/>
        <v>0.9</v>
      </c>
      <c r="N97" s="114">
        <f t="shared" si="97"/>
        <v>7.2</v>
      </c>
      <c r="O97" s="109">
        <f t="shared" si="98"/>
        <v>-0.5</v>
      </c>
      <c r="P97" s="114">
        <v>40</v>
      </c>
      <c r="Q97" s="114">
        <v>31</v>
      </c>
      <c r="R97" s="138">
        <f t="shared" si="74"/>
        <v>0.775</v>
      </c>
      <c r="S97" s="114">
        <f t="shared" ref="S97:S102" si="101">Q97*1</f>
        <v>31</v>
      </c>
      <c r="T97" s="109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14">
        <v>4</v>
      </c>
      <c r="AQ97" s="138">
        <f t="shared" si="81"/>
        <v>0.8</v>
      </c>
      <c r="AR97" s="114">
        <f t="shared" si="93"/>
        <v>2</v>
      </c>
      <c r="AS97" s="109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186</v>
      </c>
      <c r="F98" s="99">
        <v>20</v>
      </c>
      <c r="G98" s="114">
        <v>11</v>
      </c>
      <c r="H98" s="138">
        <f t="shared" si="72"/>
        <v>0.55</v>
      </c>
      <c r="I98" s="114">
        <f t="shared" si="89"/>
        <v>8.8</v>
      </c>
      <c r="J98" s="109">
        <f t="shared" si="90"/>
        <v>-4.5</v>
      </c>
      <c r="K98" s="99">
        <v>10</v>
      </c>
      <c r="L98" s="114">
        <v>2</v>
      </c>
      <c r="M98" s="138">
        <f t="shared" si="73"/>
        <v>0.2</v>
      </c>
      <c r="N98" s="114">
        <f t="shared" si="97"/>
        <v>1.6</v>
      </c>
      <c r="O98" s="109">
        <f t="shared" si="98"/>
        <v>-4</v>
      </c>
      <c r="P98" s="114">
        <v>40</v>
      </c>
      <c r="Q98" s="114">
        <v>14</v>
      </c>
      <c r="R98" s="138">
        <f t="shared" si="74"/>
        <v>0.35</v>
      </c>
      <c r="S98" s="114">
        <f t="shared" si="101"/>
        <v>14</v>
      </c>
      <c r="T98" s="109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14">
        <v>0</v>
      </c>
      <c r="AQ98" s="138">
        <f t="shared" si="81"/>
        <v>0</v>
      </c>
      <c r="AR98" s="114">
        <f t="shared" si="93"/>
        <v>0</v>
      </c>
      <c r="AS98" s="109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186</v>
      </c>
      <c r="F99" s="99">
        <v>20</v>
      </c>
      <c r="G99" s="114">
        <v>9</v>
      </c>
      <c r="H99" s="138">
        <f t="shared" si="72"/>
        <v>0.45</v>
      </c>
      <c r="I99" s="114">
        <f t="shared" si="89"/>
        <v>7.2</v>
      </c>
      <c r="J99" s="109">
        <f t="shared" si="90"/>
        <v>-5.5</v>
      </c>
      <c r="K99" s="99">
        <v>10</v>
      </c>
      <c r="L99" s="114">
        <v>9</v>
      </c>
      <c r="M99" s="138">
        <f t="shared" si="73"/>
        <v>0.9</v>
      </c>
      <c r="N99" s="114">
        <f t="shared" si="97"/>
        <v>7.2</v>
      </c>
      <c r="O99" s="109">
        <f t="shared" si="98"/>
        <v>-0.5</v>
      </c>
      <c r="P99" s="114">
        <v>25</v>
      </c>
      <c r="Q99" s="114">
        <v>22</v>
      </c>
      <c r="R99" s="138">
        <f t="shared" si="74"/>
        <v>0.88</v>
      </c>
      <c r="S99" s="114">
        <f t="shared" si="101"/>
        <v>22</v>
      </c>
      <c r="T99" s="109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14">
        <v>1</v>
      </c>
      <c r="AQ99" s="138">
        <f t="shared" si="81"/>
        <v>0.2</v>
      </c>
      <c r="AR99" s="114">
        <f t="shared" si="93"/>
        <v>0.5</v>
      </c>
      <c r="AS99" s="109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186</v>
      </c>
      <c r="F100" s="99">
        <v>20</v>
      </c>
      <c r="G100" s="114">
        <v>11</v>
      </c>
      <c r="H100" s="138">
        <f t="shared" si="72"/>
        <v>0.55</v>
      </c>
      <c r="I100" s="114">
        <f t="shared" si="89"/>
        <v>8.8</v>
      </c>
      <c r="J100" s="109">
        <f t="shared" si="90"/>
        <v>-4.5</v>
      </c>
      <c r="K100" s="99">
        <v>10</v>
      </c>
      <c r="L100" s="114">
        <v>16</v>
      </c>
      <c r="M100" s="138">
        <f t="shared" si="73"/>
        <v>1.6</v>
      </c>
      <c r="N100" s="114">
        <f>L100*1.5</f>
        <v>24</v>
      </c>
      <c r="O100" s="114"/>
      <c r="P100" s="114">
        <v>30</v>
      </c>
      <c r="Q100" s="114">
        <v>16</v>
      </c>
      <c r="R100" s="138">
        <f t="shared" si="74"/>
        <v>0.533333333333333</v>
      </c>
      <c r="S100" s="114">
        <f t="shared" si="101"/>
        <v>16</v>
      </c>
      <c r="T100" s="109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14">
        <v>1</v>
      </c>
      <c r="AQ100" s="138">
        <f t="shared" si="81"/>
        <v>0.2</v>
      </c>
      <c r="AR100" s="114">
        <f t="shared" si="93"/>
        <v>0.5</v>
      </c>
      <c r="AS100" s="109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186</v>
      </c>
      <c r="F101" s="99">
        <v>20</v>
      </c>
      <c r="G101" s="114">
        <v>6</v>
      </c>
      <c r="H101" s="138">
        <f t="shared" ref="H101:H144" si="103">G101/F101</f>
        <v>0.3</v>
      </c>
      <c r="I101" s="114">
        <f t="shared" si="89"/>
        <v>4.8</v>
      </c>
      <c r="J101" s="109">
        <f t="shared" si="90"/>
        <v>-7</v>
      </c>
      <c r="K101" s="99">
        <v>10</v>
      </c>
      <c r="L101" s="114">
        <v>5</v>
      </c>
      <c r="M101" s="138">
        <f t="shared" ref="M101:M144" si="104">L101/K101</f>
        <v>0.5</v>
      </c>
      <c r="N101" s="114">
        <f>L101*0.8</f>
        <v>4</v>
      </c>
      <c r="O101" s="109">
        <f>(K101-L101)*-0.5</f>
        <v>-2.5</v>
      </c>
      <c r="P101" s="114">
        <v>30</v>
      </c>
      <c r="Q101" s="114">
        <v>5</v>
      </c>
      <c r="R101" s="138">
        <f t="shared" ref="R101:R144" si="105">Q101/P101</f>
        <v>0.166666666666667</v>
      </c>
      <c r="S101" s="114">
        <f t="shared" si="101"/>
        <v>5</v>
      </c>
      <c r="T101" s="109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14">
        <v>0</v>
      </c>
      <c r="AQ101" s="138">
        <f t="shared" ref="AQ101:AQ144" si="112">AP101/AO101</f>
        <v>0</v>
      </c>
      <c r="AR101" s="114">
        <f t="shared" si="93"/>
        <v>0</v>
      </c>
      <c r="AS101" s="109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186</v>
      </c>
      <c r="F102" s="99">
        <v>20</v>
      </c>
      <c r="G102" s="114">
        <v>15</v>
      </c>
      <c r="H102" s="138">
        <f t="shared" si="103"/>
        <v>0.75</v>
      </c>
      <c r="I102" s="114">
        <f t="shared" si="89"/>
        <v>12</v>
      </c>
      <c r="J102" s="109">
        <f t="shared" si="90"/>
        <v>-2.5</v>
      </c>
      <c r="K102" s="99">
        <v>10</v>
      </c>
      <c r="L102" s="114">
        <v>3</v>
      </c>
      <c r="M102" s="138">
        <f t="shared" si="104"/>
        <v>0.3</v>
      </c>
      <c r="N102" s="114">
        <f>L102*0.8</f>
        <v>2.4</v>
      </c>
      <c r="O102" s="109">
        <f>(K102-L102)*-0.5</f>
        <v>-3.5</v>
      </c>
      <c r="P102" s="114">
        <v>30</v>
      </c>
      <c r="Q102" s="114">
        <v>16</v>
      </c>
      <c r="R102" s="138">
        <f t="shared" si="105"/>
        <v>0.533333333333333</v>
      </c>
      <c r="S102" s="114">
        <f t="shared" si="101"/>
        <v>16</v>
      </c>
      <c r="T102" s="109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14">
        <v>5</v>
      </c>
      <c r="AQ102" s="138">
        <f t="shared" si="112"/>
        <v>1</v>
      </c>
      <c r="AR102" s="114">
        <f>AP102*0.8</f>
        <v>4</v>
      </c>
      <c r="AS102" s="114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186</v>
      </c>
      <c r="F103" s="99">
        <v>20</v>
      </c>
      <c r="G103" s="114">
        <v>11</v>
      </c>
      <c r="H103" s="138">
        <f t="shared" si="103"/>
        <v>0.55</v>
      </c>
      <c r="I103" s="114">
        <f t="shared" si="89"/>
        <v>8.8</v>
      </c>
      <c r="J103" s="109">
        <f t="shared" si="90"/>
        <v>-4.5</v>
      </c>
      <c r="K103" s="99">
        <v>10</v>
      </c>
      <c r="L103" s="114">
        <v>11</v>
      </c>
      <c r="M103" s="138">
        <f t="shared" si="104"/>
        <v>1.1</v>
      </c>
      <c r="N103" s="114">
        <f>L103*1.5</f>
        <v>16.5</v>
      </c>
      <c r="O103" s="114"/>
      <c r="P103" s="114">
        <v>40</v>
      </c>
      <c r="Q103" s="114">
        <v>50</v>
      </c>
      <c r="R103" s="138">
        <f t="shared" si="105"/>
        <v>1.25</v>
      </c>
      <c r="S103" s="114">
        <f>Q103*2</f>
        <v>100</v>
      </c>
      <c r="T103" s="114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14">
        <v>2</v>
      </c>
      <c r="AQ103" s="138">
        <f t="shared" si="112"/>
        <v>0.4</v>
      </c>
      <c r="AR103" s="114">
        <f t="shared" ref="AR103:AR110" si="116">AP103*0.5</f>
        <v>1</v>
      </c>
      <c r="AS103" s="109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186</v>
      </c>
      <c r="F104" s="99">
        <v>20</v>
      </c>
      <c r="G104" s="114">
        <v>20</v>
      </c>
      <c r="H104" s="138">
        <f t="shared" si="103"/>
        <v>1</v>
      </c>
      <c r="I104" s="114">
        <f>G104*1.5</f>
        <v>30</v>
      </c>
      <c r="J104" s="114"/>
      <c r="K104" s="99">
        <v>10</v>
      </c>
      <c r="L104" s="114">
        <v>10</v>
      </c>
      <c r="M104" s="138">
        <f t="shared" si="104"/>
        <v>1</v>
      </c>
      <c r="N104" s="114">
        <f>L104*1.5</f>
        <v>15</v>
      </c>
      <c r="O104" s="114"/>
      <c r="P104" s="114">
        <v>30</v>
      </c>
      <c r="Q104" s="114">
        <v>41</v>
      </c>
      <c r="R104" s="138">
        <f t="shared" si="105"/>
        <v>1.36666666666667</v>
      </c>
      <c r="S104" s="114">
        <f>Q104*2</f>
        <v>82</v>
      </c>
      <c r="T104" s="114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14">
        <v>1</v>
      </c>
      <c r="AQ104" s="138">
        <f t="shared" si="112"/>
        <v>0.2</v>
      </c>
      <c r="AR104" s="114">
        <f t="shared" si="116"/>
        <v>0.5</v>
      </c>
      <c r="AS104" s="109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186</v>
      </c>
      <c r="F105" s="99">
        <v>20</v>
      </c>
      <c r="G105" s="114">
        <v>10</v>
      </c>
      <c r="H105" s="138">
        <f t="shared" si="103"/>
        <v>0.5</v>
      </c>
      <c r="I105" s="114">
        <f t="shared" ref="I105:I122" si="118">G105*0.8</f>
        <v>8</v>
      </c>
      <c r="J105" s="109">
        <f t="shared" ref="J105:J122" si="119">(F105-G105)*-0.5</f>
        <v>-5</v>
      </c>
      <c r="K105" s="99">
        <v>10</v>
      </c>
      <c r="L105" s="114">
        <v>2</v>
      </c>
      <c r="M105" s="138">
        <f t="shared" si="104"/>
        <v>0.2</v>
      </c>
      <c r="N105" s="114">
        <f t="shared" ref="N105:N110" si="120">L105*0.8</f>
        <v>1.6</v>
      </c>
      <c r="O105" s="109">
        <f t="shared" ref="O105:O110" si="121">(K105-L105)*-0.5</f>
        <v>-4</v>
      </c>
      <c r="P105" s="114">
        <v>30</v>
      </c>
      <c r="Q105" s="114">
        <v>59</v>
      </c>
      <c r="R105" s="138">
        <f t="shared" si="105"/>
        <v>1.96666666666667</v>
      </c>
      <c r="S105" s="114">
        <f>Q105*2</f>
        <v>118</v>
      </c>
      <c r="T105" s="114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14">
        <v>1</v>
      </c>
      <c r="AQ105" s="138">
        <f t="shared" si="112"/>
        <v>0.2</v>
      </c>
      <c r="AR105" s="114">
        <f t="shared" si="116"/>
        <v>0.5</v>
      </c>
      <c r="AS105" s="109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186</v>
      </c>
      <c r="F106" s="99">
        <v>20</v>
      </c>
      <c r="G106" s="114">
        <v>5</v>
      </c>
      <c r="H106" s="138">
        <f t="shared" si="103"/>
        <v>0.25</v>
      </c>
      <c r="I106" s="114">
        <f t="shared" si="118"/>
        <v>4</v>
      </c>
      <c r="J106" s="109">
        <f t="shared" si="119"/>
        <v>-7.5</v>
      </c>
      <c r="K106" s="99">
        <v>10</v>
      </c>
      <c r="L106" s="114">
        <v>2</v>
      </c>
      <c r="M106" s="138">
        <f t="shared" si="104"/>
        <v>0.2</v>
      </c>
      <c r="N106" s="114">
        <f t="shared" si="120"/>
        <v>1.6</v>
      </c>
      <c r="O106" s="109">
        <f t="shared" si="121"/>
        <v>-4</v>
      </c>
      <c r="P106" s="114">
        <v>30</v>
      </c>
      <c r="Q106" s="114">
        <v>22</v>
      </c>
      <c r="R106" s="138">
        <f t="shared" si="105"/>
        <v>0.733333333333333</v>
      </c>
      <c r="S106" s="114">
        <f t="shared" ref="S106:S114" si="124">Q106*1</f>
        <v>22</v>
      </c>
      <c r="T106" s="109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14">
        <v>0</v>
      </c>
      <c r="AQ106" s="138">
        <f t="shared" si="112"/>
        <v>0</v>
      </c>
      <c r="AR106" s="114">
        <f t="shared" si="116"/>
        <v>0</v>
      </c>
      <c r="AS106" s="109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186</v>
      </c>
      <c r="F107" s="99">
        <v>20</v>
      </c>
      <c r="G107" s="114">
        <v>8</v>
      </c>
      <c r="H107" s="138">
        <f t="shared" si="103"/>
        <v>0.4</v>
      </c>
      <c r="I107" s="114">
        <f t="shared" si="118"/>
        <v>6.4</v>
      </c>
      <c r="J107" s="109">
        <f t="shared" si="119"/>
        <v>-6</v>
      </c>
      <c r="K107" s="99">
        <v>10</v>
      </c>
      <c r="L107" s="114">
        <v>7</v>
      </c>
      <c r="M107" s="138">
        <f t="shared" si="104"/>
        <v>0.7</v>
      </c>
      <c r="N107" s="114">
        <f t="shared" si="120"/>
        <v>5.6</v>
      </c>
      <c r="O107" s="109">
        <f t="shared" si="121"/>
        <v>-1.5</v>
      </c>
      <c r="P107" s="114">
        <v>30</v>
      </c>
      <c r="Q107" s="114">
        <v>15</v>
      </c>
      <c r="R107" s="138">
        <f t="shared" si="105"/>
        <v>0.5</v>
      </c>
      <c r="S107" s="114">
        <f t="shared" si="124"/>
        <v>15</v>
      </c>
      <c r="T107" s="109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14">
        <v>0</v>
      </c>
      <c r="AQ107" s="138">
        <f t="shared" si="112"/>
        <v>0</v>
      </c>
      <c r="AR107" s="114">
        <f t="shared" si="116"/>
        <v>0</v>
      </c>
      <c r="AS107" s="109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186</v>
      </c>
      <c r="F108" s="99">
        <v>20</v>
      </c>
      <c r="G108" s="114">
        <v>15</v>
      </c>
      <c r="H108" s="138">
        <f t="shared" si="103"/>
        <v>0.75</v>
      </c>
      <c r="I108" s="114">
        <f t="shared" si="118"/>
        <v>12</v>
      </c>
      <c r="J108" s="109">
        <f t="shared" si="119"/>
        <v>-2.5</v>
      </c>
      <c r="K108" s="99">
        <v>10</v>
      </c>
      <c r="L108" s="114">
        <v>0</v>
      </c>
      <c r="M108" s="138">
        <f t="shared" si="104"/>
        <v>0</v>
      </c>
      <c r="N108" s="114">
        <f t="shared" si="120"/>
        <v>0</v>
      </c>
      <c r="O108" s="109">
        <f t="shared" si="121"/>
        <v>-5</v>
      </c>
      <c r="P108" s="114">
        <v>30</v>
      </c>
      <c r="Q108" s="114">
        <v>21</v>
      </c>
      <c r="R108" s="138">
        <f t="shared" si="105"/>
        <v>0.7</v>
      </c>
      <c r="S108" s="114">
        <f t="shared" si="124"/>
        <v>21</v>
      </c>
      <c r="T108" s="109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14">
        <v>0</v>
      </c>
      <c r="AQ108" s="138">
        <f t="shared" si="112"/>
        <v>0</v>
      </c>
      <c r="AR108" s="114">
        <f t="shared" si="116"/>
        <v>0</v>
      </c>
      <c r="AS108" s="109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186</v>
      </c>
      <c r="F109" s="99">
        <v>20</v>
      </c>
      <c r="G109" s="114">
        <v>6</v>
      </c>
      <c r="H109" s="138">
        <f t="shared" si="103"/>
        <v>0.3</v>
      </c>
      <c r="I109" s="114">
        <f t="shared" si="118"/>
        <v>4.8</v>
      </c>
      <c r="J109" s="109">
        <f t="shared" si="119"/>
        <v>-7</v>
      </c>
      <c r="K109" s="99">
        <v>10</v>
      </c>
      <c r="L109" s="114">
        <v>8</v>
      </c>
      <c r="M109" s="138">
        <f t="shared" si="104"/>
        <v>0.8</v>
      </c>
      <c r="N109" s="114">
        <f t="shared" si="120"/>
        <v>6.4</v>
      </c>
      <c r="O109" s="109">
        <f t="shared" si="121"/>
        <v>-1</v>
      </c>
      <c r="P109" s="114">
        <v>30</v>
      </c>
      <c r="Q109" s="114">
        <v>13</v>
      </c>
      <c r="R109" s="138">
        <f t="shared" si="105"/>
        <v>0.433333333333333</v>
      </c>
      <c r="S109" s="114">
        <f t="shared" si="124"/>
        <v>13</v>
      </c>
      <c r="T109" s="109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14">
        <v>1</v>
      </c>
      <c r="AQ109" s="138">
        <f t="shared" si="112"/>
        <v>0.2</v>
      </c>
      <c r="AR109" s="114">
        <f t="shared" si="116"/>
        <v>0.5</v>
      </c>
      <c r="AS109" s="109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186</v>
      </c>
      <c r="F110" s="99">
        <v>20</v>
      </c>
      <c r="G110" s="114">
        <v>16</v>
      </c>
      <c r="H110" s="138">
        <f t="shared" si="103"/>
        <v>0.8</v>
      </c>
      <c r="I110" s="114">
        <f t="shared" si="118"/>
        <v>12.8</v>
      </c>
      <c r="J110" s="109">
        <f t="shared" si="119"/>
        <v>-2</v>
      </c>
      <c r="K110" s="99">
        <v>10</v>
      </c>
      <c r="L110" s="114">
        <v>1</v>
      </c>
      <c r="M110" s="138">
        <f t="shared" si="104"/>
        <v>0.1</v>
      </c>
      <c r="N110" s="114">
        <f t="shared" si="120"/>
        <v>0.8</v>
      </c>
      <c r="O110" s="109">
        <f t="shared" si="121"/>
        <v>-4.5</v>
      </c>
      <c r="P110" s="114">
        <v>30</v>
      </c>
      <c r="Q110" s="114">
        <v>16</v>
      </c>
      <c r="R110" s="138">
        <f t="shared" si="105"/>
        <v>0.533333333333333</v>
      </c>
      <c r="S110" s="114">
        <f t="shared" si="124"/>
        <v>16</v>
      </c>
      <c r="T110" s="109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14">
        <v>1</v>
      </c>
      <c r="AQ110" s="138">
        <f t="shared" si="112"/>
        <v>0.2</v>
      </c>
      <c r="AR110" s="114">
        <f t="shared" si="116"/>
        <v>0.5</v>
      </c>
      <c r="AS110" s="109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186</v>
      </c>
      <c r="F111" s="99">
        <v>20</v>
      </c>
      <c r="G111" s="114">
        <v>9</v>
      </c>
      <c r="H111" s="138">
        <f t="shared" si="103"/>
        <v>0.45</v>
      </c>
      <c r="I111" s="114">
        <f t="shared" si="118"/>
        <v>7.2</v>
      </c>
      <c r="J111" s="109">
        <f t="shared" si="119"/>
        <v>-5.5</v>
      </c>
      <c r="K111" s="99">
        <v>10</v>
      </c>
      <c r="L111" s="114">
        <v>12</v>
      </c>
      <c r="M111" s="138">
        <f t="shared" si="104"/>
        <v>1.2</v>
      </c>
      <c r="N111" s="114">
        <f>L111*1.5</f>
        <v>18</v>
      </c>
      <c r="O111" s="114"/>
      <c r="P111" s="114">
        <v>30</v>
      </c>
      <c r="Q111" s="114">
        <v>28</v>
      </c>
      <c r="R111" s="138">
        <f t="shared" si="105"/>
        <v>0.933333333333333</v>
      </c>
      <c r="S111" s="114">
        <f t="shared" si="124"/>
        <v>28</v>
      </c>
      <c r="T111" s="109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14">
        <v>12</v>
      </c>
      <c r="AQ111" s="138">
        <f t="shared" si="112"/>
        <v>2.4</v>
      </c>
      <c r="AR111" s="114">
        <f>AP111*0.8</f>
        <v>9.6</v>
      </c>
      <c r="AS111" s="114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186</v>
      </c>
      <c r="F112" s="99">
        <v>20</v>
      </c>
      <c r="G112" s="114">
        <v>8</v>
      </c>
      <c r="H112" s="138">
        <f t="shared" si="103"/>
        <v>0.4</v>
      </c>
      <c r="I112" s="114">
        <f t="shared" si="118"/>
        <v>6.4</v>
      </c>
      <c r="J112" s="109">
        <f t="shared" si="119"/>
        <v>-6</v>
      </c>
      <c r="K112" s="99">
        <v>10</v>
      </c>
      <c r="L112" s="114">
        <v>1</v>
      </c>
      <c r="M112" s="138">
        <f t="shared" si="104"/>
        <v>0.1</v>
      </c>
      <c r="N112" s="114">
        <f>L112*0.8</f>
        <v>0.8</v>
      </c>
      <c r="O112" s="109">
        <f>(K112-L112)*-0.5</f>
        <v>-4.5</v>
      </c>
      <c r="P112" s="114">
        <v>30</v>
      </c>
      <c r="Q112" s="114">
        <v>16</v>
      </c>
      <c r="R112" s="138">
        <f t="shared" si="105"/>
        <v>0.533333333333333</v>
      </c>
      <c r="S112" s="114">
        <f t="shared" si="124"/>
        <v>16</v>
      </c>
      <c r="T112" s="109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14">
        <v>1</v>
      </c>
      <c r="AQ112" s="138">
        <f t="shared" si="112"/>
        <v>0.2</v>
      </c>
      <c r="AR112" s="114">
        <f>AP112*0.5</f>
        <v>0.5</v>
      </c>
      <c r="AS112" s="109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186</v>
      </c>
      <c r="F113" s="99">
        <v>20</v>
      </c>
      <c r="G113" s="114">
        <v>9</v>
      </c>
      <c r="H113" s="138">
        <f t="shared" si="103"/>
        <v>0.45</v>
      </c>
      <c r="I113" s="114">
        <f t="shared" si="118"/>
        <v>7.2</v>
      </c>
      <c r="J113" s="109">
        <f t="shared" si="119"/>
        <v>-5.5</v>
      </c>
      <c r="K113" s="99">
        <v>10</v>
      </c>
      <c r="L113" s="114">
        <v>6</v>
      </c>
      <c r="M113" s="138">
        <f t="shared" si="104"/>
        <v>0.6</v>
      </c>
      <c r="N113" s="114">
        <f>L113*0.8</f>
        <v>4.8</v>
      </c>
      <c r="O113" s="109">
        <f>(K113-L113)*-0.5</f>
        <v>-2</v>
      </c>
      <c r="P113" s="114">
        <v>25</v>
      </c>
      <c r="Q113" s="114">
        <v>14</v>
      </c>
      <c r="R113" s="138">
        <f t="shared" si="105"/>
        <v>0.56</v>
      </c>
      <c r="S113" s="114">
        <f t="shared" si="124"/>
        <v>14</v>
      </c>
      <c r="T113" s="109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14">
        <v>2</v>
      </c>
      <c r="AQ113" s="138">
        <f t="shared" si="112"/>
        <v>0.4</v>
      </c>
      <c r="AR113" s="114">
        <f>AP113*0.5</f>
        <v>1</v>
      </c>
      <c r="AS113" s="109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186</v>
      </c>
      <c r="F114" s="99">
        <v>20</v>
      </c>
      <c r="G114" s="114">
        <v>8</v>
      </c>
      <c r="H114" s="138">
        <f t="shared" si="103"/>
        <v>0.4</v>
      </c>
      <c r="I114" s="114">
        <f t="shared" si="118"/>
        <v>6.4</v>
      </c>
      <c r="J114" s="109">
        <f t="shared" si="119"/>
        <v>-6</v>
      </c>
      <c r="K114" s="99">
        <v>10</v>
      </c>
      <c r="L114" s="114">
        <v>6</v>
      </c>
      <c r="M114" s="138">
        <f t="shared" si="104"/>
        <v>0.6</v>
      </c>
      <c r="N114" s="114">
        <f>L114*0.8</f>
        <v>4.8</v>
      </c>
      <c r="O114" s="109">
        <f>(K114-L114)*-0.5</f>
        <v>-2</v>
      </c>
      <c r="P114" s="114">
        <v>25</v>
      </c>
      <c r="Q114" s="114">
        <v>24</v>
      </c>
      <c r="R114" s="138">
        <f t="shared" si="105"/>
        <v>0.96</v>
      </c>
      <c r="S114" s="114">
        <f t="shared" si="124"/>
        <v>24</v>
      </c>
      <c r="T114" s="109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14">
        <v>0</v>
      </c>
      <c r="AQ114" s="138">
        <f t="shared" si="112"/>
        <v>0</v>
      </c>
      <c r="AR114" s="114">
        <f>AP114*0.5</f>
        <v>0</v>
      </c>
      <c r="AS114" s="109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186</v>
      </c>
      <c r="F115" s="99">
        <v>20</v>
      </c>
      <c r="G115" s="114">
        <v>17</v>
      </c>
      <c r="H115" s="138">
        <f t="shared" si="103"/>
        <v>0.85</v>
      </c>
      <c r="I115" s="114">
        <f t="shared" si="118"/>
        <v>13.6</v>
      </c>
      <c r="J115" s="109">
        <f t="shared" si="119"/>
        <v>-1.5</v>
      </c>
      <c r="K115" s="99">
        <v>10</v>
      </c>
      <c r="L115" s="114">
        <v>17</v>
      </c>
      <c r="M115" s="138">
        <f t="shared" si="104"/>
        <v>1.7</v>
      </c>
      <c r="N115" s="114">
        <f>L115*1.5</f>
        <v>25.5</v>
      </c>
      <c r="O115" s="114"/>
      <c r="P115" s="114">
        <v>25</v>
      </c>
      <c r="Q115" s="114">
        <v>32</v>
      </c>
      <c r="R115" s="138">
        <f t="shared" si="105"/>
        <v>1.28</v>
      </c>
      <c r="S115" s="114">
        <f>Q115*2</f>
        <v>64</v>
      </c>
      <c r="T115" s="114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14">
        <v>5</v>
      </c>
      <c r="AQ115" s="138">
        <f t="shared" si="112"/>
        <v>1</v>
      </c>
      <c r="AR115" s="114">
        <f>AP115*0.8</f>
        <v>4</v>
      </c>
      <c r="AS115" s="114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186</v>
      </c>
      <c r="F116" s="99">
        <v>20</v>
      </c>
      <c r="G116" s="114">
        <v>6</v>
      </c>
      <c r="H116" s="138">
        <f t="shared" si="103"/>
        <v>0.3</v>
      </c>
      <c r="I116" s="114">
        <f t="shared" si="118"/>
        <v>4.8</v>
      </c>
      <c r="J116" s="109">
        <f t="shared" si="119"/>
        <v>-7</v>
      </c>
      <c r="K116" s="99">
        <v>10</v>
      </c>
      <c r="L116" s="114">
        <v>1</v>
      </c>
      <c r="M116" s="138">
        <f t="shared" si="104"/>
        <v>0.1</v>
      </c>
      <c r="N116" s="114">
        <f>L116*0.8</f>
        <v>0.8</v>
      </c>
      <c r="O116" s="109">
        <f>(K116-L116)*-0.5</f>
        <v>-4.5</v>
      </c>
      <c r="P116" s="114">
        <v>25</v>
      </c>
      <c r="Q116" s="114">
        <v>21</v>
      </c>
      <c r="R116" s="138">
        <f t="shared" si="105"/>
        <v>0.84</v>
      </c>
      <c r="S116" s="114">
        <f t="shared" ref="S116:S121" si="128">Q116*1</f>
        <v>21</v>
      </c>
      <c r="T116" s="109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14">
        <v>3</v>
      </c>
      <c r="AQ116" s="138">
        <f t="shared" si="112"/>
        <v>0.6</v>
      </c>
      <c r="AR116" s="114">
        <f t="shared" ref="AR116:AR143" si="130">AP116*0.5</f>
        <v>1.5</v>
      </c>
      <c r="AS116" s="109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186</v>
      </c>
      <c r="F117" s="99">
        <v>20</v>
      </c>
      <c r="G117" s="114">
        <v>8</v>
      </c>
      <c r="H117" s="138">
        <f t="shared" si="103"/>
        <v>0.4</v>
      </c>
      <c r="I117" s="114">
        <f t="shared" si="118"/>
        <v>6.4</v>
      </c>
      <c r="J117" s="109">
        <f t="shared" si="119"/>
        <v>-6</v>
      </c>
      <c r="K117" s="99">
        <v>10</v>
      </c>
      <c r="L117" s="114">
        <v>1</v>
      </c>
      <c r="M117" s="138">
        <f t="shared" si="104"/>
        <v>0.1</v>
      </c>
      <c r="N117" s="114">
        <f>L117*0.8</f>
        <v>0.8</v>
      </c>
      <c r="O117" s="109">
        <f>(K117-L117)*-0.5</f>
        <v>-4.5</v>
      </c>
      <c r="P117" s="114">
        <v>25</v>
      </c>
      <c r="Q117" s="114">
        <v>10</v>
      </c>
      <c r="R117" s="138">
        <f t="shared" si="105"/>
        <v>0.4</v>
      </c>
      <c r="S117" s="114">
        <f t="shared" si="128"/>
        <v>10</v>
      </c>
      <c r="T117" s="109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14">
        <v>0</v>
      </c>
      <c r="AQ117" s="138">
        <f t="shared" si="112"/>
        <v>0</v>
      </c>
      <c r="AR117" s="114">
        <f t="shared" si="130"/>
        <v>0</v>
      </c>
      <c r="AS117" s="109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186</v>
      </c>
      <c r="F118" s="99">
        <v>20</v>
      </c>
      <c r="G118" s="114">
        <v>5</v>
      </c>
      <c r="H118" s="138">
        <f t="shared" si="103"/>
        <v>0.25</v>
      </c>
      <c r="I118" s="114">
        <f t="shared" si="118"/>
        <v>4</v>
      </c>
      <c r="J118" s="109">
        <f t="shared" si="119"/>
        <v>-7.5</v>
      </c>
      <c r="K118" s="99">
        <v>10</v>
      </c>
      <c r="L118" s="114">
        <v>5</v>
      </c>
      <c r="M118" s="138">
        <f t="shared" si="104"/>
        <v>0.5</v>
      </c>
      <c r="N118" s="114">
        <f>L118*0.8</f>
        <v>4</v>
      </c>
      <c r="O118" s="109">
        <f>(K118-L118)*-0.5</f>
        <v>-2.5</v>
      </c>
      <c r="P118" s="114">
        <v>25</v>
      </c>
      <c r="Q118" s="114">
        <v>10</v>
      </c>
      <c r="R118" s="138">
        <f t="shared" si="105"/>
        <v>0.4</v>
      </c>
      <c r="S118" s="114">
        <f t="shared" si="128"/>
        <v>10</v>
      </c>
      <c r="T118" s="109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14">
        <v>2</v>
      </c>
      <c r="AQ118" s="138">
        <f t="shared" si="112"/>
        <v>0.4</v>
      </c>
      <c r="AR118" s="114">
        <f t="shared" si="130"/>
        <v>1</v>
      </c>
      <c r="AS118" s="109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187</v>
      </c>
      <c r="F119" s="99">
        <v>20</v>
      </c>
      <c r="G119" s="114">
        <v>6</v>
      </c>
      <c r="H119" s="138">
        <f t="shared" si="103"/>
        <v>0.3</v>
      </c>
      <c r="I119" s="114">
        <f t="shared" si="118"/>
        <v>4.8</v>
      </c>
      <c r="J119" s="109">
        <f t="shared" si="119"/>
        <v>-7</v>
      </c>
      <c r="K119" s="99">
        <v>10</v>
      </c>
      <c r="L119" s="114">
        <v>2</v>
      </c>
      <c r="M119" s="138">
        <f t="shared" si="104"/>
        <v>0.2</v>
      </c>
      <c r="N119" s="114">
        <f>L119*0.8</f>
        <v>1.6</v>
      </c>
      <c r="O119" s="109">
        <f>(K119-L119)*-0.5</f>
        <v>-4</v>
      </c>
      <c r="P119" s="114">
        <v>25</v>
      </c>
      <c r="Q119" s="114">
        <v>13</v>
      </c>
      <c r="R119" s="138">
        <f t="shared" si="105"/>
        <v>0.52</v>
      </c>
      <c r="S119" s="114">
        <f t="shared" si="128"/>
        <v>13</v>
      </c>
      <c r="T119" s="109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14">
        <v>0</v>
      </c>
      <c r="AQ119" s="138">
        <f t="shared" si="112"/>
        <v>0</v>
      </c>
      <c r="AR119" s="114">
        <f t="shared" si="130"/>
        <v>0</v>
      </c>
      <c r="AS119" s="109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187</v>
      </c>
      <c r="F120" s="99">
        <v>20</v>
      </c>
      <c r="G120" s="114">
        <v>6</v>
      </c>
      <c r="H120" s="138">
        <f t="shared" si="103"/>
        <v>0.3</v>
      </c>
      <c r="I120" s="114">
        <f t="shared" si="118"/>
        <v>4.8</v>
      </c>
      <c r="J120" s="109">
        <f t="shared" si="119"/>
        <v>-7</v>
      </c>
      <c r="K120" s="99">
        <v>10</v>
      </c>
      <c r="L120" s="114">
        <v>3</v>
      </c>
      <c r="M120" s="138">
        <f t="shared" si="104"/>
        <v>0.3</v>
      </c>
      <c r="N120" s="114">
        <f>L120*0.8</f>
        <v>2.4</v>
      </c>
      <c r="O120" s="109">
        <f>(K120-L120)*-0.5</f>
        <v>-3.5</v>
      </c>
      <c r="P120" s="114">
        <v>25</v>
      </c>
      <c r="Q120" s="114">
        <v>14</v>
      </c>
      <c r="R120" s="138">
        <f t="shared" si="105"/>
        <v>0.56</v>
      </c>
      <c r="S120" s="114">
        <f t="shared" si="128"/>
        <v>14</v>
      </c>
      <c r="T120" s="109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14">
        <v>2</v>
      </c>
      <c r="AQ120" s="138">
        <f t="shared" si="112"/>
        <v>0.4</v>
      </c>
      <c r="AR120" s="114">
        <f t="shared" si="130"/>
        <v>1</v>
      </c>
      <c r="AS120" s="109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187</v>
      </c>
      <c r="F121" s="99">
        <v>20</v>
      </c>
      <c r="G121" s="114">
        <v>2</v>
      </c>
      <c r="H121" s="138">
        <f t="shared" si="103"/>
        <v>0.1</v>
      </c>
      <c r="I121" s="114">
        <f t="shared" si="118"/>
        <v>1.6</v>
      </c>
      <c r="J121" s="109">
        <f t="shared" si="119"/>
        <v>-9</v>
      </c>
      <c r="K121" s="99">
        <v>10</v>
      </c>
      <c r="L121" s="114">
        <v>5</v>
      </c>
      <c r="M121" s="138">
        <f t="shared" si="104"/>
        <v>0.5</v>
      </c>
      <c r="N121" s="114">
        <f t="shared" ref="N121:N132" si="135">L121*0.8</f>
        <v>4</v>
      </c>
      <c r="O121" s="109">
        <f t="shared" ref="O121:O132" si="136">(K121-L121)*-0.5</f>
        <v>-2.5</v>
      </c>
      <c r="P121" s="114">
        <v>25</v>
      </c>
      <c r="Q121" s="114">
        <v>15</v>
      </c>
      <c r="R121" s="138">
        <f t="shared" si="105"/>
        <v>0.6</v>
      </c>
      <c r="S121" s="114">
        <f t="shared" si="128"/>
        <v>15</v>
      </c>
      <c r="T121" s="109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14">
        <v>0</v>
      </c>
      <c r="AQ121" s="138">
        <f t="shared" si="112"/>
        <v>0</v>
      </c>
      <c r="AR121" s="114">
        <f t="shared" si="130"/>
        <v>0</v>
      </c>
      <c r="AS121" s="109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187</v>
      </c>
      <c r="F122" s="99">
        <v>20</v>
      </c>
      <c r="G122" s="114">
        <v>21</v>
      </c>
      <c r="H122" s="138">
        <f t="shared" si="103"/>
        <v>1.05</v>
      </c>
      <c r="I122" s="114">
        <f>G122*1.5</f>
        <v>31.5</v>
      </c>
      <c r="J122" s="114"/>
      <c r="K122" s="99">
        <v>10</v>
      </c>
      <c r="L122" s="114">
        <v>8</v>
      </c>
      <c r="M122" s="138">
        <f t="shared" si="104"/>
        <v>0.8</v>
      </c>
      <c r="N122" s="114">
        <f t="shared" si="135"/>
        <v>6.4</v>
      </c>
      <c r="O122" s="109">
        <f t="shared" si="136"/>
        <v>-1</v>
      </c>
      <c r="P122" s="114">
        <v>30</v>
      </c>
      <c r="Q122" s="114">
        <v>37</v>
      </c>
      <c r="R122" s="138">
        <f t="shared" si="105"/>
        <v>1.23333333333333</v>
      </c>
      <c r="S122" s="114">
        <f>Q122*2</f>
        <v>74</v>
      </c>
      <c r="T122" s="114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14">
        <v>1</v>
      </c>
      <c r="AQ122" s="138">
        <f t="shared" si="112"/>
        <v>0.2</v>
      </c>
      <c r="AR122" s="114">
        <f t="shared" si="130"/>
        <v>0.5</v>
      </c>
      <c r="AS122" s="109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187</v>
      </c>
      <c r="F123" s="99">
        <v>20</v>
      </c>
      <c r="G123" s="114">
        <v>4</v>
      </c>
      <c r="H123" s="138">
        <f t="shared" si="103"/>
        <v>0.2</v>
      </c>
      <c r="I123" s="114">
        <f t="shared" ref="I123:I144" si="137">G123*0.8</f>
        <v>3.2</v>
      </c>
      <c r="J123" s="109">
        <f t="shared" ref="J123:J144" si="138">(F123-G123)*-0.5</f>
        <v>-8</v>
      </c>
      <c r="K123" s="99">
        <v>10</v>
      </c>
      <c r="L123" s="114">
        <v>2</v>
      </c>
      <c r="M123" s="138">
        <f t="shared" si="104"/>
        <v>0.2</v>
      </c>
      <c r="N123" s="114">
        <f t="shared" si="135"/>
        <v>1.6</v>
      </c>
      <c r="O123" s="109">
        <f t="shared" si="136"/>
        <v>-4</v>
      </c>
      <c r="P123" s="114">
        <v>25</v>
      </c>
      <c r="Q123" s="114">
        <v>25</v>
      </c>
      <c r="R123" s="138">
        <f t="shared" si="105"/>
        <v>1</v>
      </c>
      <c r="S123" s="114">
        <f>Q123*2</f>
        <v>50</v>
      </c>
      <c r="T123" s="114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14">
        <v>3</v>
      </c>
      <c r="AQ123" s="138">
        <f t="shared" si="112"/>
        <v>0.6</v>
      </c>
      <c r="AR123" s="114">
        <f t="shared" si="130"/>
        <v>1.5</v>
      </c>
      <c r="AS123" s="109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187</v>
      </c>
      <c r="F124" s="99">
        <v>20</v>
      </c>
      <c r="G124" s="114">
        <v>2</v>
      </c>
      <c r="H124" s="138">
        <f t="shared" si="103"/>
        <v>0.1</v>
      </c>
      <c r="I124" s="114">
        <f t="shared" si="137"/>
        <v>1.6</v>
      </c>
      <c r="J124" s="109">
        <f t="shared" si="138"/>
        <v>-9</v>
      </c>
      <c r="K124" s="99">
        <v>10</v>
      </c>
      <c r="L124" s="114">
        <v>4</v>
      </c>
      <c r="M124" s="138">
        <f t="shared" si="104"/>
        <v>0.4</v>
      </c>
      <c r="N124" s="114">
        <f t="shared" si="135"/>
        <v>3.2</v>
      </c>
      <c r="O124" s="109">
        <f t="shared" si="136"/>
        <v>-3</v>
      </c>
      <c r="P124" s="114">
        <v>25</v>
      </c>
      <c r="Q124" s="114">
        <v>32</v>
      </c>
      <c r="R124" s="138">
        <f t="shared" si="105"/>
        <v>1.28</v>
      </c>
      <c r="S124" s="114">
        <f>Q124*2</f>
        <v>64</v>
      </c>
      <c r="T124" s="114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14">
        <v>2</v>
      </c>
      <c r="AQ124" s="138">
        <f t="shared" si="112"/>
        <v>0.4</v>
      </c>
      <c r="AR124" s="114">
        <f t="shared" si="130"/>
        <v>1</v>
      </c>
      <c r="AS124" s="109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187</v>
      </c>
      <c r="F125" s="99">
        <v>20</v>
      </c>
      <c r="G125" s="114">
        <v>6</v>
      </c>
      <c r="H125" s="138">
        <f t="shared" si="103"/>
        <v>0.3</v>
      </c>
      <c r="I125" s="114">
        <f t="shared" si="137"/>
        <v>4.8</v>
      </c>
      <c r="J125" s="109">
        <f t="shared" si="138"/>
        <v>-7</v>
      </c>
      <c r="K125" s="99">
        <v>10</v>
      </c>
      <c r="L125" s="114">
        <v>5</v>
      </c>
      <c r="M125" s="138">
        <f t="shared" si="104"/>
        <v>0.5</v>
      </c>
      <c r="N125" s="114">
        <f t="shared" si="135"/>
        <v>4</v>
      </c>
      <c r="O125" s="109">
        <f t="shared" si="136"/>
        <v>-2.5</v>
      </c>
      <c r="P125" s="114">
        <v>25</v>
      </c>
      <c r="Q125" s="114">
        <v>24</v>
      </c>
      <c r="R125" s="138">
        <f t="shared" si="105"/>
        <v>0.96</v>
      </c>
      <c r="S125" s="114">
        <f>Q125*1</f>
        <v>24</v>
      </c>
      <c r="T125" s="109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14">
        <v>1</v>
      </c>
      <c r="AQ125" s="138">
        <f t="shared" si="112"/>
        <v>0.2</v>
      </c>
      <c r="AR125" s="114">
        <f t="shared" si="130"/>
        <v>0.5</v>
      </c>
      <c r="AS125" s="109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187</v>
      </c>
      <c r="F126" s="99">
        <v>20</v>
      </c>
      <c r="G126" s="114">
        <v>6</v>
      </c>
      <c r="H126" s="138">
        <f t="shared" si="103"/>
        <v>0.3</v>
      </c>
      <c r="I126" s="114">
        <f t="shared" si="137"/>
        <v>4.8</v>
      </c>
      <c r="J126" s="109">
        <f t="shared" si="138"/>
        <v>-7</v>
      </c>
      <c r="K126" s="99">
        <v>10</v>
      </c>
      <c r="L126" s="114">
        <v>8</v>
      </c>
      <c r="M126" s="138">
        <f t="shared" si="104"/>
        <v>0.8</v>
      </c>
      <c r="N126" s="114">
        <f t="shared" si="135"/>
        <v>6.4</v>
      </c>
      <c r="O126" s="109">
        <f t="shared" si="136"/>
        <v>-1</v>
      </c>
      <c r="P126" s="114">
        <v>25</v>
      </c>
      <c r="Q126" s="114">
        <v>37</v>
      </c>
      <c r="R126" s="138">
        <f t="shared" si="105"/>
        <v>1.48</v>
      </c>
      <c r="S126" s="114">
        <f>Q126*2</f>
        <v>74</v>
      </c>
      <c r="T126" s="114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14">
        <v>3</v>
      </c>
      <c r="AQ126" s="138">
        <f t="shared" si="112"/>
        <v>0.6</v>
      </c>
      <c r="AR126" s="114">
        <f t="shared" si="130"/>
        <v>1.5</v>
      </c>
      <c r="AS126" s="109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187</v>
      </c>
      <c r="F127" s="99">
        <v>20</v>
      </c>
      <c r="G127" s="114">
        <v>3</v>
      </c>
      <c r="H127" s="138">
        <f t="shared" si="103"/>
        <v>0.15</v>
      </c>
      <c r="I127" s="114">
        <f t="shared" si="137"/>
        <v>2.4</v>
      </c>
      <c r="J127" s="109">
        <f t="shared" si="138"/>
        <v>-8.5</v>
      </c>
      <c r="K127" s="99">
        <v>10</v>
      </c>
      <c r="L127" s="114">
        <v>4</v>
      </c>
      <c r="M127" s="138">
        <f t="shared" si="104"/>
        <v>0.4</v>
      </c>
      <c r="N127" s="114">
        <f t="shared" si="135"/>
        <v>3.2</v>
      </c>
      <c r="O127" s="109">
        <f t="shared" si="136"/>
        <v>-3</v>
      </c>
      <c r="P127" s="114">
        <v>25</v>
      </c>
      <c r="Q127" s="114">
        <v>13</v>
      </c>
      <c r="R127" s="138">
        <f t="shared" si="105"/>
        <v>0.52</v>
      </c>
      <c r="S127" s="114">
        <f t="shared" ref="S127:S141" si="139">Q127*1</f>
        <v>13</v>
      </c>
      <c r="T127" s="109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14">
        <v>1</v>
      </c>
      <c r="AQ127" s="138">
        <f t="shared" si="112"/>
        <v>0.2</v>
      </c>
      <c r="AR127" s="114">
        <f t="shared" si="130"/>
        <v>0.5</v>
      </c>
      <c r="AS127" s="109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187</v>
      </c>
      <c r="F128" s="99">
        <v>20</v>
      </c>
      <c r="G128" s="114">
        <v>11</v>
      </c>
      <c r="H128" s="138">
        <f t="shared" si="103"/>
        <v>0.55</v>
      </c>
      <c r="I128" s="114">
        <f t="shared" si="137"/>
        <v>8.8</v>
      </c>
      <c r="J128" s="109">
        <f t="shared" si="138"/>
        <v>-4.5</v>
      </c>
      <c r="K128" s="99">
        <v>10</v>
      </c>
      <c r="L128" s="114">
        <v>4</v>
      </c>
      <c r="M128" s="138">
        <f t="shared" si="104"/>
        <v>0.4</v>
      </c>
      <c r="N128" s="114">
        <f t="shared" si="135"/>
        <v>3.2</v>
      </c>
      <c r="O128" s="109">
        <f t="shared" si="136"/>
        <v>-3</v>
      </c>
      <c r="P128" s="114">
        <v>25</v>
      </c>
      <c r="Q128" s="114">
        <v>13</v>
      </c>
      <c r="R128" s="138">
        <f t="shared" si="105"/>
        <v>0.52</v>
      </c>
      <c r="S128" s="114">
        <f t="shared" si="139"/>
        <v>13</v>
      </c>
      <c r="T128" s="109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14">
        <v>4</v>
      </c>
      <c r="AQ128" s="138">
        <f t="shared" si="112"/>
        <v>0.8</v>
      </c>
      <c r="AR128" s="114">
        <f t="shared" si="130"/>
        <v>2</v>
      </c>
      <c r="AS128" s="109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187</v>
      </c>
      <c r="F129" s="99">
        <v>20</v>
      </c>
      <c r="G129" s="114">
        <v>6</v>
      </c>
      <c r="H129" s="138">
        <f t="shared" si="103"/>
        <v>0.3</v>
      </c>
      <c r="I129" s="114">
        <f t="shared" si="137"/>
        <v>4.8</v>
      </c>
      <c r="J129" s="109">
        <f t="shared" si="138"/>
        <v>-7</v>
      </c>
      <c r="K129" s="99">
        <v>10</v>
      </c>
      <c r="L129" s="114">
        <v>2</v>
      </c>
      <c r="M129" s="138">
        <f t="shared" si="104"/>
        <v>0.2</v>
      </c>
      <c r="N129" s="114">
        <f t="shared" si="135"/>
        <v>1.6</v>
      </c>
      <c r="O129" s="109">
        <f t="shared" si="136"/>
        <v>-4</v>
      </c>
      <c r="P129" s="114">
        <v>25</v>
      </c>
      <c r="Q129" s="114">
        <v>14</v>
      </c>
      <c r="R129" s="138">
        <f t="shared" si="105"/>
        <v>0.56</v>
      </c>
      <c r="S129" s="114">
        <f t="shared" si="139"/>
        <v>14</v>
      </c>
      <c r="T129" s="109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14">
        <v>1</v>
      </c>
      <c r="AQ129" s="138">
        <f t="shared" si="112"/>
        <v>0.2</v>
      </c>
      <c r="AR129" s="114">
        <f t="shared" si="130"/>
        <v>0.5</v>
      </c>
      <c r="AS129" s="109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187</v>
      </c>
      <c r="F130" s="99">
        <v>20</v>
      </c>
      <c r="G130" s="114">
        <v>11</v>
      </c>
      <c r="H130" s="138">
        <f t="shared" si="103"/>
        <v>0.55</v>
      </c>
      <c r="I130" s="114">
        <f t="shared" si="137"/>
        <v>8.8</v>
      </c>
      <c r="J130" s="109">
        <f t="shared" si="138"/>
        <v>-4.5</v>
      </c>
      <c r="K130" s="99">
        <v>10</v>
      </c>
      <c r="L130" s="114">
        <v>6</v>
      </c>
      <c r="M130" s="138">
        <f t="shared" si="104"/>
        <v>0.6</v>
      </c>
      <c r="N130" s="114">
        <f t="shared" si="135"/>
        <v>4.8</v>
      </c>
      <c r="O130" s="109">
        <f t="shared" si="136"/>
        <v>-2</v>
      </c>
      <c r="P130" s="114">
        <v>25</v>
      </c>
      <c r="Q130" s="114">
        <v>19</v>
      </c>
      <c r="R130" s="138">
        <f t="shared" si="105"/>
        <v>0.76</v>
      </c>
      <c r="S130" s="114">
        <f t="shared" si="139"/>
        <v>19</v>
      </c>
      <c r="T130" s="109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14">
        <v>2</v>
      </c>
      <c r="AQ130" s="138">
        <f t="shared" si="112"/>
        <v>0.4</v>
      </c>
      <c r="AR130" s="114">
        <f t="shared" si="130"/>
        <v>1</v>
      </c>
      <c r="AS130" s="109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187</v>
      </c>
      <c r="F131" s="99">
        <v>20</v>
      </c>
      <c r="G131" s="114">
        <v>4</v>
      </c>
      <c r="H131" s="138">
        <f t="shared" si="103"/>
        <v>0.2</v>
      </c>
      <c r="I131" s="114">
        <f t="shared" si="137"/>
        <v>3.2</v>
      </c>
      <c r="J131" s="109">
        <f t="shared" si="138"/>
        <v>-8</v>
      </c>
      <c r="K131" s="99">
        <v>10</v>
      </c>
      <c r="L131" s="114">
        <v>2</v>
      </c>
      <c r="M131" s="138">
        <f t="shared" si="104"/>
        <v>0.2</v>
      </c>
      <c r="N131" s="114">
        <f t="shared" si="135"/>
        <v>1.6</v>
      </c>
      <c r="O131" s="109">
        <f t="shared" si="136"/>
        <v>-4</v>
      </c>
      <c r="P131" s="114">
        <v>25</v>
      </c>
      <c r="Q131" s="114">
        <v>6</v>
      </c>
      <c r="R131" s="138">
        <f t="shared" si="105"/>
        <v>0.24</v>
      </c>
      <c r="S131" s="114">
        <f t="shared" si="139"/>
        <v>6</v>
      </c>
      <c r="T131" s="109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14">
        <v>2</v>
      </c>
      <c r="AQ131" s="138">
        <f t="shared" si="112"/>
        <v>0.4</v>
      </c>
      <c r="AR131" s="114">
        <f t="shared" si="130"/>
        <v>1</v>
      </c>
      <c r="AS131" s="109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187</v>
      </c>
      <c r="F132" s="99">
        <v>20</v>
      </c>
      <c r="G132" s="114">
        <v>13</v>
      </c>
      <c r="H132" s="138">
        <f t="shared" si="103"/>
        <v>0.65</v>
      </c>
      <c r="I132" s="114">
        <f t="shared" si="137"/>
        <v>10.4</v>
      </c>
      <c r="J132" s="109">
        <f t="shared" si="138"/>
        <v>-3.5</v>
      </c>
      <c r="K132" s="99">
        <v>10</v>
      </c>
      <c r="L132" s="114">
        <v>2</v>
      </c>
      <c r="M132" s="138">
        <f t="shared" si="104"/>
        <v>0.2</v>
      </c>
      <c r="N132" s="114">
        <f t="shared" si="135"/>
        <v>1.6</v>
      </c>
      <c r="O132" s="109">
        <f t="shared" si="136"/>
        <v>-4</v>
      </c>
      <c r="P132" s="114">
        <v>25</v>
      </c>
      <c r="Q132" s="114">
        <v>13</v>
      </c>
      <c r="R132" s="138">
        <f t="shared" si="105"/>
        <v>0.52</v>
      </c>
      <c r="S132" s="114">
        <f t="shared" si="139"/>
        <v>13</v>
      </c>
      <c r="T132" s="109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14">
        <v>0</v>
      </c>
      <c r="AQ132" s="138">
        <f t="shared" si="112"/>
        <v>0</v>
      </c>
      <c r="AR132" s="114">
        <f t="shared" si="130"/>
        <v>0</v>
      </c>
      <c r="AS132" s="109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187</v>
      </c>
      <c r="F133" s="99">
        <v>20</v>
      </c>
      <c r="G133" s="114">
        <v>15</v>
      </c>
      <c r="H133" s="138">
        <f t="shared" si="103"/>
        <v>0.75</v>
      </c>
      <c r="I133" s="114">
        <f t="shared" si="137"/>
        <v>12</v>
      </c>
      <c r="J133" s="109">
        <f t="shared" si="138"/>
        <v>-2.5</v>
      </c>
      <c r="K133" s="99">
        <v>10</v>
      </c>
      <c r="L133" s="114">
        <v>11</v>
      </c>
      <c r="M133" s="138">
        <f t="shared" si="104"/>
        <v>1.1</v>
      </c>
      <c r="N133" s="114">
        <f>L133*1.5</f>
        <v>16.5</v>
      </c>
      <c r="O133" s="114"/>
      <c r="P133" s="114">
        <v>25</v>
      </c>
      <c r="Q133" s="114">
        <v>22</v>
      </c>
      <c r="R133" s="138">
        <f t="shared" si="105"/>
        <v>0.88</v>
      </c>
      <c r="S133" s="114">
        <f t="shared" si="139"/>
        <v>22</v>
      </c>
      <c r="T133" s="109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14">
        <v>1</v>
      </c>
      <c r="AQ133" s="138">
        <f t="shared" si="112"/>
        <v>0.2</v>
      </c>
      <c r="AR133" s="114">
        <f t="shared" si="130"/>
        <v>0.5</v>
      </c>
      <c r="AS133" s="109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187</v>
      </c>
      <c r="F134" s="99">
        <v>20</v>
      </c>
      <c r="G134" s="114">
        <v>8</v>
      </c>
      <c r="H134" s="138">
        <f t="shared" si="103"/>
        <v>0.4</v>
      </c>
      <c r="I134" s="114">
        <f t="shared" si="137"/>
        <v>6.4</v>
      </c>
      <c r="J134" s="109">
        <f t="shared" si="138"/>
        <v>-6</v>
      </c>
      <c r="K134" s="99">
        <v>10</v>
      </c>
      <c r="L134" s="114">
        <v>2</v>
      </c>
      <c r="M134" s="138">
        <f t="shared" si="104"/>
        <v>0.2</v>
      </c>
      <c r="N134" s="114">
        <f>L134*0.8</f>
        <v>1.6</v>
      </c>
      <c r="O134" s="109">
        <f>(K134-L134)*-0.5</f>
        <v>-4</v>
      </c>
      <c r="P134" s="114">
        <v>25</v>
      </c>
      <c r="Q134" s="114">
        <v>14</v>
      </c>
      <c r="R134" s="138">
        <f t="shared" si="105"/>
        <v>0.56</v>
      </c>
      <c r="S134" s="114">
        <f t="shared" si="139"/>
        <v>14</v>
      </c>
      <c r="T134" s="109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14">
        <v>1</v>
      </c>
      <c r="AQ134" s="138">
        <f t="shared" si="112"/>
        <v>0.2</v>
      </c>
      <c r="AR134" s="114">
        <f t="shared" si="130"/>
        <v>0.5</v>
      </c>
      <c r="AS134" s="109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187</v>
      </c>
      <c r="F135" s="99">
        <v>20</v>
      </c>
      <c r="G135" s="114">
        <v>19</v>
      </c>
      <c r="H135" s="138">
        <f t="shared" si="103"/>
        <v>0.95</v>
      </c>
      <c r="I135" s="114">
        <f t="shared" si="137"/>
        <v>15.2</v>
      </c>
      <c r="J135" s="109">
        <f t="shared" si="138"/>
        <v>-0.5</v>
      </c>
      <c r="K135" s="99">
        <v>10</v>
      </c>
      <c r="L135" s="114">
        <v>11</v>
      </c>
      <c r="M135" s="138">
        <f t="shared" si="104"/>
        <v>1.1</v>
      </c>
      <c r="N135" s="114">
        <f>L135*1.5</f>
        <v>16.5</v>
      </c>
      <c r="O135" s="114"/>
      <c r="P135" s="114">
        <v>25</v>
      </c>
      <c r="Q135" s="114">
        <v>9</v>
      </c>
      <c r="R135" s="138">
        <f t="shared" si="105"/>
        <v>0.36</v>
      </c>
      <c r="S135" s="114">
        <f t="shared" si="139"/>
        <v>9</v>
      </c>
      <c r="T135" s="109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14">
        <v>2</v>
      </c>
      <c r="AQ135" s="138">
        <f t="shared" si="112"/>
        <v>0.4</v>
      </c>
      <c r="AR135" s="114">
        <f t="shared" si="130"/>
        <v>1</v>
      </c>
      <c r="AS135" s="109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187</v>
      </c>
      <c r="F136" s="99">
        <v>20</v>
      </c>
      <c r="G136" s="114">
        <v>4</v>
      </c>
      <c r="H136" s="138">
        <f t="shared" si="103"/>
        <v>0.2</v>
      </c>
      <c r="I136" s="114">
        <f t="shared" si="137"/>
        <v>3.2</v>
      </c>
      <c r="J136" s="109">
        <f t="shared" si="138"/>
        <v>-8</v>
      </c>
      <c r="K136" s="99">
        <v>10</v>
      </c>
      <c r="L136" s="114">
        <v>0</v>
      </c>
      <c r="M136" s="138">
        <f t="shared" si="104"/>
        <v>0</v>
      </c>
      <c r="N136" s="114">
        <f t="shared" ref="N136:N142" si="143">L136*0.8</f>
        <v>0</v>
      </c>
      <c r="O136" s="109">
        <f t="shared" ref="O136:O142" si="144">(K136-L136)*-0.5</f>
        <v>-5</v>
      </c>
      <c r="P136" s="114">
        <v>25</v>
      </c>
      <c r="Q136" s="114">
        <v>13</v>
      </c>
      <c r="R136" s="138">
        <f t="shared" si="105"/>
        <v>0.52</v>
      </c>
      <c r="S136" s="114">
        <f t="shared" si="139"/>
        <v>13</v>
      </c>
      <c r="T136" s="109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14">
        <v>0</v>
      </c>
      <c r="AQ136" s="138">
        <f t="shared" si="112"/>
        <v>0</v>
      </c>
      <c r="AR136" s="114">
        <f t="shared" si="130"/>
        <v>0</v>
      </c>
      <c r="AS136" s="109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187</v>
      </c>
      <c r="F137" s="99">
        <v>20</v>
      </c>
      <c r="G137" s="114">
        <v>4</v>
      </c>
      <c r="H137" s="138">
        <f t="shared" si="103"/>
        <v>0.2</v>
      </c>
      <c r="I137" s="114">
        <f t="shared" si="137"/>
        <v>3.2</v>
      </c>
      <c r="J137" s="109">
        <f t="shared" si="138"/>
        <v>-8</v>
      </c>
      <c r="K137" s="99">
        <v>10</v>
      </c>
      <c r="L137" s="114">
        <v>3</v>
      </c>
      <c r="M137" s="138">
        <f t="shared" si="104"/>
        <v>0.3</v>
      </c>
      <c r="N137" s="114">
        <f t="shared" si="143"/>
        <v>2.4</v>
      </c>
      <c r="O137" s="109">
        <f t="shared" si="144"/>
        <v>-3.5</v>
      </c>
      <c r="P137" s="114">
        <v>25</v>
      </c>
      <c r="Q137" s="114">
        <v>1</v>
      </c>
      <c r="R137" s="138">
        <f t="shared" si="105"/>
        <v>0.04</v>
      </c>
      <c r="S137" s="114">
        <f t="shared" si="139"/>
        <v>1</v>
      </c>
      <c r="T137" s="109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14">
        <v>2</v>
      </c>
      <c r="AQ137" s="138">
        <f t="shared" si="112"/>
        <v>0.4</v>
      </c>
      <c r="AR137" s="114">
        <f t="shared" si="130"/>
        <v>1</v>
      </c>
      <c r="AS137" s="109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187</v>
      </c>
      <c r="F138" s="99">
        <v>20</v>
      </c>
      <c r="G138" s="114">
        <v>0</v>
      </c>
      <c r="H138" s="138">
        <f t="shared" si="103"/>
        <v>0</v>
      </c>
      <c r="I138" s="114">
        <f t="shared" si="137"/>
        <v>0</v>
      </c>
      <c r="J138" s="109">
        <f t="shared" si="138"/>
        <v>-10</v>
      </c>
      <c r="K138" s="99">
        <v>10</v>
      </c>
      <c r="L138" s="114">
        <v>2</v>
      </c>
      <c r="M138" s="138">
        <f t="shared" si="104"/>
        <v>0.2</v>
      </c>
      <c r="N138" s="114">
        <f t="shared" si="143"/>
        <v>1.6</v>
      </c>
      <c r="O138" s="109">
        <f t="shared" si="144"/>
        <v>-4</v>
      </c>
      <c r="P138" s="114">
        <v>30</v>
      </c>
      <c r="Q138" s="114">
        <v>5</v>
      </c>
      <c r="R138" s="138">
        <f t="shared" si="105"/>
        <v>0.166666666666667</v>
      </c>
      <c r="S138" s="114">
        <f t="shared" si="139"/>
        <v>5</v>
      </c>
      <c r="T138" s="109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14">
        <v>2</v>
      </c>
      <c r="AQ138" s="138">
        <f t="shared" si="112"/>
        <v>0.4</v>
      </c>
      <c r="AR138" s="114">
        <f t="shared" si="130"/>
        <v>1</v>
      </c>
      <c r="AS138" s="109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187</v>
      </c>
      <c r="F139" s="99">
        <v>20</v>
      </c>
      <c r="G139" s="114">
        <v>6</v>
      </c>
      <c r="H139" s="138">
        <f t="shared" si="103"/>
        <v>0.3</v>
      </c>
      <c r="I139" s="114">
        <f t="shared" si="137"/>
        <v>4.8</v>
      </c>
      <c r="J139" s="109">
        <f t="shared" si="138"/>
        <v>-7</v>
      </c>
      <c r="K139" s="99">
        <v>10</v>
      </c>
      <c r="L139" s="114">
        <v>8</v>
      </c>
      <c r="M139" s="138">
        <f t="shared" si="104"/>
        <v>0.8</v>
      </c>
      <c r="N139" s="114">
        <f t="shared" si="143"/>
        <v>6.4</v>
      </c>
      <c r="O139" s="109">
        <f t="shared" si="144"/>
        <v>-1</v>
      </c>
      <c r="P139" s="114">
        <v>30</v>
      </c>
      <c r="Q139" s="114">
        <v>17</v>
      </c>
      <c r="R139" s="138">
        <f t="shared" si="105"/>
        <v>0.566666666666667</v>
      </c>
      <c r="S139" s="114">
        <f t="shared" si="139"/>
        <v>17</v>
      </c>
      <c r="T139" s="109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14">
        <v>2</v>
      </c>
      <c r="AQ139" s="138">
        <f t="shared" si="112"/>
        <v>0.4</v>
      </c>
      <c r="AR139" s="114">
        <f t="shared" si="130"/>
        <v>1</v>
      </c>
      <c r="AS139" s="109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187</v>
      </c>
      <c r="F140" s="99">
        <v>20</v>
      </c>
      <c r="G140" s="114">
        <v>9</v>
      </c>
      <c r="H140" s="138">
        <f t="shared" si="103"/>
        <v>0.45</v>
      </c>
      <c r="I140" s="114">
        <f t="shared" si="137"/>
        <v>7.2</v>
      </c>
      <c r="J140" s="109">
        <f t="shared" si="138"/>
        <v>-5.5</v>
      </c>
      <c r="K140" s="99">
        <v>10</v>
      </c>
      <c r="L140" s="114">
        <v>2</v>
      </c>
      <c r="M140" s="138">
        <f t="shared" si="104"/>
        <v>0.2</v>
      </c>
      <c r="N140" s="114">
        <f t="shared" si="143"/>
        <v>1.6</v>
      </c>
      <c r="O140" s="109">
        <f t="shared" si="144"/>
        <v>-4</v>
      </c>
      <c r="P140" s="114">
        <v>30</v>
      </c>
      <c r="Q140" s="114">
        <v>3</v>
      </c>
      <c r="R140" s="138">
        <f t="shared" si="105"/>
        <v>0.1</v>
      </c>
      <c r="S140" s="114">
        <f t="shared" si="139"/>
        <v>3</v>
      </c>
      <c r="T140" s="109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14">
        <v>0</v>
      </c>
      <c r="AQ140" s="138">
        <f t="shared" si="112"/>
        <v>0</v>
      </c>
      <c r="AR140" s="114">
        <f t="shared" si="130"/>
        <v>0</v>
      </c>
      <c r="AS140" s="109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188</v>
      </c>
      <c r="F141" s="99">
        <v>60</v>
      </c>
      <c r="G141" s="114">
        <v>22</v>
      </c>
      <c r="H141" s="138">
        <f t="shared" si="103"/>
        <v>0.366666666666667</v>
      </c>
      <c r="I141" s="114">
        <f t="shared" si="137"/>
        <v>17.6</v>
      </c>
      <c r="J141" s="109">
        <f t="shared" si="138"/>
        <v>-19</v>
      </c>
      <c r="K141" s="99">
        <v>30</v>
      </c>
      <c r="L141" s="114">
        <v>4</v>
      </c>
      <c r="M141" s="138">
        <f t="shared" si="104"/>
        <v>0.133333333333333</v>
      </c>
      <c r="N141" s="114">
        <f t="shared" si="143"/>
        <v>3.2</v>
      </c>
      <c r="O141" s="109">
        <f t="shared" si="144"/>
        <v>-13</v>
      </c>
      <c r="P141" s="114">
        <v>160</v>
      </c>
      <c r="Q141" s="114">
        <v>106</v>
      </c>
      <c r="R141" s="138">
        <f t="shared" si="105"/>
        <v>0.6625</v>
      </c>
      <c r="S141" s="114">
        <f t="shared" si="139"/>
        <v>106</v>
      </c>
      <c r="T141" s="109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14">
        <v>3</v>
      </c>
      <c r="AQ141" s="138">
        <f t="shared" si="112"/>
        <v>0.3</v>
      </c>
      <c r="AR141" s="114">
        <f t="shared" si="130"/>
        <v>1.5</v>
      </c>
      <c r="AS141" s="109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154</v>
      </c>
      <c r="D142" s="141" t="s">
        <v>11</v>
      </c>
      <c r="E142" s="98" t="s">
        <v>185</v>
      </c>
      <c r="F142" s="99">
        <v>30</v>
      </c>
      <c r="G142" s="114">
        <v>19</v>
      </c>
      <c r="H142" s="138">
        <f t="shared" si="103"/>
        <v>0.633333333333333</v>
      </c>
      <c r="I142" s="114">
        <f t="shared" si="137"/>
        <v>15.2</v>
      </c>
      <c r="J142" s="109">
        <f t="shared" si="138"/>
        <v>-5.5</v>
      </c>
      <c r="K142" s="99">
        <v>15</v>
      </c>
      <c r="L142" s="114">
        <v>6</v>
      </c>
      <c r="M142" s="138">
        <f t="shared" si="104"/>
        <v>0.4</v>
      </c>
      <c r="N142" s="114">
        <f t="shared" si="143"/>
        <v>4.8</v>
      </c>
      <c r="O142" s="109">
        <f t="shared" si="144"/>
        <v>-4.5</v>
      </c>
      <c r="P142" s="114">
        <v>30</v>
      </c>
      <c r="Q142" s="114">
        <v>31</v>
      </c>
      <c r="R142" s="138">
        <f t="shared" si="105"/>
        <v>1.03333333333333</v>
      </c>
      <c r="S142" s="114">
        <f>Q142*2</f>
        <v>62</v>
      </c>
      <c r="T142" s="114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14">
        <v>1</v>
      </c>
      <c r="AQ142" s="138">
        <f t="shared" si="112"/>
        <v>0.1</v>
      </c>
      <c r="AR142" s="114">
        <f t="shared" si="130"/>
        <v>0.5</v>
      </c>
      <c r="AS142" s="109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155</v>
      </c>
      <c r="D143" s="141" t="s">
        <v>14</v>
      </c>
      <c r="E143" s="95" t="s">
        <v>186</v>
      </c>
      <c r="F143" s="99">
        <v>20</v>
      </c>
      <c r="G143" s="114">
        <v>0</v>
      </c>
      <c r="H143" s="138">
        <f t="shared" si="103"/>
        <v>0</v>
      </c>
      <c r="I143" s="114">
        <f t="shared" si="137"/>
        <v>0</v>
      </c>
      <c r="J143" s="109">
        <f t="shared" si="138"/>
        <v>-10</v>
      </c>
      <c r="K143" s="99">
        <v>10</v>
      </c>
      <c r="L143" s="114">
        <v>12</v>
      </c>
      <c r="M143" s="138">
        <f t="shared" si="104"/>
        <v>1.2</v>
      </c>
      <c r="N143" s="114">
        <f>L143*1.5</f>
        <v>18</v>
      </c>
      <c r="O143" s="114"/>
      <c r="P143" s="114">
        <v>25</v>
      </c>
      <c r="Q143" s="114">
        <v>13</v>
      </c>
      <c r="R143" s="138">
        <f t="shared" si="105"/>
        <v>0.52</v>
      </c>
      <c r="S143" s="114">
        <f>Q143*1</f>
        <v>13</v>
      </c>
      <c r="T143" s="109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14">
        <v>0</v>
      </c>
      <c r="AQ143" s="138">
        <f t="shared" si="112"/>
        <v>0</v>
      </c>
      <c r="AR143" s="114">
        <f t="shared" si="130"/>
        <v>0</v>
      </c>
      <c r="AS143" s="109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14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14">
        <f>SUM(L4:L143)</f>
        <v>1103</v>
      </c>
      <c r="M144" s="138">
        <f t="shared" si="104"/>
        <v>0.641279069767442</v>
      </c>
      <c r="N144" s="99">
        <f>SUM(N4:N143)</f>
        <v>1236.6</v>
      </c>
      <c r="O144" s="99"/>
      <c r="P144" s="114">
        <f>SUM(P4:P143)</f>
        <v>5000</v>
      </c>
      <c r="Q144" s="114">
        <f>SUM(Q4:Q143)</f>
        <v>3838</v>
      </c>
      <c r="R144" s="138">
        <f t="shared" si="105"/>
        <v>0.7676</v>
      </c>
      <c r="S144" s="114">
        <f>SUM(S4:S143)</f>
        <v>5360</v>
      </c>
      <c r="T144" s="114"/>
      <c r="U144" s="110">
        <f>SUM(U4:U143)</f>
        <v>1720</v>
      </c>
      <c r="V144" s="126">
        <f>SUM(V4:V143)</f>
        <v>354</v>
      </c>
      <c r="W144" s="134">
        <f t="shared" si="106"/>
        <v>0.205813953488372</v>
      </c>
      <c r="X144" s="110">
        <f>SUM(X4:X143)</f>
        <v>304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1143</v>
      </c>
      <c r="AG144" s="134">
        <f t="shared" si="110"/>
        <v>1.0524861878453</v>
      </c>
      <c r="AH144" s="110">
        <f>SUM(AH4:AH143)</f>
        <v>3768.5</v>
      </c>
      <c r="AI144" s="110"/>
      <c r="AJ144" s="110">
        <f>SUM(AJ4:AJ143)</f>
        <v>1372</v>
      </c>
      <c r="AK144" s="126">
        <f>SUM(AK4:AK143)</f>
        <v>1072</v>
      </c>
      <c r="AL144" s="134">
        <f t="shared" si="111"/>
        <v>0.78134110787172</v>
      </c>
      <c r="AM144" s="110">
        <f>SUM(AM4:AM143)</f>
        <v>970.8</v>
      </c>
      <c r="AN144" s="113"/>
      <c r="AO144" s="99">
        <f>SUM(AO4:AO143)</f>
        <v>1005</v>
      </c>
      <c r="AP144" s="114">
        <f>SUM(AP4:AP143)</f>
        <v>274</v>
      </c>
      <c r="AQ144" s="138">
        <f t="shared" si="112"/>
        <v>0.272636815920398</v>
      </c>
      <c r="AR144" s="99">
        <f>SUM(AR4:AR143)</f>
        <v>163.1</v>
      </c>
      <c r="AS144" s="99"/>
      <c r="AT144" s="99">
        <f>SUM(AT4:AT143)</f>
        <v>1720</v>
      </c>
      <c r="AU144" s="126">
        <f>SUM(AU4:AU143)</f>
        <v>1181</v>
      </c>
      <c r="AV144" s="134">
        <f t="shared" si="113"/>
        <v>0.686627906976744</v>
      </c>
      <c r="AW144" s="169">
        <f>SUM(AW4:AW143)</f>
        <v>530.1</v>
      </c>
      <c r="AX144" s="173"/>
      <c r="AY144" s="33">
        <f>SUM(AY4:AY143)</f>
        <v>14167.6</v>
      </c>
      <c r="AZ144" s="33">
        <f>SUM(AZ4:AZ143)</f>
        <v>-5112.5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xSplit="5" topLeftCell="F1" activePane="topRight" state="frozen"/>
      <selection/>
      <selection pane="topRight" activeCell="A4" sqref="$A4:$XFD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189</v>
      </c>
      <c r="B1" s="58"/>
      <c r="C1" s="58"/>
      <c r="D1" s="58"/>
      <c r="E1" s="58"/>
      <c r="F1" s="83" t="s">
        <v>190</v>
      </c>
      <c r="G1" s="84"/>
      <c r="H1" s="85"/>
      <c r="I1" s="84"/>
      <c r="J1" s="101"/>
      <c r="K1" s="83" t="s">
        <v>191</v>
      </c>
      <c r="L1" s="84"/>
      <c r="M1" s="85"/>
      <c r="N1" s="84"/>
      <c r="O1" s="102"/>
      <c r="P1" s="103" t="s">
        <v>192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194</v>
      </c>
      <c r="AA1" s="120"/>
      <c r="AB1" s="128"/>
      <c r="AC1" s="120"/>
      <c r="AD1" s="129"/>
      <c r="AE1" s="130" t="s">
        <v>195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208</v>
      </c>
      <c r="F3" s="92" t="s">
        <v>213</v>
      </c>
      <c r="G3" s="12" t="s">
        <v>215</v>
      </c>
      <c r="H3" s="93" t="s">
        <v>174</v>
      </c>
      <c r="I3" s="12" t="s">
        <v>367</v>
      </c>
      <c r="J3" s="107" t="s">
        <v>176</v>
      </c>
      <c r="K3" s="92" t="s">
        <v>209</v>
      </c>
      <c r="L3" s="12" t="s">
        <v>178</v>
      </c>
      <c r="M3" s="93" t="s">
        <v>174</v>
      </c>
      <c r="N3" s="12" t="s">
        <v>368</v>
      </c>
      <c r="O3" s="107" t="s">
        <v>176</v>
      </c>
      <c r="P3" s="92" t="s">
        <v>213</v>
      </c>
      <c r="Q3" s="12" t="s">
        <v>173</v>
      </c>
      <c r="R3" s="93" t="s">
        <v>369</v>
      </c>
      <c r="S3" s="12" t="s">
        <v>214</v>
      </c>
      <c r="T3" s="107" t="s">
        <v>211</v>
      </c>
      <c r="U3" s="92" t="s">
        <v>213</v>
      </c>
      <c r="V3" s="12" t="s">
        <v>178</v>
      </c>
      <c r="W3" s="93" t="s">
        <v>370</v>
      </c>
      <c r="X3" s="12" t="s">
        <v>371</v>
      </c>
      <c r="Y3" s="107" t="s">
        <v>176</v>
      </c>
      <c r="Z3" s="92" t="s">
        <v>209</v>
      </c>
      <c r="AA3" s="12" t="s">
        <v>178</v>
      </c>
      <c r="AB3" s="93" t="s">
        <v>370</v>
      </c>
      <c r="AC3" s="12" t="s">
        <v>372</v>
      </c>
      <c r="AD3" s="107" t="s">
        <v>220</v>
      </c>
      <c r="AE3" s="92" t="s">
        <v>209</v>
      </c>
      <c r="AF3" s="12" t="s">
        <v>178</v>
      </c>
      <c r="AG3" s="93" t="s">
        <v>370</v>
      </c>
      <c r="AH3" s="12" t="s">
        <v>214</v>
      </c>
      <c r="AI3" s="107" t="s">
        <v>220</v>
      </c>
      <c r="AJ3" s="136"/>
      <c r="AK3" s="136"/>
    </row>
    <row r="4" spans="1:37">
      <c r="A4" s="94">
        <v>33</v>
      </c>
      <c r="B4" s="95">
        <v>724</v>
      </c>
      <c r="C4" s="96" t="s">
        <v>224</v>
      </c>
      <c r="D4" s="97" t="s">
        <v>11</v>
      </c>
      <c r="E4" s="98" t="s">
        <v>181</v>
      </c>
      <c r="F4" s="99">
        <v>10</v>
      </c>
      <c r="G4" s="99">
        <v>9</v>
      </c>
      <c r="H4" s="100">
        <f>G4/F4</f>
        <v>0.9</v>
      </c>
      <c r="I4" s="108">
        <f>G4*1.5</f>
        <v>13.5</v>
      </c>
      <c r="J4" s="109">
        <f>(F4-G4)*-1</f>
        <v>-1</v>
      </c>
      <c r="K4" s="110">
        <v>25</v>
      </c>
      <c r="L4" s="110">
        <v>26</v>
      </c>
      <c r="M4" s="111">
        <f>L4/K4</f>
        <v>1.04</v>
      </c>
      <c r="N4" s="112">
        <f>L4*2.5</f>
        <v>65</v>
      </c>
      <c r="O4" s="113"/>
      <c r="P4" s="110">
        <v>15</v>
      </c>
      <c r="Q4" s="112">
        <v>5</v>
      </c>
      <c r="R4" s="125">
        <f>Q4/P4</f>
        <v>0.333333333333333</v>
      </c>
      <c r="S4" s="112">
        <f>Q4*1</f>
        <v>5</v>
      </c>
      <c r="T4" s="113">
        <f>(P4-Q4)*-0.5</f>
        <v>-5</v>
      </c>
      <c r="U4" s="110">
        <v>15</v>
      </c>
      <c r="V4" s="110">
        <v>2</v>
      </c>
      <c r="W4" s="111">
        <f>V4/U4</f>
        <v>0.133333333333333</v>
      </c>
      <c r="X4" s="112">
        <f>V4*1.5</f>
        <v>3</v>
      </c>
      <c r="Y4" s="113">
        <f>(U4-V4)*-1</f>
        <v>-13</v>
      </c>
      <c r="Z4" s="110">
        <v>25</v>
      </c>
      <c r="AA4" s="126">
        <v>22</v>
      </c>
      <c r="AB4" s="134">
        <f>AA4/Z4</f>
        <v>0.88</v>
      </c>
      <c r="AC4" s="126">
        <f t="shared" ref="AC4:AC9" si="0">AA4*0.5</f>
        <v>11</v>
      </c>
      <c r="AD4" s="113">
        <f t="shared" ref="AD4:AD9" si="1">(Z4-AA4)*-0.3</f>
        <v>-0.9</v>
      </c>
      <c r="AE4" s="99">
        <v>10</v>
      </c>
      <c r="AF4" s="114">
        <v>6</v>
      </c>
      <c r="AG4" s="138">
        <f>AF4/AE4</f>
        <v>0.6</v>
      </c>
      <c r="AH4" s="139">
        <f>AF4*1</f>
        <v>6</v>
      </c>
      <c r="AI4" s="113">
        <f>(AE4-AF4)*-0.3</f>
        <v>-1.2</v>
      </c>
      <c r="AJ4" s="33">
        <f>I4+N4+S4+X4+AC4+AH4</f>
        <v>103.5</v>
      </c>
      <c r="AK4" s="33">
        <f>J4+O4+T4+Y4+AD4+AI4</f>
        <v>-21.1</v>
      </c>
    </row>
    <row r="5" spans="1:37">
      <c r="A5" s="94">
        <v>2</v>
      </c>
      <c r="B5" s="95">
        <v>517</v>
      </c>
      <c r="C5" s="96" t="s">
        <v>225</v>
      </c>
      <c r="D5" s="97" t="s">
        <v>11</v>
      </c>
      <c r="E5" s="98" t="s">
        <v>182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14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 t="shared" si="0"/>
        <v>9.5</v>
      </c>
      <c r="AD5" s="113">
        <f t="shared" si="1"/>
        <v>-3.3</v>
      </c>
      <c r="AE5" s="99">
        <v>10</v>
      </c>
      <c r="AF5" s="114">
        <v>0</v>
      </c>
      <c r="AG5" s="138">
        <f t="shared" ref="AG5:AG36" si="7">AF5/AE5</f>
        <v>0</v>
      </c>
      <c r="AH5" s="139">
        <f t="shared" ref="AH4:AH9" si="8">AF5*1</f>
        <v>0</v>
      </c>
      <c r="AI5" s="113">
        <f t="shared" ref="AI4:AI9" si="9">(AE5-AF5)*-0.3</f>
        <v>-3</v>
      </c>
      <c r="AJ5" s="33">
        <f t="shared" ref="AJ5:AJ36" si="10">I5+N5+S5+X5+AC5+AH5</f>
        <v>209</v>
      </c>
      <c r="AK5" s="33">
        <f t="shared" ref="AK5:AK36" si="11">J5+O5+T5+Y5+AD5+AI5</f>
        <v>-16.3</v>
      </c>
    </row>
    <row r="6" spans="1:37">
      <c r="A6" s="94">
        <v>3</v>
      </c>
      <c r="B6" s="95">
        <v>582</v>
      </c>
      <c r="C6" s="96" t="s">
        <v>226</v>
      </c>
      <c r="D6" s="97" t="s">
        <v>14</v>
      </c>
      <c r="E6" s="98" t="s">
        <v>182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09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2">V6*1.5</f>
        <v>4.5</v>
      </c>
      <c r="Y6" s="113">
        <f t="shared" ref="Y6:Y12" si="13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 t="shared" si="0"/>
        <v>7</v>
      </c>
      <c r="AD6" s="113">
        <f t="shared" si="1"/>
        <v>-4.8</v>
      </c>
      <c r="AE6" s="99">
        <v>10</v>
      </c>
      <c r="AF6" s="114">
        <v>4</v>
      </c>
      <c r="AG6" s="138">
        <f t="shared" si="7"/>
        <v>0.4</v>
      </c>
      <c r="AH6" s="139">
        <f t="shared" si="8"/>
        <v>4</v>
      </c>
      <c r="AI6" s="113">
        <f t="shared" si="9"/>
        <v>-1.8</v>
      </c>
      <c r="AJ6" s="33">
        <f t="shared" si="10"/>
        <v>52.5</v>
      </c>
      <c r="AK6" s="33">
        <f t="shared" si="11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182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09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2"/>
        <v>15</v>
      </c>
      <c r="Y7" s="113">
        <f t="shared" si="13"/>
        <v>-5</v>
      </c>
      <c r="Z7" s="110">
        <v>30</v>
      </c>
      <c r="AA7" s="126">
        <v>11</v>
      </c>
      <c r="AB7" s="134">
        <f t="shared" si="6"/>
        <v>0.366666666666667</v>
      </c>
      <c r="AC7" s="126">
        <f t="shared" si="0"/>
        <v>5.5</v>
      </c>
      <c r="AD7" s="113">
        <f t="shared" si="1"/>
        <v>-5.7</v>
      </c>
      <c r="AE7" s="99">
        <v>10</v>
      </c>
      <c r="AF7" s="114">
        <v>4</v>
      </c>
      <c r="AG7" s="138">
        <f t="shared" si="7"/>
        <v>0.4</v>
      </c>
      <c r="AH7" s="139">
        <f t="shared" si="8"/>
        <v>4</v>
      </c>
      <c r="AI7" s="113">
        <f t="shared" si="9"/>
        <v>-1.8</v>
      </c>
      <c r="AJ7" s="33">
        <f t="shared" si="10"/>
        <v>232</v>
      </c>
      <c r="AK7" s="33">
        <f t="shared" si="11"/>
        <v>-15.5</v>
      </c>
    </row>
    <row r="8" spans="1:37">
      <c r="A8" s="94">
        <v>5</v>
      </c>
      <c r="B8" s="95">
        <v>114685</v>
      </c>
      <c r="C8" s="96" t="s">
        <v>227</v>
      </c>
      <c r="D8" s="97" t="s">
        <v>11</v>
      </c>
      <c r="E8" s="98" t="s">
        <v>182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09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2"/>
        <v>12</v>
      </c>
      <c r="Y8" s="113">
        <f t="shared" si="13"/>
        <v>-7</v>
      </c>
      <c r="Z8" s="110">
        <v>30</v>
      </c>
      <c r="AA8" s="126">
        <v>15</v>
      </c>
      <c r="AB8" s="134">
        <f t="shared" si="6"/>
        <v>0.5</v>
      </c>
      <c r="AC8" s="126">
        <f t="shared" si="0"/>
        <v>7.5</v>
      </c>
      <c r="AD8" s="113">
        <f t="shared" si="1"/>
        <v>-4.5</v>
      </c>
      <c r="AE8" s="99">
        <v>10</v>
      </c>
      <c r="AF8" s="114">
        <v>3</v>
      </c>
      <c r="AG8" s="138">
        <f t="shared" si="7"/>
        <v>0.3</v>
      </c>
      <c r="AH8" s="139">
        <f t="shared" si="8"/>
        <v>3</v>
      </c>
      <c r="AI8" s="113">
        <f t="shared" si="9"/>
        <v>-2.1</v>
      </c>
      <c r="AJ8" s="33">
        <f t="shared" si="10"/>
        <v>47</v>
      </c>
      <c r="AK8" s="33">
        <f t="shared" si="11"/>
        <v>-43.6</v>
      </c>
    </row>
    <row r="9" spans="1:37">
      <c r="A9" s="94">
        <v>6</v>
      </c>
      <c r="B9" s="95">
        <v>341</v>
      </c>
      <c r="C9" s="96" t="s">
        <v>228</v>
      </c>
      <c r="D9" s="97" t="s">
        <v>19</v>
      </c>
      <c r="E9" s="98" t="s">
        <v>183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09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2"/>
        <v>6</v>
      </c>
      <c r="Y9" s="113">
        <f t="shared" si="13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 t="shared" si="0"/>
        <v>13</v>
      </c>
      <c r="AD9" s="113">
        <f t="shared" si="1"/>
        <v>-1.2</v>
      </c>
      <c r="AE9" s="99">
        <v>10</v>
      </c>
      <c r="AF9" s="114">
        <v>3</v>
      </c>
      <c r="AG9" s="138">
        <f t="shared" si="7"/>
        <v>0.3</v>
      </c>
      <c r="AH9" s="139">
        <f t="shared" si="8"/>
        <v>3</v>
      </c>
      <c r="AI9" s="113">
        <f t="shared" si="9"/>
        <v>-2.1</v>
      </c>
      <c r="AJ9" s="33">
        <f t="shared" si="10"/>
        <v>101.5</v>
      </c>
      <c r="AK9" s="33">
        <f t="shared" si="11"/>
        <v>-17.3</v>
      </c>
    </row>
    <row r="10" spans="1:37">
      <c r="A10" s="94">
        <v>7</v>
      </c>
      <c r="B10" s="95">
        <v>343</v>
      </c>
      <c r="C10" s="96" t="s">
        <v>229</v>
      </c>
      <c r="D10" s="97" t="s">
        <v>14</v>
      </c>
      <c r="E10" s="98" t="s">
        <v>183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14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2"/>
        <v>13.5</v>
      </c>
      <c r="Y10" s="113">
        <f t="shared" si="13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14">
        <v>15</v>
      </c>
      <c r="AG10" s="138">
        <f t="shared" si="7"/>
        <v>1.5</v>
      </c>
      <c r="AH10" s="126">
        <f>AF10*2</f>
        <v>30</v>
      </c>
      <c r="AI10" s="140"/>
      <c r="AJ10" s="33">
        <f t="shared" si="10"/>
        <v>155.5</v>
      </c>
      <c r="AK10" s="33">
        <f t="shared" si="11"/>
        <v>-29</v>
      </c>
    </row>
    <row r="11" spans="1:37">
      <c r="A11" s="94">
        <v>8</v>
      </c>
      <c r="B11" s="95">
        <v>385</v>
      </c>
      <c r="C11" s="96" t="s">
        <v>230</v>
      </c>
      <c r="D11" s="97" t="s">
        <v>22</v>
      </c>
      <c r="E11" s="98" t="s">
        <v>183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09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4">Q11*1</f>
        <v>2</v>
      </c>
      <c r="T11" s="113">
        <f t="shared" ref="T11:T18" si="15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2"/>
        <v>7.5</v>
      </c>
      <c r="Y11" s="113">
        <f t="shared" si="13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14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10"/>
        <v>32</v>
      </c>
      <c r="AK11" s="33">
        <f t="shared" si="11"/>
        <v>-49</v>
      </c>
    </row>
    <row r="12" spans="1:37">
      <c r="A12" s="94">
        <v>9</v>
      </c>
      <c r="B12" s="95">
        <v>571</v>
      </c>
      <c r="C12" s="96" t="s">
        <v>231</v>
      </c>
      <c r="D12" s="97" t="s">
        <v>24</v>
      </c>
      <c r="E12" s="98" t="s">
        <v>183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14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4"/>
        <v>7</v>
      </c>
      <c r="T12" s="113">
        <f t="shared" si="15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2"/>
        <v>10.5</v>
      </c>
      <c r="Y12" s="113">
        <f t="shared" si="13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14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10"/>
        <v>130.5</v>
      </c>
      <c r="AK12" s="33">
        <f t="shared" si="11"/>
        <v>-22.8</v>
      </c>
    </row>
    <row r="13" spans="1:37">
      <c r="A13" s="94">
        <v>10</v>
      </c>
      <c r="B13" s="95">
        <v>742</v>
      </c>
      <c r="C13" s="96" t="s">
        <v>232</v>
      </c>
      <c r="D13" s="97" t="s">
        <v>16</v>
      </c>
      <c r="E13" s="98" t="s">
        <v>183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14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4"/>
        <v>11</v>
      </c>
      <c r="T13" s="113">
        <f t="shared" si="15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14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10"/>
        <v>172.5</v>
      </c>
      <c r="AK13" s="33">
        <f t="shared" si="11"/>
        <v>-10.1</v>
      </c>
    </row>
    <row r="14" spans="1:37">
      <c r="A14" s="94">
        <v>11</v>
      </c>
      <c r="B14" s="95">
        <v>111400</v>
      </c>
      <c r="C14" s="96" t="s">
        <v>233</v>
      </c>
      <c r="D14" s="97" t="s">
        <v>19</v>
      </c>
      <c r="E14" s="98" t="s">
        <v>183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09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4"/>
        <v>1</v>
      </c>
      <c r="T14" s="113">
        <f t="shared" si="15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6">V14*1.5</f>
        <v>6</v>
      </c>
      <c r="Y14" s="113">
        <f t="shared" ref="Y14:Y30" si="17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14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10"/>
        <v>22.5</v>
      </c>
      <c r="AK14" s="33">
        <f t="shared" si="11"/>
        <v>-58.8</v>
      </c>
    </row>
    <row r="15" spans="1:37">
      <c r="A15" s="94">
        <v>12</v>
      </c>
      <c r="B15" s="95">
        <v>365</v>
      </c>
      <c r="C15" s="96" t="s">
        <v>234</v>
      </c>
      <c r="D15" s="97" t="s">
        <v>14</v>
      </c>
      <c r="E15" s="98" t="s">
        <v>184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14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4"/>
        <v>9</v>
      </c>
      <c r="T15" s="113">
        <f t="shared" si="15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6"/>
        <v>7.5</v>
      </c>
      <c r="Y15" s="113">
        <f t="shared" si="17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14">
        <v>20</v>
      </c>
      <c r="AG15" s="138">
        <f t="shared" si="7"/>
        <v>2</v>
      </c>
      <c r="AH15" s="126">
        <f>AF15*2</f>
        <v>40</v>
      </c>
      <c r="AI15" s="140"/>
      <c r="AJ15" s="33">
        <f t="shared" si="10"/>
        <v>116</v>
      </c>
      <c r="AK15" s="33">
        <f t="shared" si="11"/>
        <v>-38.3</v>
      </c>
    </row>
    <row r="16" spans="1:37">
      <c r="A16" s="94">
        <v>13</v>
      </c>
      <c r="B16" s="95">
        <v>707</v>
      </c>
      <c r="C16" s="96" t="s">
        <v>235</v>
      </c>
      <c r="D16" s="97" t="s">
        <v>24</v>
      </c>
      <c r="E16" s="98" t="s">
        <v>184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09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4"/>
        <v>12</v>
      </c>
      <c r="T16" s="113">
        <f t="shared" si="15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6"/>
        <v>1.5</v>
      </c>
      <c r="Y16" s="113">
        <f t="shared" si="17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14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10"/>
        <v>85.5</v>
      </c>
      <c r="AK16" s="33">
        <f t="shared" si="11"/>
        <v>-23.3</v>
      </c>
    </row>
    <row r="17" spans="1:37">
      <c r="A17" s="94">
        <v>14</v>
      </c>
      <c r="B17" s="95">
        <v>712</v>
      </c>
      <c r="C17" s="96" t="s">
        <v>236</v>
      </c>
      <c r="D17" s="97" t="s">
        <v>24</v>
      </c>
      <c r="E17" s="98" t="s">
        <v>184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14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4"/>
        <v>2</v>
      </c>
      <c r="T17" s="113">
        <f t="shared" si="15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6"/>
        <v>6</v>
      </c>
      <c r="Y17" s="113">
        <f t="shared" si="17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8">AA17*0.5</f>
        <v>8.5</v>
      </c>
      <c r="AD17" s="113">
        <f t="shared" ref="AD17:AD29" si="19">(Z17-AA17)*-0.3</f>
        <v>-3.9</v>
      </c>
      <c r="AE17" s="99">
        <v>10</v>
      </c>
      <c r="AF17" s="114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10"/>
        <v>125.5</v>
      </c>
      <c r="AK17" s="33">
        <f t="shared" si="11"/>
        <v>-23.2</v>
      </c>
    </row>
    <row r="18" spans="1:37">
      <c r="A18" s="94">
        <v>15</v>
      </c>
      <c r="B18" s="95">
        <v>730</v>
      </c>
      <c r="C18" s="96" t="s">
        <v>237</v>
      </c>
      <c r="D18" s="97" t="s">
        <v>31</v>
      </c>
      <c r="E18" s="98" t="s">
        <v>184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14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4"/>
        <v>4</v>
      </c>
      <c r="T18" s="113">
        <f t="shared" si="15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6"/>
        <v>7.5</v>
      </c>
      <c r="Y18" s="113">
        <f t="shared" si="17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8"/>
        <v>10.5</v>
      </c>
      <c r="AD18" s="113">
        <f t="shared" si="19"/>
        <v>-2.7</v>
      </c>
      <c r="AE18" s="99">
        <v>10</v>
      </c>
      <c r="AF18" s="114">
        <v>41</v>
      </c>
      <c r="AG18" s="138">
        <f t="shared" si="7"/>
        <v>4.1</v>
      </c>
      <c r="AH18" s="126">
        <f>AF18*2</f>
        <v>82</v>
      </c>
      <c r="AI18" s="140"/>
      <c r="AJ18" s="33">
        <f t="shared" si="10"/>
        <v>239</v>
      </c>
      <c r="AK18" s="33">
        <f t="shared" si="11"/>
        <v>-18.2</v>
      </c>
    </row>
    <row r="19" spans="1:37">
      <c r="A19" s="94">
        <v>16</v>
      </c>
      <c r="B19" s="95">
        <v>106066</v>
      </c>
      <c r="C19" s="96" t="s">
        <v>238</v>
      </c>
      <c r="D19" s="97" t="s">
        <v>16</v>
      </c>
      <c r="E19" s="98" t="s">
        <v>184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14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6"/>
        <v>13.5</v>
      </c>
      <c r="Y19" s="113">
        <f t="shared" si="17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8"/>
        <v>10.5</v>
      </c>
      <c r="AD19" s="113">
        <f t="shared" si="19"/>
        <v>-2.7</v>
      </c>
      <c r="AE19" s="99">
        <v>10</v>
      </c>
      <c r="AF19" s="114">
        <v>9</v>
      </c>
      <c r="AG19" s="138">
        <f t="shared" si="7"/>
        <v>0.9</v>
      </c>
      <c r="AH19" s="139">
        <f t="shared" ref="AH19:AH29" si="20">AF19*1</f>
        <v>9</v>
      </c>
      <c r="AI19" s="113">
        <f t="shared" ref="AI19:AI29" si="21">(AE19-AF19)*-0.3</f>
        <v>-0.3</v>
      </c>
      <c r="AJ19" s="33">
        <f t="shared" si="10"/>
        <v>249</v>
      </c>
      <c r="AK19" s="33">
        <f t="shared" si="11"/>
        <v>-9</v>
      </c>
    </row>
    <row r="20" spans="1:37">
      <c r="A20" s="94">
        <v>17</v>
      </c>
      <c r="B20" s="95">
        <v>108656</v>
      </c>
      <c r="C20" s="96" t="s">
        <v>239</v>
      </c>
      <c r="D20" s="97" t="s">
        <v>22</v>
      </c>
      <c r="E20" s="98" t="s">
        <v>184</v>
      </c>
      <c r="F20" s="99">
        <v>10</v>
      </c>
      <c r="G20" s="99">
        <v>0</v>
      </c>
      <c r="H20" s="100">
        <f t="shared" si="2"/>
        <v>0</v>
      </c>
      <c r="I20" s="108">
        <f t="shared" ref="I20:I31" si="22">G20*1.5</f>
        <v>0</v>
      </c>
      <c r="J20" s="109">
        <f t="shared" ref="J20:J31" si="23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4">L20*1</f>
        <v>4</v>
      </c>
      <c r="O20" s="113">
        <f t="shared" ref="O20:O27" si="25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6"/>
        <v>0</v>
      </c>
      <c r="Y20" s="113">
        <f t="shared" si="17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8"/>
        <v>0.5</v>
      </c>
      <c r="AD20" s="113">
        <f t="shared" si="19"/>
        <v>-8.7</v>
      </c>
      <c r="AE20" s="99">
        <v>10</v>
      </c>
      <c r="AF20" s="114">
        <v>0</v>
      </c>
      <c r="AG20" s="138">
        <f t="shared" si="7"/>
        <v>0</v>
      </c>
      <c r="AH20" s="139">
        <f t="shared" si="20"/>
        <v>0</v>
      </c>
      <c r="AI20" s="113">
        <f t="shared" si="21"/>
        <v>-3</v>
      </c>
      <c r="AJ20" s="33">
        <f t="shared" si="10"/>
        <v>6.5</v>
      </c>
      <c r="AK20" s="33">
        <f t="shared" si="11"/>
        <v>-69.2</v>
      </c>
    </row>
    <row r="21" spans="1:37">
      <c r="A21" s="94">
        <v>18</v>
      </c>
      <c r="B21" s="95">
        <v>114844</v>
      </c>
      <c r="C21" s="96" t="s">
        <v>240</v>
      </c>
      <c r="D21" s="97" t="s">
        <v>11</v>
      </c>
      <c r="E21" s="98" t="s">
        <v>184</v>
      </c>
      <c r="F21" s="99">
        <v>10</v>
      </c>
      <c r="G21" s="99">
        <v>4</v>
      </c>
      <c r="H21" s="100">
        <f t="shared" si="2"/>
        <v>0.4</v>
      </c>
      <c r="I21" s="108">
        <f t="shared" si="22"/>
        <v>6</v>
      </c>
      <c r="J21" s="109">
        <f t="shared" si="23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4"/>
        <v>9</v>
      </c>
      <c r="O21" s="113">
        <f t="shared" si="25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6"/>
        <v>9</v>
      </c>
      <c r="Y21" s="113">
        <f t="shared" si="17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8"/>
        <v>11.5</v>
      </c>
      <c r="AD21" s="113">
        <f t="shared" si="19"/>
        <v>-2.1</v>
      </c>
      <c r="AE21" s="99">
        <v>10</v>
      </c>
      <c r="AF21" s="114">
        <v>6</v>
      </c>
      <c r="AG21" s="138">
        <f t="shared" si="7"/>
        <v>0.6</v>
      </c>
      <c r="AH21" s="139">
        <f t="shared" si="20"/>
        <v>6</v>
      </c>
      <c r="AI21" s="113">
        <f t="shared" si="21"/>
        <v>-1.2</v>
      </c>
      <c r="AJ21" s="33">
        <f t="shared" si="10"/>
        <v>47.5</v>
      </c>
      <c r="AK21" s="33">
        <f t="shared" si="11"/>
        <v>-43.8</v>
      </c>
    </row>
    <row r="22" spans="1:37">
      <c r="A22" s="94">
        <v>19</v>
      </c>
      <c r="B22" s="95">
        <v>117491</v>
      </c>
      <c r="C22" s="96" t="s">
        <v>241</v>
      </c>
      <c r="D22" s="97" t="s">
        <v>14</v>
      </c>
      <c r="E22" s="98" t="s">
        <v>184</v>
      </c>
      <c r="F22" s="99">
        <v>10</v>
      </c>
      <c r="G22" s="99">
        <v>9</v>
      </c>
      <c r="H22" s="100">
        <f t="shared" si="2"/>
        <v>0.9</v>
      </c>
      <c r="I22" s="108">
        <f t="shared" si="22"/>
        <v>13.5</v>
      </c>
      <c r="J22" s="109">
        <f t="shared" si="23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4"/>
        <v>18</v>
      </c>
      <c r="O22" s="113">
        <f t="shared" si="25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6"/>
        <v>6</v>
      </c>
      <c r="Y22" s="113">
        <f t="shared" si="17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8"/>
        <v>13.5</v>
      </c>
      <c r="AD22" s="113">
        <f t="shared" si="19"/>
        <v>-0.9</v>
      </c>
      <c r="AE22" s="99">
        <v>10</v>
      </c>
      <c r="AF22" s="114">
        <v>5</v>
      </c>
      <c r="AG22" s="138">
        <f t="shared" si="7"/>
        <v>0.5</v>
      </c>
      <c r="AH22" s="139">
        <f t="shared" si="20"/>
        <v>5</v>
      </c>
      <c r="AI22" s="113">
        <f t="shared" si="21"/>
        <v>-1.5</v>
      </c>
      <c r="AJ22" s="33">
        <f t="shared" si="10"/>
        <v>96</v>
      </c>
      <c r="AK22" s="33">
        <f t="shared" si="11"/>
        <v>-26.4</v>
      </c>
    </row>
    <row r="23" spans="1:37">
      <c r="A23" s="94">
        <v>20</v>
      </c>
      <c r="B23" s="95">
        <v>54</v>
      </c>
      <c r="C23" s="96" t="s">
        <v>242</v>
      </c>
      <c r="D23" s="97" t="s">
        <v>31</v>
      </c>
      <c r="E23" s="98" t="s">
        <v>181</v>
      </c>
      <c r="F23" s="99">
        <v>10</v>
      </c>
      <c r="G23" s="99">
        <v>4</v>
      </c>
      <c r="H23" s="100">
        <f t="shared" si="2"/>
        <v>0.4</v>
      </c>
      <c r="I23" s="108">
        <f t="shared" si="22"/>
        <v>6</v>
      </c>
      <c r="J23" s="109">
        <f t="shared" si="23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4"/>
        <v>13</v>
      </c>
      <c r="O23" s="113">
        <f t="shared" si="25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6"/>
        <v>15</v>
      </c>
      <c r="Y23" s="113">
        <f t="shared" si="17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8"/>
        <v>3</v>
      </c>
      <c r="AD23" s="113">
        <f t="shared" si="19"/>
        <v>-5.7</v>
      </c>
      <c r="AE23" s="99">
        <v>10</v>
      </c>
      <c r="AF23" s="114">
        <v>0</v>
      </c>
      <c r="AG23" s="138">
        <f t="shared" si="7"/>
        <v>0</v>
      </c>
      <c r="AH23" s="139">
        <f t="shared" si="20"/>
        <v>0</v>
      </c>
      <c r="AI23" s="113">
        <f t="shared" si="21"/>
        <v>-3</v>
      </c>
      <c r="AJ23" s="33">
        <f t="shared" si="10"/>
        <v>46</v>
      </c>
      <c r="AK23" s="33">
        <f t="shared" si="11"/>
        <v>-34.7</v>
      </c>
    </row>
    <row r="24" spans="1:37">
      <c r="A24" s="94">
        <v>21</v>
      </c>
      <c r="B24" s="95">
        <v>329</v>
      </c>
      <c r="C24" s="96" t="s">
        <v>243</v>
      </c>
      <c r="D24" s="97" t="s">
        <v>31</v>
      </c>
      <c r="E24" s="98" t="s">
        <v>181</v>
      </c>
      <c r="F24" s="99">
        <v>10</v>
      </c>
      <c r="G24" s="99">
        <v>3</v>
      </c>
      <c r="H24" s="100">
        <f t="shared" si="2"/>
        <v>0.3</v>
      </c>
      <c r="I24" s="108">
        <f t="shared" si="22"/>
        <v>4.5</v>
      </c>
      <c r="J24" s="109">
        <f t="shared" si="23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4"/>
        <v>8</v>
      </c>
      <c r="O24" s="113">
        <f t="shared" si="25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6"/>
        <v>15</v>
      </c>
      <c r="Y24" s="113">
        <f t="shared" si="17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8"/>
        <v>3</v>
      </c>
      <c r="AD24" s="113">
        <f t="shared" si="19"/>
        <v>-5.7</v>
      </c>
      <c r="AE24" s="99">
        <v>10</v>
      </c>
      <c r="AF24" s="114">
        <v>1</v>
      </c>
      <c r="AG24" s="138">
        <f t="shared" si="7"/>
        <v>0.1</v>
      </c>
      <c r="AH24" s="139">
        <f t="shared" si="20"/>
        <v>1</v>
      </c>
      <c r="AI24" s="113">
        <f t="shared" si="21"/>
        <v>-2.7</v>
      </c>
      <c r="AJ24" s="33">
        <f t="shared" si="10"/>
        <v>35.5</v>
      </c>
      <c r="AK24" s="33">
        <f t="shared" si="11"/>
        <v>-42.9</v>
      </c>
    </row>
    <row r="25" spans="1:37">
      <c r="A25" s="94">
        <v>22</v>
      </c>
      <c r="B25" s="95">
        <v>357</v>
      </c>
      <c r="C25" s="96" t="s">
        <v>244</v>
      </c>
      <c r="D25" s="97" t="s">
        <v>14</v>
      </c>
      <c r="E25" s="98" t="s">
        <v>181</v>
      </c>
      <c r="F25" s="99">
        <v>10</v>
      </c>
      <c r="G25" s="99">
        <v>6</v>
      </c>
      <c r="H25" s="100">
        <f t="shared" si="2"/>
        <v>0.6</v>
      </c>
      <c r="I25" s="108">
        <f t="shared" si="22"/>
        <v>9</v>
      </c>
      <c r="J25" s="109">
        <f t="shared" si="23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4"/>
        <v>10</v>
      </c>
      <c r="O25" s="113">
        <f t="shared" si="25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6"/>
        <v>13.5</v>
      </c>
      <c r="Y25" s="113">
        <f t="shared" si="17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8"/>
        <v>9</v>
      </c>
      <c r="AD25" s="113">
        <f t="shared" si="19"/>
        <v>-2.1</v>
      </c>
      <c r="AE25" s="99">
        <v>10</v>
      </c>
      <c r="AF25" s="114">
        <v>2</v>
      </c>
      <c r="AG25" s="138">
        <f t="shared" si="7"/>
        <v>0.2</v>
      </c>
      <c r="AH25" s="139">
        <f t="shared" si="20"/>
        <v>2</v>
      </c>
      <c r="AI25" s="113">
        <f t="shared" si="21"/>
        <v>-2.4</v>
      </c>
      <c r="AJ25" s="33">
        <f t="shared" si="10"/>
        <v>57.5</v>
      </c>
      <c r="AK25" s="33">
        <f t="shared" si="11"/>
        <v>-30</v>
      </c>
    </row>
    <row r="26" spans="1:37">
      <c r="A26" s="94">
        <v>23</v>
      </c>
      <c r="B26" s="95">
        <v>359</v>
      </c>
      <c r="C26" s="96" t="s">
        <v>245</v>
      </c>
      <c r="D26" s="97" t="s">
        <v>14</v>
      </c>
      <c r="E26" s="98" t="s">
        <v>181</v>
      </c>
      <c r="F26" s="99">
        <v>10</v>
      </c>
      <c r="G26" s="99">
        <v>3</v>
      </c>
      <c r="H26" s="100">
        <f t="shared" si="2"/>
        <v>0.3</v>
      </c>
      <c r="I26" s="108">
        <f t="shared" si="22"/>
        <v>4.5</v>
      </c>
      <c r="J26" s="109">
        <f t="shared" si="23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4"/>
        <v>13</v>
      </c>
      <c r="O26" s="113">
        <f t="shared" si="25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6"/>
        <v>3</v>
      </c>
      <c r="Y26" s="113">
        <f t="shared" si="17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8"/>
        <v>5.5</v>
      </c>
      <c r="AD26" s="113">
        <f t="shared" si="19"/>
        <v>-4.2</v>
      </c>
      <c r="AE26" s="99">
        <v>10</v>
      </c>
      <c r="AF26" s="114">
        <v>0</v>
      </c>
      <c r="AG26" s="138">
        <f t="shared" si="7"/>
        <v>0</v>
      </c>
      <c r="AH26" s="139">
        <f t="shared" si="20"/>
        <v>0</v>
      </c>
      <c r="AI26" s="113">
        <f t="shared" si="21"/>
        <v>-3</v>
      </c>
      <c r="AJ26" s="33">
        <f t="shared" si="10"/>
        <v>60</v>
      </c>
      <c r="AK26" s="33">
        <f t="shared" si="11"/>
        <v>-39.2</v>
      </c>
    </row>
    <row r="27" spans="1:37">
      <c r="A27" s="94">
        <v>24</v>
      </c>
      <c r="B27" s="95">
        <v>373</v>
      </c>
      <c r="C27" s="96" t="s">
        <v>246</v>
      </c>
      <c r="D27" s="97" t="s">
        <v>11</v>
      </c>
      <c r="E27" s="98" t="s">
        <v>181</v>
      </c>
      <c r="F27" s="99">
        <v>10</v>
      </c>
      <c r="G27" s="99">
        <v>8</v>
      </c>
      <c r="H27" s="100">
        <f t="shared" si="2"/>
        <v>0.8</v>
      </c>
      <c r="I27" s="108">
        <f t="shared" si="22"/>
        <v>12</v>
      </c>
      <c r="J27" s="109">
        <f t="shared" si="23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4"/>
        <v>18</v>
      </c>
      <c r="O27" s="113">
        <f t="shared" si="25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6"/>
        <v>3</v>
      </c>
      <c r="Y27" s="113">
        <f t="shared" si="17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8"/>
        <v>7.5</v>
      </c>
      <c r="AD27" s="113">
        <f t="shared" si="19"/>
        <v>-3</v>
      </c>
      <c r="AE27" s="99">
        <v>10</v>
      </c>
      <c r="AF27" s="114">
        <v>2</v>
      </c>
      <c r="AG27" s="138">
        <f t="shared" si="7"/>
        <v>0.2</v>
      </c>
      <c r="AH27" s="139">
        <f t="shared" si="20"/>
        <v>2</v>
      </c>
      <c r="AI27" s="113">
        <f t="shared" si="21"/>
        <v>-2.4</v>
      </c>
      <c r="AJ27" s="33">
        <f t="shared" si="10"/>
        <v>49.5</v>
      </c>
      <c r="AK27" s="33">
        <f t="shared" si="11"/>
        <v>-31.4</v>
      </c>
    </row>
    <row r="28" spans="1:37">
      <c r="A28" s="94">
        <v>25</v>
      </c>
      <c r="B28" s="95">
        <v>379</v>
      </c>
      <c r="C28" s="96" t="s">
        <v>247</v>
      </c>
      <c r="D28" s="97" t="s">
        <v>14</v>
      </c>
      <c r="E28" s="98" t="s">
        <v>181</v>
      </c>
      <c r="F28" s="99">
        <v>10</v>
      </c>
      <c r="G28" s="99">
        <v>3</v>
      </c>
      <c r="H28" s="100">
        <f t="shared" si="2"/>
        <v>0.3</v>
      </c>
      <c r="I28" s="108">
        <f t="shared" si="22"/>
        <v>4.5</v>
      </c>
      <c r="J28" s="109">
        <f t="shared" si="23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6"/>
        <v>6</v>
      </c>
      <c r="Y28" s="113">
        <f t="shared" si="17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8"/>
        <v>0.5</v>
      </c>
      <c r="AD28" s="113">
        <f t="shared" si="19"/>
        <v>-7.2</v>
      </c>
      <c r="AE28" s="99">
        <v>10</v>
      </c>
      <c r="AF28" s="114">
        <v>0</v>
      </c>
      <c r="AG28" s="138">
        <f t="shared" si="7"/>
        <v>0</v>
      </c>
      <c r="AH28" s="139">
        <f t="shared" si="20"/>
        <v>0</v>
      </c>
      <c r="AI28" s="113">
        <f t="shared" si="21"/>
        <v>-3</v>
      </c>
      <c r="AJ28" s="33">
        <f t="shared" si="10"/>
        <v>89</v>
      </c>
      <c r="AK28" s="33">
        <f t="shared" si="11"/>
        <v>-34.2</v>
      </c>
    </row>
    <row r="29" spans="1:37">
      <c r="A29" s="94">
        <v>26</v>
      </c>
      <c r="B29" s="95">
        <v>387</v>
      </c>
      <c r="C29" s="96" t="s">
        <v>248</v>
      </c>
      <c r="D29" s="97" t="s">
        <v>24</v>
      </c>
      <c r="E29" s="98" t="s">
        <v>181</v>
      </c>
      <c r="F29" s="99">
        <v>10</v>
      </c>
      <c r="G29" s="99">
        <v>2</v>
      </c>
      <c r="H29" s="100">
        <f t="shared" si="2"/>
        <v>0.2</v>
      </c>
      <c r="I29" s="108">
        <f t="shared" si="22"/>
        <v>3</v>
      </c>
      <c r="J29" s="109">
        <f t="shared" si="23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6"/>
        <v>0</v>
      </c>
      <c r="Y29" s="113">
        <f t="shared" si="17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8"/>
        <v>4</v>
      </c>
      <c r="AD29" s="113">
        <f t="shared" si="19"/>
        <v>-5.1</v>
      </c>
      <c r="AE29" s="99">
        <v>10</v>
      </c>
      <c r="AF29" s="114">
        <v>0</v>
      </c>
      <c r="AG29" s="138">
        <f t="shared" si="7"/>
        <v>0</v>
      </c>
      <c r="AH29" s="139">
        <f t="shared" si="20"/>
        <v>0</v>
      </c>
      <c r="AI29" s="113">
        <f t="shared" si="21"/>
        <v>-3</v>
      </c>
      <c r="AJ29" s="33">
        <f t="shared" si="10"/>
        <v>23</v>
      </c>
      <c r="AK29" s="33">
        <f t="shared" si="11"/>
        <v>-49.1</v>
      </c>
    </row>
    <row r="30" spans="1:37">
      <c r="A30" s="94">
        <v>27</v>
      </c>
      <c r="B30" s="95">
        <v>511</v>
      </c>
      <c r="C30" s="96" t="s">
        <v>249</v>
      </c>
      <c r="D30" s="97" t="s">
        <v>24</v>
      </c>
      <c r="E30" s="98" t="s">
        <v>181</v>
      </c>
      <c r="F30" s="99">
        <v>10</v>
      </c>
      <c r="G30" s="99">
        <v>5</v>
      </c>
      <c r="H30" s="100">
        <f t="shared" si="2"/>
        <v>0.5</v>
      </c>
      <c r="I30" s="108">
        <f t="shared" si="22"/>
        <v>7.5</v>
      </c>
      <c r="J30" s="109">
        <f t="shared" si="23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6"/>
        <v>3</v>
      </c>
      <c r="Y30" s="113">
        <f t="shared" si="17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14">
        <v>10</v>
      </c>
      <c r="AG30" s="138">
        <f t="shared" si="7"/>
        <v>1</v>
      </c>
      <c r="AH30" s="126">
        <f>AF30*2</f>
        <v>20</v>
      </c>
      <c r="AI30" s="140"/>
      <c r="AJ30" s="33">
        <f t="shared" si="10"/>
        <v>114.5</v>
      </c>
      <c r="AK30" s="33">
        <f t="shared" si="11"/>
        <v>-30</v>
      </c>
    </row>
    <row r="31" spans="1:37">
      <c r="A31" s="94">
        <v>28</v>
      </c>
      <c r="B31" s="95">
        <v>513</v>
      </c>
      <c r="C31" s="96" t="s">
        <v>250</v>
      </c>
      <c r="D31" s="97" t="s">
        <v>14</v>
      </c>
      <c r="E31" s="98" t="s">
        <v>181</v>
      </c>
      <c r="F31" s="99">
        <v>10</v>
      </c>
      <c r="G31" s="99">
        <v>5</v>
      </c>
      <c r="H31" s="100">
        <f t="shared" si="2"/>
        <v>0.5</v>
      </c>
      <c r="I31" s="108">
        <f t="shared" si="22"/>
        <v>7.5</v>
      </c>
      <c r="J31" s="109">
        <f t="shared" si="23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14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10"/>
        <v>85.5</v>
      </c>
      <c r="AK31" s="33">
        <f t="shared" si="11"/>
        <v>-18.2</v>
      </c>
    </row>
    <row r="32" spans="1:37">
      <c r="A32" s="94">
        <v>29</v>
      </c>
      <c r="B32" s="95">
        <v>514</v>
      </c>
      <c r="C32" s="96" t="s">
        <v>251</v>
      </c>
      <c r="D32" s="97" t="s">
        <v>22</v>
      </c>
      <c r="E32" s="98" t="s">
        <v>181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14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6">V32*1.5</f>
        <v>12</v>
      </c>
      <c r="Y32" s="113">
        <f t="shared" ref="Y32:Y70" si="27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14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10"/>
        <v>123.5</v>
      </c>
      <c r="AK32" s="33">
        <f t="shared" si="11"/>
        <v>-21.4</v>
      </c>
    </row>
    <row r="33" spans="1:37">
      <c r="A33" s="94">
        <v>30</v>
      </c>
      <c r="B33" s="95">
        <v>546</v>
      </c>
      <c r="C33" s="96" t="s">
        <v>252</v>
      </c>
      <c r="D33" s="97" t="s">
        <v>24</v>
      </c>
      <c r="E33" s="98" t="s">
        <v>181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09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8">Q33*1</f>
        <v>13</v>
      </c>
      <c r="T33" s="113">
        <f t="shared" ref="T33:T40" si="29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6"/>
        <v>9</v>
      </c>
      <c r="Y33" s="113">
        <f t="shared" si="27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14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10"/>
        <v>89.5</v>
      </c>
      <c r="AK33" s="33">
        <f t="shared" si="11"/>
        <v>-34.6</v>
      </c>
    </row>
    <row r="34" spans="1:37">
      <c r="A34" s="94">
        <v>31</v>
      </c>
      <c r="B34" s="95">
        <v>581</v>
      </c>
      <c r="C34" s="96" t="s">
        <v>253</v>
      </c>
      <c r="D34" s="97" t="s">
        <v>11</v>
      </c>
      <c r="E34" s="98" t="s">
        <v>181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14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8"/>
        <v>9</v>
      </c>
      <c r="T34" s="113">
        <f t="shared" si="29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6"/>
        <v>4.5</v>
      </c>
      <c r="Y34" s="113">
        <f t="shared" si="27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14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10"/>
        <v>154.5</v>
      </c>
      <c r="AK34" s="33">
        <f t="shared" si="11"/>
        <v>-17.7</v>
      </c>
    </row>
    <row r="35" spans="1:37">
      <c r="A35" s="94">
        <v>32</v>
      </c>
      <c r="B35" s="95">
        <v>585</v>
      </c>
      <c r="C35" s="96" t="s">
        <v>254</v>
      </c>
      <c r="D35" s="97" t="s">
        <v>11</v>
      </c>
      <c r="E35" s="98" t="s">
        <v>181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09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8"/>
        <v>13</v>
      </c>
      <c r="T35" s="113">
        <f t="shared" si="29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6"/>
        <v>15</v>
      </c>
      <c r="Y35" s="113">
        <f t="shared" si="27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14">
        <v>10</v>
      </c>
      <c r="AG35" s="138">
        <f t="shared" si="7"/>
        <v>1</v>
      </c>
      <c r="AH35" s="126">
        <f>AF35*2</f>
        <v>20</v>
      </c>
      <c r="AI35" s="140"/>
      <c r="AJ35" s="33">
        <f t="shared" si="10"/>
        <v>205.5</v>
      </c>
      <c r="AK35" s="33">
        <f t="shared" si="11"/>
        <v>-9</v>
      </c>
    </row>
    <row r="36" spans="1:37">
      <c r="A36" s="94">
        <v>33</v>
      </c>
      <c r="B36" s="95">
        <v>724</v>
      </c>
      <c r="C36" s="96" t="s">
        <v>224</v>
      </c>
      <c r="D36" s="97" t="s">
        <v>11</v>
      </c>
      <c r="E36" s="98" t="s">
        <v>181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09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8"/>
        <v>5</v>
      </c>
      <c r="T36" s="113">
        <f t="shared" si="29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6"/>
        <v>3</v>
      </c>
      <c r="Y36" s="113">
        <f t="shared" si="27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14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10"/>
        <v>103.5</v>
      </c>
      <c r="AK36" s="33">
        <f t="shared" si="11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181</v>
      </c>
      <c r="F37" s="99">
        <v>10</v>
      </c>
      <c r="G37" s="99">
        <v>247</v>
      </c>
      <c r="H37" s="100">
        <f t="shared" ref="H37:H68" si="30">G37/F37</f>
        <v>24.7</v>
      </c>
      <c r="I37" s="108">
        <f>G37*3</f>
        <v>741</v>
      </c>
      <c r="J37" s="114"/>
      <c r="K37" s="110">
        <v>25</v>
      </c>
      <c r="L37" s="110">
        <v>35</v>
      </c>
      <c r="M37" s="111">
        <f t="shared" ref="M37:M68" si="31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2">Q37/P37</f>
        <v>0.6</v>
      </c>
      <c r="S37" s="112">
        <f t="shared" si="28"/>
        <v>9</v>
      </c>
      <c r="T37" s="113">
        <f t="shared" si="29"/>
        <v>-3</v>
      </c>
      <c r="U37" s="110">
        <v>15</v>
      </c>
      <c r="V37" s="110">
        <v>7</v>
      </c>
      <c r="W37" s="111">
        <f t="shared" ref="W37:W68" si="33">V37/U37</f>
        <v>0.466666666666667</v>
      </c>
      <c r="X37" s="112">
        <f t="shared" si="26"/>
        <v>10.5</v>
      </c>
      <c r="Y37" s="113">
        <f t="shared" si="27"/>
        <v>-8</v>
      </c>
      <c r="Z37" s="110">
        <v>25</v>
      </c>
      <c r="AA37" s="126">
        <v>5</v>
      </c>
      <c r="AB37" s="134">
        <f t="shared" ref="AB37:AB68" si="34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14">
        <v>1</v>
      </c>
      <c r="AG37" s="138">
        <f t="shared" ref="AG37:AG68" si="35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6">I37+N37+S37+X37+AC37+AH37</f>
        <v>851.5</v>
      </c>
      <c r="AK37" s="33">
        <f t="shared" ref="AK37:AK68" si="37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181</v>
      </c>
      <c r="F38" s="99">
        <v>10</v>
      </c>
      <c r="G38" s="99">
        <v>9</v>
      </c>
      <c r="H38" s="100">
        <f t="shared" si="30"/>
        <v>0.9</v>
      </c>
      <c r="I38" s="108">
        <f t="shared" ref="I38:I45" si="38">G38*1.5</f>
        <v>13.5</v>
      </c>
      <c r="J38" s="109">
        <f t="shared" ref="J38:J45" si="39">(F38-G38)*-1</f>
        <v>-1</v>
      </c>
      <c r="K38" s="110">
        <v>25</v>
      </c>
      <c r="L38" s="110">
        <v>22</v>
      </c>
      <c r="M38" s="111">
        <f t="shared" si="31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2"/>
        <v>0.733333333333333</v>
      </c>
      <c r="S38" s="112">
        <f t="shared" si="28"/>
        <v>11</v>
      </c>
      <c r="T38" s="113">
        <f t="shared" si="29"/>
        <v>-2</v>
      </c>
      <c r="U38" s="110">
        <v>15</v>
      </c>
      <c r="V38" s="110">
        <v>3</v>
      </c>
      <c r="W38" s="111">
        <f t="shared" si="33"/>
        <v>0.2</v>
      </c>
      <c r="X38" s="112">
        <f t="shared" si="26"/>
        <v>4.5</v>
      </c>
      <c r="Y38" s="113">
        <f t="shared" si="27"/>
        <v>-12</v>
      </c>
      <c r="Z38" s="110">
        <v>25</v>
      </c>
      <c r="AA38" s="126">
        <v>28</v>
      </c>
      <c r="AB38" s="134">
        <f t="shared" si="34"/>
        <v>1.12</v>
      </c>
      <c r="AC38" s="126">
        <f>AA38*1</f>
        <v>28</v>
      </c>
      <c r="AD38" s="126"/>
      <c r="AE38" s="99">
        <v>10</v>
      </c>
      <c r="AF38" s="114">
        <v>20</v>
      </c>
      <c r="AG38" s="138">
        <f t="shared" si="35"/>
        <v>2</v>
      </c>
      <c r="AH38" s="126">
        <f>AF38*2</f>
        <v>40</v>
      </c>
      <c r="AI38" s="140"/>
      <c r="AJ38" s="33">
        <f t="shared" si="36"/>
        <v>119</v>
      </c>
      <c r="AK38" s="33">
        <f t="shared" si="37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181</v>
      </c>
      <c r="F39" s="99">
        <v>10</v>
      </c>
      <c r="G39" s="99">
        <v>3</v>
      </c>
      <c r="H39" s="100">
        <f t="shared" si="30"/>
        <v>0.3</v>
      </c>
      <c r="I39" s="108">
        <f t="shared" si="38"/>
        <v>4.5</v>
      </c>
      <c r="J39" s="109">
        <f t="shared" si="39"/>
        <v>-7</v>
      </c>
      <c r="K39" s="110">
        <v>25</v>
      </c>
      <c r="L39" s="110">
        <v>13</v>
      </c>
      <c r="M39" s="111">
        <f t="shared" si="31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2"/>
        <v>0.466666666666667</v>
      </c>
      <c r="S39" s="112">
        <f t="shared" si="28"/>
        <v>7</v>
      </c>
      <c r="T39" s="113">
        <f t="shared" si="29"/>
        <v>-4</v>
      </c>
      <c r="U39" s="110">
        <v>15</v>
      </c>
      <c r="V39" s="110">
        <v>3</v>
      </c>
      <c r="W39" s="111">
        <f t="shared" si="33"/>
        <v>0.2</v>
      </c>
      <c r="X39" s="112">
        <f t="shared" si="26"/>
        <v>4.5</v>
      </c>
      <c r="Y39" s="113">
        <f t="shared" si="27"/>
        <v>-12</v>
      </c>
      <c r="Z39" s="110">
        <v>25</v>
      </c>
      <c r="AA39" s="126">
        <v>10</v>
      </c>
      <c r="AB39" s="134">
        <f t="shared" si="34"/>
        <v>0.4</v>
      </c>
      <c r="AC39" s="126">
        <f>AA39*0.5</f>
        <v>5</v>
      </c>
      <c r="AD39" s="113">
        <f>(Z39-AA39)*-0.3</f>
        <v>-4.5</v>
      </c>
      <c r="AE39" s="99">
        <v>10</v>
      </c>
      <c r="AF39" s="114">
        <v>2</v>
      </c>
      <c r="AG39" s="138">
        <f t="shared" si="35"/>
        <v>0.2</v>
      </c>
      <c r="AH39" s="139">
        <f>AF39*1</f>
        <v>2</v>
      </c>
      <c r="AI39" s="113">
        <f>(AE39-AF39)*-0.3</f>
        <v>-2.4</v>
      </c>
      <c r="AJ39" s="33">
        <f t="shared" si="36"/>
        <v>36</v>
      </c>
      <c r="AK39" s="33">
        <f t="shared" si="37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181</v>
      </c>
      <c r="F40" s="99">
        <v>10</v>
      </c>
      <c r="G40" s="99">
        <v>4</v>
      </c>
      <c r="H40" s="100">
        <f t="shared" si="30"/>
        <v>0.4</v>
      </c>
      <c r="I40" s="108">
        <f t="shared" si="38"/>
        <v>6</v>
      </c>
      <c r="J40" s="109">
        <f t="shared" si="39"/>
        <v>-6</v>
      </c>
      <c r="K40" s="110">
        <v>25</v>
      </c>
      <c r="L40" s="110">
        <v>13</v>
      </c>
      <c r="M40" s="111">
        <f t="shared" si="31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2"/>
        <v>0.666666666666667</v>
      </c>
      <c r="S40" s="112">
        <f t="shared" si="28"/>
        <v>10</v>
      </c>
      <c r="T40" s="113">
        <f t="shared" si="29"/>
        <v>-2.5</v>
      </c>
      <c r="U40" s="110">
        <v>15</v>
      </c>
      <c r="V40" s="110">
        <v>6</v>
      </c>
      <c r="W40" s="111">
        <f t="shared" si="33"/>
        <v>0.4</v>
      </c>
      <c r="X40" s="112">
        <f t="shared" si="26"/>
        <v>9</v>
      </c>
      <c r="Y40" s="113">
        <f t="shared" si="27"/>
        <v>-9</v>
      </c>
      <c r="Z40" s="110">
        <v>25</v>
      </c>
      <c r="AA40" s="126">
        <v>9</v>
      </c>
      <c r="AB40" s="134">
        <f t="shared" si="34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14">
        <v>2</v>
      </c>
      <c r="AG40" s="138">
        <f t="shared" si="35"/>
        <v>0.2</v>
      </c>
      <c r="AH40" s="139">
        <f>AF40*1</f>
        <v>2</v>
      </c>
      <c r="AI40" s="113">
        <f>(AE40-AF40)*-0.3</f>
        <v>-2.4</v>
      </c>
      <c r="AJ40" s="33">
        <f t="shared" si="36"/>
        <v>44.5</v>
      </c>
      <c r="AK40" s="33">
        <f t="shared" si="37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181</v>
      </c>
      <c r="F41" s="99">
        <v>10</v>
      </c>
      <c r="G41" s="99">
        <v>7</v>
      </c>
      <c r="H41" s="100">
        <f t="shared" si="30"/>
        <v>0.7</v>
      </c>
      <c r="I41" s="108">
        <f t="shared" si="38"/>
        <v>10.5</v>
      </c>
      <c r="J41" s="109">
        <f t="shared" si="39"/>
        <v>-3</v>
      </c>
      <c r="K41" s="110">
        <v>25</v>
      </c>
      <c r="L41" s="110">
        <v>14</v>
      </c>
      <c r="M41" s="111">
        <f t="shared" si="31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2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3"/>
        <v>0.333333333333333</v>
      </c>
      <c r="X41" s="112">
        <f t="shared" si="26"/>
        <v>7.5</v>
      </c>
      <c r="Y41" s="113">
        <f t="shared" si="27"/>
        <v>-10</v>
      </c>
      <c r="Z41" s="110">
        <v>25</v>
      </c>
      <c r="AA41" s="126">
        <v>33</v>
      </c>
      <c r="AB41" s="134">
        <f t="shared" si="34"/>
        <v>1.32</v>
      </c>
      <c r="AC41" s="126">
        <f>AA41*1</f>
        <v>33</v>
      </c>
      <c r="AD41" s="126"/>
      <c r="AE41" s="99">
        <v>10</v>
      </c>
      <c r="AF41" s="114">
        <v>6</v>
      </c>
      <c r="AG41" s="138">
        <f t="shared" si="35"/>
        <v>0.6</v>
      </c>
      <c r="AH41" s="139">
        <f>AF41*1</f>
        <v>6</v>
      </c>
      <c r="AI41" s="113">
        <f>(AE41-AF41)*-0.3</f>
        <v>-1.2</v>
      </c>
      <c r="AJ41" s="33">
        <f t="shared" si="36"/>
        <v>105</v>
      </c>
      <c r="AK41" s="33">
        <f t="shared" si="37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181</v>
      </c>
      <c r="F42" s="99">
        <v>10</v>
      </c>
      <c r="G42" s="99">
        <v>5</v>
      </c>
      <c r="H42" s="100">
        <f t="shared" si="30"/>
        <v>0.5</v>
      </c>
      <c r="I42" s="108">
        <f t="shared" si="38"/>
        <v>7.5</v>
      </c>
      <c r="J42" s="109">
        <f t="shared" si="39"/>
        <v>-5</v>
      </c>
      <c r="K42" s="110">
        <v>25</v>
      </c>
      <c r="L42" s="110">
        <v>17</v>
      </c>
      <c r="M42" s="111">
        <f t="shared" si="31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2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3"/>
        <v>0.533333333333333</v>
      </c>
      <c r="X42" s="112">
        <f t="shared" si="26"/>
        <v>12</v>
      </c>
      <c r="Y42" s="113">
        <f t="shared" si="27"/>
        <v>-7</v>
      </c>
      <c r="Z42" s="110">
        <v>25</v>
      </c>
      <c r="AA42" s="126">
        <v>22</v>
      </c>
      <c r="AB42" s="134">
        <f t="shared" si="34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14">
        <v>13</v>
      </c>
      <c r="AG42" s="138">
        <f t="shared" si="35"/>
        <v>1.3</v>
      </c>
      <c r="AH42" s="126">
        <f>AF42*2</f>
        <v>26</v>
      </c>
      <c r="AI42" s="140"/>
      <c r="AJ42" s="33">
        <f t="shared" si="36"/>
        <v>80.5</v>
      </c>
      <c r="AK42" s="33">
        <f t="shared" si="37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181</v>
      </c>
      <c r="F43" s="99">
        <v>10</v>
      </c>
      <c r="G43" s="99">
        <v>3</v>
      </c>
      <c r="H43" s="100">
        <f t="shared" si="30"/>
        <v>0.3</v>
      </c>
      <c r="I43" s="108">
        <f t="shared" si="38"/>
        <v>4.5</v>
      </c>
      <c r="J43" s="109">
        <f t="shared" si="39"/>
        <v>-7</v>
      </c>
      <c r="K43" s="110">
        <v>25</v>
      </c>
      <c r="L43" s="110">
        <v>28</v>
      </c>
      <c r="M43" s="111">
        <f t="shared" si="31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2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3"/>
        <v>0.2</v>
      </c>
      <c r="X43" s="112">
        <f t="shared" si="26"/>
        <v>4.5</v>
      </c>
      <c r="Y43" s="113">
        <f t="shared" si="27"/>
        <v>-12</v>
      </c>
      <c r="Z43" s="110">
        <v>25</v>
      </c>
      <c r="AA43" s="126">
        <v>26</v>
      </c>
      <c r="AB43" s="134">
        <f t="shared" si="34"/>
        <v>1.04</v>
      </c>
      <c r="AC43" s="126">
        <f>AA43*1</f>
        <v>26</v>
      </c>
      <c r="AD43" s="126"/>
      <c r="AE43" s="99">
        <v>10</v>
      </c>
      <c r="AF43" s="114">
        <v>6</v>
      </c>
      <c r="AG43" s="138">
        <f t="shared" si="35"/>
        <v>0.6</v>
      </c>
      <c r="AH43" s="139">
        <f>AF43*1</f>
        <v>6</v>
      </c>
      <c r="AI43" s="113">
        <f>(AE43-AF43)*-0.3</f>
        <v>-1.2</v>
      </c>
      <c r="AJ43" s="33">
        <f t="shared" si="36"/>
        <v>122</v>
      </c>
      <c r="AK43" s="33">
        <f t="shared" si="37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181</v>
      </c>
      <c r="F44" s="99">
        <v>10</v>
      </c>
      <c r="G44" s="99">
        <v>7</v>
      </c>
      <c r="H44" s="100">
        <f t="shared" si="30"/>
        <v>0.7</v>
      </c>
      <c r="I44" s="108">
        <f t="shared" si="38"/>
        <v>10.5</v>
      </c>
      <c r="J44" s="109">
        <f t="shared" si="39"/>
        <v>-3</v>
      </c>
      <c r="K44" s="110">
        <v>25</v>
      </c>
      <c r="L44" s="110">
        <v>26</v>
      </c>
      <c r="M44" s="111">
        <f t="shared" si="31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2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3"/>
        <v>0.4</v>
      </c>
      <c r="X44" s="112">
        <f t="shared" si="26"/>
        <v>9</v>
      </c>
      <c r="Y44" s="113">
        <f t="shared" si="27"/>
        <v>-9</v>
      </c>
      <c r="Z44" s="110">
        <v>25</v>
      </c>
      <c r="AA44" s="126">
        <v>26</v>
      </c>
      <c r="AB44" s="134">
        <f t="shared" si="34"/>
        <v>1.04</v>
      </c>
      <c r="AC44" s="126">
        <f>AA44*1</f>
        <v>26</v>
      </c>
      <c r="AD44" s="126"/>
      <c r="AE44" s="99">
        <v>10</v>
      </c>
      <c r="AF44" s="114">
        <v>14</v>
      </c>
      <c r="AG44" s="138">
        <f t="shared" si="35"/>
        <v>1.4</v>
      </c>
      <c r="AH44" s="126">
        <f>AF44*2</f>
        <v>28</v>
      </c>
      <c r="AI44" s="140"/>
      <c r="AJ44" s="33">
        <f t="shared" si="36"/>
        <v>168.5</v>
      </c>
      <c r="AK44" s="33">
        <f t="shared" si="37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181</v>
      </c>
      <c r="F45" s="99">
        <v>10</v>
      </c>
      <c r="G45" s="99">
        <v>3</v>
      </c>
      <c r="H45" s="100">
        <f t="shared" si="30"/>
        <v>0.3</v>
      </c>
      <c r="I45" s="108">
        <f t="shared" si="38"/>
        <v>4.5</v>
      </c>
      <c r="J45" s="109">
        <f t="shared" si="39"/>
        <v>-7</v>
      </c>
      <c r="K45" s="110">
        <v>25</v>
      </c>
      <c r="L45" s="110">
        <v>29</v>
      </c>
      <c r="M45" s="111">
        <f t="shared" si="31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2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3"/>
        <v>0.133333333333333</v>
      </c>
      <c r="X45" s="112">
        <f t="shared" si="26"/>
        <v>3</v>
      </c>
      <c r="Y45" s="113">
        <f t="shared" si="27"/>
        <v>-13</v>
      </c>
      <c r="Z45" s="110">
        <v>25</v>
      </c>
      <c r="AA45" s="126">
        <v>28</v>
      </c>
      <c r="AB45" s="134">
        <f t="shared" si="34"/>
        <v>1.12</v>
      </c>
      <c r="AC45" s="126">
        <f>AA45*1</f>
        <v>28</v>
      </c>
      <c r="AD45" s="126"/>
      <c r="AE45" s="99">
        <v>10</v>
      </c>
      <c r="AF45" s="114">
        <v>6</v>
      </c>
      <c r="AG45" s="138">
        <f t="shared" si="35"/>
        <v>0.6</v>
      </c>
      <c r="AH45" s="139">
        <f t="shared" ref="AH45:AH54" si="40">AF45*1</f>
        <v>6</v>
      </c>
      <c r="AI45" s="113">
        <f t="shared" ref="AI45:AI54" si="41">(AE45-AF45)*-0.3</f>
        <v>-1.2</v>
      </c>
      <c r="AJ45" s="33">
        <f t="shared" si="36"/>
        <v>148</v>
      </c>
      <c r="AK45" s="33">
        <f t="shared" si="37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181</v>
      </c>
      <c r="F46" s="99">
        <v>10</v>
      </c>
      <c r="G46" s="99">
        <v>11</v>
      </c>
      <c r="H46" s="100">
        <f t="shared" si="30"/>
        <v>1.1</v>
      </c>
      <c r="I46" s="108">
        <f>G46*3</f>
        <v>33</v>
      </c>
      <c r="J46" s="114"/>
      <c r="K46" s="110">
        <v>25</v>
      </c>
      <c r="L46" s="110">
        <v>25</v>
      </c>
      <c r="M46" s="111">
        <f t="shared" si="31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2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3"/>
        <v>0.733333333333333</v>
      </c>
      <c r="X46" s="112">
        <f t="shared" si="26"/>
        <v>16.5</v>
      </c>
      <c r="Y46" s="113">
        <f t="shared" si="27"/>
        <v>-4</v>
      </c>
      <c r="Z46" s="110">
        <v>25</v>
      </c>
      <c r="AA46" s="126">
        <v>42</v>
      </c>
      <c r="AB46" s="134">
        <f t="shared" si="34"/>
        <v>1.68</v>
      </c>
      <c r="AC46" s="126">
        <f>AA46*1</f>
        <v>42</v>
      </c>
      <c r="AD46" s="126"/>
      <c r="AE46" s="99">
        <v>10</v>
      </c>
      <c r="AF46" s="114">
        <v>7</v>
      </c>
      <c r="AG46" s="138">
        <f t="shared" si="35"/>
        <v>0.7</v>
      </c>
      <c r="AH46" s="139">
        <f t="shared" si="40"/>
        <v>7</v>
      </c>
      <c r="AI46" s="113">
        <f t="shared" si="41"/>
        <v>-0.9</v>
      </c>
      <c r="AJ46" s="33">
        <f t="shared" si="36"/>
        <v>201</v>
      </c>
      <c r="AK46" s="33">
        <f t="shared" si="37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185</v>
      </c>
      <c r="F47" s="99">
        <v>10</v>
      </c>
      <c r="G47" s="99">
        <v>1</v>
      </c>
      <c r="H47" s="100">
        <f t="shared" si="30"/>
        <v>0.1</v>
      </c>
      <c r="I47" s="108">
        <f>G47*1.5</f>
        <v>1.5</v>
      </c>
      <c r="J47" s="109">
        <f>(F47-G47)*-1</f>
        <v>-9</v>
      </c>
      <c r="K47" s="110">
        <v>25</v>
      </c>
      <c r="L47" s="110">
        <v>11</v>
      </c>
      <c r="M47" s="111">
        <f t="shared" si="31"/>
        <v>0.44</v>
      </c>
      <c r="N47" s="112">
        <f t="shared" ref="N47:N55" si="42">L47*1</f>
        <v>11</v>
      </c>
      <c r="O47" s="113">
        <f t="shared" ref="O47:O55" si="43">(K47-L47)*-1</f>
        <v>-14</v>
      </c>
      <c r="P47" s="110">
        <v>15</v>
      </c>
      <c r="Q47" s="112">
        <v>5</v>
      </c>
      <c r="R47" s="125">
        <f t="shared" si="32"/>
        <v>0.333333333333333</v>
      </c>
      <c r="S47" s="112">
        <f t="shared" ref="S47:S54" si="44">Q47*1</f>
        <v>5</v>
      </c>
      <c r="T47" s="113">
        <f t="shared" ref="T47:T54" si="45">(P47-Q47)*-0.5</f>
        <v>-5</v>
      </c>
      <c r="U47" s="110">
        <v>15</v>
      </c>
      <c r="V47" s="110">
        <v>3</v>
      </c>
      <c r="W47" s="111">
        <f t="shared" si="33"/>
        <v>0.2</v>
      </c>
      <c r="X47" s="112">
        <f t="shared" si="26"/>
        <v>4.5</v>
      </c>
      <c r="Y47" s="113">
        <f t="shared" si="27"/>
        <v>-12</v>
      </c>
      <c r="Z47" s="110">
        <v>25</v>
      </c>
      <c r="AA47" s="126">
        <v>4</v>
      </c>
      <c r="AB47" s="134">
        <f t="shared" si="34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14">
        <v>1</v>
      </c>
      <c r="AG47" s="138">
        <f t="shared" si="35"/>
        <v>0.1</v>
      </c>
      <c r="AH47" s="139">
        <f t="shared" si="40"/>
        <v>1</v>
      </c>
      <c r="AI47" s="113">
        <f t="shared" si="41"/>
        <v>-2.7</v>
      </c>
      <c r="AJ47" s="33">
        <f t="shared" si="36"/>
        <v>25</v>
      </c>
      <c r="AK47" s="33">
        <f t="shared" si="37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185</v>
      </c>
      <c r="F48" s="99">
        <v>10</v>
      </c>
      <c r="G48" s="99">
        <v>3</v>
      </c>
      <c r="H48" s="100">
        <f t="shared" si="30"/>
        <v>0.3</v>
      </c>
      <c r="I48" s="108">
        <f>G48*1.5</f>
        <v>4.5</v>
      </c>
      <c r="J48" s="109">
        <f>(F48-G48)*-1</f>
        <v>-7</v>
      </c>
      <c r="K48" s="110">
        <v>25</v>
      </c>
      <c r="L48" s="110">
        <v>17</v>
      </c>
      <c r="M48" s="111">
        <f t="shared" si="31"/>
        <v>0.68</v>
      </c>
      <c r="N48" s="112">
        <f t="shared" si="42"/>
        <v>17</v>
      </c>
      <c r="O48" s="113">
        <f t="shared" si="43"/>
        <v>-8</v>
      </c>
      <c r="P48" s="110">
        <v>15</v>
      </c>
      <c r="Q48" s="112">
        <v>8</v>
      </c>
      <c r="R48" s="125">
        <f t="shared" si="32"/>
        <v>0.533333333333333</v>
      </c>
      <c r="S48" s="112">
        <f t="shared" si="44"/>
        <v>8</v>
      </c>
      <c r="T48" s="113">
        <f t="shared" si="45"/>
        <v>-3.5</v>
      </c>
      <c r="U48" s="110">
        <v>15</v>
      </c>
      <c r="V48" s="110">
        <v>3</v>
      </c>
      <c r="W48" s="111">
        <f t="shared" si="33"/>
        <v>0.2</v>
      </c>
      <c r="X48" s="112">
        <f t="shared" si="26"/>
        <v>4.5</v>
      </c>
      <c r="Y48" s="113">
        <f t="shared" si="27"/>
        <v>-12</v>
      </c>
      <c r="Z48" s="110">
        <v>25</v>
      </c>
      <c r="AA48" s="126">
        <v>18</v>
      </c>
      <c r="AB48" s="134">
        <f t="shared" si="34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14">
        <v>2</v>
      </c>
      <c r="AG48" s="138">
        <f t="shared" si="35"/>
        <v>0.2</v>
      </c>
      <c r="AH48" s="139">
        <f t="shared" si="40"/>
        <v>2</v>
      </c>
      <c r="AI48" s="113">
        <f t="shared" si="41"/>
        <v>-2.4</v>
      </c>
      <c r="AJ48" s="33">
        <f t="shared" si="36"/>
        <v>45</v>
      </c>
      <c r="AK48" s="33">
        <f t="shared" si="37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185</v>
      </c>
      <c r="F49" s="99">
        <v>10</v>
      </c>
      <c r="G49" s="99">
        <v>16</v>
      </c>
      <c r="H49" s="100">
        <f t="shared" si="30"/>
        <v>1.6</v>
      </c>
      <c r="I49" s="108">
        <f>G49*3</f>
        <v>48</v>
      </c>
      <c r="J49" s="114"/>
      <c r="K49" s="110">
        <v>25</v>
      </c>
      <c r="L49" s="110">
        <v>11</v>
      </c>
      <c r="M49" s="111">
        <f t="shared" si="31"/>
        <v>0.44</v>
      </c>
      <c r="N49" s="112">
        <f t="shared" si="42"/>
        <v>11</v>
      </c>
      <c r="O49" s="113">
        <f t="shared" si="43"/>
        <v>-14</v>
      </c>
      <c r="P49" s="110">
        <v>15</v>
      </c>
      <c r="Q49" s="112">
        <v>5</v>
      </c>
      <c r="R49" s="125">
        <f t="shared" si="32"/>
        <v>0.333333333333333</v>
      </c>
      <c r="S49" s="112">
        <f t="shared" si="44"/>
        <v>5</v>
      </c>
      <c r="T49" s="113">
        <f t="shared" si="45"/>
        <v>-5</v>
      </c>
      <c r="U49" s="110">
        <v>15</v>
      </c>
      <c r="V49" s="110">
        <v>4</v>
      </c>
      <c r="W49" s="111">
        <f t="shared" si="33"/>
        <v>0.266666666666667</v>
      </c>
      <c r="X49" s="112">
        <f t="shared" si="26"/>
        <v>6</v>
      </c>
      <c r="Y49" s="113">
        <f t="shared" si="27"/>
        <v>-11</v>
      </c>
      <c r="Z49" s="110">
        <v>25</v>
      </c>
      <c r="AA49" s="126">
        <v>14</v>
      </c>
      <c r="AB49" s="134">
        <f t="shared" si="34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14">
        <v>4</v>
      </c>
      <c r="AG49" s="138">
        <f t="shared" si="35"/>
        <v>0.4</v>
      </c>
      <c r="AH49" s="139">
        <f t="shared" si="40"/>
        <v>4</v>
      </c>
      <c r="AI49" s="113">
        <f t="shared" si="41"/>
        <v>-1.8</v>
      </c>
      <c r="AJ49" s="33">
        <f t="shared" si="36"/>
        <v>81</v>
      </c>
      <c r="AK49" s="33">
        <f t="shared" si="37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185</v>
      </c>
      <c r="F50" s="99">
        <v>10</v>
      </c>
      <c r="G50" s="99">
        <v>10</v>
      </c>
      <c r="H50" s="100">
        <f t="shared" si="30"/>
        <v>1</v>
      </c>
      <c r="I50" s="108">
        <f>G50*3</f>
        <v>30</v>
      </c>
      <c r="J50" s="114"/>
      <c r="K50" s="110">
        <v>25</v>
      </c>
      <c r="L50" s="110">
        <v>15</v>
      </c>
      <c r="M50" s="111">
        <f t="shared" si="31"/>
        <v>0.6</v>
      </c>
      <c r="N50" s="112">
        <f t="shared" si="42"/>
        <v>15</v>
      </c>
      <c r="O50" s="113">
        <f t="shared" si="43"/>
        <v>-10</v>
      </c>
      <c r="P50" s="110">
        <v>15</v>
      </c>
      <c r="Q50" s="112">
        <v>12</v>
      </c>
      <c r="R50" s="125">
        <f t="shared" si="32"/>
        <v>0.8</v>
      </c>
      <c r="S50" s="112">
        <f t="shared" si="44"/>
        <v>12</v>
      </c>
      <c r="T50" s="113">
        <f t="shared" si="45"/>
        <v>-1.5</v>
      </c>
      <c r="U50" s="110">
        <v>15</v>
      </c>
      <c r="V50" s="110">
        <v>10</v>
      </c>
      <c r="W50" s="111">
        <f t="shared" si="33"/>
        <v>0.666666666666667</v>
      </c>
      <c r="X50" s="112">
        <f t="shared" si="26"/>
        <v>15</v>
      </c>
      <c r="Y50" s="113">
        <f t="shared" si="27"/>
        <v>-5</v>
      </c>
      <c r="Z50" s="110">
        <v>25</v>
      </c>
      <c r="AA50" s="126">
        <v>27</v>
      </c>
      <c r="AB50" s="134">
        <f t="shared" si="34"/>
        <v>1.08</v>
      </c>
      <c r="AC50" s="126">
        <f>AA50*1</f>
        <v>27</v>
      </c>
      <c r="AD50" s="126"/>
      <c r="AE50" s="99">
        <v>10</v>
      </c>
      <c r="AF50" s="114">
        <v>6</v>
      </c>
      <c r="AG50" s="138">
        <f t="shared" si="35"/>
        <v>0.6</v>
      </c>
      <c r="AH50" s="139">
        <f t="shared" si="40"/>
        <v>6</v>
      </c>
      <c r="AI50" s="113">
        <f t="shared" si="41"/>
        <v>-1.2</v>
      </c>
      <c r="AJ50" s="33">
        <f t="shared" si="36"/>
        <v>105</v>
      </c>
      <c r="AK50" s="33">
        <f t="shared" si="37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185</v>
      </c>
      <c r="F51" s="99">
        <v>10</v>
      </c>
      <c r="G51" s="99">
        <v>5</v>
      </c>
      <c r="H51" s="100">
        <f t="shared" si="30"/>
        <v>0.5</v>
      </c>
      <c r="I51" s="108">
        <f>G51*1.5</f>
        <v>7.5</v>
      </c>
      <c r="J51" s="109">
        <f>(F51-G51)*-1</f>
        <v>-5</v>
      </c>
      <c r="K51" s="110">
        <v>25</v>
      </c>
      <c r="L51" s="110">
        <v>14</v>
      </c>
      <c r="M51" s="111">
        <f t="shared" si="31"/>
        <v>0.56</v>
      </c>
      <c r="N51" s="112">
        <f t="shared" si="42"/>
        <v>14</v>
      </c>
      <c r="O51" s="113">
        <f t="shared" si="43"/>
        <v>-11</v>
      </c>
      <c r="P51" s="110">
        <v>15</v>
      </c>
      <c r="Q51" s="112">
        <v>6</v>
      </c>
      <c r="R51" s="125">
        <f t="shared" si="32"/>
        <v>0.4</v>
      </c>
      <c r="S51" s="112">
        <f t="shared" si="44"/>
        <v>6</v>
      </c>
      <c r="T51" s="113">
        <f t="shared" si="45"/>
        <v>-4.5</v>
      </c>
      <c r="U51" s="110">
        <v>15</v>
      </c>
      <c r="V51" s="110">
        <v>6</v>
      </c>
      <c r="W51" s="111">
        <f t="shared" si="33"/>
        <v>0.4</v>
      </c>
      <c r="X51" s="112">
        <f t="shared" si="26"/>
        <v>9</v>
      </c>
      <c r="Y51" s="113">
        <f t="shared" si="27"/>
        <v>-9</v>
      </c>
      <c r="Z51" s="110">
        <v>25</v>
      </c>
      <c r="AA51" s="126">
        <v>6</v>
      </c>
      <c r="AB51" s="134">
        <f t="shared" si="34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14">
        <v>5</v>
      </c>
      <c r="AG51" s="138">
        <f t="shared" si="35"/>
        <v>0.5</v>
      </c>
      <c r="AH51" s="139">
        <f t="shared" si="40"/>
        <v>5</v>
      </c>
      <c r="AI51" s="113">
        <f t="shared" si="41"/>
        <v>-1.5</v>
      </c>
      <c r="AJ51" s="33">
        <f t="shared" si="36"/>
        <v>44.5</v>
      </c>
      <c r="AK51" s="33">
        <f t="shared" si="37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185</v>
      </c>
      <c r="F52" s="99">
        <v>10</v>
      </c>
      <c r="G52" s="99">
        <v>7</v>
      </c>
      <c r="H52" s="100">
        <f t="shared" si="30"/>
        <v>0.7</v>
      </c>
      <c r="I52" s="108">
        <f>G52*1.5</f>
        <v>10.5</v>
      </c>
      <c r="J52" s="109">
        <f>(F52-G52)*-1</f>
        <v>-3</v>
      </c>
      <c r="K52" s="110">
        <v>25</v>
      </c>
      <c r="L52" s="110">
        <v>4</v>
      </c>
      <c r="M52" s="111">
        <f t="shared" si="31"/>
        <v>0.16</v>
      </c>
      <c r="N52" s="112">
        <f t="shared" si="42"/>
        <v>4</v>
      </c>
      <c r="O52" s="113">
        <f t="shared" si="43"/>
        <v>-21</v>
      </c>
      <c r="P52" s="110">
        <v>15</v>
      </c>
      <c r="Q52" s="112">
        <v>6</v>
      </c>
      <c r="R52" s="125">
        <f t="shared" si="32"/>
        <v>0.4</v>
      </c>
      <c r="S52" s="112">
        <f t="shared" si="44"/>
        <v>6</v>
      </c>
      <c r="T52" s="113">
        <f t="shared" si="45"/>
        <v>-4.5</v>
      </c>
      <c r="U52" s="110">
        <v>15</v>
      </c>
      <c r="V52" s="110">
        <v>6</v>
      </c>
      <c r="W52" s="111">
        <f t="shared" si="33"/>
        <v>0.4</v>
      </c>
      <c r="X52" s="112">
        <f t="shared" si="26"/>
        <v>9</v>
      </c>
      <c r="Y52" s="113">
        <f t="shared" si="27"/>
        <v>-9</v>
      </c>
      <c r="Z52" s="110">
        <v>25</v>
      </c>
      <c r="AA52" s="126">
        <v>21</v>
      </c>
      <c r="AB52" s="134">
        <f t="shared" si="34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14">
        <v>5</v>
      </c>
      <c r="AG52" s="138">
        <f t="shared" si="35"/>
        <v>0.5</v>
      </c>
      <c r="AH52" s="139">
        <f t="shared" si="40"/>
        <v>5</v>
      </c>
      <c r="AI52" s="113">
        <f t="shared" si="41"/>
        <v>-1.5</v>
      </c>
      <c r="AJ52" s="33">
        <f t="shared" si="36"/>
        <v>45</v>
      </c>
      <c r="AK52" s="33">
        <f t="shared" si="37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185</v>
      </c>
      <c r="F53" s="99">
        <v>10</v>
      </c>
      <c r="G53" s="99">
        <v>0</v>
      </c>
      <c r="H53" s="100">
        <f t="shared" si="30"/>
        <v>0</v>
      </c>
      <c r="I53" s="108">
        <f>G53*1.5</f>
        <v>0</v>
      </c>
      <c r="J53" s="109">
        <f>(F53-G53)*-1</f>
        <v>-10</v>
      </c>
      <c r="K53" s="110">
        <v>25</v>
      </c>
      <c r="L53" s="110">
        <v>3</v>
      </c>
      <c r="M53" s="111">
        <f t="shared" si="31"/>
        <v>0.12</v>
      </c>
      <c r="N53" s="112">
        <f t="shared" si="42"/>
        <v>3</v>
      </c>
      <c r="O53" s="113">
        <f t="shared" si="43"/>
        <v>-22</v>
      </c>
      <c r="P53" s="110">
        <v>15</v>
      </c>
      <c r="Q53" s="112">
        <v>12</v>
      </c>
      <c r="R53" s="125">
        <f t="shared" si="32"/>
        <v>0.8</v>
      </c>
      <c r="S53" s="112">
        <f t="shared" si="44"/>
        <v>12</v>
      </c>
      <c r="T53" s="113">
        <f t="shared" si="45"/>
        <v>-1.5</v>
      </c>
      <c r="U53" s="110">
        <v>15</v>
      </c>
      <c r="V53" s="110">
        <v>8</v>
      </c>
      <c r="W53" s="111">
        <f t="shared" si="33"/>
        <v>0.533333333333333</v>
      </c>
      <c r="X53" s="112">
        <f t="shared" si="26"/>
        <v>12</v>
      </c>
      <c r="Y53" s="113">
        <f t="shared" si="27"/>
        <v>-7</v>
      </c>
      <c r="Z53" s="110">
        <v>25</v>
      </c>
      <c r="AA53" s="126">
        <v>22</v>
      </c>
      <c r="AB53" s="134">
        <f t="shared" si="34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14">
        <v>5</v>
      </c>
      <c r="AG53" s="138">
        <f t="shared" si="35"/>
        <v>0.5</v>
      </c>
      <c r="AH53" s="139">
        <f t="shared" si="40"/>
        <v>5</v>
      </c>
      <c r="AI53" s="113">
        <f t="shared" si="41"/>
        <v>-1.5</v>
      </c>
      <c r="AJ53" s="33">
        <f t="shared" si="36"/>
        <v>43</v>
      </c>
      <c r="AK53" s="33">
        <f t="shared" si="37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185</v>
      </c>
      <c r="F54" s="99">
        <v>10</v>
      </c>
      <c r="G54" s="99">
        <v>2</v>
      </c>
      <c r="H54" s="100">
        <f t="shared" si="30"/>
        <v>0.2</v>
      </c>
      <c r="I54" s="108">
        <f>G54*1.5</f>
        <v>3</v>
      </c>
      <c r="J54" s="109">
        <f>(F54-G54)*-1</f>
        <v>-8</v>
      </c>
      <c r="K54" s="110">
        <v>25</v>
      </c>
      <c r="L54" s="110">
        <v>14</v>
      </c>
      <c r="M54" s="111">
        <f t="shared" si="31"/>
        <v>0.56</v>
      </c>
      <c r="N54" s="112">
        <f t="shared" si="42"/>
        <v>14</v>
      </c>
      <c r="O54" s="113">
        <f t="shared" si="43"/>
        <v>-11</v>
      </c>
      <c r="P54" s="110">
        <v>15</v>
      </c>
      <c r="Q54" s="112">
        <v>11</v>
      </c>
      <c r="R54" s="125">
        <f t="shared" si="32"/>
        <v>0.733333333333333</v>
      </c>
      <c r="S54" s="112">
        <f t="shared" si="44"/>
        <v>11</v>
      </c>
      <c r="T54" s="113">
        <f t="shared" si="45"/>
        <v>-2</v>
      </c>
      <c r="U54" s="110">
        <v>15</v>
      </c>
      <c r="V54" s="110">
        <v>9</v>
      </c>
      <c r="W54" s="111">
        <f t="shared" si="33"/>
        <v>0.6</v>
      </c>
      <c r="X54" s="112">
        <f t="shared" si="26"/>
        <v>13.5</v>
      </c>
      <c r="Y54" s="113">
        <f t="shared" si="27"/>
        <v>-6</v>
      </c>
      <c r="Z54" s="110">
        <v>25</v>
      </c>
      <c r="AA54" s="126">
        <v>31</v>
      </c>
      <c r="AB54" s="134">
        <f t="shared" si="34"/>
        <v>1.24</v>
      </c>
      <c r="AC54" s="126">
        <f>AA54*1</f>
        <v>31</v>
      </c>
      <c r="AD54" s="126"/>
      <c r="AE54" s="99">
        <v>10</v>
      </c>
      <c r="AF54" s="114">
        <v>2</v>
      </c>
      <c r="AG54" s="138">
        <f t="shared" si="35"/>
        <v>0.2</v>
      </c>
      <c r="AH54" s="139">
        <f t="shared" si="40"/>
        <v>2</v>
      </c>
      <c r="AI54" s="113">
        <f t="shared" si="41"/>
        <v>-2.4</v>
      </c>
      <c r="AJ54" s="33">
        <f t="shared" si="36"/>
        <v>74.5</v>
      </c>
      <c r="AK54" s="33">
        <f t="shared" si="37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185</v>
      </c>
      <c r="F55" s="99">
        <v>10</v>
      </c>
      <c r="G55" s="99">
        <v>14</v>
      </c>
      <c r="H55" s="100">
        <f t="shared" si="30"/>
        <v>1.4</v>
      </c>
      <c r="I55" s="108">
        <f>G55*3</f>
        <v>42</v>
      </c>
      <c r="J55" s="114"/>
      <c r="K55" s="110">
        <v>25</v>
      </c>
      <c r="L55" s="110">
        <v>23</v>
      </c>
      <c r="M55" s="111">
        <f t="shared" si="31"/>
        <v>0.92</v>
      </c>
      <c r="N55" s="112">
        <f t="shared" si="42"/>
        <v>23</v>
      </c>
      <c r="O55" s="113">
        <f t="shared" si="43"/>
        <v>-2</v>
      </c>
      <c r="P55" s="110">
        <v>15</v>
      </c>
      <c r="Q55" s="112">
        <v>21</v>
      </c>
      <c r="R55" s="125">
        <f t="shared" si="32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3"/>
        <v>0.666666666666667</v>
      </c>
      <c r="X55" s="112">
        <f t="shared" si="26"/>
        <v>15</v>
      </c>
      <c r="Y55" s="113">
        <f t="shared" si="27"/>
        <v>-5</v>
      </c>
      <c r="Z55" s="110">
        <v>25</v>
      </c>
      <c r="AA55" s="126">
        <v>25</v>
      </c>
      <c r="AB55" s="134">
        <f t="shared" si="34"/>
        <v>1</v>
      </c>
      <c r="AC55" s="126">
        <f>AA55*1</f>
        <v>25</v>
      </c>
      <c r="AD55" s="126"/>
      <c r="AE55" s="99">
        <v>10</v>
      </c>
      <c r="AF55" s="114">
        <v>16</v>
      </c>
      <c r="AG55" s="138">
        <f t="shared" si="35"/>
        <v>1.6</v>
      </c>
      <c r="AH55" s="126">
        <f>AF55*2</f>
        <v>32</v>
      </c>
      <c r="AI55" s="140"/>
      <c r="AJ55" s="33">
        <f t="shared" si="36"/>
        <v>179</v>
      </c>
      <c r="AK55" s="33">
        <f t="shared" si="37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185</v>
      </c>
      <c r="F56" s="99">
        <v>10</v>
      </c>
      <c r="G56" s="99">
        <v>5</v>
      </c>
      <c r="H56" s="100">
        <f t="shared" si="30"/>
        <v>0.5</v>
      </c>
      <c r="I56" s="108">
        <f>G56*1.5</f>
        <v>7.5</v>
      </c>
      <c r="J56" s="109">
        <f>(F56-G56)*-1</f>
        <v>-5</v>
      </c>
      <c r="K56" s="110">
        <v>25</v>
      </c>
      <c r="L56" s="110">
        <v>25</v>
      </c>
      <c r="M56" s="111">
        <f t="shared" si="31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2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3"/>
        <v>0.133333333333333</v>
      </c>
      <c r="X56" s="112">
        <f t="shared" si="26"/>
        <v>3</v>
      </c>
      <c r="Y56" s="113">
        <f t="shared" si="27"/>
        <v>-13</v>
      </c>
      <c r="Z56" s="110">
        <v>25</v>
      </c>
      <c r="AA56" s="126">
        <v>3</v>
      </c>
      <c r="AB56" s="134">
        <f t="shared" si="34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14">
        <v>1</v>
      </c>
      <c r="AG56" s="138">
        <f t="shared" si="35"/>
        <v>0.1</v>
      </c>
      <c r="AH56" s="139">
        <f t="shared" ref="AH56:AH71" si="46">AF56*1</f>
        <v>1</v>
      </c>
      <c r="AI56" s="113">
        <f t="shared" ref="AI56:AI71" si="47">(AE56-AF56)*-0.3</f>
        <v>-2.7</v>
      </c>
      <c r="AJ56" s="33">
        <f t="shared" si="36"/>
        <v>80.5</v>
      </c>
      <c r="AK56" s="33">
        <f t="shared" si="37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185</v>
      </c>
      <c r="F57" s="99">
        <v>10</v>
      </c>
      <c r="G57" s="99">
        <v>16</v>
      </c>
      <c r="H57" s="100">
        <f t="shared" si="30"/>
        <v>1.6</v>
      </c>
      <c r="I57" s="108">
        <f>G57*3</f>
        <v>48</v>
      </c>
      <c r="J57" s="114"/>
      <c r="K57" s="110">
        <v>25</v>
      </c>
      <c r="L57" s="110">
        <v>30</v>
      </c>
      <c r="M57" s="111">
        <f t="shared" si="31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2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3"/>
        <v>0.866666666666667</v>
      </c>
      <c r="X57" s="112">
        <f t="shared" si="26"/>
        <v>19.5</v>
      </c>
      <c r="Y57" s="113">
        <f t="shared" si="27"/>
        <v>-2</v>
      </c>
      <c r="Z57" s="110">
        <v>25</v>
      </c>
      <c r="AA57" s="126">
        <v>22</v>
      </c>
      <c r="AB57" s="134">
        <f t="shared" si="34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14">
        <v>4</v>
      </c>
      <c r="AG57" s="138">
        <f t="shared" si="35"/>
        <v>0.4</v>
      </c>
      <c r="AH57" s="139">
        <f t="shared" si="46"/>
        <v>4</v>
      </c>
      <c r="AI57" s="113">
        <f t="shared" si="47"/>
        <v>-1.8</v>
      </c>
      <c r="AJ57" s="33">
        <f t="shared" si="36"/>
        <v>191.5</v>
      </c>
      <c r="AK57" s="33">
        <f t="shared" si="37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185</v>
      </c>
      <c r="F58" s="99">
        <v>10</v>
      </c>
      <c r="G58" s="99">
        <v>9</v>
      </c>
      <c r="H58" s="100">
        <f t="shared" si="30"/>
        <v>0.9</v>
      </c>
      <c r="I58" s="108">
        <f t="shared" ref="I58:I63" si="48">G58*1.5</f>
        <v>13.5</v>
      </c>
      <c r="J58" s="109">
        <f t="shared" ref="J58:J63" si="49">(F58-G58)*-1</f>
        <v>-1</v>
      </c>
      <c r="K58" s="110">
        <v>25</v>
      </c>
      <c r="L58" s="110">
        <v>10</v>
      </c>
      <c r="M58" s="111">
        <f t="shared" si="31"/>
        <v>0.4</v>
      </c>
      <c r="N58" s="112">
        <f t="shared" ref="N58:N77" si="50">L58*1</f>
        <v>10</v>
      </c>
      <c r="O58" s="113">
        <f t="shared" ref="O58:O77" si="51">(K58-L58)*-1</f>
        <v>-15</v>
      </c>
      <c r="P58" s="110">
        <v>15</v>
      </c>
      <c r="Q58" s="112">
        <v>10</v>
      </c>
      <c r="R58" s="125">
        <f t="shared" si="32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3"/>
        <v>0.266666666666667</v>
      </c>
      <c r="X58" s="112">
        <f t="shared" si="26"/>
        <v>6</v>
      </c>
      <c r="Y58" s="113">
        <f t="shared" si="27"/>
        <v>-11</v>
      </c>
      <c r="Z58" s="110">
        <v>25</v>
      </c>
      <c r="AA58" s="126">
        <v>13</v>
      </c>
      <c r="AB58" s="134">
        <f t="shared" si="34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14">
        <v>9</v>
      </c>
      <c r="AG58" s="138">
        <f t="shared" si="35"/>
        <v>0.9</v>
      </c>
      <c r="AH58" s="139">
        <f t="shared" si="46"/>
        <v>9</v>
      </c>
      <c r="AI58" s="113">
        <f t="shared" si="47"/>
        <v>-0.3</v>
      </c>
      <c r="AJ58" s="33">
        <f t="shared" si="36"/>
        <v>55</v>
      </c>
      <c r="AK58" s="33">
        <f t="shared" si="37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185</v>
      </c>
      <c r="F59" s="99">
        <v>10</v>
      </c>
      <c r="G59" s="99">
        <v>9</v>
      </c>
      <c r="H59" s="100">
        <f t="shared" si="30"/>
        <v>0.9</v>
      </c>
      <c r="I59" s="108">
        <f t="shared" si="48"/>
        <v>13.5</v>
      </c>
      <c r="J59" s="109">
        <f t="shared" si="49"/>
        <v>-1</v>
      </c>
      <c r="K59" s="110">
        <v>25</v>
      </c>
      <c r="L59" s="110">
        <v>17</v>
      </c>
      <c r="M59" s="111">
        <f t="shared" si="31"/>
        <v>0.68</v>
      </c>
      <c r="N59" s="112">
        <f t="shared" si="50"/>
        <v>17</v>
      </c>
      <c r="O59" s="113">
        <f t="shared" si="51"/>
        <v>-8</v>
      </c>
      <c r="P59" s="110">
        <v>15</v>
      </c>
      <c r="Q59" s="112">
        <v>6</v>
      </c>
      <c r="R59" s="125">
        <f t="shared" si="32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3"/>
        <v>0.466666666666667</v>
      </c>
      <c r="X59" s="112">
        <f t="shared" si="26"/>
        <v>10.5</v>
      </c>
      <c r="Y59" s="113">
        <f t="shared" si="27"/>
        <v>-8</v>
      </c>
      <c r="Z59" s="110">
        <v>25</v>
      </c>
      <c r="AA59" s="126">
        <v>2</v>
      </c>
      <c r="AB59" s="134">
        <f t="shared" si="34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14">
        <v>0</v>
      </c>
      <c r="AG59" s="138">
        <f t="shared" si="35"/>
        <v>0</v>
      </c>
      <c r="AH59" s="139">
        <f t="shared" si="46"/>
        <v>0</v>
      </c>
      <c r="AI59" s="113">
        <f t="shared" si="47"/>
        <v>-3</v>
      </c>
      <c r="AJ59" s="33">
        <f t="shared" si="36"/>
        <v>48</v>
      </c>
      <c r="AK59" s="33">
        <f t="shared" si="37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185</v>
      </c>
      <c r="F60" s="99">
        <v>10</v>
      </c>
      <c r="G60" s="99">
        <v>9</v>
      </c>
      <c r="H60" s="100">
        <f t="shared" si="30"/>
        <v>0.9</v>
      </c>
      <c r="I60" s="108">
        <f t="shared" si="48"/>
        <v>13.5</v>
      </c>
      <c r="J60" s="109">
        <f t="shared" si="49"/>
        <v>-1</v>
      </c>
      <c r="K60" s="110">
        <v>25</v>
      </c>
      <c r="L60" s="110">
        <v>18</v>
      </c>
      <c r="M60" s="111">
        <f t="shared" si="31"/>
        <v>0.72</v>
      </c>
      <c r="N60" s="112">
        <f t="shared" si="50"/>
        <v>18</v>
      </c>
      <c r="O60" s="113">
        <f t="shared" si="51"/>
        <v>-7</v>
      </c>
      <c r="P60" s="110">
        <v>15</v>
      </c>
      <c r="Q60" s="112">
        <v>13</v>
      </c>
      <c r="R60" s="125">
        <f t="shared" si="32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3"/>
        <v>0.133333333333333</v>
      </c>
      <c r="X60" s="112">
        <f t="shared" si="26"/>
        <v>3</v>
      </c>
      <c r="Y60" s="113">
        <f t="shared" si="27"/>
        <v>-13</v>
      </c>
      <c r="Z60" s="110">
        <v>25</v>
      </c>
      <c r="AA60" s="126">
        <v>12</v>
      </c>
      <c r="AB60" s="134">
        <f t="shared" si="34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14">
        <v>4</v>
      </c>
      <c r="AG60" s="138">
        <f t="shared" si="35"/>
        <v>0.4</v>
      </c>
      <c r="AH60" s="139">
        <f t="shared" si="46"/>
        <v>4</v>
      </c>
      <c r="AI60" s="113">
        <f t="shared" si="47"/>
        <v>-1.8</v>
      </c>
      <c r="AJ60" s="33">
        <f t="shared" si="36"/>
        <v>57.5</v>
      </c>
      <c r="AK60" s="33">
        <f t="shared" si="37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185</v>
      </c>
      <c r="F61" s="99">
        <v>10</v>
      </c>
      <c r="G61" s="99">
        <v>4</v>
      </c>
      <c r="H61" s="100">
        <f t="shared" si="30"/>
        <v>0.4</v>
      </c>
      <c r="I61" s="108">
        <f t="shared" si="48"/>
        <v>6</v>
      </c>
      <c r="J61" s="109">
        <f t="shared" si="49"/>
        <v>-6</v>
      </c>
      <c r="K61" s="110">
        <v>25</v>
      </c>
      <c r="L61" s="110">
        <v>12</v>
      </c>
      <c r="M61" s="111">
        <f t="shared" si="31"/>
        <v>0.48</v>
      </c>
      <c r="N61" s="112">
        <f t="shared" si="50"/>
        <v>12</v>
      </c>
      <c r="O61" s="113">
        <f t="shared" si="51"/>
        <v>-13</v>
      </c>
      <c r="P61" s="110">
        <v>15</v>
      </c>
      <c r="Q61" s="112">
        <v>14</v>
      </c>
      <c r="R61" s="125">
        <f t="shared" si="32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3"/>
        <v>0.533333333333333</v>
      </c>
      <c r="X61" s="112">
        <f t="shared" si="26"/>
        <v>12</v>
      </c>
      <c r="Y61" s="113">
        <f t="shared" si="27"/>
        <v>-7</v>
      </c>
      <c r="Z61" s="110">
        <v>25</v>
      </c>
      <c r="AA61" s="126">
        <v>32</v>
      </c>
      <c r="AB61" s="134">
        <f t="shared" si="34"/>
        <v>1.28</v>
      </c>
      <c r="AC61" s="126">
        <f>AA61*1</f>
        <v>32</v>
      </c>
      <c r="AD61" s="126"/>
      <c r="AE61" s="99">
        <v>10</v>
      </c>
      <c r="AF61" s="114">
        <v>6</v>
      </c>
      <c r="AG61" s="138">
        <f t="shared" si="35"/>
        <v>0.6</v>
      </c>
      <c r="AH61" s="139">
        <f t="shared" si="46"/>
        <v>6</v>
      </c>
      <c r="AI61" s="113">
        <f t="shared" si="47"/>
        <v>-1.2</v>
      </c>
      <c r="AJ61" s="33">
        <f t="shared" si="36"/>
        <v>82</v>
      </c>
      <c r="AK61" s="33">
        <f t="shared" si="37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185</v>
      </c>
      <c r="F62" s="99">
        <v>10</v>
      </c>
      <c r="G62" s="99">
        <v>5</v>
      </c>
      <c r="H62" s="100">
        <f t="shared" si="30"/>
        <v>0.5</v>
      </c>
      <c r="I62" s="108">
        <f t="shared" si="48"/>
        <v>7.5</v>
      </c>
      <c r="J62" s="109">
        <f t="shared" si="49"/>
        <v>-5</v>
      </c>
      <c r="K62" s="110">
        <v>25</v>
      </c>
      <c r="L62" s="110">
        <v>16</v>
      </c>
      <c r="M62" s="111">
        <f t="shared" si="31"/>
        <v>0.64</v>
      </c>
      <c r="N62" s="112">
        <f t="shared" si="50"/>
        <v>16</v>
      </c>
      <c r="O62" s="113">
        <f t="shared" si="51"/>
        <v>-9</v>
      </c>
      <c r="P62" s="110">
        <v>15</v>
      </c>
      <c r="Q62" s="112">
        <v>26</v>
      </c>
      <c r="R62" s="125">
        <f t="shared" si="32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3"/>
        <v>0.333333333333333</v>
      </c>
      <c r="X62" s="112">
        <f t="shared" si="26"/>
        <v>7.5</v>
      </c>
      <c r="Y62" s="113">
        <f t="shared" si="27"/>
        <v>-10</v>
      </c>
      <c r="Z62" s="110">
        <v>25</v>
      </c>
      <c r="AA62" s="126">
        <v>42</v>
      </c>
      <c r="AB62" s="134">
        <f t="shared" si="34"/>
        <v>1.68</v>
      </c>
      <c r="AC62" s="126">
        <f>AA62*1</f>
        <v>42</v>
      </c>
      <c r="AD62" s="126"/>
      <c r="AE62" s="99">
        <v>10</v>
      </c>
      <c r="AF62" s="114">
        <v>4</v>
      </c>
      <c r="AG62" s="138">
        <f t="shared" si="35"/>
        <v>0.4</v>
      </c>
      <c r="AH62" s="139">
        <f t="shared" si="46"/>
        <v>4</v>
      </c>
      <c r="AI62" s="113">
        <f t="shared" si="47"/>
        <v>-1.8</v>
      </c>
      <c r="AJ62" s="33">
        <f t="shared" si="36"/>
        <v>129</v>
      </c>
      <c r="AK62" s="33">
        <f t="shared" si="37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186</v>
      </c>
      <c r="F63" s="99">
        <v>5</v>
      </c>
      <c r="G63" s="99">
        <v>0</v>
      </c>
      <c r="H63" s="100">
        <f t="shared" si="30"/>
        <v>0</v>
      </c>
      <c r="I63" s="108">
        <f t="shared" si="48"/>
        <v>0</v>
      </c>
      <c r="J63" s="109">
        <f t="shared" si="49"/>
        <v>-5</v>
      </c>
      <c r="K63" s="110">
        <v>20</v>
      </c>
      <c r="L63" s="110">
        <v>1</v>
      </c>
      <c r="M63" s="111">
        <f t="shared" si="31"/>
        <v>0.05</v>
      </c>
      <c r="N63" s="112">
        <f t="shared" si="50"/>
        <v>1</v>
      </c>
      <c r="O63" s="113">
        <f t="shared" si="51"/>
        <v>-19</v>
      </c>
      <c r="P63" s="110">
        <v>10</v>
      </c>
      <c r="Q63" s="112">
        <v>2</v>
      </c>
      <c r="R63" s="125">
        <f t="shared" si="32"/>
        <v>0.2</v>
      </c>
      <c r="S63" s="112">
        <f t="shared" ref="S63:S75" si="52">Q63*1</f>
        <v>2</v>
      </c>
      <c r="T63" s="113">
        <f t="shared" ref="T63:T75" si="53">(P63-Q63)*-0.5</f>
        <v>-4</v>
      </c>
      <c r="U63" s="110">
        <v>10</v>
      </c>
      <c r="V63" s="110">
        <v>0</v>
      </c>
      <c r="W63" s="111">
        <f t="shared" si="33"/>
        <v>0</v>
      </c>
      <c r="X63" s="112">
        <f t="shared" si="26"/>
        <v>0</v>
      </c>
      <c r="Y63" s="113">
        <f t="shared" si="27"/>
        <v>-10</v>
      </c>
      <c r="Z63" s="110">
        <v>15</v>
      </c>
      <c r="AA63" s="126">
        <v>10</v>
      </c>
      <c r="AB63" s="134">
        <f t="shared" si="34"/>
        <v>0.666666666666667</v>
      </c>
      <c r="AC63" s="126">
        <f t="shared" ref="AC63:AC70" si="54">AA63*0.5</f>
        <v>5</v>
      </c>
      <c r="AD63" s="113">
        <f t="shared" ref="AD63:AD70" si="55">(Z63-AA63)*-0.3</f>
        <v>-1.5</v>
      </c>
      <c r="AE63" s="99">
        <v>5</v>
      </c>
      <c r="AF63" s="114">
        <v>0</v>
      </c>
      <c r="AG63" s="138">
        <f t="shared" si="35"/>
        <v>0</v>
      </c>
      <c r="AH63" s="139">
        <f t="shared" si="46"/>
        <v>0</v>
      </c>
      <c r="AI63" s="113">
        <f t="shared" si="47"/>
        <v>-1.5</v>
      </c>
      <c r="AJ63" s="33">
        <f t="shared" si="36"/>
        <v>8</v>
      </c>
      <c r="AK63" s="33">
        <f t="shared" si="37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186</v>
      </c>
      <c r="F64" s="99">
        <v>5</v>
      </c>
      <c r="G64" s="99">
        <v>7</v>
      </c>
      <c r="H64" s="100">
        <f t="shared" si="30"/>
        <v>1.4</v>
      </c>
      <c r="I64" s="108">
        <f>G64*3</f>
        <v>21</v>
      </c>
      <c r="J64" s="114"/>
      <c r="K64" s="110">
        <v>20</v>
      </c>
      <c r="L64" s="110">
        <v>9</v>
      </c>
      <c r="M64" s="111">
        <f t="shared" si="31"/>
        <v>0.45</v>
      </c>
      <c r="N64" s="112">
        <f t="shared" si="50"/>
        <v>9</v>
      </c>
      <c r="O64" s="113">
        <f t="shared" si="51"/>
        <v>-11</v>
      </c>
      <c r="P64" s="110">
        <v>10</v>
      </c>
      <c r="Q64" s="112">
        <v>7</v>
      </c>
      <c r="R64" s="125">
        <f t="shared" si="32"/>
        <v>0.7</v>
      </c>
      <c r="S64" s="112">
        <f t="shared" si="52"/>
        <v>7</v>
      </c>
      <c r="T64" s="113">
        <f t="shared" si="53"/>
        <v>-1.5</v>
      </c>
      <c r="U64" s="110">
        <v>10</v>
      </c>
      <c r="V64" s="110">
        <v>1</v>
      </c>
      <c r="W64" s="111">
        <f t="shared" si="33"/>
        <v>0.1</v>
      </c>
      <c r="X64" s="112">
        <f t="shared" si="26"/>
        <v>1.5</v>
      </c>
      <c r="Y64" s="113">
        <f t="shared" si="27"/>
        <v>-9</v>
      </c>
      <c r="Z64" s="110">
        <v>15</v>
      </c>
      <c r="AA64" s="126">
        <v>9</v>
      </c>
      <c r="AB64" s="134">
        <f t="shared" si="34"/>
        <v>0.6</v>
      </c>
      <c r="AC64" s="126">
        <f t="shared" si="54"/>
        <v>4.5</v>
      </c>
      <c r="AD64" s="113">
        <f t="shared" si="55"/>
        <v>-1.8</v>
      </c>
      <c r="AE64" s="99">
        <v>5</v>
      </c>
      <c r="AF64" s="114">
        <v>0</v>
      </c>
      <c r="AG64" s="138">
        <f t="shared" si="35"/>
        <v>0</v>
      </c>
      <c r="AH64" s="139">
        <f t="shared" si="46"/>
        <v>0</v>
      </c>
      <c r="AI64" s="113">
        <f t="shared" si="47"/>
        <v>-1.5</v>
      </c>
      <c r="AJ64" s="33">
        <f t="shared" si="36"/>
        <v>43</v>
      </c>
      <c r="AK64" s="33">
        <f t="shared" si="37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186</v>
      </c>
      <c r="F65" s="99">
        <v>5</v>
      </c>
      <c r="G65" s="99">
        <v>3</v>
      </c>
      <c r="H65" s="100">
        <f t="shared" si="30"/>
        <v>0.6</v>
      </c>
      <c r="I65" s="108">
        <f>G65*1.5</f>
        <v>4.5</v>
      </c>
      <c r="J65" s="109">
        <f>(F65-G65)*-1</f>
        <v>-2</v>
      </c>
      <c r="K65" s="110">
        <v>20</v>
      </c>
      <c r="L65" s="110">
        <v>8</v>
      </c>
      <c r="M65" s="111">
        <f t="shared" si="31"/>
        <v>0.4</v>
      </c>
      <c r="N65" s="112">
        <f t="shared" si="50"/>
        <v>8</v>
      </c>
      <c r="O65" s="113">
        <f t="shared" si="51"/>
        <v>-12</v>
      </c>
      <c r="P65" s="110">
        <v>10</v>
      </c>
      <c r="Q65" s="112">
        <v>8</v>
      </c>
      <c r="R65" s="125">
        <f t="shared" si="32"/>
        <v>0.8</v>
      </c>
      <c r="S65" s="112">
        <f t="shared" si="52"/>
        <v>8</v>
      </c>
      <c r="T65" s="113">
        <f t="shared" si="53"/>
        <v>-1</v>
      </c>
      <c r="U65" s="110">
        <v>10</v>
      </c>
      <c r="V65" s="110">
        <v>2</v>
      </c>
      <c r="W65" s="111">
        <f t="shared" si="33"/>
        <v>0.2</v>
      </c>
      <c r="X65" s="112">
        <f t="shared" si="26"/>
        <v>3</v>
      </c>
      <c r="Y65" s="113">
        <f t="shared" si="27"/>
        <v>-8</v>
      </c>
      <c r="Z65" s="110">
        <v>15</v>
      </c>
      <c r="AA65" s="126">
        <v>10</v>
      </c>
      <c r="AB65" s="134">
        <f t="shared" si="34"/>
        <v>0.666666666666667</v>
      </c>
      <c r="AC65" s="126">
        <f t="shared" si="54"/>
        <v>5</v>
      </c>
      <c r="AD65" s="113">
        <f t="shared" si="55"/>
        <v>-1.5</v>
      </c>
      <c r="AE65" s="99">
        <v>5</v>
      </c>
      <c r="AF65" s="114">
        <v>1</v>
      </c>
      <c r="AG65" s="138">
        <f t="shared" si="35"/>
        <v>0.2</v>
      </c>
      <c r="AH65" s="139">
        <f t="shared" si="46"/>
        <v>1</v>
      </c>
      <c r="AI65" s="113">
        <f t="shared" si="47"/>
        <v>-1.2</v>
      </c>
      <c r="AJ65" s="33">
        <f t="shared" si="36"/>
        <v>29.5</v>
      </c>
      <c r="AK65" s="33">
        <f t="shared" si="37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186</v>
      </c>
      <c r="F66" s="99">
        <v>5</v>
      </c>
      <c r="G66" s="99">
        <v>4</v>
      </c>
      <c r="H66" s="100">
        <f t="shared" si="30"/>
        <v>0.8</v>
      </c>
      <c r="I66" s="108">
        <f>G66*1.5</f>
        <v>6</v>
      </c>
      <c r="J66" s="109">
        <f>(F66-G66)*-1</f>
        <v>-1</v>
      </c>
      <c r="K66" s="110">
        <v>20</v>
      </c>
      <c r="L66" s="110">
        <v>5</v>
      </c>
      <c r="M66" s="111">
        <f t="shared" si="31"/>
        <v>0.25</v>
      </c>
      <c r="N66" s="112">
        <f t="shared" si="50"/>
        <v>5</v>
      </c>
      <c r="O66" s="113">
        <f t="shared" si="51"/>
        <v>-15</v>
      </c>
      <c r="P66" s="110">
        <v>10</v>
      </c>
      <c r="Q66" s="112">
        <v>3</v>
      </c>
      <c r="R66" s="125">
        <f t="shared" si="32"/>
        <v>0.3</v>
      </c>
      <c r="S66" s="112">
        <f t="shared" si="52"/>
        <v>3</v>
      </c>
      <c r="T66" s="113">
        <f t="shared" si="53"/>
        <v>-3.5</v>
      </c>
      <c r="U66" s="110">
        <v>10</v>
      </c>
      <c r="V66" s="110">
        <v>4</v>
      </c>
      <c r="W66" s="111">
        <f t="shared" si="33"/>
        <v>0.4</v>
      </c>
      <c r="X66" s="112">
        <f t="shared" si="26"/>
        <v>6</v>
      </c>
      <c r="Y66" s="113">
        <f t="shared" si="27"/>
        <v>-6</v>
      </c>
      <c r="Z66" s="110">
        <v>15</v>
      </c>
      <c r="AA66" s="126">
        <v>2</v>
      </c>
      <c r="AB66" s="134">
        <f t="shared" si="34"/>
        <v>0.133333333333333</v>
      </c>
      <c r="AC66" s="126">
        <f t="shared" si="54"/>
        <v>1</v>
      </c>
      <c r="AD66" s="113">
        <f t="shared" si="55"/>
        <v>-3.9</v>
      </c>
      <c r="AE66" s="99">
        <v>5</v>
      </c>
      <c r="AF66" s="114">
        <v>0</v>
      </c>
      <c r="AG66" s="138">
        <f t="shared" si="35"/>
        <v>0</v>
      </c>
      <c r="AH66" s="139">
        <f t="shared" si="46"/>
        <v>0</v>
      </c>
      <c r="AI66" s="113">
        <f t="shared" si="47"/>
        <v>-1.5</v>
      </c>
      <c r="AJ66" s="33">
        <f t="shared" si="36"/>
        <v>21</v>
      </c>
      <c r="AK66" s="33">
        <f t="shared" si="37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186</v>
      </c>
      <c r="F67" s="99">
        <v>5</v>
      </c>
      <c r="G67" s="99">
        <v>2</v>
      </c>
      <c r="H67" s="100">
        <f t="shared" si="30"/>
        <v>0.4</v>
      </c>
      <c r="I67" s="108">
        <f>G67*1.5</f>
        <v>3</v>
      </c>
      <c r="J67" s="109">
        <f>(F67-G67)*-1</f>
        <v>-3</v>
      </c>
      <c r="K67" s="110">
        <v>20</v>
      </c>
      <c r="L67" s="110">
        <v>9</v>
      </c>
      <c r="M67" s="111">
        <f t="shared" si="31"/>
        <v>0.45</v>
      </c>
      <c r="N67" s="112">
        <f t="shared" si="50"/>
        <v>9</v>
      </c>
      <c r="O67" s="113">
        <f t="shared" si="51"/>
        <v>-11</v>
      </c>
      <c r="P67" s="110">
        <v>10</v>
      </c>
      <c r="Q67" s="112">
        <v>1</v>
      </c>
      <c r="R67" s="125">
        <f t="shared" si="32"/>
        <v>0.1</v>
      </c>
      <c r="S67" s="112">
        <f t="shared" si="52"/>
        <v>1</v>
      </c>
      <c r="T67" s="113">
        <f t="shared" si="53"/>
        <v>-4.5</v>
      </c>
      <c r="U67" s="110">
        <v>10</v>
      </c>
      <c r="V67" s="110">
        <v>2</v>
      </c>
      <c r="W67" s="111">
        <f t="shared" si="33"/>
        <v>0.2</v>
      </c>
      <c r="X67" s="112">
        <f t="shared" si="26"/>
        <v>3</v>
      </c>
      <c r="Y67" s="113">
        <f t="shared" si="27"/>
        <v>-8</v>
      </c>
      <c r="Z67" s="110">
        <v>15</v>
      </c>
      <c r="AA67" s="126">
        <v>10</v>
      </c>
      <c r="AB67" s="134">
        <f t="shared" si="34"/>
        <v>0.666666666666667</v>
      </c>
      <c r="AC67" s="126">
        <f t="shared" si="54"/>
        <v>5</v>
      </c>
      <c r="AD67" s="113">
        <f t="shared" si="55"/>
        <v>-1.5</v>
      </c>
      <c r="AE67" s="99">
        <v>5</v>
      </c>
      <c r="AF67" s="114">
        <v>2</v>
      </c>
      <c r="AG67" s="138">
        <f t="shared" si="35"/>
        <v>0.4</v>
      </c>
      <c r="AH67" s="139">
        <f t="shared" si="46"/>
        <v>2</v>
      </c>
      <c r="AI67" s="113">
        <f t="shared" si="47"/>
        <v>-0.9</v>
      </c>
      <c r="AJ67" s="33">
        <f t="shared" si="36"/>
        <v>23</v>
      </c>
      <c r="AK67" s="33">
        <f t="shared" si="37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186</v>
      </c>
      <c r="F68" s="99">
        <v>5</v>
      </c>
      <c r="G68" s="99">
        <v>1</v>
      </c>
      <c r="H68" s="100">
        <f t="shared" si="30"/>
        <v>0.2</v>
      </c>
      <c r="I68" s="108">
        <f>G68*1.5</f>
        <v>1.5</v>
      </c>
      <c r="J68" s="109">
        <f>(F68-G68)*-1</f>
        <v>-4</v>
      </c>
      <c r="K68" s="110">
        <v>20</v>
      </c>
      <c r="L68" s="110">
        <v>5</v>
      </c>
      <c r="M68" s="111">
        <f t="shared" si="31"/>
        <v>0.25</v>
      </c>
      <c r="N68" s="112">
        <f t="shared" si="50"/>
        <v>5</v>
      </c>
      <c r="O68" s="113">
        <f t="shared" si="51"/>
        <v>-15</v>
      </c>
      <c r="P68" s="110">
        <v>10</v>
      </c>
      <c r="Q68" s="112">
        <v>2</v>
      </c>
      <c r="R68" s="125">
        <f t="shared" si="32"/>
        <v>0.2</v>
      </c>
      <c r="S68" s="112">
        <f t="shared" si="52"/>
        <v>2</v>
      </c>
      <c r="T68" s="113">
        <f t="shared" si="53"/>
        <v>-4</v>
      </c>
      <c r="U68" s="110">
        <v>10</v>
      </c>
      <c r="V68" s="110">
        <v>7</v>
      </c>
      <c r="W68" s="111">
        <f t="shared" si="33"/>
        <v>0.7</v>
      </c>
      <c r="X68" s="112">
        <f t="shared" si="26"/>
        <v>10.5</v>
      </c>
      <c r="Y68" s="113">
        <f t="shared" si="27"/>
        <v>-3</v>
      </c>
      <c r="Z68" s="110">
        <v>15</v>
      </c>
      <c r="AA68" s="126">
        <v>7</v>
      </c>
      <c r="AB68" s="134">
        <f t="shared" si="34"/>
        <v>0.466666666666667</v>
      </c>
      <c r="AC68" s="126">
        <f t="shared" si="54"/>
        <v>3.5</v>
      </c>
      <c r="AD68" s="113">
        <f t="shared" si="55"/>
        <v>-2.4</v>
      </c>
      <c r="AE68" s="99">
        <v>5</v>
      </c>
      <c r="AF68" s="114">
        <v>0</v>
      </c>
      <c r="AG68" s="138">
        <f t="shared" si="35"/>
        <v>0</v>
      </c>
      <c r="AH68" s="139">
        <f t="shared" si="46"/>
        <v>0</v>
      </c>
      <c r="AI68" s="113">
        <f t="shared" si="47"/>
        <v>-1.5</v>
      </c>
      <c r="AJ68" s="33">
        <f t="shared" si="36"/>
        <v>22.5</v>
      </c>
      <c r="AK68" s="33">
        <f t="shared" si="37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186</v>
      </c>
      <c r="F69" s="99">
        <v>5</v>
      </c>
      <c r="G69" s="99">
        <v>4</v>
      </c>
      <c r="H69" s="100">
        <f t="shared" ref="H69:H100" si="56">G69/F69</f>
        <v>0.8</v>
      </c>
      <c r="I69" s="108">
        <f>G69*1.5</f>
        <v>6</v>
      </c>
      <c r="J69" s="109">
        <f>(F69-G69)*-1</f>
        <v>-1</v>
      </c>
      <c r="K69" s="110">
        <v>20</v>
      </c>
      <c r="L69" s="110">
        <v>17</v>
      </c>
      <c r="M69" s="111">
        <f t="shared" ref="M69:M100" si="57">L69/K69</f>
        <v>0.85</v>
      </c>
      <c r="N69" s="112">
        <f t="shared" si="50"/>
        <v>17</v>
      </c>
      <c r="O69" s="113">
        <f t="shared" si="51"/>
        <v>-3</v>
      </c>
      <c r="P69" s="110">
        <v>10</v>
      </c>
      <c r="Q69" s="112">
        <v>8</v>
      </c>
      <c r="R69" s="125">
        <f t="shared" ref="R69:R100" si="58">Q69/P69</f>
        <v>0.8</v>
      </c>
      <c r="S69" s="112">
        <f t="shared" si="52"/>
        <v>8</v>
      </c>
      <c r="T69" s="113">
        <f t="shared" si="53"/>
        <v>-1</v>
      </c>
      <c r="U69" s="110">
        <v>10</v>
      </c>
      <c r="V69" s="110">
        <v>5</v>
      </c>
      <c r="W69" s="111">
        <f t="shared" ref="W69:W100" si="59">V69/U69</f>
        <v>0.5</v>
      </c>
      <c r="X69" s="112">
        <f t="shared" si="26"/>
        <v>7.5</v>
      </c>
      <c r="Y69" s="113">
        <f t="shared" si="27"/>
        <v>-5</v>
      </c>
      <c r="Z69" s="110">
        <v>15</v>
      </c>
      <c r="AA69" s="126">
        <v>12</v>
      </c>
      <c r="AB69" s="134">
        <f t="shared" ref="AB69:AB100" si="60">AA69/Z69</f>
        <v>0.8</v>
      </c>
      <c r="AC69" s="126">
        <f t="shared" si="54"/>
        <v>6</v>
      </c>
      <c r="AD69" s="113">
        <f t="shared" si="55"/>
        <v>-0.9</v>
      </c>
      <c r="AE69" s="99">
        <v>5</v>
      </c>
      <c r="AF69" s="114">
        <v>2</v>
      </c>
      <c r="AG69" s="138">
        <f t="shared" ref="AG69:AG100" si="61">AF69/AE69</f>
        <v>0.4</v>
      </c>
      <c r="AH69" s="139">
        <f t="shared" si="46"/>
        <v>2</v>
      </c>
      <c r="AI69" s="113">
        <f t="shared" si="47"/>
        <v>-0.9</v>
      </c>
      <c r="AJ69" s="33">
        <f t="shared" ref="AJ69:AJ100" si="62">I69+N69+S69+X69+AC69+AH69</f>
        <v>46.5</v>
      </c>
      <c r="AK69" s="33">
        <f t="shared" ref="AK69:AK100" si="63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186</v>
      </c>
      <c r="F70" s="99">
        <v>5</v>
      </c>
      <c r="G70" s="99">
        <v>6</v>
      </c>
      <c r="H70" s="100">
        <f t="shared" si="56"/>
        <v>1.2</v>
      </c>
      <c r="I70" s="108">
        <f>G70*3</f>
        <v>18</v>
      </c>
      <c r="J70" s="114"/>
      <c r="K70" s="110">
        <v>20</v>
      </c>
      <c r="L70" s="110">
        <v>17</v>
      </c>
      <c r="M70" s="111">
        <f t="shared" si="57"/>
        <v>0.85</v>
      </c>
      <c r="N70" s="112">
        <f t="shared" si="50"/>
        <v>17</v>
      </c>
      <c r="O70" s="113">
        <f t="shared" si="51"/>
        <v>-3</v>
      </c>
      <c r="P70" s="110">
        <v>10</v>
      </c>
      <c r="Q70" s="112">
        <v>2</v>
      </c>
      <c r="R70" s="125">
        <f t="shared" si="58"/>
        <v>0.2</v>
      </c>
      <c r="S70" s="112">
        <f t="shared" si="52"/>
        <v>2</v>
      </c>
      <c r="T70" s="113">
        <f t="shared" si="53"/>
        <v>-4</v>
      </c>
      <c r="U70" s="110">
        <v>10</v>
      </c>
      <c r="V70" s="110">
        <v>6</v>
      </c>
      <c r="W70" s="111">
        <f t="shared" si="59"/>
        <v>0.6</v>
      </c>
      <c r="X70" s="112">
        <f t="shared" si="26"/>
        <v>9</v>
      </c>
      <c r="Y70" s="113">
        <f t="shared" si="27"/>
        <v>-4</v>
      </c>
      <c r="Z70" s="110">
        <v>15</v>
      </c>
      <c r="AA70" s="126">
        <v>2</v>
      </c>
      <c r="AB70" s="134">
        <f t="shared" si="60"/>
        <v>0.133333333333333</v>
      </c>
      <c r="AC70" s="126">
        <f t="shared" si="54"/>
        <v>1</v>
      </c>
      <c r="AD70" s="113">
        <f t="shared" si="55"/>
        <v>-3.9</v>
      </c>
      <c r="AE70" s="99">
        <v>5</v>
      </c>
      <c r="AF70" s="114">
        <v>0</v>
      </c>
      <c r="AG70" s="138">
        <f t="shared" si="61"/>
        <v>0</v>
      </c>
      <c r="AH70" s="139">
        <f t="shared" si="46"/>
        <v>0</v>
      </c>
      <c r="AI70" s="113">
        <f t="shared" si="47"/>
        <v>-1.5</v>
      </c>
      <c r="AJ70" s="33">
        <f t="shared" si="62"/>
        <v>47</v>
      </c>
      <c r="AK70" s="33">
        <f t="shared" si="63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186</v>
      </c>
      <c r="F71" s="99">
        <v>5</v>
      </c>
      <c r="G71" s="99">
        <v>2</v>
      </c>
      <c r="H71" s="100">
        <f t="shared" si="56"/>
        <v>0.4</v>
      </c>
      <c r="I71" s="108">
        <f>G71*1.5</f>
        <v>3</v>
      </c>
      <c r="J71" s="109">
        <f>(F71-G71)*-1</f>
        <v>-3</v>
      </c>
      <c r="K71" s="110">
        <v>20</v>
      </c>
      <c r="L71" s="110">
        <v>11</v>
      </c>
      <c r="M71" s="111">
        <f t="shared" si="57"/>
        <v>0.55</v>
      </c>
      <c r="N71" s="112">
        <f t="shared" si="50"/>
        <v>11</v>
      </c>
      <c r="O71" s="113">
        <f t="shared" si="51"/>
        <v>-9</v>
      </c>
      <c r="P71" s="110">
        <v>10</v>
      </c>
      <c r="Q71" s="112">
        <v>8</v>
      </c>
      <c r="R71" s="125">
        <f t="shared" si="58"/>
        <v>0.8</v>
      </c>
      <c r="S71" s="112">
        <f t="shared" si="52"/>
        <v>8</v>
      </c>
      <c r="T71" s="113">
        <f t="shared" si="53"/>
        <v>-1</v>
      </c>
      <c r="U71" s="110">
        <v>10</v>
      </c>
      <c r="V71" s="110">
        <v>11</v>
      </c>
      <c r="W71" s="111">
        <f t="shared" si="59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60"/>
        <v>1.06666666666667</v>
      </c>
      <c r="AC71" s="126">
        <f>AA71*1</f>
        <v>16</v>
      </c>
      <c r="AD71" s="139"/>
      <c r="AE71" s="99">
        <v>5</v>
      </c>
      <c r="AF71" s="114">
        <v>2</v>
      </c>
      <c r="AG71" s="138">
        <f t="shared" si="61"/>
        <v>0.4</v>
      </c>
      <c r="AH71" s="139">
        <f t="shared" si="46"/>
        <v>2</v>
      </c>
      <c r="AI71" s="113">
        <f t="shared" si="47"/>
        <v>-0.9</v>
      </c>
      <c r="AJ71" s="33">
        <f t="shared" si="62"/>
        <v>67.5</v>
      </c>
      <c r="AK71" s="33">
        <f t="shared" si="63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186</v>
      </c>
      <c r="F72" s="99">
        <v>5</v>
      </c>
      <c r="G72" s="99">
        <v>5</v>
      </c>
      <c r="H72" s="100">
        <f t="shared" si="56"/>
        <v>1</v>
      </c>
      <c r="I72" s="108">
        <f>G72*3</f>
        <v>15</v>
      </c>
      <c r="J72" s="114"/>
      <c r="K72" s="110">
        <v>20</v>
      </c>
      <c r="L72" s="110">
        <v>2</v>
      </c>
      <c r="M72" s="111">
        <f t="shared" si="57"/>
        <v>0.1</v>
      </c>
      <c r="N72" s="112">
        <f t="shared" si="50"/>
        <v>2</v>
      </c>
      <c r="O72" s="113">
        <f t="shared" si="51"/>
        <v>-18</v>
      </c>
      <c r="P72" s="110">
        <v>10</v>
      </c>
      <c r="Q72" s="112">
        <v>6</v>
      </c>
      <c r="R72" s="125">
        <f t="shared" si="58"/>
        <v>0.6</v>
      </c>
      <c r="S72" s="112">
        <f t="shared" si="52"/>
        <v>6</v>
      </c>
      <c r="T72" s="113">
        <f t="shared" si="53"/>
        <v>-2</v>
      </c>
      <c r="U72" s="110">
        <v>10</v>
      </c>
      <c r="V72" s="110">
        <v>6</v>
      </c>
      <c r="W72" s="111">
        <f t="shared" si="59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60"/>
        <v>1</v>
      </c>
      <c r="AC72" s="126">
        <f>AA72*1</f>
        <v>15</v>
      </c>
      <c r="AD72" s="139"/>
      <c r="AE72" s="99">
        <v>5</v>
      </c>
      <c r="AF72" s="114">
        <v>5</v>
      </c>
      <c r="AG72" s="138">
        <f t="shared" si="61"/>
        <v>1</v>
      </c>
      <c r="AH72" s="126">
        <f>AF72*2</f>
        <v>10</v>
      </c>
      <c r="AI72" s="140"/>
      <c r="AJ72" s="33">
        <f t="shared" si="62"/>
        <v>57</v>
      </c>
      <c r="AK72" s="33">
        <f t="shared" si="63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186</v>
      </c>
      <c r="F73" s="99">
        <v>5</v>
      </c>
      <c r="G73" s="99">
        <v>3</v>
      </c>
      <c r="H73" s="100">
        <f t="shared" si="56"/>
        <v>0.6</v>
      </c>
      <c r="I73" s="108">
        <f>G73*1.5</f>
        <v>4.5</v>
      </c>
      <c r="J73" s="109">
        <f>(F73-G73)*-1</f>
        <v>-2</v>
      </c>
      <c r="K73" s="110">
        <v>20</v>
      </c>
      <c r="L73" s="110">
        <v>7</v>
      </c>
      <c r="M73" s="111">
        <f t="shared" si="57"/>
        <v>0.35</v>
      </c>
      <c r="N73" s="112">
        <f t="shared" si="50"/>
        <v>7</v>
      </c>
      <c r="O73" s="113">
        <f t="shared" si="51"/>
        <v>-13</v>
      </c>
      <c r="P73" s="110">
        <v>10</v>
      </c>
      <c r="Q73" s="112">
        <v>7</v>
      </c>
      <c r="R73" s="125">
        <f t="shared" si="58"/>
        <v>0.7</v>
      </c>
      <c r="S73" s="112">
        <f t="shared" si="52"/>
        <v>7</v>
      </c>
      <c r="T73" s="113">
        <f t="shared" si="53"/>
        <v>-1.5</v>
      </c>
      <c r="U73" s="110">
        <v>10</v>
      </c>
      <c r="V73" s="110">
        <v>3</v>
      </c>
      <c r="W73" s="111">
        <f t="shared" si="59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60"/>
        <v>0.8</v>
      </c>
      <c r="AC73" s="126">
        <f>AA73*0.5</f>
        <v>6</v>
      </c>
      <c r="AD73" s="113">
        <f>(Z73-AA73)*-0.3</f>
        <v>-0.9</v>
      </c>
      <c r="AE73" s="99">
        <v>5</v>
      </c>
      <c r="AF73" s="114">
        <v>1</v>
      </c>
      <c r="AG73" s="138">
        <f t="shared" si="61"/>
        <v>0.2</v>
      </c>
      <c r="AH73" s="139">
        <f t="shared" ref="AH73:AH87" si="64">AF73*1</f>
        <v>1</v>
      </c>
      <c r="AI73" s="113">
        <f t="shared" ref="AI73:AI87" si="65">(AE73-AF73)*-0.3</f>
        <v>-1.2</v>
      </c>
      <c r="AJ73" s="33">
        <f t="shared" si="62"/>
        <v>30</v>
      </c>
      <c r="AK73" s="33">
        <f t="shared" si="63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186</v>
      </c>
      <c r="F74" s="99">
        <v>5</v>
      </c>
      <c r="G74" s="99">
        <v>0</v>
      </c>
      <c r="H74" s="100">
        <f t="shared" si="56"/>
        <v>0</v>
      </c>
      <c r="I74" s="108">
        <f>G74*1.5</f>
        <v>0</v>
      </c>
      <c r="J74" s="109">
        <f>(F74-G74)*-1</f>
        <v>-5</v>
      </c>
      <c r="K74" s="110">
        <v>20</v>
      </c>
      <c r="L74" s="110">
        <v>6</v>
      </c>
      <c r="M74" s="111">
        <f t="shared" si="57"/>
        <v>0.3</v>
      </c>
      <c r="N74" s="112">
        <f t="shared" si="50"/>
        <v>6</v>
      </c>
      <c r="O74" s="113">
        <f t="shared" si="51"/>
        <v>-14</v>
      </c>
      <c r="P74" s="110">
        <v>10</v>
      </c>
      <c r="Q74" s="112">
        <v>1</v>
      </c>
      <c r="R74" s="125">
        <f t="shared" si="58"/>
        <v>0.1</v>
      </c>
      <c r="S74" s="112">
        <f t="shared" si="52"/>
        <v>1</v>
      </c>
      <c r="T74" s="113">
        <f t="shared" si="53"/>
        <v>-4.5</v>
      </c>
      <c r="U74" s="110">
        <v>10</v>
      </c>
      <c r="V74" s="110">
        <v>1</v>
      </c>
      <c r="W74" s="111">
        <f t="shared" si="59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60"/>
        <v>0</v>
      </c>
      <c r="AC74" s="126">
        <f>AA74*0.5</f>
        <v>0</v>
      </c>
      <c r="AD74" s="113">
        <f>(Z74-AA74)*-0.3</f>
        <v>-4.5</v>
      </c>
      <c r="AE74" s="99">
        <v>5</v>
      </c>
      <c r="AF74" s="114">
        <v>0</v>
      </c>
      <c r="AG74" s="138">
        <f t="shared" si="61"/>
        <v>0</v>
      </c>
      <c r="AH74" s="139">
        <f t="shared" si="64"/>
        <v>0</v>
      </c>
      <c r="AI74" s="113">
        <f t="shared" si="65"/>
        <v>-1.5</v>
      </c>
      <c r="AJ74" s="33">
        <f t="shared" si="62"/>
        <v>8.5</v>
      </c>
      <c r="AK74" s="33">
        <f t="shared" si="63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186</v>
      </c>
      <c r="F75" s="99">
        <v>5</v>
      </c>
      <c r="G75" s="99">
        <v>6</v>
      </c>
      <c r="H75" s="100">
        <f t="shared" si="56"/>
        <v>1.2</v>
      </c>
      <c r="I75" s="108">
        <f>G75*3</f>
        <v>18</v>
      </c>
      <c r="J75" s="114"/>
      <c r="K75" s="110">
        <v>20</v>
      </c>
      <c r="L75" s="110">
        <v>5</v>
      </c>
      <c r="M75" s="111">
        <f t="shared" si="57"/>
        <v>0.25</v>
      </c>
      <c r="N75" s="112">
        <f t="shared" si="50"/>
        <v>5</v>
      </c>
      <c r="O75" s="113">
        <f t="shared" si="51"/>
        <v>-15</v>
      </c>
      <c r="P75" s="110">
        <v>10</v>
      </c>
      <c r="Q75" s="112">
        <v>7</v>
      </c>
      <c r="R75" s="125">
        <f t="shared" si="58"/>
        <v>0.7</v>
      </c>
      <c r="S75" s="112">
        <f t="shared" si="52"/>
        <v>7</v>
      </c>
      <c r="T75" s="113">
        <f t="shared" si="53"/>
        <v>-1.5</v>
      </c>
      <c r="U75" s="110">
        <v>10</v>
      </c>
      <c r="V75" s="110">
        <v>10</v>
      </c>
      <c r="W75" s="111">
        <f t="shared" si="59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60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14">
        <v>0</v>
      </c>
      <c r="AG75" s="138">
        <f t="shared" si="61"/>
        <v>0</v>
      </c>
      <c r="AH75" s="139">
        <f t="shared" si="64"/>
        <v>0</v>
      </c>
      <c r="AI75" s="113">
        <f t="shared" si="65"/>
        <v>-1.5</v>
      </c>
      <c r="AJ75" s="33">
        <f t="shared" si="62"/>
        <v>58.5</v>
      </c>
      <c r="AK75" s="33">
        <f t="shared" si="63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186</v>
      </c>
      <c r="F76" s="99">
        <v>5</v>
      </c>
      <c r="G76" s="99">
        <v>4</v>
      </c>
      <c r="H76" s="100">
        <f t="shared" si="56"/>
        <v>0.8</v>
      </c>
      <c r="I76" s="108">
        <f>G76*1.5</f>
        <v>6</v>
      </c>
      <c r="J76" s="109">
        <f>(F76-G76)*-1</f>
        <v>-1</v>
      </c>
      <c r="K76" s="110">
        <v>20</v>
      </c>
      <c r="L76" s="110">
        <v>15</v>
      </c>
      <c r="M76" s="111">
        <f t="shared" si="57"/>
        <v>0.75</v>
      </c>
      <c r="N76" s="112">
        <f t="shared" si="50"/>
        <v>15</v>
      </c>
      <c r="O76" s="113">
        <f t="shared" si="51"/>
        <v>-5</v>
      </c>
      <c r="P76" s="110">
        <v>10</v>
      </c>
      <c r="Q76" s="112">
        <v>11</v>
      </c>
      <c r="R76" s="125">
        <f t="shared" si="58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9"/>
        <v>0.5</v>
      </c>
      <c r="X76" s="112">
        <f t="shared" ref="X76:X107" si="66">V76*1.5</f>
        <v>7.5</v>
      </c>
      <c r="Y76" s="113">
        <f t="shared" ref="Y76:Y107" si="67">(U76-V76)*-1</f>
        <v>-5</v>
      </c>
      <c r="Z76" s="110">
        <v>15</v>
      </c>
      <c r="AA76" s="126">
        <v>20</v>
      </c>
      <c r="AB76" s="134">
        <f t="shared" si="60"/>
        <v>1.33333333333333</v>
      </c>
      <c r="AC76" s="126">
        <f>AA76*1</f>
        <v>20</v>
      </c>
      <c r="AD76" s="139"/>
      <c r="AE76" s="99">
        <v>5</v>
      </c>
      <c r="AF76" s="114">
        <v>4</v>
      </c>
      <c r="AG76" s="138">
        <f t="shared" si="61"/>
        <v>0.8</v>
      </c>
      <c r="AH76" s="139">
        <f t="shared" si="64"/>
        <v>4</v>
      </c>
      <c r="AI76" s="113">
        <f t="shared" si="65"/>
        <v>-0.3</v>
      </c>
      <c r="AJ76" s="33">
        <f t="shared" si="62"/>
        <v>74.5</v>
      </c>
      <c r="AK76" s="33">
        <f t="shared" si="63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186</v>
      </c>
      <c r="F77" s="99">
        <v>5</v>
      </c>
      <c r="G77" s="99">
        <v>8</v>
      </c>
      <c r="H77" s="100">
        <f t="shared" si="56"/>
        <v>1.6</v>
      </c>
      <c r="I77" s="108">
        <f>G77*3</f>
        <v>24</v>
      </c>
      <c r="J77" s="114"/>
      <c r="K77" s="110">
        <v>20</v>
      </c>
      <c r="L77" s="110">
        <v>5</v>
      </c>
      <c r="M77" s="111">
        <f t="shared" si="57"/>
        <v>0.25</v>
      </c>
      <c r="N77" s="112">
        <f t="shared" si="50"/>
        <v>5</v>
      </c>
      <c r="O77" s="113">
        <f t="shared" si="51"/>
        <v>-15</v>
      </c>
      <c r="P77" s="110">
        <v>10</v>
      </c>
      <c r="Q77" s="112">
        <v>8</v>
      </c>
      <c r="R77" s="125">
        <f t="shared" si="58"/>
        <v>0.8</v>
      </c>
      <c r="S77" s="112">
        <f t="shared" ref="S77:S90" si="68">Q77*1</f>
        <v>8</v>
      </c>
      <c r="T77" s="113">
        <f t="shared" ref="T77:T90" si="69">(P77-Q77)*-0.5</f>
        <v>-1</v>
      </c>
      <c r="U77" s="110">
        <v>10</v>
      </c>
      <c r="V77" s="110">
        <v>3</v>
      </c>
      <c r="W77" s="111">
        <f t="shared" si="59"/>
        <v>0.3</v>
      </c>
      <c r="X77" s="112">
        <f t="shared" si="66"/>
        <v>4.5</v>
      </c>
      <c r="Y77" s="113">
        <f t="shared" si="67"/>
        <v>-7</v>
      </c>
      <c r="Z77" s="110">
        <v>15</v>
      </c>
      <c r="AA77" s="126">
        <v>14</v>
      </c>
      <c r="AB77" s="134">
        <f t="shared" si="60"/>
        <v>0.933333333333333</v>
      </c>
      <c r="AC77" s="126">
        <f t="shared" ref="AC77:AC91" si="70">AA77*0.5</f>
        <v>7</v>
      </c>
      <c r="AD77" s="113">
        <f t="shared" ref="AD77:AD91" si="71">(Z77-AA77)*-0.3</f>
        <v>-0.3</v>
      </c>
      <c r="AE77" s="99">
        <v>5</v>
      </c>
      <c r="AF77" s="114">
        <v>1</v>
      </c>
      <c r="AG77" s="138">
        <f t="shared" si="61"/>
        <v>0.2</v>
      </c>
      <c r="AH77" s="139">
        <f t="shared" si="64"/>
        <v>1</v>
      </c>
      <c r="AI77" s="113">
        <f t="shared" si="65"/>
        <v>-1.2</v>
      </c>
      <c r="AJ77" s="33">
        <f t="shared" si="62"/>
        <v>49.5</v>
      </c>
      <c r="AK77" s="33">
        <f t="shared" si="63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186</v>
      </c>
      <c r="F78" s="99">
        <v>5</v>
      </c>
      <c r="G78" s="99">
        <v>2</v>
      </c>
      <c r="H78" s="100">
        <f t="shared" si="56"/>
        <v>0.4</v>
      </c>
      <c r="I78" s="108">
        <f>G78*1.5</f>
        <v>3</v>
      </c>
      <c r="J78" s="109">
        <f>(F78-G78)*-1</f>
        <v>-3</v>
      </c>
      <c r="K78" s="110">
        <v>20</v>
      </c>
      <c r="L78" s="110">
        <v>20</v>
      </c>
      <c r="M78" s="111">
        <f t="shared" si="57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8"/>
        <v>0.5</v>
      </c>
      <c r="S78" s="112">
        <f t="shared" si="68"/>
        <v>5</v>
      </c>
      <c r="T78" s="113">
        <f t="shared" si="69"/>
        <v>-2.5</v>
      </c>
      <c r="U78" s="110">
        <v>10</v>
      </c>
      <c r="V78" s="110">
        <v>2</v>
      </c>
      <c r="W78" s="111">
        <f t="shared" si="59"/>
        <v>0.2</v>
      </c>
      <c r="X78" s="112">
        <f t="shared" si="66"/>
        <v>3</v>
      </c>
      <c r="Y78" s="113">
        <f t="shared" si="67"/>
        <v>-8</v>
      </c>
      <c r="Z78" s="110">
        <v>15</v>
      </c>
      <c r="AA78" s="126">
        <v>9</v>
      </c>
      <c r="AB78" s="134">
        <f t="shared" si="60"/>
        <v>0.6</v>
      </c>
      <c r="AC78" s="126">
        <f t="shared" si="70"/>
        <v>4.5</v>
      </c>
      <c r="AD78" s="113">
        <f t="shared" si="71"/>
        <v>-1.8</v>
      </c>
      <c r="AE78" s="99">
        <v>5</v>
      </c>
      <c r="AF78" s="114">
        <v>0</v>
      </c>
      <c r="AG78" s="138">
        <f t="shared" si="61"/>
        <v>0</v>
      </c>
      <c r="AH78" s="139">
        <f t="shared" si="64"/>
        <v>0</v>
      </c>
      <c r="AI78" s="113">
        <f t="shared" si="65"/>
        <v>-1.5</v>
      </c>
      <c r="AJ78" s="33">
        <f t="shared" si="62"/>
        <v>65.5</v>
      </c>
      <c r="AK78" s="33">
        <f t="shared" si="63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186</v>
      </c>
      <c r="F79" s="99">
        <v>5</v>
      </c>
      <c r="G79" s="99">
        <v>3</v>
      </c>
      <c r="H79" s="100">
        <f t="shared" si="56"/>
        <v>0.6</v>
      </c>
      <c r="I79" s="108">
        <f>G79*1.5</f>
        <v>4.5</v>
      </c>
      <c r="J79" s="109">
        <f>(F79-G79)*-1</f>
        <v>-2</v>
      </c>
      <c r="K79" s="110">
        <v>20</v>
      </c>
      <c r="L79" s="110">
        <v>10</v>
      </c>
      <c r="M79" s="111">
        <f t="shared" si="57"/>
        <v>0.5</v>
      </c>
      <c r="N79" s="112">
        <f t="shared" ref="N79:N91" si="72">L79*1</f>
        <v>10</v>
      </c>
      <c r="O79" s="113">
        <f t="shared" ref="O79:O91" si="73">(K79-L79)*-1</f>
        <v>-10</v>
      </c>
      <c r="P79" s="110">
        <v>10</v>
      </c>
      <c r="Q79" s="112">
        <v>2</v>
      </c>
      <c r="R79" s="125">
        <f t="shared" si="58"/>
        <v>0.2</v>
      </c>
      <c r="S79" s="112">
        <f t="shared" si="68"/>
        <v>2</v>
      </c>
      <c r="T79" s="113">
        <f t="shared" si="69"/>
        <v>-4</v>
      </c>
      <c r="U79" s="110">
        <v>10</v>
      </c>
      <c r="V79" s="110">
        <v>1</v>
      </c>
      <c r="W79" s="111">
        <f t="shared" si="59"/>
        <v>0.1</v>
      </c>
      <c r="X79" s="112">
        <f t="shared" si="66"/>
        <v>1.5</v>
      </c>
      <c r="Y79" s="113">
        <f t="shared" si="67"/>
        <v>-9</v>
      </c>
      <c r="Z79" s="110">
        <v>15</v>
      </c>
      <c r="AA79" s="126">
        <v>6</v>
      </c>
      <c r="AB79" s="134">
        <f t="shared" si="60"/>
        <v>0.4</v>
      </c>
      <c r="AC79" s="126">
        <f t="shared" si="70"/>
        <v>3</v>
      </c>
      <c r="AD79" s="113">
        <f t="shared" si="71"/>
        <v>-2.7</v>
      </c>
      <c r="AE79" s="99">
        <v>5</v>
      </c>
      <c r="AF79" s="114">
        <v>2</v>
      </c>
      <c r="AG79" s="138">
        <f t="shared" si="61"/>
        <v>0.4</v>
      </c>
      <c r="AH79" s="139">
        <f t="shared" si="64"/>
        <v>2</v>
      </c>
      <c r="AI79" s="113">
        <f t="shared" si="65"/>
        <v>-0.9</v>
      </c>
      <c r="AJ79" s="33">
        <f t="shared" si="62"/>
        <v>23</v>
      </c>
      <c r="AK79" s="33">
        <f t="shared" si="63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186</v>
      </c>
      <c r="F80" s="99">
        <v>5</v>
      </c>
      <c r="G80" s="99">
        <v>4</v>
      </c>
      <c r="H80" s="100">
        <f t="shared" si="56"/>
        <v>0.8</v>
      </c>
      <c r="I80" s="108">
        <f>G80*1.5</f>
        <v>6</v>
      </c>
      <c r="J80" s="109">
        <f>(F80-G80)*-1</f>
        <v>-1</v>
      </c>
      <c r="K80" s="110">
        <v>20</v>
      </c>
      <c r="L80" s="110">
        <v>7</v>
      </c>
      <c r="M80" s="111">
        <f t="shared" si="57"/>
        <v>0.35</v>
      </c>
      <c r="N80" s="112">
        <f t="shared" si="72"/>
        <v>7</v>
      </c>
      <c r="O80" s="113">
        <f t="shared" si="73"/>
        <v>-13</v>
      </c>
      <c r="P80" s="110">
        <v>10</v>
      </c>
      <c r="Q80" s="112">
        <v>9</v>
      </c>
      <c r="R80" s="125">
        <f t="shared" si="58"/>
        <v>0.9</v>
      </c>
      <c r="S80" s="112">
        <f t="shared" si="68"/>
        <v>9</v>
      </c>
      <c r="T80" s="113">
        <f t="shared" si="69"/>
        <v>-0.5</v>
      </c>
      <c r="U80" s="110">
        <v>10</v>
      </c>
      <c r="V80" s="110">
        <v>6</v>
      </c>
      <c r="W80" s="111">
        <f t="shared" si="59"/>
        <v>0.6</v>
      </c>
      <c r="X80" s="112">
        <f t="shared" si="66"/>
        <v>9</v>
      </c>
      <c r="Y80" s="113">
        <f t="shared" si="67"/>
        <v>-4</v>
      </c>
      <c r="Z80" s="110">
        <v>15</v>
      </c>
      <c r="AA80" s="126">
        <v>6</v>
      </c>
      <c r="AB80" s="134">
        <f t="shared" si="60"/>
        <v>0.4</v>
      </c>
      <c r="AC80" s="126">
        <f t="shared" si="70"/>
        <v>3</v>
      </c>
      <c r="AD80" s="113">
        <f t="shared" si="71"/>
        <v>-2.7</v>
      </c>
      <c r="AE80" s="99">
        <v>5</v>
      </c>
      <c r="AF80" s="114">
        <v>2</v>
      </c>
      <c r="AG80" s="138">
        <f t="shared" si="61"/>
        <v>0.4</v>
      </c>
      <c r="AH80" s="139">
        <f t="shared" si="64"/>
        <v>2</v>
      </c>
      <c r="AI80" s="113">
        <f t="shared" si="65"/>
        <v>-0.9</v>
      </c>
      <c r="AJ80" s="33">
        <f t="shared" si="62"/>
        <v>36</v>
      </c>
      <c r="AK80" s="33">
        <f t="shared" si="63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186</v>
      </c>
      <c r="F81" s="99">
        <v>5</v>
      </c>
      <c r="G81" s="99">
        <v>5</v>
      </c>
      <c r="H81" s="100">
        <f t="shared" si="56"/>
        <v>1</v>
      </c>
      <c r="I81" s="108">
        <f>G81*3</f>
        <v>15</v>
      </c>
      <c r="J81" s="114"/>
      <c r="K81" s="110">
        <v>20</v>
      </c>
      <c r="L81" s="110">
        <v>8</v>
      </c>
      <c r="M81" s="111">
        <f t="shared" si="57"/>
        <v>0.4</v>
      </c>
      <c r="N81" s="112">
        <f t="shared" si="72"/>
        <v>8</v>
      </c>
      <c r="O81" s="113">
        <f t="shared" si="73"/>
        <v>-12</v>
      </c>
      <c r="P81" s="110">
        <v>10</v>
      </c>
      <c r="Q81" s="112">
        <v>5</v>
      </c>
      <c r="R81" s="125">
        <f t="shared" si="58"/>
        <v>0.5</v>
      </c>
      <c r="S81" s="112">
        <f t="shared" si="68"/>
        <v>5</v>
      </c>
      <c r="T81" s="113">
        <f t="shared" si="69"/>
        <v>-2.5</v>
      </c>
      <c r="U81" s="110">
        <v>10</v>
      </c>
      <c r="V81" s="110">
        <v>0</v>
      </c>
      <c r="W81" s="111">
        <f t="shared" si="59"/>
        <v>0</v>
      </c>
      <c r="X81" s="112">
        <f t="shared" si="66"/>
        <v>0</v>
      </c>
      <c r="Y81" s="113">
        <f t="shared" si="67"/>
        <v>-10</v>
      </c>
      <c r="Z81" s="110">
        <v>15</v>
      </c>
      <c r="AA81" s="126">
        <v>3</v>
      </c>
      <c r="AB81" s="134">
        <f t="shared" si="60"/>
        <v>0.2</v>
      </c>
      <c r="AC81" s="126">
        <f t="shared" si="70"/>
        <v>1.5</v>
      </c>
      <c r="AD81" s="113">
        <f t="shared" si="71"/>
        <v>-3.6</v>
      </c>
      <c r="AE81" s="99">
        <v>5</v>
      </c>
      <c r="AF81" s="114">
        <v>0</v>
      </c>
      <c r="AG81" s="138">
        <f t="shared" si="61"/>
        <v>0</v>
      </c>
      <c r="AH81" s="139">
        <f t="shared" si="64"/>
        <v>0</v>
      </c>
      <c r="AI81" s="113">
        <f t="shared" si="65"/>
        <v>-1.5</v>
      </c>
      <c r="AJ81" s="33">
        <f t="shared" si="62"/>
        <v>29.5</v>
      </c>
      <c r="AK81" s="33">
        <f t="shared" si="63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186</v>
      </c>
      <c r="F82" s="99">
        <v>5</v>
      </c>
      <c r="G82" s="99">
        <v>2</v>
      </c>
      <c r="H82" s="100">
        <f t="shared" si="56"/>
        <v>0.4</v>
      </c>
      <c r="I82" s="108">
        <f>G82*1.5</f>
        <v>3</v>
      </c>
      <c r="J82" s="109">
        <f>(F82-G82)*-1</f>
        <v>-3</v>
      </c>
      <c r="K82" s="110">
        <v>20</v>
      </c>
      <c r="L82" s="110">
        <v>6</v>
      </c>
      <c r="M82" s="111">
        <f t="shared" si="57"/>
        <v>0.3</v>
      </c>
      <c r="N82" s="112">
        <f t="shared" si="72"/>
        <v>6</v>
      </c>
      <c r="O82" s="113">
        <f t="shared" si="73"/>
        <v>-14</v>
      </c>
      <c r="P82" s="110">
        <v>10</v>
      </c>
      <c r="Q82" s="112">
        <v>1</v>
      </c>
      <c r="R82" s="125">
        <f t="shared" si="58"/>
        <v>0.1</v>
      </c>
      <c r="S82" s="112">
        <f t="shared" si="68"/>
        <v>1</v>
      </c>
      <c r="T82" s="113">
        <f t="shared" si="69"/>
        <v>-4.5</v>
      </c>
      <c r="U82" s="110">
        <v>10</v>
      </c>
      <c r="V82" s="110">
        <v>1</v>
      </c>
      <c r="W82" s="111">
        <f t="shared" si="59"/>
        <v>0.1</v>
      </c>
      <c r="X82" s="112">
        <f t="shared" si="66"/>
        <v>1.5</v>
      </c>
      <c r="Y82" s="113">
        <f t="shared" si="67"/>
        <v>-9</v>
      </c>
      <c r="Z82" s="110">
        <v>15</v>
      </c>
      <c r="AA82" s="126">
        <v>7</v>
      </c>
      <c r="AB82" s="134">
        <f t="shared" si="60"/>
        <v>0.466666666666667</v>
      </c>
      <c r="AC82" s="126">
        <f t="shared" si="70"/>
        <v>3.5</v>
      </c>
      <c r="AD82" s="113">
        <f t="shared" si="71"/>
        <v>-2.4</v>
      </c>
      <c r="AE82" s="99">
        <v>5</v>
      </c>
      <c r="AF82" s="114">
        <v>1</v>
      </c>
      <c r="AG82" s="138">
        <f t="shared" si="61"/>
        <v>0.2</v>
      </c>
      <c r="AH82" s="139">
        <f t="shared" si="64"/>
        <v>1</v>
      </c>
      <c r="AI82" s="113">
        <f t="shared" si="65"/>
        <v>-1.2</v>
      </c>
      <c r="AJ82" s="33">
        <f t="shared" si="62"/>
        <v>16</v>
      </c>
      <c r="AK82" s="33">
        <f t="shared" si="63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186</v>
      </c>
      <c r="F83" s="99">
        <v>5</v>
      </c>
      <c r="G83" s="99">
        <v>5</v>
      </c>
      <c r="H83" s="100">
        <f t="shared" si="56"/>
        <v>1</v>
      </c>
      <c r="I83" s="108">
        <f>G83*3</f>
        <v>15</v>
      </c>
      <c r="J83" s="114"/>
      <c r="K83" s="110">
        <v>20</v>
      </c>
      <c r="L83" s="110">
        <v>4</v>
      </c>
      <c r="M83" s="111">
        <f t="shared" si="57"/>
        <v>0.2</v>
      </c>
      <c r="N83" s="112">
        <f t="shared" si="72"/>
        <v>4</v>
      </c>
      <c r="O83" s="113">
        <f t="shared" si="73"/>
        <v>-16</v>
      </c>
      <c r="P83" s="110">
        <v>10</v>
      </c>
      <c r="Q83" s="112">
        <v>8</v>
      </c>
      <c r="R83" s="125">
        <f t="shared" si="58"/>
        <v>0.8</v>
      </c>
      <c r="S83" s="112">
        <f t="shared" si="68"/>
        <v>8</v>
      </c>
      <c r="T83" s="113">
        <f t="shared" si="69"/>
        <v>-1</v>
      </c>
      <c r="U83" s="110">
        <v>10</v>
      </c>
      <c r="V83" s="110">
        <v>6</v>
      </c>
      <c r="W83" s="111">
        <f t="shared" si="59"/>
        <v>0.6</v>
      </c>
      <c r="X83" s="112">
        <f t="shared" si="66"/>
        <v>9</v>
      </c>
      <c r="Y83" s="113">
        <f t="shared" si="67"/>
        <v>-4</v>
      </c>
      <c r="Z83" s="110">
        <v>15</v>
      </c>
      <c r="AA83" s="126">
        <v>3</v>
      </c>
      <c r="AB83" s="134">
        <f t="shared" si="60"/>
        <v>0.2</v>
      </c>
      <c r="AC83" s="126">
        <f t="shared" si="70"/>
        <v>1.5</v>
      </c>
      <c r="AD83" s="113">
        <f t="shared" si="71"/>
        <v>-3.6</v>
      </c>
      <c r="AE83" s="99">
        <v>5</v>
      </c>
      <c r="AF83" s="114">
        <v>1</v>
      </c>
      <c r="AG83" s="138">
        <f t="shared" si="61"/>
        <v>0.2</v>
      </c>
      <c r="AH83" s="139">
        <f t="shared" si="64"/>
        <v>1</v>
      </c>
      <c r="AI83" s="113">
        <f t="shared" si="65"/>
        <v>-1.2</v>
      </c>
      <c r="AJ83" s="33">
        <f t="shared" si="62"/>
        <v>38.5</v>
      </c>
      <c r="AK83" s="33">
        <f t="shared" si="63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186</v>
      </c>
      <c r="F84" s="99">
        <v>5</v>
      </c>
      <c r="G84" s="99">
        <v>11</v>
      </c>
      <c r="H84" s="100">
        <f t="shared" si="56"/>
        <v>2.2</v>
      </c>
      <c r="I84" s="108">
        <f>G84*3</f>
        <v>33</v>
      </c>
      <c r="J84" s="114"/>
      <c r="K84" s="110">
        <v>20</v>
      </c>
      <c r="L84" s="110">
        <v>9</v>
      </c>
      <c r="M84" s="111">
        <f t="shared" si="57"/>
        <v>0.45</v>
      </c>
      <c r="N84" s="112">
        <f t="shared" si="72"/>
        <v>9</v>
      </c>
      <c r="O84" s="113">
        <f t="shared" si="73"/>
        <v>-11</v>
      </c>
      <c r="P84" s="110">
        <v>10</v>
      </c>
      <c r="Q84" s="112">
        <v>0</v>
      </c>
      <c r="R84" s="125">
        <f t="shared" si="58"/>
        <v>0</v>
      </c>
      <c r="S84" s="112">
        <f t="shared" si="68"/>
        <v>0</v>
      </c>
      <c r="T84" s="113">
        <f t="shared" si="69"/>
        <v>-5</v>
      </c>
      <c r="U84" s="110">
        <v>10</v>
      </c>
      <c r="V84" s="110">
        <v>4</v>
      </c>
      <c r="W84" s="111">
        <f t="shared" si="59"/>
        <v>0.4</v>
      </c>
      <c r="X84" s="112">
        <f t="shared" si="66"/>
        <v>6</v>
      </c>
      <c r="Y84" s="113">
        <f t="shared" si="67"/>
        <v>-6</v>
      </c>
      <c r="Z84" s="110">
        <v>15</v>
      </c>
      <c r="AA84" s="126">
        <v>4</v>
      </c>
      <c r="AB84" s="134">
        <f t="shared" si="60"/>
        <v>0.266666666666667</v>
      </c>
      <c r="AC84" s="126">
        <f t="shared" si="70"/>
        <v>2</v>
      </c>
      <c r="AD84" s="113">
        <f t="shared" si="71"/>
        <v>-3.3</v>
      </c>
      <c r="AE84" s="99">
        <v>5</v>
      </c>
      <c r="AF84" s="114">
        <v>0</v>
      </c>
      <c r="AG84" s="138">
        <f t="shared" si="61"/>
        <v>0</v>
      </c>
      <c r="AH84" s="139">
        <f t="shared" si="64"/>
        <v>0</v>
      </c>
      <c r="AI84" s="113">
        <f t="shared" si="65"/>
        <v>-1.5</v>
      </c>
      <c r="AJ84" s="33">
        <f t="shared" si="62"/>
        <v>50</v>
      </c>
      <c r="AK84" s="33">
        <f t="shared" si="63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186</v>
      </c>
      <c r="F85" s="99">
        <v>5</v>
      </c>
      <c r="G85" s="99">
        <v>5</v>
      </c>
      <c r="H85" s="100">
        <f t="shared" si="56"/>
        <v>1</v>
      </c>
      <c r="I85" s="108">
        <f>G85*3</f>
        <v>15</v>
      </c>
      <c r="J85" s="114"/>
      <c r="K85" s="110">
        <v>20</v>
      </c>
      <c r="L85" s="110">
        <v>11</v>
      </c>
      <c r="M85" s="111">
        <f t="shared" si="57"/>
        <v>0.55</v>
      </c>
      <c r="N85" s="112">
        <f t="shared" si="72"/>
        <v>11</v>
      </c>
      <c r="O85" s="113">
        <f t="shared" si="73"/>
        <v>-9</v>
      </c>
      <c r="P85" s="110">
        <v>10</v>
      </c>
      <c r="Q85" s="112">
        <v>7</v>
      </c>
      <c r="R85" s="125">
        <f t="shared" si="58"/>
        <v>0.7</v>
      </c>
      <c r="S85" s="112">
        <f t="shared" si="68"/>
        <v>7</v>
      </c>
      <c r="T85" s="113">
        <f t="shared" si="69"/>
        <v>-1.5</v>
      </c>
      <c r="U85" s="110">
        <v>10</v>
      </c>
      <c r="V85" s="110">
        <v>0</v>
      </c>
      <c r="W85" s="111">
        <f t="shared" si="59"/>
        <v>0</v>
      </c>
      <c r="X85" s="112">
        <f t="shared" si="66"/>
        <v>0</v>
      </c>
      <c r="Y85" s="113">
        <f t="shared" si="67"/>
        <v>-10</v>
      </c>
      <c r="Z85" s="110">
        <v>15</v>
      </c>
      <c r="AA85" s="126">
        <v>3</v>
      </c>
      <c r="AB85" s="134">
        <f t="shared" si="60"/>
        <v>0.2</v>
      </c>
      <c r="AC85" s="126">
        <f t="shared" si="70"/>
        <v>1.5</v>
      </c>
      <c r="AD85" s="113">
        <f t="shared" si="71"/>
        <v>-3.6</v>
      </c>
      <c r="AE85" s="99">
        <v>5</v>
      </c>
      <c r="AF85" s="114">
        <v>1</v>
      </c>
      <c r="AG85" s="138">
        <f t="shared" si="61"/>
        <v>0.2</v>
      </c>
      <c r="AH85" s="139">
        <f t="shared" si="64"/>
        <v>1</v>
      </c>
      <c r="AI85" s="113">
        <f t="shared" si="65"/>
        <v>-1.2</v>
      </c>
      <c r="AJ85" s="33">
        <f t="shared" si="62"/>
        <v>35.5</v>
      </c>
      <c r="AK85" s="33">
        <f t="shared" si="63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186</v>
      </c>
      <c r="F86" s="99">
        <v>5</v>
      </c>
      <c r="G86" s="99">
        <v>7</v>
      </c>
      <c r="H86" s="100">
        <f t="shared" si="56"/>
        <v>1.4</v>
      </c>
      <c r="I86" s="108">
        <f>G86*3</f>
        <v>21</v>
      </c>
      <c r="J86" s="114"/>
      <c r="K86" s="110">
        <v>20</v>
      </c>
      <c r="L86" s="110">
        <v>7</v>
      </c>
      <c r="M86" s="111">
        <f t="shared" si="57"/>
        <v>0.35</v>
      </c>
      <c r="N86" s="112">
        <f t="shared" si="72"/>
        <v>7</v>
      </c>
      <c r="O86" s="113">
        <f t="shared" si="73"/>
        <v>-13</v>
      </c>
      <c r="P86" s="110">
        <v>10</v>
      </c>
      <c r="Q86" s="112">
        <v>3</v>
      </c>
      <c r="R86" s="125">
        <f t="shared" si="58"/>
        <v>0.3</v>
      </c>
      <c r="S86" s="112">
        <f t="shared" si="68"/>
        <v>3</v>
      </c>
      <c r="T86" s="113">
        <f t="shared" si="69"/>
        <v>-3.5</v>
      </c>
      <c r="U86" s="110">
        <v>10</v>
      </c>
      <c r="V86" s="110">
        <v>6</v>
      </c>
      <c r="W86" s="111">
        <f t="shared" si="59"/>
        <v>0.6</v>
      </c>
      <c r="X86" s="112">
        <f t="shared" si="66"/>
        <v>9</v>
      </c>
      <c r="Y86" s="113">
        <f t="shared" si="67"/>
        <v>-4</v>
      </c>
      <c r="Z86" s="110">
        <v>15</v>
      </c>
      <c r="AA86" s="126">
        <v>8</v>
      </c>
      <c r="AB86" s="134">
        <f t="shared" si="60"/>
        <v>0.533333333333333</v>
      </c>
      <c r="AC86" s="126">
        <f t="shared" si="70"/>
        <v>4</v>
      </c>
      <c r="AD86" s="113">
        <f t="shared" si="71"/>
        <v>-2.1</v>
      </c>
      <c r="AE86" s="99">
        <v>5</v>
      </c>
      <c r="AF86" s="114">
        <v>0</v>
      </c>
      <c r="AG86" s="138">
        <f t="shared" si="61"/>
        <v>0</v>
      </c>
      <c r="AH86" s="139">
        <f t="shared" si="64"/>
        <v>0</v>
      </c>
      <c r="AI86" s="113">
        <f t="shared" si="65"/>
        <v>-1.5</v>
      </c>
      <c r="AJ86" s="33">
        <f t="shared" si="62"/>
        <v>44</v>
      </c>
      <c r="AK86" s="33">
        <f t="shared" si="63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186</v>
      </c>
      <c r="F87" s="99">
        <v>5</v>
      </c>
      <c r="G87" s="99">
        <v>5</v>
      </c>
      <c r="H87" s="100">
        <f t="shared" si="56"/>
        <v>1</v>
      </c>
      <c r="I87" s="108">
        <f>G87*3</f>
        <v>15</v>
      </c>
      <c r="J87" s="114"/>
      <c r="K87" s="110">
        <v>20</v>
      </c>
      <c r="L87" s="110">
        <v>15</v>
      </c>
      <c r="M87" s="111">
        <f t="shared" si="57"/>
        <v>0.75</v>
      </c>
      <c r="N87" s="112">
        <f t="shared" si="72"/>
        <v>15</v>
      </c>
      <c r="O87" s="113">
        <f t="shared" si="73"/>
        <v>-5</v>
      </c>
      <c r="P87" s="110">
        <v>10</v>
      </c>
      <c r="Q87" s="112">
        <v>3</v>
      </c>
      <c r="R87" s="125">
        <f t="shared" si="58"/>
        <v>0.3</v>
      </c>
      <c r="S87" s="112">
        <f t="shared" si="68"/>
        <v>3</v>
      </c>
      <c r="T87" s="113">
        <f t="shared" si="69"/>
        <v>-3.5</v>
      </c>
      <c r="U87" s="110">
        <v>10</v>
      </c>
      <c r="V87" s="110">
        <v>3</v>
      </c>
      <c r="W87" s="111">
        <f t="shared" si="59"/>
        <v>0.3</v>
      </c>
      <c r="X87" s="112">
        <f t="shared" si="66"/>
        <v>4.5</v>
      </c>
      <c r="Y87" s="113">
        <f t="shared" si="67"/>
        <v>-7</v>
      </c>
      <c r="Z87" s="110">
        <v>15</v>
      </c>
      <c r="AA87" s="126">
        <v>13</v>
      </c>
      <c r="AB87" s="134">
        <f t="shared" si="60"/>
        <v>0.866666666666667</v>
      </c>
      <c r="AC87" s="126">
        <f t="shared" si="70"/>
        <v>6.5</v>
      </c>
      <c r="AD87" s="113">
        <f t="shared" si="71"/>
        <v>-0.6</v>
      </c>
      <c r="AE87" s="99">
        <v>5</v>
      </c>
      <c r="AF87" s="114">
        <v>1</v>
      </c>
      <c r="AG87" s="138">
        <f t="shared" si="61"/>
        <v>0.2</v>
      </c>
      <c r="AH87" s="139">
        <f t="shared" si="64"/>
        <v>1</v>
      </c>
      <c r="AI87" s="113">
        <f t="shared" si="65"/>
        <v>-1.2</v>
      </c>
      <c r="AJ87" s="33">
        <f t="shared" si="62"/>
        <v>45</v>
      </c>
      <c r="AK87" s="33">
        <f t="shared" si="63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186</v>
      </c>
      <c r="F88" s="99">
        <v>5</v>
      </c>
      <c r="G88" s="99">
        <v>3</v>
      </c>
      <c r="H88" s="100">
        <f t="shared" si="56"/>
        <v>0.6</v>
      </c>
      <c r="I88" s="108">
        <f>G88*1.5</f>
        <v>4.5</v>
      </c>
      <c r="J88" s="109">
        <f>(F88-G88)*-1</f>
        <v>-2</v>
      </c>
      <c r="K88" s="110">
        <v>20</v>
      </c>
      <c r="L88" s="110">
        <v>16</v>
      </c>
      <c r="M88" s="111">
        <f t="shared" si="57"/>
        <v>0.8</v>
      </c>
      <c r="N88" s="112">
        <f t="shared" si="72"/>
        <v>16</v>
      </c>
      <c r="O88" s="113">
        <f t="shared" si="73"/>
        <v>-4</v>
      </c>
      <c r="P88" s="110">
        <v>10</v>
      </c>
      <c r="Q88" s="112">
        <v>4</v>
      </c>
      <c r="R88" s="125">
        <f t="shared" si="58"/>
        <v>0.4</v>
      </c>
      <c r="S88" s="112">
        <f t="shared" si="68"/>
        <v>4</v>
      </c>
      <c r="T88" s="113">
        <f t="shared" si="69"/>
        <v>-3</v>
      </c>
      <c r="U88" s="110">
        <v>10</v>
      </c>
      <c r="V88" s="110">
        <v>5</v>
      </c>
      <c r="W88" s="111">
        <f t="shared" si="59"/>
        <v>0.5</v>
      </c>
      <c r="X88" s="112">
        <f t="shared" si="66"/>
        <v>7.5</v>
      </c>
      <c r="Y88" s="113">
        <f t="shared" si="67"/>
        <v>-5</v>
      </c>
      <c r="Z88" s="110">
        <v>15</v>
      </c>
      <c r="AA88" s="126">
        <v>7</v>
      </c>
      <c r="AB88" s="134">
        <f t="shared" si="60"/>
        <v>0.466666666666667</v>
      </c>
      <c r="AC88" s="126">
        <f t="shared" si="70"/>
        <v>3.5</v>
      </c>
      <c r="AD88" s="113">
        <f t="shared" si="71"/>
        <v>-2.4</v>
      </c>
      <c r="AE88" s="99">
        <v>5</v>
      </c>
      <c r="AF88" s="114">
        <v>6</v>
      </c>
      <c r="AG88" s="138">
        <f t="shared" si="61"/>
        <v>1.2</v>
      </c>
      <c r="AH88" s="126">
        <f>AF88*2</f>
        <v>12</v>
      </c>
      <c r="AI88" s="140"/>
      <c r="AJ88" s="33">
        <f t="shared" si="62"/>
        <v>47.5</v>
      </c>
      <c r="AK88" s="33">
        <f t="shared" si="63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186</v>
      </c>
      <c r="F89" s="99">
        <v>5</v>
      </c>
      <c r="G89" s="99">
        <v>1</v>
      </c>
      <c r="H89" s="100">
        <f t="shared" si="56"/>
        <v>0.2</v>
      </c>
      <c r="I89" s="108">
        <f>G89*1.5</f>
        <v>1.5</v>
      </c>
      <c r="J89" s="109">
        <f>(F89-G89)*-1</f>
        <v>-4</v>
      </c>
      <c r="K89" s="110">
        <v>20</v>
      </c>
      <c r="L89" s="110">
        <v>13</v>
      </c>
      <c r="M89" s="111">
        <f t="shared" si="57"/>
        <v>0.65</v>
      </c>
      <c r="N89" s="112">
        <f t="shared" si="72"/>
        <v>13</v>
      </c>
      <c r="O89" s="113">
        <f t="shared" si="73"/>
        <v>-7</v>
      </c>
      <c r="P89" s="110">
        <v>10</v>
      </c>
      <c r="Q89" s="112">
        <v>6</v>
      </c>
      <c r="R89" s="125">
        <f t="shared" si="58"/>
        <v>0.6</v>
      </c>
      <c r="S89" s="112">
        <f t="shared" si="68"/>
        <v>6</v>
      </c>
      <c r="T89" s="113">
        <f t="shared" si="69"/>
        <v>-2</v>
      </c>
      <c r="U89" s="110">
        <v>10</v>
      </c>
      <c r="V89" s="110">
        <v>2</v>
      </c>
      <c r="W89" s="111">
        <f t="shared" si="59"/>
        <v>0.2</v>
      </c>
      <c r="X89" s="112">
        <f t="shared" si="66"/>
        <v>3</v>
      </c>
      <c r="Y89" s="113">
        <f t="shared" si="67"/>
        <v>-8</v>
      </c>
      <c r="Z89" s="110">
        <v>15</v>
      </c>
      <c r="AA89" s="126">
        <v>7</v>
      </c>
      <c r="AB89" s="134">
        <f t="shared" si="60"/>
        <v>0.466666666666667</v>
      </c>
      <c r="AC89" s="126">
        <f t="shared" si="70"/>
        <v>3.5</v>
      </c>
      <c r="AD89" s="113">
        <f t="shared" si="71"/>
        <v>-2.4</v>
      </c>
      <c r="AE89" s="99">
        <v>5</v>
      </c>
      <c r="AF89" s="114">
        <v>2</v>
      </c>
      <c r="AG89" s="138">
        <f t="shared" si="61"/>
        <v>0.4</v>
      </c>
      <c r="AH89" s="139">
        <f>AF89*1</f>
        <v>2</v>
      </c>
      <c r="AI89" s="113">
        <f>(AE89-AF89)*-0.3</f>
        <v>-0.9</v>
      </c>
      <c r="AJ89" s="33">
        <f t="shared" si="62"/>
        <v>29</v>
      </c>
      <c r="AK89" s="33">
        <f t="shared" si="63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186</v>
      </c>
      <c r="F90" s="99">
        <v>5</v>
      </c>
      <c r="G90" s="99">
        <v>3</v>
      </c>
      <c r="H90" s="100">
        <f t="shared" si="56"/>
        <v>0.6</v>
      </c>
      <c r="I90" s="108">
        <f>G90*1.5</f>
        <v>4.5</v>
      </c>
      <c r="J90" s="109">
        <f>(F90-G90)*-1</f>
        <v>-2</v>
      </c>
      <c r="K90" s="110">
        <v>20</v>
      </c>
      <c r="L90" s="110">
        <v>4</v>
      </c>
      <c r="M90" s="111">
        <f t="shared" si="57"/>
        <v>0.2</v>
      </c>
      <c r="N90" s="112">
        <f t="shared" si="72"/>
        <v>4</v>
      </c>
      <c r="O90" s="113">
        <f t="shared" si="73"/>
        <v>-16</v>
      </c>
      <c r="P90" s="110">
        <v>10</v>
      </c>
      <c r="Q90" s="112">
        <v>0</v>
      </c>
      <c r="R90" s="125">
        <f t="shared" si="58"/>
        <v>0</v>
      </c>
      <c r="S90" s="112">
        <f t="shared" si="68"/>
        <v>0</v>
      </c>
      <c r="T90" s="113">
        <f t="shared" si="69"/>
        <v>-5</v>
      </c>
      <c r="U90" s="110">
        <v>10</v>
      </c>
      <c r="V90" s="110">
        <v>0</v>
      </c>
      <c r="W90" s="111">
        <f t="shared" si="59"/>
        <v>0</v>
      </c>
      <c r="X90" s="112">
        <f t="shared" si="66"/>
        <v>0</v>
      </c>
      <c r="Y90" s="113">
        <f t="shared" si="67"/>
        <v>-10</v>
      </c>
      <c r="Z90" s="110">
        <v>15</v>
      </c>
      <c r="AA90" s="126">
        <v>12</v>
      </c>
      <c r="AB90" s="134">
        <f t="shared" si="60"/>
        <v>0.8</v>
      </c>
      <c r="AC90" s="126">
        <f t="shared" si="70"/>
        <v>6</v>
      </c>
      <c r="AD90" s="113">
        <f t="shared" si="71"/>
        <v>-0.9</v>
      </c>
      <c r="AE90" s="99">
        <v>5</v>
      </c>
      <c r="AF90" s="114">
        <v>1</v>
      </c>
      <c r="AG90" s="138">
        <f t="shared" si="61"/>
        <v>0.2</v>
      </c>
      <c r="AH90" s="139">
        <f>AF90*1</f>
        <v>1</v>
      </c>
      <c r="AI90" s="113">
        <f>(AE90-AF90)*-0.3</f>
        <v>-1.2</v>
      </c>
      <c r="AJ90" s="33">
        <f t="shared" si="62"/>
        <v>15.5</v>
      </c>
      <c r="AK90" s="33">
        <f t="shared" si="63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186</v>
      </c>
      <c r="F91" s="99">
        <v>5</v>
      </c>
      <c r="G91" s="99">
        <v>3</v>
      </c>
      <c r="H91" s="100">
        <f t="shared" si="56"/>
        <v>0.6</v>
      </c>
      <c r="I91" s="108">
        <f>G91*1.5</f>
        <v>4.5</v>
      </c>
      <c r="J91" s="109">
        <f>(F91-G91)*-1</f>
        <v>-2</v>
      </c>
      <c r="K91" s="110">
        <v>20</v>
      </c>
      <c r="L91" s="110">
        <v>15</v>
      </c>
      <c r="M91" s="111">
        <f t="shared" si="57"/>
        <v>0.75</v>
      </c>
      <c r="N91" s="112">
        <f t="shared" si="72"/>
        <v>15</v>
      </c>
      <c r="O91" s="113">
        <f t="shared" si="73"/>
        <v>-5</v>
      </c>
      <c r="P91" s="110">
        <v>10</v>
      </c>
      <c r="Q91" s="112">
        <v>14</v>
      </c>
      <c r="R91" s="125">
        <f t="shared" si="58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9"/>
        <v>0.6</v>
      </c>
      <c r="X91" s="112">
        <f t="shared" si="66"/>
        <v>9</v>
      </c>
      <c r="Y91" s="113">
        <f t="shared" si="67"/>
        <v>-4</v>
      </c>
      <c r="Z91" s="110">
        <v>15</v>
      </c>
      <c r="AA91" s="126">
        <v>5</v>
      </c>
      <c r="AB91" s="134">
        <f t="shared" si="60"/>
        <v>0.333333333333333</v>
      </c>
      <c r="AC91" s="126">
        <f t="shared" si="70"/>
        <v>2.5</v>
      </c>
      <c r="AD91" s="113">
        <f t="shared" si="71"/>
        <v>-3</v>
      </c>
      <c r="AE91" s="99">
        <v>5</v>
      </c>
      <c r="AF91" s="114">
        <v>2</v>
      </c>
      <c r="AG91" s="138">
        <f t="shared" si="61"/>
        <v>0.4</v>
      </c>
      <c r="AH91" s="139">
        <f>AF91*1</f>
        <v>2</v>
      </c>
      <c r="AI91" s="113">
        <f>(AE91-AF91)*-0.3</f>
        <v>-0.9</v>
      </c>
      <c r="AJ91" s="33">
        <f t="shared" si="62"/>
        <v>61</v>
      </c>
      <c r="AK91" s="33">
        <f t="shared" si="63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186</v>
      </c>
      <c r="F92" s="99">
        <v>5</v>
      </c>
      <c r="G92" s="99">
        <v>7</v>
      </c>
      <c r="H92" s="100">
        <f t="shared" si="56"/>
        <v>1.4</v>
      </c>
      <c r="I92" s="108">
        <f>G92*3</f>
        <v>21</v>
      </c>
      <c r="J92" s="114"/>
      <c r="K92" s="110">
        <v>20</v>
      </c>
      <c r="L92" s="110">
        <v>20</v>
      </c>
      <c r="M92" s="111">
        <f t="shared" si="57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8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9"/>
        <v>0.3</v>
      </c>
      <c r="X92" s="112">
        <f t="shared" si="66"/>
        <v>4.5</v>
      </c>
      <c r="Y92" s="113">
        <f t="shared" si="67"/>
        <v>-7</v>
      </c>
      <c r="Z92" s="110">
        <v>15</v>
      </c>
      <c r="AA92" s="126">
        <v>18</v>
      </c>
      <c r="AB92" s="134">
        <f t="shared" si="60"/>
        <v>1.2</v>
      </c>
      <c r="AC92" s="126">
        <f>AA92*1</f>
        <v>18</v>
      </c>
      <c r="AD92" s="139"/>
      <c r="AE92" s="99">
        <v>5</v>
      </c>
      <c r="AF92" s="114">
        <v>5</v>
      </c>
      <c r="AG92" s="138">
        <f t="shared" si="61"/>
        <v>1</v>
      </c>
      <c r="AH92" s="126">
        <f>AF92*2</f>
        <v>10</v>
      </c>
      <c r="AI92" s="140"/>
      <c r="AJ92" s="33">
        <f t="shared" si="62"/>
        <v>123.5</v>
      </c>
      <c r="AK92" s="33">
        <f t="shared" si="63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186</v>
      </c>
      <c r="F93" s="99">
        <v>5</v>
      </c>
      <c r="G93" s="99">
        <v>4</v>
      </c>
      <c r="H93" s="100">
        <f t="shared" si="56"/>
        <v>0.8</v>
      </c>
      <c r="I93" s="108">
        <f>G93*1.5</f>
        <v>6</v>
      </c>
      <c r="J93" s="109">
        <f>(F93-G93)*-1</f>
        <v>-1</v>
      </c>
      <c r="K93" s="110">
        <v>20</v>
      </c>
      <c r="L93" s="110">
        <v>2</v>
      </c>
      <c r="M93" s="111">
        <f t="shared" si="57"/>
        <v>0.1</v>
      </c>
      <c r="N93" s="112">
        <f t="shared" ref="N93:N103" si="74">L93*1</f>
        <v>2</v>
      </c>
      <c r="O93" s="113">
        <f t="shared" ref="O93:O103" si="75">(K93-L93)*-1</f>
        <v>-18</v>
      </c>
      <c r="P93" s="110">
        <v>10</v>
      </c>
      <c r="Q93" s="112">
        <v>1</v>
      </c>
      <c r="R93" s="125">
        <f t="shared" si="58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9"/>
        <v>0</v>
      </c>
      <c r="X93" s="112">
        <f t="shared" si="66"/>
        <v>0</v>
      </c>
      <c r="Y93" s="113">
        <f t="shared" si="67"/>
        <v>-10</v>
      </c>
      <c r="Z93" s="110">
        <v>15</v>
      </c>
      <c r="AA93" s="126">
        <v>1</v>
      </c>
      <c r="AB93" s="134">
        <f t="shared" si="60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14">
        <v>0</v>
      </c>
      <c r="AG93" s="138">
        <f t="shared" si="61"/>
        <v>0</v>
      </c>
      <c r="AH93" s="139">
        <f>AF93*1</f>
        <v>0</v>
      </c>
      <c r="AI93" s="113">
        <f>(AE93-AF93)*-0.3</f>
        <v>-1.5</v>
      </c>
      <c r="AJ93" s="33">
        <f t="shared" si="62"/>
        <v>9.5</v>
      </c>
      <c r="AK93" s="33">
        <f t="shared" si="63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186</v>
      </c>
      <c r="F94" s="99">
        <v>5</v>
      </c>
      <c r="G94" s="99">
        <v>3</v>
      </c>
      <c r="H94" s="100">
        <f t="shared" si="56"/>
        <v>0.6</v>
      </c>
      <c r="I94" s="108">
        <f>G94*1.5</f>
        <v>4.5</v>
      </c>
      <c r="J94" s="109">
        <f>(F94-G94)*-1</f>
        <v>-2</v>
      </c>
      <c r="K94" s="110">
        <v>20</v>
      </c>
      <c r="L94" s="110">
        <v>13</v>
      </c>
      <c r="M94" s="111">
        <f t="shared" si="57"/>
        <v>0.65</v>
      </c>
      <c r="N94" s="112">
        <f t="shared" si="74"/>
        <v>13</v>
      </c>
      <c r="O94" s="113">
        <f t="shared" si="75"/>
        <v>-7</v>
      </c>
      <c r="P94" s="110">
        <v>10</v>
      </c>
      <c r="Q94" s="112">
        <v>0</v>
      </c>
      <c r="R94" s="125">
        <f t="shared" si="58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9"/>
        <v>0.3</v>
      </c>
      <c r="X94" s="112">
        <f t="shared" si="66"/>
        <v>4.5</v>
      </c>
      <c r="Y94" s="113">
        <f t="shared" si="67"/>
        <v>-7</v>
      </c>
      <c r="Z94" s="110">
        <v>15</v>
      </c>
      <c r="AA94" s="126">
        <v>3</v>
      </c>
      <c r="AB94" s="134">
        <f t="shared" si="60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14">
        <v>2</v>
      </c>
      <c r="AG94" s="138">
        <f t="shared" si="61"/>
        <v>0.4</v>
      </c>
      <c r="AH94" s="139">
        <f>AF94*1</f>
        <v>2</v>
      </c>
      <c r="AI94" s="113">
        <f>(AE94-AF94)*-0.3</f>
        <v>-0.9</v>
      </c>
      <c r="AJ94" s="33">
        <f t="shared" si="62"/>
        <v>25.5</v>
      </c>
      <c r="AK94" s="33">
        <f t="shared" si="63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186</v>
      </c>
      <c r="F95" s="99">
        <v>5</v>
      </c>
      <c r="G95" s="99">
        <v>8</v>
      </c>
      <c r="H95" s="100">
        <f t="shared" si="56"/>
        <v>1.6</v>
      </c>
      <c r="I95" s="108">
        <f>G95*3</f>
        <v>24</v>
      </c>
      <c r="J95" s="114"/>
      <c r="K95" s="110">
        <v>20</v>
      </c>
      <c r="L95" s="110">
        <v>15</v>
      </c>
      <c r="M95" s="111">
        <f t="shared" si="57"/>
        <v>0.75</v>
      </c>
      <c r="N95" s="112">
        <f t="shared" si="74"/>
        <v>15</v>
      </c>
      <c r="O95" s="113">
        <f t="shared" si="75"/>
        <v>-5</v>
      </c>
      <c r="P95" s="110">
        <v>10</v>
      </c>
      <c r="Q95" s="112">
        <v>12</v>
      </c>
      <c r="R95" s="125">
        <f t="shared" si="58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9"/>
        <v>0.4</v>
      </c>
      <c r="X95" s="112">
        <f t="shared" si="66"/>
        <v>6</v>
      </c>
      <c r="Y95" s="113">
        <f t="shared" si="67"/>
        <v>-6</v>
      </c>
      <c r="Z95" s="110">
        <v>15</v>
      </c>
      <c r="AA95" s="126">
        <v>22</v>
      </c>
      <c r="AB95" s="134">
        <f t="shared" si="60"/>
        <v>1.46666666666667</v>
      </c>
      <c r="AC95" s="126">
        <f>AA95*1</f>
        <v>22</v>
      </c>
      <c r="AD95" s="139"/>
      <c r="AE95" s="99">
        <v>5</v>
      </c>
      <c r="AF95" s="114">
        <v>2</v>
      </c>
      <c r="AG95" s="138">
        <f t="shared" si="61"/>
        <v>0.4</v>
      </c>
      <c r="AH95" s="139">
        <f>AF95*1</f>
        <v>2</v>
      </c>
      <c r="AI95" s="113">
        <f>(AE95-AF95)*-0.3</f>
        <v>-0.9</v>
      </c>
      <c r="AJ95" s="33">
        <f t="shared" si="62"/>
        <v>93</v>
      </c>
      <c r="AK95" s="33">
        <f t="shared" si="63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186</v>
      </c>
      <c r="F96" s="99">
        <v>5</v>
      </c>
      <c r="G96" s="99">
        <v>9</v>
      </c>
      <c r="H96" s="100">
        <f t="shared" si="56"/>
        <v>1.8</v>
      </c>
      <c r="I96" s="108">
        <f>G96*3</f>
        <v>27</v>
      </c>
      <c r="J96" s="114"/>
      <c r="K96" s="110">
        <v>20</v>
      </c>
      <c r="L96" s="110">
        <v>10</v>
      </c>
      <c r="M96" s="111">
        <f t="shared" si="57"/>
        <v>0.5</v>
      </c>
      <c r="N96" s="112">
        <f t="shared" si="74"/>
        <v>10</v>
      </c>
      <c r="O96" s="113">
        <f t="shared" si="75"/>
        <v>-10</v>
      </c>
      <c r="P96" s="110">
        <v>10</v>
      </c>
      <c r="Q96" s="112">
        <v>10</v>
      </c>
      <c r="R96" s="125">
        <f t="shared" si="58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9"/>
        <v>0.8</v>
      </c>
      <c r="X96" s="112">
        <f t="shared" si="66"/>
        <v>12</v>
      </c>
      <c r="Y96" s="113">
        <f t="shared" si="67"/>
        <v>-2</v>
      </c>
      <c r="Z96" s="110">
        <v>15</v>
      </c>
      <c r="AA96" s="126">
        <v>27</v>
      </c>
      <c r="AB96" s="134">
        <f t="shared" si="60"/>
        <v>1.8</v>
      </c>
      <c r="AC96" s="126">
        <f>AA96*1</f>
        <v>27</v>
      </c>
      <c r="AD96" s="139"/>
      <c r="AE96" s="99">
        <v>5</v>
      </c>
      <c r="AF96" s="114">
        <v>9</v>
      </c>
      <c r="AG96" s="138">
        <f t="shared" si="61"/>
        <v>1.8</v>
      </c>
      <c r="AH96" s="126">
        <f>AF96*2</f>
        <v>18</v>
      </c>
      <c r="AI96" s="140"/>
      <c r="AJ96" s="33">
        <f t="shared" si="62"/>
        <v>114</v>
      </c>
      <c r="AK96" s="33">
        <f t="shared" si="63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186</v>
      </c>
      <c r="F97" s="99">
        <v>5</v>
      </c>
      <c r="G97" s="99">
        <v>5</v>
      </c>
      <c r="H97" s="100">
        <f t="shared" si="56"/>
        <v>1</v>
      </c>
      <c r="I97" s="108">
        <f>G97*3</f>
        <v>15</v>
      </c>
      <c r="J97" s="114"/>
      <c r="K97" s="110">
        <v>20</v>
      </c>
      <c r="L97" s="110">
        <v>14</v>
      </c>
      <c r="M97" s="111">
        <f t="shared" si="57"/>
        <v>0.7</v>
      </c>
      <c r="N97" s="112">
        <f t="shared" si="74"/>
        <v>14</v>
      </c>
      <c r="O97" s="113">
        <f t="shared" si="75"/>
        <v>-6</v>
      </c>
      <c r="P97" s="110">
        <v>10</v>
      </c>
      <c r="Q97" s="112">
        <v>13</v>
      </c>
      <c r="R97" s="125">
        <f t="shared" si="58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9"/>
        <v>0.4</v>
      </c>
      <c r="X97" s="112">
        <f t="shared" si="66"/>
        <v>6</v>
      </c>
      <c r="Y97" s="113">
        <f t="shared" si="67"/>
        <v>-6</v>
      </c>
      <c r="Z97" s="110">
        <v>15</v>
      </c>
      <c r="AA97" s="126">
        <v>38</v>
      </c>
      <c r="AB97" s="134">
        <f t="shared" si="60"/>
        <v>2.53333333333333</v>
      </c>
      <c r="AC97" s="126">
        <f>AA97*1</f>
        <v>38</v>
      </c>
      <c r="AD97" s="139"/>
      <c r="AE97" s="99">
        <v>5</v>
      </c>
      <c r="AF97" s="114">
        <v>6</v>
      </c>
      <c r="AG97" s="138">
        <f t="shared" si="61"/>
        <v>1.2</v>
      </c>
      <c r="AH97" s="126">
        <f>AF97*2</f>
        <v>12</v>
      </c>
      <c r="AI97" s="140"/>
      <c r="AJ97" s="33">
        <f t="shared" si="62"/>
        <v>111</v>
      </c>
      <c r="AK97" s="33">
        <f t="shared" si="63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186</v>
      </c>
      <c r="F98" s="99">
        <v>5</v>
      </c>
      <c r="G98" s="99">
        <v>4</v>
      </c>
      <c r="H98" s="100">
        <f t="shared" si="56"/>
        <v>0.8</v>
      </c>
      <c r="I98" s="108">
        <f>G98*1.5</f>
        <v>6</v>
      </c>
      <c r="J98" s="109">
        <f>(F98-G98)*-1</f>
        <v>-1</v>
      </c>
      <c r="K98" s="110">
        <v>20</v>
      </c>
      <c r="L98" s="110">
        <v>12</v>
      </c>
      <c r="M98" s="111">
        <f t="shared" si="57"/>
        <v>0.6</v>
      </c>
      <c r="N98" s="112">
        <f t="shared" si="74"/>
        <v>12</v>
      </c>
      <c r="O98" s="113">
        <f t="shared" si="75"/>
        <v>-8</v>
      </c>
      <c r="P98" s="110">
        <v>10</v>
      </c>
      <c r="Q98" s="112">
        <v>9</v>
      </c>
      <c r="R98" s="125">
        <f t="shared" si="58"/>
        <v>0.9</v>
      </c>
      <c r="S98" s="112">
        <f t="shared" ref="S98:S110" si="76">Q98*1</f>
        <v>9</v>
      </c>
      <c r="T98" s="113">
        <f t="shared" ref="T98:T110" si="77">(P98-Q98)*-0.5</f>
        <v>-0.5</v>
      </c>
      <c r="U98" s="110">
        <v>10</v>
      </c>
      <c r="V98" s="110">
        <v>5</v>
      </c>
      <c r="W98" s="111">
        <f t="shared" si="59"/>
        <v>0.5</v>
      </c>
      <c r="X98" s="112">
        <f t="shared" si="66"/>
        <v>7.5</v>
      </c>
      <c r="Y98" s="113">
        <f t="shared" si="67"/>
        <v>-5</v>
      </c>
      <c r="Z98" s="110">
        <v>15</v>
      </c>
      <c r="AA98" s="126">
        <v>12</v>
      </c>
      <c r="AB98" s="134">
        <f t="shared" si="60"/>
        <v>0.8</v>
      </c>
      <c r="AC98" s="126">
        <f t="shared" ref="AC98:AC107" si="78">AA98*0.5</f>
        <v>6</v>
      </c>
      <c r="AD98" s="113">
        <f t="shared" ref="AD98:AD107" si="79">(Z98-AA98)*-0.3</f>
        <v>-0.9</v>
      </c>
      <c r="AE98" s="99">
        <v>5</v>
      </c>
      <c r="AF98" s="114">
        <v>3</v>
      </c>
      <c r="AG98" s="138">
        <f t="shared" si="61"/>
        <v>0.6</v>
      </c>
      <c r="AH98" s="139">
        <f t="shared" ref="AH98:AH110" si="80">AF98*1</f>
        <v>3</v>
      </c>
      <c r="AI98" s="113">
        <f t="shared" ref="AI98:AI110" si="81">(AE98-AF98)*-0.3</f>
        <v>-0.6</v>
      </c>
      <c r="AJ98" s="33">
        <f t="shared" si="62"/>
        <v>43.5</v>
      </c>
      <c r="AK98" s="33">
        <f t="shared" si="63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186</v>
      </c>
      <c r="F99" s="99">
        <v>5</v>
      </c>
      <c r="G99" s="99">
        <v>2</v>
      </c>
      <c r="H99" s="100">
        <f t="shared" si="56"/>
        <v>0.4</v>
      </c>
      <c r="I99" s="108">
        <f>G99*1.5</f>
        <v>3</v>
      </c>
      <c r="J99" s="109">
        <f>(F99-G99)*-1</f>
        <v>-3</v>
      </c>
      <c r="K99" s="110">
        <v>20</v>
      </c>
      <c r="L99" s="110">
        <v>5</v>
      </c>
      <c r="M99" s="111">
        <f t="shared" si="57"/>
        <v>0.25</v>
      </c>
      <c r="N99" s="112">
        <f t="shared" si="74"/>
        <v>5</v>
      </c>
      <c r="O99" s="113">
        <f t="shared" si="75"/>
        <v>-15</v>
      </c>
      <c r="P99" s="110">
        <v>10</v>
      </c>
      <c r="Q99" s="112">
        <v>1</v>
      </c>
      <c r="R99" s="125">
        <f t="shared" si="58"/>
        <v>0.1</v>
      </c>
      <c r="S99" s="112">
        <f t="shared" si="76"/>
        <v>1</v>
      </c>
      <c r="T99" s="113">
        <f t="shared" si="77"/>
        <v>-4.5</v>
      </c>
      <c r="U99" s="110">
        <v>10</v>
      </c>
      <c r="V99" s="110">
        <v>1</v>
      </c>
      <c r="W99" s="111">
        <f t="shared" si="59"/>
        <v>0.1</v>
      </c>
      <c r="X99" s="112">
        <f t="shared" si="66"/>
        <v>1.5</v>
      </c>
      <c r="Y99" s="113">
        <f t="shared" si="67"/>
        <v>-9</v>
      </c>
      <c r="Z99" s="110">
        <v>15</v>
      </c>
      <c r="AA99" s="126">
        <v>5</v>
      </c>
      <c r="AB99" s="134">
        <f t="shared" si="60"/>
        <v>0.333333333333333</v>
      </c>
      <c r="AC99" s="126">
        <f t="shared" si="78"/>
        <v>2.5</v>
      </c>
      <c r="AD99" s="113">
        <f t="shared" si="79"/>
        <v>-3</v>
      </c>
      <c r="AE99" s="99">
        <v>5</v>
      </c>
      <c r="AF99" s="114">
        <v>3</v>
      </c>
      <c r="AG99" s="138">
        <f t="shared" si="61"/>
        <v>0.6</v>
      </c>
      <c r="AH99" s="139">
        <f t="shared" si="80"/>
        <v>3</v>
      </c>
      <c r="AI99" s="113">
        <f t="shared" si="81"/>
        <v>-0.6</v>
      </c>
      <c r="AJ99" s="33">
        <f t="shared" si="62"/>
        <v>16</v>
      </c>
      <c r="AK99" s="33">
        <f t="shared" si="63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186</v>
      </c>
      <c r="F100" s="99">
        <v>5</v>
      </c>
      <c r="G100" s="99">
        <v>3</v>
      </c>
      <c r="H100" s="100">
        <f t="shared" si="56"/>
        <v>0.6</v>
      </c>
      <c r="I100" s="108">
        <f>G100*1.5</f>
        <v>4.5</v>
      </c>
      <c r="J100" s="109">
        <f>(F100-G100)*-1</f>
        <v>-2</v>
      </c>
      <c r="K100" s="110">
        <v>20</v>
      </c>
      <c r="L100" s="110">
        <v>6</v>
      </c>
      <c r="M100" s="111">
        <f t="shared" si="57"/>
        <v>0.3</v>
      </c>
      <c r="N100" s="112">
        <f t="shared" si="74"/>
        <v>6</v>
      </c>
      <c r="O100" s="113">
        <f t="shared" si="75"/>
        <v>-14</v>
      </c>
      <c r="P100" s="110">
        <v>10</v>
      </c>
      <c r="Q100" s="112">
        <v>1</v>
      </c>
      <c r="R100" s="125">
        <f t="shared" si="58"/>
        <v>0.1</v>
      </c>
      <c r="S100" s="112">
        <f t="shared" si="76"/>
        <v>1</v>
      </c>
      <c r="T100" s="113">
        <f t="shared" si="77"/>
        <v>-4.5</v>
      </c>
      <c r="U100" s="110">
        <v>10</v>
      </c>
      <c r="V100" s="110">
        <v>3</v>
      </c>
      <c r="W100" s="111">
        <f t="shared" si="59"/>
        <v>0.3</v>
      </c>
      <c r="X100" s="112">
        <f t="shared" si="66"/>
        <v>4.5</v>
      </c>
      <c r="Y100" s="113">
        <f t="shared" si="67"/>
        <v>-7</v>
      </c>
      <c r="Z100" s="110">
        <v>15</v>
      </c>
      <c r="AA100" s="126">
        <v>1</v>
      </c>
      <c r="AB100" s="134">
        <f t="shared" si="60"/>
        <v>0.0666666666666667</v>
      </c>
      <c r="AC100" s="126">
        <f t="shared" si="78"/>
        <v>0.5</v>
      </c>
      <c r="AD100" s="113">
        <f t="shared" si="79"/>
        <v>-4.2</v>
      </c>
      <c r="AE100" s="99">
        <v>5</v>
      </c>
      <c r="AF100" s="114">
        <v>0</v>
      </c>
      <c r="AG100" s="138">
        <f t="shared" si="61"/>
        <v>0</v>
      </c>
      <c r="AH100" s="139">
        <f t="shared" si="80"/>
        <v>0</v>
      </c>
      <c r="AI100" s="113">
        <f t="shared" si="81"/>
        <v>-1.5</v>
      </c>
      <c r="AJ100" s="33">
        <f t="shared" si="62"/>
        <v>16.5</v>
      </c>
      <c r="AK100" s="33">
        <f t="shared" si="63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186</v>
      </c>
      <c r="F101" s="99">
        <v>5</v>
      </c>
      <c r="G101" s="99">
        <v>0</v>
      </c>
      <c r="H101" s="100">
        <f t="shared" ref="H101:H146" si="82">G101/F101</f>
        <v>0</v>
      </c>
      <c r="I101" s="108">
        <f>G101*1.5</f>
        <v>0</v>
      </c>
      <c r="J101" s="109">
        <f>(F101-G101)*-1</f>
        <v>-5</v>
      </c>
      <c r="K101" s="110">
        <v>20</v>
      </c>
      <c r="L101" s="110">
        <v>6</v>
      </c>
      <c r="M101" s="111">
        <f t="shared" ref="M101:M146" si="83">L101/K101</f>
        <v>0.3</v>
      </c>
      <c r="N101" s="112">
        <f t="shared" si="74"/>
        <v>6</v>
      </c>
      <c r="O101" s="113">
        <f t="shared" si="75"/>
        <v>-14</v>
      </c>
      <c r="P101" s="110">
        <v>10</v>
      </c>
      <c r="Q101" s="112">
        <v>6</v>
      </c>
      <c r="R101" s="125">
        <f t="shared" ref="R101:R146" si="84">Q101/P101</f>
        <v>0.6</v>
      </c>
      <c r="S101" s="112">
        <f t="shared" si="76"/>
        <v>6</v>
      </c>
      <c r="T101" s="113">
        <f t="shared" si="77"/>
        <v>-2</v>
      </c>
      <c r="U101" s="110">
        <v>10</v>
      </c>
      <c r="V101" s="110">
        <v>6</v>
      </c>
      <c r="W101" s="111">
        <f t="shared" ref="W101:W146" si="85">V101/U101</f>
        <v>0.6</v>
      </c>
      <c r="X101" s="112">
        <f t="shared" si="66"/>
        <v>9</v>
      </c>
      <c r="Y101" s="113">
        <f t="shared" si="67"/>
        <v>-4</v>
      </c>
      <c r="Z101" s="110">
        <v>15</v>
      </c>
      <c r="AA101" s="126">
        <v>2</v>
      </c>
      <c r="AB101" s="134">
        <f t="shared" ref="AB101:AB146" si="86">AA101/Z101</f>
        <v>0.133333333333333</v>
      </c>
      <c r="AC101" s="126">
        <f t="shared" si="78"/>
        <v>1</v>
      </c>
      <c r="AD101" s="113">
        <f t="shared" si="79"/>
        <v>-3.9</v>
      </c>
      <c r="AE101" s="99">
        <v>5</v>
      </c>
      <c r="AF101" s="114">
        <v>0</v>
      </c>
      <c r="AG101" s="138">
        <f t="shared" ref="AG101:AG146" si="87">AF101/AE101</f>
        <v>0</v>
      </c>
      <c r="AH101" s="139">
        <f t="shared" si="80"/>
        <v>0</v>
      </c>
      <c r="AI101" s="113">
        <f t="shared" si="81"/>
        <v>-1.5</v>
      </c>
      <c r="AJ101" s="33">
        <f t="shared" ref="AJ101:AJ145" si="88">I101+N101+S101+X101+AC101+AH101</f>
        <v>22</v>
      </c>
      <c r="AK101" s="33">
        <f t="shared" ref="AK101:AK145" si="89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186</v>
      </c>
      <c r="F102" s="99">
        <v>5</v>
      </c>
      <c r="G102" s="99">
        <v>8</v>
      </c>
      <c r="H102" s="100">
        <f t="shared" si="82"/>
        <v>1.6</v>
      </c>
      <c r="I102" s="108">
        <f>G102*3</f>
        <v>24</v>
      </c>
      <c r="J102" s="114"/>
      <c r="K102" s="110">
        <v>20</v>
      </c>
      <c r="L102" s="110">
        <v>5</v>
      </c>
      <c r="M102" s="111">
        <f t="shared" si="83"/>
        <v>0.25</v>
      </c>
      <c r="N102" s="112">
        <f t="shared" si="74"/>
        <v>5</v>
      </c>
      <c r="O102" s="113">
        <f t="shared" si="75"/>
        <v>-15</v>
      </c>
      <c r="P102" s="110">
        <v>10</v>
      </c>
      <c r="Q102" s="112">
        <v>2</v>
      </c>
      <c r="R102" s="125">
        <f t="shared" si="84"/>
        <v>0.2</v>
      </c>
      <c r="S102" s="112">
        <f t="shared" si="76"/>
        <v>2</v>
      </c>
      <c r="T102" s="113">
        <f t="shared" si="77"/>
        <v>-4</v>
      </c>
      <c r="U102" s="110">
        <v>10</v>
      </c>
      <c r="V102" s="110">
        <v>1</v>
      </c>
      <c r="W102" s="111">
        <f t="shared" si="85"/>
        <v>0.1</v>
      </c>
      <c r="X102" s="112">
        <f t="shared" si="66"/>
        <v>1.5</v>
      </c>
      <c r="Y102" s="113">
        <f t="shared" si="67"/>
        <v>-9</v>
      </c>
      <c r="Z102" s="110">
        <v>15</v>
      </c>
      <c r="AA102" s="126">
        <v>4</v>
      </c>
      <c r="AB102" s="134">
        <f t="shared" si="86"/>
        <v>0.266666666666667</v>
      </c>
      <c r="AC102" s="126">
        <f t="shared" si="78"/>
        <v>2</v>
      </c>
      <c r="AD102" s="113">
        <f t="shared" si="79"/>
        <v>-3.3</v>
      </c>
      <c r="AE102" s="99">
        <v>5</v>
      </c>
      <c r="AF102" s="114">
        <v>1</v>
      </c>
      <c r="AG102" s="138">
        <f t="shared" si="87"/>
        <v>0.2</v>
      </c>
      <c r="AH102" s="139">
        <f t="shared" si="80"/>
        <v>1</v>
      </c>
      <c r="AI102" s="113">
        <f t="shared" si="81"/>
        <v>-1.2</v>
      </c>
      <c r="AJ102" s="33">
        <f t="shared" si="88"/>
        <v>35.5</v>
      </c>
      <c r="AK102" s="33">
        <f t="shared" si="89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186</v>
      </c>
      <c r="F103" s="99">
        <v>5</v>
      </c>
      <c r="G103" s="99">
        <v>11</v>
      </c>
      <c r="H103" s="100">
        <f t="shared" si="82"/>
        <v>2.2</v>
      </c>
      <c r="I103" s="108">
        <f>G103*3</f>
        <v>33</v>
      </c>
      <c r="J103" s="114"/>
      <c r="K103" s="110">
        <v>20</v>
      </c>
      <c r="L103" s="110">
        <v>19</v>
      </c>
      <c r="M103" s="111">
        <f t="shared" si="83"/>
        <v>0.95</v>
      </c>
      <c r="N103" s="112">
        <f t="shared" si="74"/>
        <v>19</v>
      </c>
      <c r="O103" s="113">
        <f t="shared" si="75"/>
        <v>-1</v>
      </c>
      <c r="P103" s="110">
        <v>10</v>
      </c>
      <c r="Q103" s="112">
        <v>1</v>
      </c>
      <c r="R103" s="125">
        <f t="shared" si="84"/>
        <v>0.1</v>
      </c>
      <c r="S103" s="112">
        <f t="shared" si="76"/>
        <v>1</v>
      </c>
      <c r="T103" s="113">
        <f t="shared" si="77"/>
        <v>-4.5</v>
      </c>
      <c r="U103" s="110">
        <v>10</v>
      </c>
      <c r="V103" s="110">
        <v>7</v>
      </c>
      <c r="W103" s="111">
        <f t="shared" si="85"/>
        <v>0.7</v>
      </c>
      <c r="X103" s="112">
        <f t="shared" si="66"/>
        <v>10.5</v>
      </c>
      <c r="Y103" s="113">
        <f t="shared" si="67"/>
        <v>-3</v>
      </c>
      <c r="Z103" s="110">
        <v>15</v>
      </c>
      <c r="AA103" s="126">
        <v>3</v>
      </c>
      <c r="AB103" s="134">
        <f t="shared" si="86"/>
        <v>0.2</v>
      </c>
      <c r="AC103" s="126">
        <f t="shared" si="78"/>
        <v>1.5</v>
      </c>
      <c r="AD103" s="113">
        <f t="shared" si="79"/>
        <v>-3.6</v>
      </c>
      <c r="AE103" s="99">
        <v>5</v>
      </c>
      <c r="AF103" s="114">
        <v>0</v>
      </c>
      <c r="AG103" s="138">
        <f t="shared" si="87"/>
        <v>0</v>
      </c>
      <c r="AH103" s="139">
        <f t="shared" si="80"/>
        <v>0</v>
      </c>
      <c r="AI103" s="113">
        <f t="shared" si="81"/>
        <v>-1.5</v>
      </c>
      <c r="AJ103" s="33">
        <f t="shared" si="88"/>
        <v>65</v>
      </c>
      <c r="AK103" s="33">
        <f t="shared" si="89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186</v>
      </c>
      <c r="F104" s="99">
        <v>5</v>
      </c>
      <c r="G104" s="99">
        <v>8</v>
      </c>
      <c r="H104" s="100">
        <f t="shared" si="82"/>
        <v>1.6</v>
      </c>
      <c r="I104" s="108">
        <f>G104*3</f>
        <v>24</v>
      </c>
      <c r="J104" s="114"/>
      <c r="K104" s="110">
        <v>20</v>
      </c>
      <c r="L104" s="110">
        <v>22</v>
      </c>
      <c r="M104" s="111">
        <f t="shared" si="83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4"/>
        <v>0.3</v>
      </c>
      <c r="S104" s="112">
        <f t="shared" si="76"/>
        <v>3</v>
      </c>
      <c r="T104" s="113">
        <f t="shared" si="77"/>
        <v>-3.5</v>
      </c>
      <c r="U104" s="110">
        <v>10</v>
      </c>
      <c r="V104" s="110">
        <v>4</v>
      </c>
      <c r="W104" s="111">
        <f t="shared" si="85"/>
        <v>0.4</v>
      </c>
      <c r="X104" s="112">
        <f t="shared" si="66"/>
        <v>6</v>
      </c>
      <c r="Y104" s="113">
        <f t="shared" si="67"/>
        <v>-6</v>
      </c>
      <c r="Z104" s="110">
        <v>15</v>
      </c>
      <c r="AA104" s="126">
        <v>4</v>
      </c>
      <c r="AB104" s="134">
        <f t="shared" si="86"/>
        <v>0.266666666666667</v>
      </c>
      <c r="AC104" s="126">
        <f t="shared" si="78"/>
        <v>2</v>
      </c>
      <c r="AD104" s="113">
        <f t="shared" si="79"/>
        <v>-3.3</v>
      </c>
      <c r="AE104" s="99">
        <v>5</v>
      </c>
      <c r="AF104" s="114">
        <v>2</v>
      </c>
      <c r="AG104" s="138">
        <f t="shared" si="87"/>
        <v>0.4</v>
      </c>
      <c r="AH104" s="139">
        <f t="shared" si="80"/>
        <v>2</v>
      </c>
      <c r="AI104" s="113">
        <f t="shared" si="81"/>
        <v>-0.9</v>
      </c>
      <c r="AJ104" s="33">
        <f t="shared" si="88"/>
        <v>92</v>
      </c>
      <c r="AK104" s="33">
        <f t="shared" si="89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186</v>
      </c>
      <c r="F105" s="99">
        <v>5</v>
      </c>
      <c r="G105" s="99">
        <v>5</v>
      </c>
      <c r="H105" s="100">
        <f t="shared" si="82"/>
        <v>1</v>
      </c>
      <c r="I105" s="108">
        <f>G105*3</f>
        <v>15</v>
      </c>
      <c r="J105" s="114"/>
      <c r="K105" s="110">
        <v>20</v>
      </c>
      <c r="L105" s="110">
        <v>13</v>
      </c>
      <c r="M105" s="111">
        <f t="shared" si="83"/>
        <v>0.65</v>
      </c>
      <c r="N105" s="112">
        <f t="shared" ref="N105:N114" si="90">L105*1</f>
        <v>13</v>
      </c>
      <c r="O105" s="113">
        <f t="shared" ref="O105:O114" si="91">(K105-L105)*-1</f>
        <v>-7</v>
      </c>
      <c r="P105" s="110">
        <v>10</v>
      </c>
      <c r="Q105" s="112">
        <v>9</v>
      </c>
      <c r="R105" s="125">
        <f t="shared" si="84"/>
        <v>0.9</v>
      </c>
      <c r="S105" s="112">
        <f t="shared" si="76"/>
        <v>9</v>
      </c>
      <c r="T105" s="113">
        <f t="shared" si="77"/>
        <v>-0.5</v>
      </c>
      <c r="U105" s="110">
        <v>10</v>
      </c>
      <c r="V105" s="110">
        <v>7</v>
      </c>
      <c r="W105" s="111">
        <f t="shared" si="85"/>
        <v>0.7</v>
      </c>
      <c r="X105" s="112">
        <f t="shared" si="66"/>
        <v>10.5</v>
      </c>
      <c r="Y105" s="113">
        <f t="shared" si="67"/>
        <v>-3</v>
      </c>
      <c r="Z105" s="110">
        <v>15</v>
      </c>
      <c r="AA105" s="126">
        <v>8</v>
      </c>
      <c r="AB105" s="134">
        <f t="shared" si="86"/>
        <v>0.533333333333333</v>
      </c>
      <c r="AC105" s="126">
        <f t="shared" si="78"/>
        <v>4</v>
      </c>
      <c r="AD105" s="113">
        <f t="shared" si="79"/>
        <v>-2.1</v>
      </c>
      <c r="AE105" s="99">
        <v>5</v>
      </c>
      <c r="AF105" s="114">
        <v>0</v>
      </c>
      <c r="AG105" s="138">
        <f t="shared" si="87"/>
        <v>0</v>
      </c>
      <c r="AH105" s="139">
        <f t="shared" si="80"/>
        <v>0</v>
      </c>
      <c r="AI105" s="113">
        <f t="shared" si="81"/>
        <v>-1.5</v>
      </c>
      <c r="AJ105" s="33">
        <f t="shared" si="88"/>
        <v>51.5</v>
      </c>
      <c r="AK105" s="33">
        <f t="shared" si="89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186</v>
      </c>
      <c r="F106" s="99">
        <v>5</v>
      </c>
      <c r="G106" s="99">
        <v>2</v>
      </c>
      <c r="H106" s="100">
        <f t="shared" si="82"/>
        <v>0.4</v>
      </c>
      <c r="I106" s="108">
        <f>G106*1.5</f>
        <v>3</v>
      </c>
      <c r="J106" s="109">
        <f>(F106-G106)*-1</f>
        <v>-3</v>
      </c>
      <c r="K106" s="110">
        <v>20</v>
      </c>
      <c r="L106" s="110">
        <v>10</v>
      </c>
      <c r="M106" s="111">
        <f t="shared" si="83"/>
        <v>0.5</v>
      </c>
      <c r="N106" s="112">
        <f t="shared" si="90"/>
        <v>10</v>
      </c>
      <c r="O106" s="113">
        <f t="shared" si="91"/>
        <v>-10</v>
      </c>
      <c r="P106" s="110">
        <v>10</v>
      </c>
      <c r="Q106" s="112">
        <v>2</v>
      </c>
      <c r="R106" s="125">
        <f t="shared" si="84"/>
        <v>0.2</v>
      </c>
      <c r="S106" s="112">
        <f t="shared" si="76"/>
        <v>2</v>
      </c>
      <c r="T106" s="113">
        <f t="shared" si="77"/>
        <v>-4</v>
      </c>
      <c r="U106" s="110">
        <v>10</v>
      </c>
      <c r="V106" s="110">
        <v>3</v>
      </c>
      <c r="W106" s="111">
        <f t="shared" si="85"/>
        <v>0.3</v>
      </c>
      <c r="X106" s="112">
        <f t="shared" si="66"/>
        <v>4.5</v>
      </c>
      <c r="Y106" s="113">
        <f t="shared" si="67"/>
        <v>-7</v>
      </c>
      <c r="Z106" s="110">
        <v>15</v>
      </c>
      <c r="AA106" s="126">
        <v>3</v>
      </c>
      <c r="AB106" s="134">
        <f t="shared" si="86"/>
        <v>0.2</v>
      </c>
      <c r="AC106" s="126">
        <f t="shared" si="78"/>
        <v>1.5</v>
      </c>
      <c r="AD106" s="113">
        <f t="shared" si="79"/>
        <v>-3.6</v>
      </c>
      <c r="AE106" s="99">
        <v>5</v>
      </c>
      <c r="AF106" s="114">
        <v>0</v>
      </c>
      <c r="AG106" s="138">
        <f t="shared" si="87"/>
        <v>0</v>
      </c>
      <c r="AH106" s="139">
        <f t="shared" si="80"/>
        <v>0</v>
      </c>
      <c r="AI106" s="113">
        <f t="shared" si="81"/>
        <v>-1.5</v>
      </c>
      <c r="AJ106" s="33">
        <f t="shared" si="88"/>
        <v>21</v>
      </c>
      <c r="AK106" s="33">
        <f t="shared" si="89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186</v>
      </c>
      <c r="F107" s="99">
        <v>5</v>
      </c>
      <c r="G107" s="99">
        <v>1</v>
      </c>
      <c r="H107" s="100">
        <f t="shared" si="82"/>
        <v>0.2</v>
      </c>
      <c r="I107" s="108">
        <f>G107*1.5</f>
        <v>1.5</v>
      </c>
      <c r="J107" s="109">
        <f>(F107-G107)*-1</f>
        <v>-4</v>
      </c>
      <c r="K107" s="110">
        <v>20</v>
      </c>
      <c r="L107" s="110">
        <v>10</v>
      </c>
      <c r="M107" s="111">
        <f t="shared" si="83"/>
        <v>0.5</v>
      </c>
      <c r="N107" s="112">
        <f t="shared" si="90"/>
        <v>10</v>
      </c>
      <c r="O107" s="113">
        <f t="shared" si="91"/>
        <v>-10</v>
      </c>
      <c r="P107" s="110">
        <v>10</v>
      </c>
      <c r="Q107" s="112">
        <v>1</v>
      </c>
      <c r="R107" s="125">
        <f t="shared" si="84"/>
        <v>0.1</v>
      </c>
      <c r="S107" s="112">
        <f t="shared" si="76"/>
        <v>1</v>
      </c>
      <c r="T107" s="113">
        <f t="shared" si="77"/>
        <v>-4.5</v>
      </c>
      <c r="U107" s="110">
        <v>10</v>
      </c>
      <c r="V107" s="110">
        <v>2</v>
      </c>
      <c r="W107" s="111">
        <f t="shared" si="85"/>
        <v>0.2</v>
      </c>
      <c r="X107" s="112">
        <f t="shared" si="66"/>
        <v>3</v>
      </c>
      <c r="Y107" s="113">
        <f t="shared" si="67"/>
        <v>-8</v>
      </c>
      <c r="Z107" s="110">
        <v>15</v>
      </c>
      <c r="AA107" s="126">
        <v>4</v>
      </c>
      <c r="AB107" s="134">
        <f t="shared" si="86"/>
        <v>0.266666666666667</v>
      </c>
      <c r="AC107" s="126">
        <f t="shared" si="78"/>
        <v>2</v>
      </c>
      <c r="AD107" s="113">
        <f t="shared" si="79"/>
        <v>-3.3</v>
      </c>
      <c r="AE107" s="99">
        <v>5</v>
      </c>
      <c r="AF107" s="114">
        <v>0</v>
      </c>
      <c r="AG107" s="138">
        <f t="shared" si="87"/>
        <v>0</v>
      </c>
      <c r="AH107" s="139">
        <f t="shared" si="80"/>
        <v>0</v>
      </c>
      <c r="AI107" s="113">
        <f t="shared" si="81"/>
        <v>-1.5</v>
      </c>
      <c r="AJ107" s="33">
        <f t="shared" si="88"/>
        <v>17.5</v>
      </c>
      <c r="AK107" s="33">
        <f t="shared" si="89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186</v>
      </c>
      <c r="F108" s="99">
        <v>5</v>
      </c>
      <c r="G108" s="99">
        <v>2</v>
      </c>
      <c r="H108" s="100">
        <f t="shared" si="82"/>
        <v>0.4</v>
      </c>
      <c r="I108" s="108">
        <f>G108*1.5</f>
        <v>3</v>
      </c>
      <c r="J108" s="109">
        <f>(F108-G108)*-1</f>
        <v>-3</v>
      </c>
      <c r="K108" s="110">
        <v>20</v>
      </c>
      <c r="L108" s="110">
        <v>7</v>
      </c>
      <c r="M108" s="111">
        <f t="shared" si="83"/>
        <v>0.35</v>
      </c>
      <c r="N108" s="112">
        <f t="shared" si="90"/>
        <v>7</v>
      </c>
      <c r="O108" s="113">
        <f t="shared" si="91"/>
        <v>-13</v>
      </c>
      <c r="P108" s="110">
        <v>10</v>
      </c>
      <c r="Q108" s="112">
        <v>5</v>
      </c>
      <c r="R108" s="125">
        <f t="shared" si="84"/>
        <v>0.5</v>
      </c>
      <c r="S108" s="112">
        <f t="shared" si="76"/>
        <v>5</v>
      </c>
      <c r="T108" s="113">
        <f t="shared" si="77"/>
        <v>-2.5</v>
      </c>
      <c r="U108" s="110">
        <v>10</v>
      </c>
      <c r="V108" s="110">
        <v>2</v>
      </c>
      <c r="W108" s="111">
        <f t="shared" si="85"/>
        <v>0.2</v>
      </c>
      <c r="X108" s="112">
        <f t="shared" ref="X108:X145" si="92">V108*1.5</f>
        <v>3</v>
      </c>
      <c r="Y108" s="113">
        <f t="shared" ref="Y108:Y145" si="93">(U108-V108)*-1</f>
        <v>-8</v>
      </c>
      <c r="Z108" s="110">
        <v>15</v>
      </c>
      <c r="AA108" s="126">
        <v>20</v>
      </c>
      <c r="AB108" s="134">
        <f t="shared" si="86"/>
        <v>1.33333333333333</v>
      </c>
      <c r="AC108" s="126">
        <f>AA108*1</f>
        <v>20</v>
      </c>
      <c r="AD108" s="139"/>
      <c r="AE108" s="99">
        <v>5</v>
      </c>
      <c r="AF108" s="114">
        <v>0</v>
      </c>
      <c r="AG108" s="138">
        <f t="shared" si="87"/>
        <v>0</v>
      </c>
      <c r="AH108" s="139">
        <f t="shared" si="80"/>
        <v>0</v>
      </c>
      <c r="AI108" s="113">
        <f t="shared" si="81"/>
        <v>-1.5</v>
      </c>
      <c r="AJ108" s="33">
        <f t="shared" si="88"/>
        <v>38</v>
      </c>
      <c r="AK108" s="33">
        <f t="shared" si="89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186</v>
      </c>
      <c r="F109" s="99">
        <v>5</v>
      </c>
      <c r="G109" s="99">
        <v>1</v>
      </c>
      <c r="H109" s="100">
        <f t="shared" si="82"/>
        <v>0.2</v>
      </c>
      <c r="I109" s="108">
        <f>G109*1.5</f>
        <v>1.5</v>
      </c>
      <c r="J109" s="109">
        <f>(F109-G109)*-1</f>
        <v>-4</v>
      </c>
      <c r="K109" s="110">
        <v>20</v>
      </c>
      <c r="L109" s="110">
        <v>5</v>
      </c>
      <c r="M109" s="111">
        <f t="shared" si="83"/>
        <v>0.25</v>
      </c>
      <c r="N109" s="112">
        <f t="shared" si="90"/>
        <v>5</v>
      </c>
      <c r="O109" s="113">
        <f t="shared" si="91"/>
        <v>-15</v>
      </c>
      <c r="P109" s="110">
        <v>10</v>
      </c>
      <c r="Q109" s="112">
        <v>1</v>
      </c>
      <c r="R109" s="125">
        <f t="shared" si="84"/>
        <v>0.1</v>
      </c>
      <c r="S109" s="112">
        <f t="shared" si="76"/>
        <v>1</v>
      </c>
      <c r="T109" s="113">
        <f t="shared" si="77"/>
        <v>-4.5</v>
      </c>
      <c r="U109" s="110">
        <v>10</v>
      </c>
      <c r="V109" s="110">
        <v>0</v>
      </c>
      <c r="W109" s="111">
        <f t="shared" si="85"/>
        <v>0</v>
      </c>
      <c r="X109" s="112">
        <f t="shared" si="92"/>
        <v>0</v>
      </c>
      <c r="Y109" s="113">
        <f t="shared" si="93"/>
        <v>-10</v>
      </c>
      <c r="Z109" s="110">
        <v>15</v>
      </c>
      <c r="AA109" s="126">
        <v>3</v>
      </c>
      <c r="AB109" s="134">
        <f t="shared" si="86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14">
        <v>0</v>
      </c>
      <c r="AG109" s="138">
        <f t="shared" si="87"/>
        <v>0</v>
      </c>
      <c r="AH109" s="139">
        <f t="shared" si="80"/>
        <v>0</v>
      </c>
      <c r="AI109" s="113">
        <f t="shared" si="81"/>
        <v>-1.5</v>
      </c>
      <c r="AJ109" s="33">
        <f t="shared" si="88"/>
        <v>9</v>
      </c>
      <c r="AK109" s="33">
        <f t="shared" si="89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186</v>
      </c>
      <c r="F110" s="99">
        <v>5</v>
      </c>
      <c r="G110" s="99">
        <v>6</v>
      </c>
      <c r="H110" s="100">
        <f t="shared" si="82"/>
        <v>1.2</v>
      </c>
      <c r="I110" s="108">
        <f>G110*3</f>
        <v>18</v>
      </c>
      <c r="J110" s="114"/>
      <c r="K110" s="110">
        <v>20</v>
      </c>
      <c r="L110" s="110">
        <v>15</v>
      </c>
      <c r="M110" s="111">
        <f t="shared" si="83"/>
        <v>0.75</v>
      </c>
      <c r="N110" s="112">
        <f t="shared" si="90"/>
        <v>15</v>
      </c>
      <c r="O110" s="113">
        <f t="shared" si="91"/>
        <v>-5</v>
      </c>
      <c r="P110" s="110">
        <v>10</v>
      </c>
      <c r="Q110" s="112">
        <v>6</v>
      </c>
      <c r="R110" s="125">
        <f t="shared" si="84"/>
        <v>0.6</v>
      </c>
      <c r="S110" s="112">
        <f t="shared" si="76"/>
        <v>6</v>
      </c>
      <c r="T110" s="113">
        <f t="shared" si="77"/>
        <v>-2</v>
      </c>
      <c r="U110" s="110">
        <v>10</v>
      </c>
      <c r="V110" s="110">
        <v>8</v>
      </c>
      <c r="W110" s="111">
        <f t="shared" si="85"/>
        <v>0.8</v>
      </c>
      <c r="X110" s="112">
        <f t="shared" si="92"/>
        <v>12</v>
      </c>
      <c r="Y110" s="113">
        <f t="shared" si="93"/>
        <v>-2</v>
      </c>
      <c r="Z110" s="110">
        <v>15</v>
      </c>
      <c r="AA110" s="126">
        <v>14</v>
      </c>
      <c r="AB110" s="134">
        <f t="shared" si="86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14">
        <v>4</v>
      </c>
      <c r="AG110" s="138">
        <f t="shared" si="87"/>
        <v>0.8</v>
      </c>
      <c r="AH110" s="139">
        <f t="shared" si="80"/>
        <v>4</v>
      </c>
      <c r="AI110" s="113">
        <f t="shared" si="81"/>
        <v>-0.3</v>
      </c>
      <c r="AJ110" s="33">
        <f t="shared" si="88"/>
        <v>62</v>
      </c>
      <c r="AK110" s="33">
        <f t="shared" si="89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186</v>
      </c>
      <c r="F111" s="99">
        <v>5</v>
      </c>
      <c r="G111" s="99">
        <v>14</v>
      </c>
      <c r="H111" s="100">
        <f t="shared" si="82"/>
        <v>2.8</v>
      </c>
      <c r="I111" s="108">
        <f>G111*3</f>
        <v>42</v>
      </c>
      <c r="J111" s="114"/>
      <c r="K111" s="110">
        <v>20</v>
      </c>
      <c r="L111" s="110">
        <v>17</v>
      </c>
      <c r="M111" s="111">
        <f t="shared" si="83"/>
        <v>0.85</v>
      </c>
      <c r="N111" s="112">
        <f t="shared" si="90"/>
        <v>17</v>
      </c>
      <c r="O111" s="113">
        <f t="shared" si="91"/>
        <v>-3</v>
      </c>
      <c r="P111" s="110">
        <v>10</v>
      </c>
      <c r="Q111" s="112">
        <v>15</v>
      </c>
      <c r="R111" s="125">
        <f t="shared" si="84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5"/>
        <v>0.7</v>
      </c>
      <c r="X111" s="112">
        <f t="shared" si="92"/>
        <v>10.5</v>
      </c>
      <c r="Y111" s="113">
        <f t="shared" si="93"/>
        <v>-3</v>
      </c>
      <c r="Z111" s="110">
        <v>15</v>
      </c>
      <c r="AA111" s="126">
        <v>34</v>
      </c>
      <c r="AB111" s="134">
        <f t="shared" si="86"/>
        <v>2.26666666666667</v>
      </c>
      <c r="AC111" s="126">
        <f>AA111*1</f>
        <v>34</v>
      </c>
      <c r="AD111" s="139"/>
      <c r="AE111" s="99">
        <v>5</v>
      </c>
      <c r="AF111" s="114">
        <v>8</v>
      </c>
      <c r="AG111" s="138">
        <f t="shared" si="87"/>
        <v>1.6</v>
      </c>
      <c r="AH111" s="126">
        <f>AF111*2</f>
        <v>16</v>
      </c>
      <c r="AI111" s="140"/>
      <c r="AJ111" s="33">
        <f t="shared" si="88"/>
        <v>149.5</v>
      </c>
      <c r="AK111" s="33">
        <f t="shared" si="89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186</v>
      </c>
      <c r="F112" s="99">
        <v>5</v>
      </c>
      <c r="G112" s="99">
        <v>2</v>
      </c>
      <c r="H112" s="100">
        <f t="shared" si="82"/>
        <v>0.4</v>
      </c>
      <c r="I112" s="108">
        <f>G112*1.5</f>
        <v>3</v>
      </c>
      <c r="J112" s="109">
        <f>(F112-G112)*-1</f>
        <v>-3</v>
      </c>
      <c r="K112" s="110">
        <v>20</v>
      </c>
      <c r="L112" s="110">
        <v>6</v>
      </c>
      <c r="M112" s="111">
        <f t="shared" si="83"/>
        <v>0.3</v>
      </c>
      <c r="N112" s="112">
        <f t="shared" si="90"/>
        <v>6</v>
      </c>
      <c r="O112" s="113">
        <f t="shared" si="91"/>
        <v>-14</v>
      </c>
      <c r="P112" s="110">
        <v>10</v>
      </c>
      <c r="Q112" s="112">
        <v>6</v>
      </c>
      <c r="R112" s="125">
        <f t="shared" si="84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5"/>
        <v>0.2</v>
      </c>
      <c r="X112" s="112">
        <f t="shared" si="92"/>
        <v>3</v>
      </c>
      <c r="Y112" s="113">
        <f t="shared" si="93"/>
        <v>-8</v>
      </c>
      <c r="Z112" s="110">
        <v>15</v>
      </c>
      <c r="AA112" s="126">
        <v>9</v>
      </c>
      <c r="AB112" s="134">
        <f t="shared" si="86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14">
        <v>0</v>
      </c>
      <c r="AG112" s="138">
        <f t="shared" si="87"/>
        <v>0</v>
      </c>
      <c r="AH112" s="139">
        <f>AF112*1</f>
        <v>0</v>
      </c>
      <c r="AI112" s="113">
        <f>(AE112-AF112)*-0.3</f>
        <v>-1.5</v>
      </c>
      <c r="AJ112" s="33">
        <f t="shared" si="88"/>
        <v>22.5</v>
      </c>
      <c r="AK112" s="33">
        <f t="shared" si="89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186</v>
      </c>
      <c r="F113" s="99">
        <v>5</v>
      </c>
      <c r="G113" s="99">
        <v>3</v>
      </c>
      <c r="H113" s="100">
        <f t="shared" si="82"/>
        <v>0.6</v>
      </c>
      <c r="I113" s="108">
        <f>G113*1.5</f>
        <v>4.5</v>
      </c>
      <c r="J113" s="109">
        <f>(F113-G113)*-1</f>
        <v>-2</v>
      </c>
      <c r="K113" s="110">
        <v>20</v>
      </c>
      <c r="L113" s="110">
        <v>7</v>
      </c>
      <c r="M113" s="111">
        <f t="shared" si="83"/>
        <v>0.35</v>
      </c>
      <c r="N113" s="112">
        <f t="shared" si="90"/>
        <v>7</v>
      </c>
      <c r="O113" s="113">
        <f t="shared" si="91"/>
        <v>-13</v>
      </c>
      <c r="P113" s="110">
        <v>10</v>
      </c>
      <c r="Q113" s="112">
        <v>11</v>
      </c>
      <c r="R113" s="125">
        <f t="shared" si="84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5"/>
        <v>0.1</v>
      </c>
      <c r="X113" s="112">
        <f t="shared" si="92"/>
        <v>1.5</v>
      </c>
      <c r="Y113" s="113">
        <f t="shared" si="93"/>
        <v>-9</v>
      </c>
      <c r="Z113" s="110">
        <v>15</v>
      </c>
      <c r="AA113" s="126">
        <v>19</v>
      </c>
      <c r="AB113" s="134">
        <f t="shared" si="86"/>
        <v>1.26666666666667</v>
      </c>
      <c r="AC113" s="126">
        <f>AA113*1</f>
        <v>19</v>
      </c>
      <c r="AD113" s="139"/>
      <c r="AE113" s="99">
        <v>5</v>
      </c>
      <c r="AF113" s="114">
        <v>0</v>
      </c>
      <c r="AG113" s="138">
        <f t="shared" si="87"/>
        <v>0</v>
      </c>
      <c r="AH113" s="139">
        <f>AF113*1</f>
        <v>0</v>
      </c>
      <c r="AI113" s="113">
        <f>(AE113-AF113)*-0.3</f>
        <v>-1.5</v>
      </c>
      <c r="AJ113" s="33">
        <f t="shared" si="88"/>
        <v>54</v>
      </c>
      <c r="AK113" s="33">
        <f t="shared" si="89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186</v>
      </c>
      <c r="F114" s="99">
        <v>5</v>
      </c>
      <c r="G114" s="99">
        <v>2</v>
      </c>
      <c r="H114" s="100">
        <f t="shared" si="82"/>
        <v>0.4</v>
      </c>
      <c r="I114" s="108">
        <f>G114*1.5</f>
        <v>3</v>
      </c>
      <c r="J114" s="109">
        <f>(F114-G114)*-1</f>
        <v>-3</v>
      </c>
      <c r="K114" s="110">
        <v>20</v>
      </c>
      <c r="L114" s="110">
        <v>7</v>
      </c>
      <c r="M114" s="111">
        <f t="shared" si="83"/>
        <v>0.35</v>
      </c>
      <c r="N114" s="112">
        <f t="shared" si="90"/>
        <v>7</v>
      </c>
      <c r="O114" s="113">
        <f t="shared" si="91"/>
        <v>-13</v>
      </c>
      <c r="P114" s="110">
        <v>10</v>
      </c>
      <c r="Q114" s="112">
        <v>0</v>
      </c>
      <c r="R114" s="125">
        <f t="shared" si="84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5"/>
        <v>0.1</v>
      </c>
      <c r="X114" s="112">
        <f t="shared" si="92"/>
        <v>1.5</v>
      </c>
      <c r="Y114" s="113">
        <f t="shared" si="93"/>
        <v>-9</v>
      </c>
      <c r="Z114" s="110">
        <v>15</v>
      </c>
      <c r="AA114" s="126">
        <v>1</v>
      </c>
      <c r="AB114" s="134">
        <f t="shared" si="86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14">
        <v>0</v>
      </c>
      <c r="AG114" s="138">
        <f t="shared" si="87"/>
        <v>0</v>
      </c>
      <c r="AH114" s="139">
        <f>AF114*1</f>
        <v>0</v>
      </c>
      <c r="AI114" s="113">
        <f>(AE114-AF114)*-0.3</f>
        <v>-1.5</v>
      </c>
      <c r="AJ114" s="33">
        <f t="shared" si="88"/>
        <v>12</v>
      </c>
      <c r="AK114" s="33">
        <f t="shared" si="89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186</v>
      </c>
      <c r="F115" s="99">
        <v>5</v>
      </c>
      <c r="G115" s="99">
        <v>24</v>
      </c>
      <c r="H115" s="100">
        <f t="shared" si="82"/>
        <v>4.8</v>
      </c>
      <c r="I115" s="108">
        <f>G115*3</f>
        <v>72</v>
      </c>
      <c r="J115" s="114"/>
      <c r="K115" s="110">
        <v>20</v>
      </c>
      <c r="L115" s="110">
        <v>36</v>
      </c>
      <c r="M115" s="111">
        <f t="shared" si="83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4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5"/>
        <v>0.8</v>
      </c>
      <c r="X115" s="112">
        <f t="shared" si="92"/>
        <v>12</v>
      </c>
      <c r="Y115" s="113">
        <f t="shared" si="93"/>
        <v>-2</v>
      </c>
      <c r="Z115" s="110">
        <v>15</v>
      </c>
      <c r="AA115" s="126">
        <v>6</v>
      </c>
      <c r="AB115" s="134">
        <f t="shared" si="86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14">
        <v>8</v>
      </c>
      <c r="AG115" s="138">
        <f t="shared" si="87"/>
        <v>1.6</v>
      </c>
      <c r="AH115" s="126">
        <f>AF115*2</f>
        <v>16</v>
      </c>
      <c r="AI115" s="140"/>
      <c r="AJ115" s="33">
        <f t="shared" si="88"/>
        <v>225</v>
      </c>
      <c r="AK115" s="33">
        <f t="shared" si="89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186</v>
      </c>
      <c r="F116" s="99">
        <v>5</v>
      </c>
      <c r="G116" s="99">
        <v>9</v>
      </c>
      <c r="H116" s="100">
        <f t="shared" si="82"/>
        <v>1.8</v>
      </c>
      <c r="I116" s="108">
        <f>G116*3</f>
        <v>27</v>
      </c>
      <c r="J116" s="114"/>
      <c r="K116" s="110">
        <v>20</v>
      </c>
      <c r="L116" s="110">
        <v>8</v>
      </c>
      <c r="M116" s="111">
        <f t="shared" si="83"/>
        <v>0.4</v>
      </c>
      <c r="N116" s="112">
        <f t="shared" ref="N116:N142" si="94">L116*1</f>
        <v>8</v>
      </c>
      <c r="O116" s="113">
        <f t="shared" ref="O116:O142" si="95">(K116-L116)*-1</f>
        <v>-12</v>
      </c>
      <c r="P116" s="110">
        <v>10</v>
      </c>
      <c r="Q116" s="112">
        <v>13</v>
      </c>
      <c r="R116" s="125">
        <f t="shared" si="84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5"/>
        <v>0.2</v>
      </c>
      <c r="X116" s="112">
        <f t="shared" si="92"/>
        <v>3</v>
      </c>
      <c r="Y116" s="113">
        <f t="shared" si="93"/>
        <v>-8</v>
      </c>
      <c r="Z116" s="110">
        <v>15</v>
      </c>
      <c r="AA116" s="126">
        <v>30</v>
      </c>
      <c r="AB116" s="134">
        <f t="shared" si="86"/>
        <v>2</v>
      </c>
      <c r="AC116" s="126">
        <f>AA116*1</f>
        <v>30</v>
      </c>
      <c r="AD116" s="139"/>
      <c r="AE116" s="99">
        <v>5</v>
      </c>
      <c r="AF116" s="114">
        <v>5</v>
      </c>
      <c r="AG116" s="138">
        <f t="shared" si="87"/>
        <v>1</v>
      </c>
      <c r="AH116" s="126">
        <f>AF116*2</f>
        <v>10</v>
      </c>
      <c r="AI116" s="140"/>
      <c r="AJ116" s="33">
        <f t="shared" si="88"/>
        <v>104</v>
      </c>
      <c r="AK116" s="33">
        <f t="shared" si="89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186</v>
      </c>
      <c r="F117" s="99">
        <v>5</v>
      </c>
      <c r="G117" s="99">
        <v>2</v>
      </c>
      <c r="H117" s="100">
        <f t="shared" si="82"/>
        <v>0.4</v>
      </c>
      <c r="I117" s="108">
        <f t="shared" ref="I117:I122" si="96">G117*1.5</f>
        <v>3</v>
      </c>
      <c r="J117" s="109">
        <f t="shared" ref="J117:J122" si="97">(F117-G117)*-1</f>
        <v>-3</v>
      </c>
      <c r="K117" s="110">
        <v>20</v>
      </c>
      <c r="L117" s="110">
        <v>10</v>
      </c>
      <c r="M117" s="111">
        <f t="shared" si="83"/>
        <v>0.5</v>
      </c>
      <c r="N117" s="112">
        <f t="shared" si="94"/>
        <v>10</v>
      </c>
      <c r="O117" s="113">
        <f t="shared" si="95"/>
        <v>-10</v>
      </c>
      <c r="P117" s="110">
        <v>10</v>
      </c>
      <c r="Q117" s="112">
        <v>7</v>
      </c>
      <c r="R117" s="125">
        <f t="shared" si="84"/>
        <v>0.7</v>
      </c>
      <c r="S117" s="112">
        <f t="shared" ref="S117:S126" si="98">Q117*1</f>
        <v>7</v>
      </c>
      <c r="T117" s="113">
        <f t="shared" ref="T117:T126" si="99">(P117-Q117)*-0.5</f>
        <v>-1.5</v>
      </c>
      <c r="U117" s="110">
        <v>10</v>
      </c>
      <c r="V117" s="110">
        <v>1</v>
      </c>
      <c r="W117" s="111">
        <f t="shared" si="85"/>
        <v>0.1</v>
      </c>
      <c r="X117" s="112">
        <f t="shared" si="92"/>
        <v>1.5</v>
      </c>
      <c r="Y117" s="113">
        <f t="shared" si="93"/>
        <v>-9</v>
      </c>
      <c r="Z117" s="110">
        <v>15</v>
      </c>
      <c r="AA117" s="126">
        <v>4</v>
      </c>
      <c r="AB117" s="134">
        <f t="shared" si="86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14">
        <v>1</v>
      </c>
      <c r="AG117" s="138">
        <f t="shared" si="87"/>
        <v>0.2</v>
      </c>
      <c r="AH117" s="139">
        <f>AF117*1</f>
        <v>1</v>
      </c>
      <c r="AI117" s="113">
        <f>(AE117-AF117)*-0.3</f>
        <v>-1.2</v>
      </c>
      <c r="AJ117" s="33">
        <f t="shared" si="88"/>
        <v>24.5</v>
      </c>
      <c r="AK117" s="33">
        <f t="shared" si="89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186</v>
      </c>
      <c r="F118" s="99">
        <v>5</v>
      </c>
      <c r="G118" s="99">
        <v>2</v>
      </c>
      <c r="H118" s="100">
        <f t="shared" si="82"/>
        <v>0.4</v>
      </c>
      <c r="I118" s="108">
        <f t="shared" si="96"/>
        <v>3</v>
      </c>
      <c r="J118" s="109">
        <f t="shared" si="97"/>
        <v>-3</v>
      </c>
      <c r="K118" s="110">
        <v>20</v>
      </c>
      <c r="L118" s="110">
        <v>9</v>
      </c>
      <c r="M118" s="111">
        <f t="shared" si="83"/>
        <v>0.45</v>
      </c>
      <c r="N118" s="112">
        <f t="shared" si="94"/>
        <v>9</v>
      </c>
      <c r="O118" s="113">
        <f t="shared" si="95"/>
        <v>-11</v>
      </c>
      <c r="P118" s="110">
        <v>10</v>
      </c>
      <c r="Q118" s="112">
        <v>5</v>
      </c>
      <c r="R118" s="125">
        <f t="shared" si="84"/>
        <v>0.5</v>
      </c>
      <c r="S118" s="112">
        <f t="shared" si="98"/>
        <v>5</v>
      </c>
      <c r="T118" s="113">
        <f t="shared" si="99"/>
        <v>-2.5</v>
      </c>
      <c r="U118" s="110">
        <v>10</v>
      </c>
      <c r="V118" s="110">
        <v>1</v>
      </c>
      <c r="W118" s="111">
        <f t="shared" si="85"/>
        <v>0.1</v>
      </c>
      <c r="X118" s="112">
        <f t="shared" si="92"/>
        <v>1.5</v>
      </c>
      <c r="Y118" s="113">
        <f t="shared" si="93"/>
        <v>-9</v>
      </c>
      <c r="Z118" s="110">
        <v>15</v>
      </c>
      <c r="AA118" s="126">
        <v>17</v>
      </c>
      <c r="AB118" s="134">
        <f t="shared" si="86"/>
        <v>1.13333333333333</v>
      </c>
      <c r="AC118" s="126">
        <f>AA118*1</f>
        <v>17</v>
      </c>
      <c r="AD118" s="139"/>
      <c r="AE118" s="99">
        <v>5</v>
      </c>
      <c r="AF118" s="114">
        <v>5</v>
      </c>
      <c r="AG118" s="138">
        <f t="shared" si="87"/>
        <v>1</v>
      </c>
      <c r="AH118" s="126">
        <f>AF118*2</f>
        <v>10</v>
      </c>
      <c r="AI118" s="140"/>
      <c r="AJ118" s="33">
        <f t="shared" si="88"/>
        <v>45.5</v>
      </c>
      <c r="AK118" s="33">
        <f t="shared" si="89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187</v>
      </c>
      <c r="F119" s="99">
        <v>5</v>
      </c>
      <c r="G119" s="99">
        <v>2</v>
      </c>
      <c r="H119" s="100">
        <f t="shared" si="82"/>
        <v>0.4</v>
      </c>
      <c r="I119" s="108">
        <f t="shared" si="96"/>
        <v>3</v>
      </c>
      <c r="J119" s="109">
        <f t="shared" si="97"/>
        <v>-3</v>
      </c>
      <c r="K119" s="110">
        <v>20</v>
      </c>
      <c r="L119" s="110">
        <v>7</v>
      </c>
      <c r="M119" s="111">
        <f t="shared" si="83"/>
        <v>0.35</v>
      </c>
      <c r="N119" s="112">
        <f t="shared" si="94"/>
        <v>7</v>
      </c>
      <c r="O119" s="113">
        <f t="shared" si="95"/>
        <v>-13</v>
      </c>
      <c r="P119" s="110">
        <v>10</v>
      </c>
      <c r="Q119" s="112">
        <v>6</v>
      </c>
      <c r="R119" s="125">
        <f t="shared" si="84"/>
        <v>0.6</v>
      </c>
      <c r="S119" s="112">
        <f t="shared" si="98"/>
        <v>6</v>
      </c>
      <c r="T119" s="113">
        <f t="shared" si="99"/>
        <v>-2</v>
      </c>
      <c r="U119" s="110">
        <v>10</v>
      </c>
      <c r="V119" s="110">
        <v>5</v>
      </c>
      <c r="W119" s="111">
        <f t="shared" si="85"/>
        <v>0.5</v>
      </c>
      <c r="X119" s="112">
        <f t="shared" si="92"/>
        <v>7.5</v>
      </c>
      <c r="Y119" s="113">
        <f t="shared" si="93"/>
        <v>-5</v>
      </c>
      <c r="Z119" s="110">
        <v>15</v>
      </c>
      <c r="AA119" s="126">
        <v>6</v>
      </c>
      <c r="AB119" s="134">
        <f t="shared" si="86"/>
        <v>0.4</v>
      </c>
      <c r="AC119" s="126">
        <f t="shared" ref="AC119:AC126" si="100">AA119*0.5</f>
        <v>3</v>
      </c>
      <c r="AD119" s="113">
        <f t="shared" ref="AD119:AD126" si="101">(Z119-AA119)*-0.3</f>
        <v>-2.7</v>
      </c>
      <c r="AE119" s="99">
        <v>5</v>
      </c>
      <c r="AF119" s="114">
        <v>0</v>
      </c>
      <c r="AG119" s="138">
        <f t="shared" si="87"/>
        <v>0</v>
      </c>
      <c r="AH119" s="139">
        <f t="shared" ref="AH119:AH145" si="102">AF119*1</f>
        <v>0</v>
      </c>
      <c r="AI119" s="113">
        <f t="shared" ref="AI119:AI145" si="103">(AE119-AF119)*-0.3</f>
        <v>-1.5</v>
      </c>
      <c r="AJ119" s="33">
        <f t="shared" si="88"/>
        <v>26.5</v>
      </c>
      <c r="AK119" s="33">
        <f t="shared" si="89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187</v>
      </c>
      <c r="F120" s="99">
        <v>5</v>
      </c>
      <c r="G120" s="99">
        <v>2</v>
      </c>
      <c r="H120" s="100">
        <f t="shared" si="82"/>
        <v>0.4</v>
      </c>
      <c r="I120" s="108">
        <f t="shared" si="96"/>
        <v>3</v>
      </c>
      <c r="J120" s="109">
        <f t="shared" si="97"/>
        <v>-3</v>
      </c>
      <c r="K120" s="110">
        <v>20</v>
      </c>
      <c r="L120" s="110">
        <v>5</v>
      </c>
      <c r="M120" s="111">
        <f t="shared" si="83"/>
        <v>0.25</v>
      </c>
      <c r="N120" s="112">
        <f t="shared" si="94"/>
        <v>5</v>
      </c>
      <c r="O120" s="113">
        <f t="shared" si="95"/>
        <v>-15</v>
      </c>
      <c r="P120" s="110">
        <v>10</v>
      </c>
      <c r="Q120" s="112">
        <v>1</v>
      </c>
      <c r="R120" s="125">
        <f t="shared" si="84"/>
        <v>0.1</v>
      </c>
      <c r="S120" s="112">
        <f t="shared" si="98"/>
        <v>1</v>
      </c>
      <c r="T120" s="113">
        <f t="shared" si="99"/>
        <v>-4.5</v>
      </c>
      <c r="U120" s="110">
        <v>10</v>
      </c>
      <c r="V120" s="110">
        <v>3</v>
      </c>
      <c r="W120" s="111">
        <f t="shared" si="85"/>
        <v>0.3</v>
      </c>
      <c r="X120" s="112">
        <f t="shared" si="92"/>
        <v>4.5</v>
      </c>
      <c r="Y120" s="113">
        <f t="shared" si="93"/>
        <v>-7</v>
      </c>
      <c r="Z120" s="110">
        <v>15</v>
      </c>
      <c r="AA120" s="126">
        <v>2</v>
      </c>
      <c r="AB120" s="134">
        <f t="shared" si="86"/>
        <v>0.133333333333333</v>
      </c>
      <c r="AC120" s="126">
        <f t="shared" si="100"/>
        <v>1</v>
      </c>
      <c r="AD120" s="113">
        <f t="shared" si="101"/>
        <v>-3.9</v>
      </c>
      <c r="AE120" s="99">
        <v>5</v>
      </c>
      <c r="AF120" s="114">
        <v>0</v>
      </c>
      <c r="AG120" s="138">
        <f t="shared" si="87"/>
        <v>0</v>
      </c>
      <c r="AH120" s="139">
        <f t="shared" si="102"/>
        <v>0</v>
      </c>
      <c r="AI120" s="113">
        <f t="shared" si="103"/>
        <v>-1.5</v>
      </c>
      <c r="AJ120" s="33">
        <f t="shared" si="88"/>
        <v>14.5</v>
      </c>
      <c r="AK120" s="33">
        <f t="shared" si="89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187</v>
      </c>
      <c r="F121" s="99">
        <v>5</v>
      </c>
      <c r="G121" s="99">
        <v>0</v>
      </c>
      <c r="H121" s="100">
        <f t="shared" si="82"/>
        <v>0</v>
      </c>
      <c r="I121" s="108">
        <f t="shared" si="96"/>
        <v>0</v>
      </c>
      <c r="J121" s="109">
        <f t="shared" si="97"/>
        <v>-5</v>
      </c>
      <c r="K121" s="110">
        <v>20</v>
      </c>
      <c r="L121" s="110">
        <v>0</v>
      </c>
      <c r="M121" s="111">
        <f t="shared" si="83"/>
        <v>0</v>
      </c>
      <c r="N121" s="112">
        <f t="shared" si="94"/>
        <v>0</v>
      </c>
      <c r="O121" s="113">
        <f t="shared" si="95"/>
        <v>-20</v>
      </c>
      <c r="P121" s="110">
        <v>10</v>
      </c>
      <c r="Q121" s="112">
        <v>0</v>
      </c>
      <c r="R121" s="125">
        <f t="shared" si="84"/>
        <v>0</v>
      </c>
      <c r="S121" s="112">
        <f t="shared" si="98"/>
        <v>0</v>
      </c>
      <c r="T121" s="113">
        <f t="shared" si="99"/>
        <v>-5</v>
      </c>
      <c r="U121" s="110">
        <v>10</v>
      </c>
      <c r="V121" s="110">
        <v>0</v>
      </c>
      <c r="W121" s="111">
        <f t="shared" si="85"/>
        <v>0</v>
      </c>
      <c r="X121" s="112">
        <f t="shared" si="92"/>
        <v>0</v>
      </c>
      <c r="Y121" s="113">
        <f t="shared" si="93"/>
        <v>-10</v>
      </c>
      <c r="Z121" s="110">
        <v>15</v>
      </c>
      <c r="AA121" s="126">
        <v>0</v>
      </c>
      <c r="AB121" s="134">
        <f t="shared" si="86"/>
        <v>0</v>
      </c>
      <c r="AC121" s="126">
        <f t="shared" si="100"/>
        <v>0</v>
      </c>
      <c r="AD121" s="113">
        <f t="shared" si="101"/>
        <v>-4.5</v>
      </c>
      <c r="AE121" s="99">
        <v>5</v>
      </c>
      <c r="AF121" s="114">
        <v>0</v>
      </c>
      <c r="AG121" s="138">
        <f t="shared" si="87"/>
        <v>0</v>
      </c>
      <c r="AH121" s="139">
        <f t="shared" si="102"/>
        <v>0</v>
      </c>
      <c r="AI121" s="113">
        <f t="shared" si="103"/>
        <v>-1.5</v>
      </c>
      <c r="AJ121" s="33">
        <f t="shared" si="88"/>
        <v>0</v>
      </c>
      <c r="AK121" s="33">
        <f t="shared" si="89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187</v>
      </c>
      <c r="F122" s="99">
        <v>5</v>
      </c>
      <c r="G122" s="99">
        <v>1</v>
      </c>
      <c r="H122" s="100">
        <f t="shared" si="82"/>
        <v>0.2</v>
      </c>
      <c r="I122" s="108">
        <f t="shared" si="96"/>
        <v>1.5</v>
      </c>
      <c r="J122" s="109">
        <f t="shared" si="97"/>
        <v>-4</v>
      </c>
      <c r="K122" s="110">
        <v>20</v>
      </c>
      <c r="L122" s="110">
        <v>1</v>
      </c>
      <c r="M122" s="111">
        <f t="shared" si="83"/>
        <v>0.05</v>
      </c>
      <c r="N122" s="112">
        <f t="shared" si="94"/>
        <v>1</v>
      </c>
      <c r="O122" s="113">
        <f t="shared" si="95"/>
        <v>-19</v>
      </c>
      <c r="P122" s="110">
        <v>10</v>
      </c>
      <c r="Q122" s="112">
        <v>3</v>
      </c>
      <c r="R122" s="125">
        <f t="shared" si="84"/>
        <v>0.3</v>
      </c>
      <c r="S122" s="112">
        <f t="shared" si="98"/>
        <v>3</v>
      </c>
      <c r="T122" s="113">
        <f t="shared" si="99"/>
        <v>-3.5</v>
      </c>
      <c r="U122" s="110">
        <v>10</v>
      </c>
      <c r="V122" s="110">
        <v>1</v>
      </c>
      <c r="W122" s="111">
        <f t="shared" si="85"/>
        <v>0.1</v>
      </c>
      <c r="X122" s="112">
        <f t="shared" si="92"/>
        <v>1.5</v>
      </c>
      <c r="Y122" s="113">
        <f t="shared" si="93"/>
        <v>-9</v>
      </c>
      <c r="Z122" s="110">
        <v>15</v>
      </c>
      <c r="AA122" s="126">
        <v>2</v>
      </c>
      <c r="AB122" s="134">
        <f t="shared" si="86"/>
        <v>0.133333333333333</v>
      </c>
      <c r="AC122" s="126">
        <f t="shared" si="100"/>
        <v>1</v>
      </c>
      <c r="AD122" s="113">
        <f t="shared" si="101"/>
        <v>-3.9</v>
      </c>
      <c r="AE122" s="99">
        <v>5</v>
      </c>
      <c r="AF122" s="114">
        <v>0</v>
      </c>
      <c r="AG122" s="138">
        <f t="shared" si="87"/>
        <v>0</v>
      </c>
      <c r="AH122" s="139">
        <f t="shared" si="102"/>
        <v>0</v>
      </c>
      <c r="AI122" s="113">
        <f t="shared" si="103"/>
        <v>-1.5</v>
      </c>
      <c r="AJ122" s="33">
        <f t="shared" si="88"/>
        <v>8</v>
      </c>
      <c r="AK122" s="33">
        <f t="shared" si="89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187</v>
      </c>
      <c r="F123" s="99">
        <v>5</v>
      </c>
      <c r="G123" s="99">
        <v>5</v>
      </c>
      <c r="H123" s="100">
        <f t="shared" si="82"/>
        <v>1</v>
      </c>
      <c r="I123" s="108">
        <f>G123*3</f>
        <v>15</v>
      </c>
      <c r="J123" s="114"/>
      <c r="K123" s="110">
        <v>20</v>
      </c>
      <c r="L123" s="110">
        <v>7</v>
      </c>
      <c r="M123" s="111">
        <f t="shared" si="83"/>
        <v>0.35</v>
      </c>
      <c r="N123" s="112">
        <f t="shared" si="94"/>
        <v>7</v>
      </c>
      <c r="O123" s="113">
        <f t="shared" si="95"/>
        <v>-13</v>
      </c>
      <c r="P123" s="110">
        <v>10</v>
      </c>
      <c r="Q123" s="112">
        <v>2</v>
      </c>
      <c r="R123" s="125">
        <f t="shared" si="84"/>
        <v>0.2</v>
      </c>
      <c r="S123" s="112">
        <f t="shared" si="98"/>
        <v>2</v>
      </c>
      <c r="T123" s="113">
        <f t="shared" si="99"/>
        <v>-4</v>
      </c>
      <c r="U123" s="110">
        <v>10</v>
      </c>
      <c r="V123" s="110">
        <v>5</v>
      </c>
      <c r="W123" s="111">
        <f t="shared" si="85"/>
        <v>0.5</v>
      </c>
      <c r="X123" s="112">
        <f t="shared" si="92"/>
        <v>7.5</v>
      </c>
      <c r="Y123" s="113">
        <f t="shared" si="93"/>
        <v>-5</v>
      </c>
      <c r="Z123" s="110">
        <v>15</v>
      </c>
      <c r="AA123" s="126">
        <v>3</v>
      </c>
      <c r="AB123" s="134">
        <f t="shared" si="86"/>
        <v>0.2</v>
      </c>
      <c r="AC123" s="126">
        <f t="shared" si="100"/>
        <v>1.5</v>
      </c>
      <c r="AD123" s="113">
        <f t="shared" si="101"/>
        <v>-3.6</v>
      </c>
      <c r="AE123" s="99">
        <v>5</v>
      </c>
      <c r="AF123" s="114">
        <v>4</v>
      </c>
      <c r="AG123" s="138">
        <f t="shared" si="87"/>
        <v>0.8</v>
      </c>
      <c r="AH123" s="139">
        <f t="shared" si="102"/>
        <v>4</v>
      </c>
      <c r="AI123" s="113">
        <f t="shared" si="103"/>
        <v>-0.3</v>
      </c>
      <c r="AJ123" s="33">
        <f t="shared" si="88"/>
        <v>37</v>
      </c>
      <c r="AK123" s="33">
        <f t="shared" si="89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187</v>
      </c>
      <c r="F124" s="99">
        <v>5</v>
      </c>
      <c r="G124" s="99">
        <v>3</v>
      </c>
      <c r="H124" s="100">
        <f t="shared" si="82"/>
        <v>0.6</v>
      </c>
      <c r="I124" s="108">
        <f t="shared" ref="I124:I137" si="104">G124*1.5</f>
        <v>4.5</v>
      </c>
      <c r="J124" s="109">
        <f t="shared" ref="J124:J137" si="105">(F124-G124)*-1</f>
        <v>-2</v>
      </c>
      <c r="K124" s="110">
        <v>20</v>
      </c>
      <c r="L124" s="110">
        <v>17</v>
      </c>
      <c r="M124" s="111">
        <f t="shared" si="83"/>
        <v>0.85</v>
      </c>
      <c r="N124" s="112">
        <f t="shared" si="94"/>
        <v>17</v>
      </c>
      <c r="O124" s="113">
        <f t="shared" si="95"/>
        <v>-3</v>
      </c>
      <c r="P124" s="110">
        <v>10</v>
      </c>
      <c r="Q124" s="112">
        <v>9</v>
      </c>
      <c r="R124" s="125">
        <f t="shared" si="84"/>
        <v>0.9</v>
      </c>
      <c r="S124" s="112">
        <f t="shared" si="98"/>
        <v>9</v>
      </c>
      <c r="T124" s="113">
        <f t="shared" si="99"/>
        <v>-0.5</v>
      </c>
      <c r="U124" s="110">
        <v>10</v>
      </c>
      <c r="V124" s="110">
        <v>2</v>
      </c>
      <c r="W124" s="111">
        <f t="shared" si="85"/>
        <v>0.2</v>
      </c>
      <c r="X124" s="112">
        <f t="shared" si="92"/>
        <v>3</v>
      </c>
      <c r="Y124" s="113">
        <f t="shared" si="93"/>
        <v>-8</v>
      </c>
      <c r="Z124" s="110">
        <v>15</v>
      </c>
      <c r="AA124" s="126">
        <v>8</v>
      </c>
      <c r="AB124" s="134">
        <f t="shared" si="86"/>
        <v>0.533333333333333</v>
      </c>
      <c r="AC124" s="126">
        <f t="shared" si="100"/>
        <v>4</v>
      </c>
      <c r="AD124" s="113">
        <f t="shared" si="101"/>
        <v>-2.1</v>
      </c>
      <c r="AE124" s="99">
        <v>5</v>
      </c>
      <c r="AF124" s="114">
        <v>0</v>
      </c>
      <c r="AG124" s="138">
        <f t="shared" si="87"/>
        <v>0</v>
      </c>
      <c r="AH124" s="139">
        <f t="shared" si="102"/>
        <v>0</v>
      </c>
      <c r="AI124" s="113">
        <f t="shared" si="103"/>
        <v>-1.5</v>
      </c>
      <c r="AJ124" s="33">
        <f t="shared" si="88"/>
        <v>37.5</v>
      </c>
      <c r="AK124" s="33">
        <f t="shared" si="89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187</v>
      </c>
      <c r="F125" s="99">
        <v>5</v>
      </c>
      <c r="G125" s="99">
        <v>1</v>
      </c>
      <c r="H125" s="100">
        <f t="shared" si="82"/>
        <v>0.2</v>
      </c>
      <c r="I125" s="108">
        <f t="shared" si="104"/>
        <v>1.5</v>
      </c>
      <c r="J125" s="109">
        <f t="shared" si="105"/>
        <v>-4</v>
      </c>
      <c r="K125" s="110">
        <v>20</v>
      </c>
      <c r="L125" s="110">
        <v>6</v>
      </c>
      <c r="M125" s="111">
        <f t="shared" si="83"/>
        <v>0.3</v>
      </c>
      <c r="N125" s="112">
        <f t="shared" si="94"/>
        <v>6</v>
      </c>
      <c r="O125" s="113">
        <f t="shared" si="95"/>
        <v>-14</v>
      </c>
      <c r="P125" s="110">
        <v>10</v>
      </c>
      <c r="Q125" s="112">
        <v>5</v>
      </c>
      <c r="R125" s="125">
        <f t="shared" si="84"/>
        <v>0.5</v>
      </c>
      <c r="S125" s="112">
        <f t="shared" si="98"/>
        <v>5</v>
      </c>
      <c r="T125" s="113">
        <f t="shared" si="99"/>
        <v>-2.5</v>
      </c>
      <c r="U125" s="110">
        <v>10</v>
      </c>
      <c r="V125" s="110">
        <v>2</v>
      </c>
      <c r="W125" s="111">
        <f t="shared" si="85"/>
        <v>0.2</v>
      </c>
      <c r="X125" s="112">
        <f t="shared" si="92"/>
        <v>3</v>
      </c>
      <c r="Y125" s="113">
        <f t="shared" si="93"/>
        <v>-8</v>
      </c>
      <c r="Z125" s="110">
        <v>15</v>
      </c>
      <c r="AA125" s="126">
        <v>8</v>
      </c>
      <c r="AB125" s="134">
        <f t="shared" si="86"/>
        <v>0.533333333333333</v>
      </c>
      <c r="AC125" s="126">
        <f t="shared" si="100"/>
        <v>4</v>
      </c>
      <c r="AD125" s="113">
        <f t="shared" si="101"/>
        <v>-2.1</v>
      </c>
      <c r="AE125" s="99">
        <v>5</v>
      </c>
      <c r="AF125" s="114">
        <v>1</v>
      </c>
      <c r="AG125" s="138">
        <f t="shared" si="87"/>
        <v>0.2</v>
      </c>
      <c r="AH125" s="139">
        <f t="shared" si="102"/>
        <v>1</v>
      </c>
      <c r="AI125" s="113">
        <f t="shared" si="103"/>
        <v>-1.2</v>
      </c>
      <c r="AJ125" s="33">
        <f t="shared" si="88"/>
        <v>20.5</v>
      </c>
      <c r="AK125" s="33">
        <f t="shared" si="89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187</v>
      </c>
      <c r="F126" s="99">
        <v>5</v>
      </c>
      <c r="G126" s="99">
        <v>2</v>
      </c>
      <c r="H126" s="100">
        <f t="shared" si="82"/>
        <v>0.4</v>
      </c>
      <c r="I126" s="108">
        <f t="shared" si="104"/>
        <v>3</v>
      </c>
      <c r="J126" s="109">
        <f t="shared" si="105"/>
        <v>-3</v>
      </c>
      <c r="K126" s="110">
        <v>20</v>
      </c>
      <c r="L126" s="110">
        <v>9</v>
      </c>
      <c r="M126" s="111">
        <f t="shared" si="83"/>
        <v>0.45</v>
      </c>
      <c r="N126" s="112">
        <f t="shared" si="94"/>
        <v>9</v>
      </c>
      <c r="O126" s="113">
        <f t="shared" si="95"/>
        <v>-11</v>
      </c>
      <c r="P126" s="110">
        <v>10</v>
      </c>
      <c r="Q126" s="112">
        <v>4</v>
      </c>
      <c r="R126" s="125">
        <f t="shared" si="84"/>
        <v>0.4</v>
      </c>
      <c r="S126" s="112">
        <f t="shared" si="98"/>
        <v>4</v>
      </c>
      <c r="T126" s="113">
        <f t="shared" si="99"/>
        <v>-3</v>
      </c>
      <c r="U126" s="110">
        <v>10</v>
      </c>
      <c r="V126" s="110">
        <v>3</v>
      </c>
      <c r="W126" s="111">
        <f t="shared" si="85"/>
        <v>0.3</v>
      </c>
      <c r="X126" s="112">
        <f t="shared" si="92"/>
        <v>4.5</v>
      </c>
      <c r="Y126" s="113">
        <f t="shared" si="93"/>
        <v>-7</v>
      </c>
      <c r="Z126" s="110">
        <v>15</v>
      </c>
      <c r="AA126" s="126">
        <v>6</v>
      </c>
      <c r="AB126" s="134">
        <f t="shared" si="86"/>
        <v>0.4</v>
      </c>
      <c r="AC126" s="126">
        <f t="shared" si="100"/>
        <v>3</v>
      </c>
      <c r="AD126" s="113">
        <f t="shared" si="101"/>
        <v>-2.7</v>
      </c>
      <c r="AE126" s="99">
        <v>5</v>
      </c>
      <c r="AF126" s="114">
        <v>1</v>
      </c>
      <c r="AG126" s="138">
        <f t="shared" si="87"/>
        <v>0.2</v>
      </c>
      <c r="AH126" s="139">
        <f t="shared" si="102"/>
        <v>1</v>
      </c>
      <c r="AI126" s="113">
        <f t="shared" si="103"/>
        <v>-1.2</v>
      </c>
      <c r="AJ126" s="33">
        <f t="shared" si="88"/>
        <v>24.5</v>
      </c>
      <c r="AK126" s="33">
        <f t="shared" si="89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187</v>
      </c>
      <c r="F127" s="99">
        <v>5</v>
      </c>
      <c r="G127" s="99">
        <v>3</v>
      </c>
      <c r="H127" s="100">
        <f t="shared" si="82"/>
        <v>0.6</v>
      </c>
      <c r="I127" s="108">
        <f t="shared" si="104"/>
        <v>4.5</v>
      </c>
      <c r="J127" s="109">
        <f t="shared" si="105"/>
        <v>-2</v>
      </c>
      <c r="K127" s="110">
        <v>20</v>
      </c>
      <c r="L127" s="110">
        <v>9</v>
      </c>
      <c r="M127" s="111">
        <f t="shared" si="83"/>
        <v>0.45</v>
      </c>
      <c r="N127" s="112">
        <f t="shared" si="94"/>
        <v>9</v>
      </c>
      <c r="O127" s="113">
        <f t="shared" si="95"/>
        <v>-11</v>
      </c>
      <c r="P127" s="110">
        <v>10</v>
      </c>
      <c r="Q127" s="112">
        <v>10</v>
      </c>
      <c r="R127" s="125">
        <f t="shared" si="84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5"/>
        <v>0.1</v>
      </c>
      <c r="X127" s="112">
        <f t="shared" si="92"/>
        <v>1.5</v>
      </c>
      <c r="Y127" s="113">
        <f t="shared" si="93"/>
        <v>-9</v>
      </c>
      <c r="Z127" s="110">
        <v>15</v>
      </c>
      <c r="AA127" s="126">
        <v>15</v>
      </c>
      <c r="AB127" s="134">
        <f t="shared" si="86"/>
        <v>1</v>
      </c>
      <c r="AC127" s="126">
        <f>AA127*1</f>
        <v>15</v>
      </c>
      <c r="AD127" s="139"/>
      <c r="AE127" s="99">
        <v>5</v>
      </c>
      <c r="AF127" s="114">
        <v>2</v>
      </c>
      <c r="AG127" s="138">
        <f t="shared" si="87"/>
        <v>0.4</v>
      </c>
      <c r="AH127" s="139">
        <f t="shared" si="102"/>
        <v>2</v>
      </c>
      <c r="AI127" s="113">
        <f t="shared" si="103"/>
        <v>-0.9</v>
      </c>
      <c r="AJ127" s="33">
        <f t="shared" si="88"/>
        <v>52</v>
      </c>
      <c r="AK127" s="33">
        <f t="shared" si="89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187</v>
      </c>
      <c r="F128" s="99">
        <v>5</v>
      </c>
      <c r="G128" s="99">
        <v>3</v>
      </c>
      <c r="H128" s="100">
        <f t="shared" si="82"/>
        <v>0.6</v>
      </c>
      <c r="I128" s="108">
        <f t="shared" si="104"/>
        <v>4.5</v>
      </c>
      <c r="J128" s="109">
        <f t="shared" si="105"/>
        <v>-2</v>
      </c>
      <c r="K128" s="110">
        <v>20</v>
      </c>
      <c r="L128" s="110">
        <v>14</v>
      </c>
      <c r="M128" s="111">
        <f t="shared" si="83"/>
        <v>0.7</v>
      </c>
      <c r="N128" s="112">
        <f t="shared" si="94"/>
        <v>14</v>
      </c>
      <c r="O128" s="113">
        <f t="shared" si="95"/>
        <v>-6</v>
      </c>
      <c r="P128" s="110">
        <v>10</v>
      </c>
      <c r="Q128" s="112">
        <v>3</v>
      </c>
      <c r="R128" s="125">
        <f t="shared" si="84"/>
        <v>0.3</v>
      </c>
      <c r="S128" s="112">
        <f t="shared" ref="S128:S145" si="106">Q128*1</f>
        <v>3</v>
      </c>
      <c r="T128" s="113">
        <f t="shared" ref="T128:T145" si="107">(P128-Q128)*-0.5</f>
        <v>-3.5</v>
      </c>
      <c r="U128" s="110">
        <v>10</v>
      </c>
      <c r="V128" s="110">
        <v>3</v>
      </c>
      <c r="W128" s="111">
        <f t="shared" si="85"/>
        <v>0.3</v>
      </c>
      <c r="X128" s="112">
        <f t="shared" si="92"/>
        <v>4.5</v>
      </c>
      <c r="Y128" s="113">
        <f t="shared" si="93"/>
        <v>-7</v>
      </c>
      <c r="Z128" s="110">
        <v>15</v>
      </c>
      <c r="AA128" s="126">
        <v>2</v>
      </c>
      <c r="AB128" s="134">
        <f t="shared" si="86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14">
        <v>0</v>
      </c>
      <c r="AG128" s="138">
        <f t="shared" si="87"/>
        <v>0</v>
      </c>
      <c r="AH128" s="139">
        <f t="shared" si="102"/>
        <v>0</v>
      </c>
      <c r="AI128" s="113">
        <f t="shared" si="103"/>
        <v>-1.5</v>
      </c>
      <c r="AJ128" s="33">
        <f t="shared" si="88"/>
        <v>27</v>
      </c>
      <c r="AK128" s="33">
        <f t="shared" si="89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187</v>
      </c>
      <c r="F129" s="99">
        <v>5</v>
      </c>
      <c r="G129" s="99">
        <v>2</v>
      </c>
      <c r="H129" s="100">
        <f t="shared" si="82"/>
        <v>0.4</v>
      </c>
      <c r="I129" s="108">
        <f t="shared" si="104"/>
        <v>3</v>
      </c>
      <c r="J129" s="109">
        <f t="shared" si="105"/>
        <v>-3</v>
      </c>
      <c r="K129" s="110">
        <v>20</v>
      </c>
      <c r="L129" s="110">
        <v>8</v>
      </c>
      <c r="M129" s="111">
        <f t="shared" si="83"/>
        <v>0.4</v>
      </c>
      <c r="N129" s="112">
        <f t="shared" si="94"/>
        <v>8</v>
      </c>
      <c r="O129" s="113">
        <f t="shared" si="95"/>
        <v>-12</v>
      </c>
      <c r="P129" s="110">
        <v>10</v>
      </c>
      <c r="Q129" s="112">
        <v>1</v>
      </c>
      <c r="R129" s="125">
        <f t="shared" si="84"/>
        <v>0.1</v>
      </c>
      <c r="S129" s="112">
        <f t="shared" si="106"/>
        <v>1</v>
      </c>
      <c r="T129" s="113">
        <f t="shared" si="107"/>
        <v>-4.5</v>
      </c>
      <c r="U129" s="110">
        <v>10</v>
      </c>
      <c r="V129" s="110">
        <v>9</v>
      </c>
      <c r="W129" s="111">
        <f t="shared" si="85"/>
        <v>0.9</v>
      </c>
      <c r="X129" s="112">
        <f t="shared" si="92"/>
        <v>13.5</v>
      </c>
      <c r="Y129" s="113">
        <f t="shared" si="93"/>
        <v>-1</v>
      </c>
      <c r="Z129" s="110">
        <v>15</v>
      </c>
      <c r="AA129" s="126">
        <v>0</v>
      </c>
      <c r="AB129" s="134">
        <f t="shared" si="86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14">
        <v>0</v>
      </c>
      <c r="AG129" s="138">
        <f t="shared" si="87"/>
        <v>0</v>
      </c>
      <c r="AH129" s="139">
        <f t="shared" si="102"/>
        <v>0</v>
      </c>
      <c r="AI129" s="113">
        <f t="shared" si="103"/>
        <v>-1.5</v>
      </c>
      <c r="AJ129" s="33">
        <f t="shared" si="88"/>
        <v>25.5</v>
      </c>
      <c r="AK129" s="33">
        <f t="shared" si="89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187</v>
      </c>
      <c r="F130" s="99">
        <v>5</v>
      </c>
      <c r="G130" s="99">
        <v>2</v>
      </c>
      <c r="H130" s="100">
        <f t="shared" si="82"/>
        <v>0.4</v>
      </c>
      <c r="I130" s="108">
        <f t="shared" si="104"/>
        <v>3</v>
      </c>
      <c r="J130" s="109">
        <f t="shared" si="105"/>
        <v>-3</v>
      </c>
      <c r="K130" s="110">
        <v>20</v>
      </c>
      <c r="L130" s="110">
        <v>9</v>
      </c>
      <c r="M130" s="111">
        <f t="shared" si="83"/>
        <v>0.45</v>
      </c>
      <c r="N130" s="112">
        <f t="shared" si="94"/>
        <v>9</v>
      </c>
      <c r="O130" s="113">
        <f t="shared" si="95"/>
        <v>-11</v>
      </c>
      <c r="P130" s="110">
        <v>10</v>
      </c>
      <c r="Q130" s="112">
        <v>9</v>
      </c>
      <c r="R130" s="125">
        <f t="shared" si="84"/>
        <v>0.9</v>
      </c>
      <c r="S130" s="112">
        <f t="shared" si="106"/>
        <v>9</v>
      </c>
      <c r="T130" s="113">
        <f t="shared" si="107"/>
        <v>-0.5</v>
      </c>
      <c r="U130" s="110">
        <v>10</v>
      </c>
      <c r="V130" s="110">
        <v>1</v>
      </c>
      <c r="W130" s="111">
        <f t="shared" si="85"/>
        <v>0.1</v>
      </c>
      <c r="X130" s="112">
        <f t="shared" si="92"/>
        <v>1.5</v>
      </c>
      <c r="Y130" s="113">
        <f t="shared" si="93"/>
        <v>-9</v>
      </c>
      <c r="Z130" s="110">
        <v>15</v>
      </c>
      <c r="AA130" s="126">
        <v>7</v>
      </c>
      <c r="AB130" s="134">
        <f t="shared" si="86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14">
        <v>2</v>
      </c>
      <c r="AG130" s="138">
        <f t="shared" si="87"/>
        <v>0.4</v>
      </c>
      <c r="AH130" s="139">
        <f t="shared" si="102"/>
        <v>2</v>
      </c>
      <c r="AI130" s="113">
        <f t="shared" si="103"/>
        <v>-0.9</v>
      </c>
      <c r="AJ130" s="33">
        <f t="shared" si="88"/>
        <v>28</v>
      </c>
      <c r="AK130" s="33">
        <f t="shared" si="89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187</v>
      </c>
      <c r="F131" s="99">
        <v>5</v>
      </c>
      <c r="G131" s="99">
        <v>3</v>
      </c>
      <c r="H131" s="100">
        <f t="shared" si="82"/>
        <v>0.6</v>
      </c>
      <c r="I131" s="108">
        <f t="shared" si="104"/>
        <v>4.5</v>
      </c>
      <c r="J131" s="109">
        <f t="shared" si="105"/>
        <v>-2</v>
      </c>
      <c r="K131" s="110">
        <v>20</v>
      </c>
      <c r="L131" s="110">
        <v>9</v>
      </c>
      <c r="M131" s="111">
        <f t="shared" si="83"/>
        <v>0.45</v>
      </c>
      <c r="N131" s="112">
        <f t="shared" si="94"/>
        <v>9</v>
      </c>
      <c r="O131" s="113">
        <f t="shared" si="95"/>
        <v>-11</v>
      </c>
      <c r="P131" s="110">
        <v>10</v>
      </c>
      <c r="Q131" s="112">
        <v>9</v>
      </c>
      <c r="R131" s="125">
        <f t="shared" si="84"/>
        <v>0.9</v>
      </c>
      <c r="S131" s="112">
        <f t="shared" si="106"/>
        <v>9</v>
      </c>
      <c r="T131" s="113">
        <f t="shared" si="107"/>
        <v>-0.5</v>
      </c>
      <c r="U131" s="110">
        <v>10</v>
      </c>
      <c r="V131" s="110">
        <v>1</v>
      </c>
      <c r="W131" s="111">
        <f t="shared" si="85"/>
        <v>0.1</v>
      </c>
      <c r="X131" s="112">
        <f t="shared" si="92"/>
        <v>1.5</v>
      </c>
      <c r="Y131" s="113">
        <f t="shared" si="93"/>
        <v>-9</v>
      </c>
      <c r="Z131" s="110">
        <v>15</v>
      </c>
      <c r="AA131" s="126">
        <v>29</v>
      </c>
      <c r="AB131" s="134">
        <f t="shared" si="86"/>
        <v>1.93333333333333</v>
      </c>
      <c r="AC131" s="126">
        <f>AA131*1</f>
        <v>29</v>
      </c>
      <c r="AD131" s="139"/>
      <c r="AE131" s="99">
        <v>5</v>
      </c>
      <c r="AF131" s="114">
        <v>0</v>
      </c>
      <c r="AG131" s="138">
        <f t="shared" si="87"/>
        <v>0</v>
      </c>
      <c r="AH131" s="139">
        <f t="shared" si="102"/>
        <v>0</v>
      </c>
      <c r="AI131" s="113">
        <f t="shared" si="103"/>
        <v>-1.5</v>
      </c>
      <c r="AJ131" s="33">
        <f t="shared" si="88"/>
        <v>53</v>
      </c>
      <c r="AK131" s="33">
        <f t="shared" si="89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187</v>
      </c>
      <c r="F132" s="99">
        <v>5</v>
      </c>
      <c r="G132" s="99">
        <v>3</v>
      </c>
      <c r="H132" s="100">
        <f t="shared" si="82"/>
        <v>0.6</v>
      </c>
      <c r="I132" s="108">
        <f t="shared" si="104"/>
        <v>4.5</v>
      </c>
      <c r="J132" s="109">
        <f t="shared" si="105"/>
        <v>-2</v>
      </c>
      <c r="K132" s="110">
        <v>20</v>
      </c>
      <c r="L132" s="110">
        <v>4</v>
      </c>
      <c r="M132" s="111">
        <f t="shared" si="83"/>
        <v>0.2</v>
      </c>
      <c r="N132" s="112">
        <f t="shared" si="94"/>
        <v>4</v>
      </c>
      <c r="O132" s="113">
        <f t="shared" si="95"/>
        <v>-16</v>
      </c>
      <c r="P132" s="110">
        <v>10</v>
      </c>
      <c r="Q132" s="112">
        <v>2</v>
      </c>
      <c r="R132" s="125">
        <f t="shared" si="84"/>
        <v>0.2</v>
      </c>
      <c r="S132" s="112">
        <f t="shared" si="106"/>
        <v>2</v>
      </c>
      <c r="T132" s="113">
        <f t="shared" si="107"/>
        <v>-4</v>
      </c>
      <c r="U132" s="110">
        <v>10</v>
      </c>
      <c r="V132" s="110">
        <v>4</v>
      </c>
      <c r="W132" s="111">
        <f t="shared" si="85"/>
        <v>0.4</v>
      </c>
      <c r="X132" s="112">
        <f t="shared" si="92"/>
        <v>6</v>
      </c>
      <c r="Y132" s="113">
        <f t="shared" si="93"/>
        <v>-6</v>
      </c>
      <c r="Z132" s="110">
        <v>15</v>
      </c>
      <c r="AA132" s="126">
        <v>1</v>
      </c>
      <c r="AB132" s="134">
        <f t="shared" si="86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14">
        <v>0</v>
      </c>
      <c r="AG132" s="138">
        <f t="shared" si="87"/>
        <v>0</v>
      </c>
      <c r="AH132" s="139">
        <f t="shared" si="102"/>
        <v>0</v>
      </c>
      <c r="AI132" s="113">
        <f t="shared" si="103"/>
        <v>-1.5</v>
      </c>
      <c r="AJ132" s="33">
        <f t="shared" si="88"/>
        <v>17</v>
      </c>
      <c r="AK132" s="33">
        <f t="shared" si="89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187</v>
      </c>
      <c r="F133" s="99">
        <v>5</v>
      </c>
      <c r="G133" s="99">
        <v>1</v>
      </c>
      <c r="H133" s="100">
        <f t="shared" si="82"/>
        <v>0.2</v>
      </c>
      <c r="I133" s="108">
        <f t="shared" si="104"/>
        <v>1.5</v>
      </c>
      <c r="J133" s="109">
        <f t="shared" si="105"/>
        <v>-4</v>
      </c>
      <c r="K133" s="110">
        <v>20</v>
      </c>
      <c r="L133" s="110">
        <v>5</v>
      </c>
      <c r="M133" s="111">
        <f t="shared" si="83"/>
        <v>0.25</v>
      </c>
      <c r="N133" s="112">
        <f t="shared" si="94"/>
        <v>5</v>
      </c>
      <c r="O133" s="113">
        <f t="shared" si="95"/>
        <v>-15</v>
      </c>
      <c r="P133" s="110">
        <v>10</v>
      </c>
      <c r="Q133" s="112">
        <v>3</v>
      </c>
      <c r="R133" s="125">
        <f t="shared" si="84"/>
        <v>0.3</v>
      </c>
      <c r="S133" s="112">
        <f t="shared" si="106"/>
        <v>3</v>
      </c>
      <c r="T133" s="113">
        <f t="shared" si="107"/>
        <v>-3.5</v>
      </c>
      <c r="U133" s="110">
        <v>10</v>
      </c>
      <c r="V133" s="110">
        <v>0</v>
      </c>
      <c r="W133" s="111">
        <f t="shared" si="85"/>
        <v>0</v>
      </c>
      <c r="X133" s="112">
        <f t="shared" si="92"/>
        <v>0</v>
      </c>
      <c r="Y133" s="113">
        <f t="shared" si="93"/>
        <v>-10</v>
      </c>
      <c r="Z133" s="110">
        <v>15</v>
      </c>
      <c r="AA133" s="126">
        <v>7</v>
      </c>
      <c r="AB133" s="134">
        <f t="shared" si="86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14">
        <v>0</v>
      </c>
      <c r="AG133" s="138">
        <f t="shared" si="87"/>
        <v>0</v>
      </c>
      <c r="AH133" s="139">
        <f t="shared" si="102"/>
        <v>0</v>
      </c>
      <c r="AI133" s="113">
        <f t="shared" si="103"/>
        <v>-1.5</v>
      </c>
      <c r="AJ133" s="33">
        <f t="shared" si="88"/>
        <v>13</v>
      </c>
      <c r="AK133" s="33">
        <f t="shared" si="89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187</v>
      </c>
      <c r="F134" s="99">
        <v>5</v>
      </c>
      <c r="G134" s="99">
        <v>3</v>
      </c>
      <c r="H134" s="100">
        <f t="shared" si="82"/>
        <v>0.6</v>
      </c>
      <c r="I134" s="108">
        <f t="shared" si="104"/>
        <v>4.5</v>
      </c>
      <c r="J134" s="109">
        <f t="shared" si="105"/>
        <v>-2</v>
      </c>
      <c r="K134" s="110">
        <v>20</v>
      </c>
      <c r="L134" s="110">
        <v>15</v>
      </c>
      <c r="M134" s="111">
        <f t="shared" si="83"/>
        <v>0.75</v>
      </c>
      <c r="N134" s="112">
        <f t="shared" si="94"/>
        <v>15</v>
      </c>
      <c r="O134" s="113">
        <f t="shared" si="95"/>
        <v>-5</v>
      </c>
      <c r="P134" s="110">
        <v>10</v>
      </c>
      <c r="Q134" s="112">
        <v>3</v>
      </c>
      <c r="R134" s="125">
        <f t="shared" si="84"/>
        <v>0.3</v>
      </c>
      <c r="S134" s="112">
        <f t="shared" si="106"/>
        <v>3</v>
      </c>
      <c r="T134" s="113">
        <f t="shared" si="107"/>
        <v>-3.5</v>
      </c>
      <c r="U134" s="110">
        <v>10</v>
      </c>
      <c r="V134" s="110">
        <v>7</v>
      </c>
      <c r="W134" s="111">
        <f t="shared" si="85"/>
        <v>0.7</v>
      </c>
      <c r="X134" s="112">
        <f t="shared" si="92"/>
        <v>10.5</v>
      </c>
      <c r="Y134" s="113">
        <f t="shared" si="93"/>
        <v>-3</v>
      </c>
      <c r="Z134" s="110">
        <v>15</v>
      </c>
      <c r="AA134" s="126">
        <v>16</v>
      </c>
      <c r="AB134" s="134">
        <f t="shared" si="86"/>
        <v>1.06666666666667</v>
      </c>
      <c r="AC134" s="126">
        <f>AA134*1</f>
        <v>16</v>
      </c>
      <c r="AD134" s="139"/>
      <c r="AE134" s="99">
        <v>5</v>
      </c>
      <c r="AF134" s="114">
        <v>1</v>
      </c>
      <c r="AG134" s="138">
        <f t="shared" si="87"/>
        <v>0.2</v>
      </c>
      <c r="AH134" s="139">
        <f t="shared" si="102"/>
        <v>1</v>
      </c>
      <c r="AI134" s="113">
        <f t="shared" si="103"/>
        <v>-1.2</v>
      </c>
      <c r="AJ134" s="33">
        <f t="shared" si="88"/>
        <v>50</v>
      </c>
      <c r="AK134" s="33">
        <f t="shared" si="89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187</v>
      </c>
      <c r="F135" s="99">
        <v>5</v>
      </c>
      <c r="G135" s="99">
        <v>1</v>
      </c>
      <c r="H135" s="100">
        <f t="shared" si="82"/>
        <v>0.2</v>
      </c>
      <c r="I135" s="108">
        <f t="shared" si="104"/>
        <v>1.5</v>
      </c>
      <c r="J135" s="109">
        <f t="shared" si="105"/>
        <v>-4</v>
      </c>
      <c r="K135" s="110">
        <v>20</v>
      </c>
      <c r="L135" s="110">
        <v>4</v>
      </c>
      <c r="M135" s="111">
        <f t="shared" si="83"/>
        <v>0.2</v>
      </c>
      <c r="N135" s="112">
        <f t="shared" si="94"/>
        <v>4</v>
      </c>
      <c r="O135" s="113">
        <f t="shared" si="95"/>
        <v>-16</v>
      </c>
      <c r="P135" s="110">
        <v>10</v>
      </c>
      <c r="Q135" s="112">
        <v>6</v>
      </c>
      <c r="R135" s="125">
        <f t="shared" si="84"/>
        <v>0.6</v>
      </c>
      <c r="S135" s="112">
        <f t="shared" si="106"/>
        <v>6</v>
      </c>
      <c r="T135" s="113">
        <f t="shared" si="107"/>
        <v>-2</v>
      </c>
      <c r="U135" s="110">
        <v>10</v>
      </c>
      <c r="V135" s="110">
        <v>1</v>
      </c>
      <c r="W135" s="111">
        <f t="shared" si="85"/>
        <v>0.1</v>
      </c>
      <c r="X135" s="112">
        <f t="shared" si="92"/>
        <v>1.5</v>
      </c>
      <c r="Y135" s="113">
        <f t="shared" si="93"/>
        <v>-9</v>
      </c>
      <c r="Z135" s="110">
        <v>15</v>
      </c>
      <c r="AA135" s="126">
        <v>8</v>
      </c>
      <c r="AB135" s="134">
        <f t="shared" si="86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14">
        <v>1</v>
      </c>
      <c r="AG135" s="138">
        <f t="shared" si="87"/>
        <v>0.2</v>
      </c>
      <c r="AH135" s="139">
        <f t="shared" si="102"/>
        <v>1</v>
      </c>
      <c r="AI135" s="113">
        <f t="shared" si="103"/>
        <v>-1.2</v>
      </c>
      <c r="AJ135" s="33">
        <f t="shared" si="88"/>
        <v>18</v>
      </c>
      <c r="AK135" s="33">
        <f t="shared" si="89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187</v>
      </c>
      <c r="F136" s="99">
        <v>5</v>
      </c>
      <c r="G136" s="99">
        <v>1</v>
      </c>
      <c r="H136" s="100">
        <f t="shared" si="82"/>
        <v>0.2</v>
      </c>
      <c r="I136" s="108">
        <f t="shared" si="104"/>
        <v>1.5</v>
      </c>
      <c r="J136" s="109">
        <f t="shared" si="105"/>
        <v>-4</v>
      </c>
      <c r="K136" s="110">
        <v>20</v>
      </c>
      <c r="L136" s="110">
        <v>12</v>
      </c>
      <c r="M136" s="111">
        <f t="shared" si="83"/>
        <v>0.6</v>
      </c>
      <c r="N136" s="112">
        <f t="shared" si="94"/>
        <v>12</v>
      </c>
      <c r="O136" s="113">
        <f t="shared" si="95"/>
        <v>-8</v>
      </c>
      <c r="P136" s="110">
        <v>10</v>
      </c>
      <c r="Q136" s="112">
        <v>6</v>
      </c>
      <c r="R136" s="125">
        <f t="shared" si="84"/>
        <v>0.6</v>
      </c>
      <c r="S136" s="112">
        <f t="shared" si="106"/>
        <v>6</v>
      </c>
      <c r="T136" s="113">
        <f t="shared" si="107"/>
        <v>-2</v>
      </c>
      <c r="U136" s="110">
        <v>10</v>
      </c>
      <c r="V136" s="110">
        <v>2</v>
      </c>
      <c r="W136" s="111">
        <f t="shared" si="85"/>
        <v>0.2</v>
      </c>
      <c r="X136" s="112">
        <f t="shared" si="92"/>
        <v>3</v>
      </c>
      <c r="Y136" s="113">
        <f t="shared" si="93"/>
        <v>-8</v>
      </c>
      <c r="Z136" s="110">
        <v>15</v>
      </c>
      <c r="AA136" s="126">
        <v>18</v>
      </c>
      <c r="AB136" s="134">
        <f t="shared" si="86"/>
        <v>1.2</v>
      </c>
      <c r="AC136" s="126">
        <f>AA136*1</f>
        <v>18</v>
      </c>
      <c r="AD136" s="139"/>
      <c r="AE136" s="99">
        <v>5</v>
      </c>
      <c r="AF136" s="114">
        <v>1</v>
      </c>
      <c r="AG136" s="138">
        <f t="shared" si="87"/>
        <v>0.2</v>
      </c>
      <c r="AH136" s="139">
        <f t="shared" si="102"/>
        <v>1</v>
      </c>
      <c r="AI136" s="113">
        <f t="shared" si="103"/>
        <v>-1.2</v>
      </c>
      <c r="AJ136" s="33">
        <f t="shared" si="88"/>
        <v>41.5</v>
      </c>
      <c r="AK136" s="33">
        <f t="shared" si="89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187</v>
      </c>
      <c r="F137" s="99">
        <v>5</v>
      </c>
      <c r="G137" s="99">
        <v>0</v>
      </c>
      <c r="H137" s="100">
        <f t="shared" si="82"/>
        <v>0</v>
      </c>
      <c r="I137" s="108">
        <f t="shared" si="104"/>
        <v>0</v>
      </c>
      <c r="J137" s="109">
        <f t="shared" si="105"/>
        <v>-5</v>
      </c>
      <c r="K137" s="110">
        <v>20</v>
      </c>
      <c r="L137" s="110">
        <v>0</v>
      </c>
      <c r="M137" s="111">
        <f t="shared" si="83"/>
        <v>0</v>
      </c>
      <c r="N137" s="112">
        <f t="shared" si="94"/>
        <v>0</v>
      </c>
      <c r="O137" s="113">
        <f t="shared" si="95"/>
        <v>-20</v>
      </c>
      <c r="P137" s="110">
        <v>10</v>
      </c>
      <c r="Q137" s="112">
        <v>0</v>
      </c>
      <c r="R137" s="125">
        <f t="shared" si="84"/>
        <v>0</v>
      </c>
      <c r="S137" s="112">
        <f t="shared" si="106"/>
        <v>0</v>
      </c>
      <c r="T137" s="113">
        <f t="shared" si="107"/>
        <v>-5</v>
      </c>
      <c r="U137" s="110">
        <v>10</v>
      </c>
      <c r="V137" s="110">
        <v>0</v>
      </c>
      <c r="W137" s="111">
        <f t="shared" si="85"/>
        <v>0</v>
      </c>
      <c r="X137" s="112">
        <f t="shared" si="92"/>
        <v>0</v>
      </c>
      <c r="Y137" s="113">
        <f t="shared" si="93"/>
        <v>-10</v>
      </c>
      <c r="Z137" s="110">
        <v>15</v>
      </c>
      <c r="AA137" s="126">
        <v>0</v>
      </c>
      <c r="AB137" s="134">
        <f t="shared" si="86"/>
        <v>0</v>
      </c>
      <c r="AC137" s="126">
        <f t="shared" ref="AC137:AC142" si="108">AA137*0.5</f>
        <v>0</v>
      </c>
      <c r="AD137" s="113">
        <f t="shared" ref="AD137:AD142" si="109">(Z137-AA137)*-0.3</f>
        <v>-4.5</v>
      </c>
      <c r="AE137" s="99">
        <v>5</v>
      </c>
      <c r="AF137" s="114">
        <v>0</v>
      </c>
      <c r="AG137" s="138">
        <f t="shared" si="87"/>
        <v>0</v>
      </c>
      <c r="AH137" s="139">
        <f t="shared" si="102"/>
        <v>0</v>
      </c>
      <c r="AI137" s="113">
        <f t="shared" si="103"/>
        <v>-1.5</v>
      </c>
      <c r="AJ137" s="33">
        <f t="shared" si="88"/>
        <v>0</v>
      </c>
      <c r="AK137" s="33">
        <f t="shared" si="89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187</v>
      </c>
      <c r="F138" s="99">
        <v>5</v>
      </c>
      <c r="G138" s="99">
        <v>8</v>
      </c>
      <c r="H138" s="100">
        <f t="shared" si="82"/>
        <v>1.6</v>
      </c>
      <c r="I138" s="108">
        <f>G138*3</f>
        <v>24</v>
      </c>
      <c r="J138" s="114"/>
      <c r="K138" s="110">
        <v>20</v>
      </c>
      <c r="L138" s="110">
        <v>2</v>
      </c>
      <c r="M138" s="111">
        <f t="shared" si="83"/>
        <v>0.1</v>
      </c>
      <c r="N138" s="112">
        <f t="shared" si="94"/>
        <v>2</v>
      </c>
      <c r="O138" s="113">
        <f t="shared" si="95"/>
        <v>-18</v>
      </c>
      <c r="P138" s="110">
        <v>10</v>
      </c>
      <c r="Q138" s="112">
        <v>1</v>
      </c>
      <c r="R138" s="125">
        <f t="shared" si="84"/>
        <v>0.1</v>
      </c>
      <c r="S138" s="112">
        <f t="shared" si="106"/>
        <v>1</v>
      </c>
      <c r="T138" s="113">
        <f t="shared" si="107"/>
        <v>-4.5</v>
      </c>
      <c r="U138" s="110">
        <v>10</v>
      </c>
      <c r="V138" s="110">
        <v>1</v>
      </c>
      <c r="W138" s="111">
        <f t="shared" si="85"/>
        <v>0.1</v>
      </c>
      <c r="X138" s="112">
        <f t="shared" si="92"/>
        <v>1.5</v>
      </c>
      <c r="Y138" s="113">
        <f t="shared" si="93"/>
        <v>-9</v>
      </c>
      <c r="Z138" s="110">
        <v>15</v>
      </c>
      <c r="AA138" s="126">
        <v>11</v>
      </c>
      <c r="AB138" s="134">
        <f t="shared" si="86"/>
        <v>0.733333333333333</v>
      </c>
      <c r="AC138" s="126">
        <f t="shared" si="108"/>
        <v>5.5</v>
      </c>
      <c r="AD138" s="113">
        <f t="shared" si="109"/>
        <v>-1.2</v>
      </c>
      <c r="AE138" s="99">
        <v>5</v>
      </c>
      <c r="AF138" s="114">
        <v>0</v>
      </c>
      <c r="AG138" s="138">
        <f t="shared" si="87"/>
        <v>0</v>
      </c>
      <c r="AH138" s="139">
        <f t="shared" si="102"/>
        <v>0</v>
      </c>
      <c r="AI138" s="113">
        <f t="shared" si="103"/>
        <v>-1.5</v>
      </c>
      <c r="AJ138" s="33">
        <f t="shared" si="88"/>
        <v>34</v>
      </c>
      <c r="AK138" s="33">
        <f t="shared" si="89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187</v>
      </c>
      <c r="F139" s="99">
        <v>5</v>
      </c>
      <c r="G139" s="99">
        <v>2</v>
      </c>
      <c r="H139" s="100">
        <f t="shared" si="82"/>
        <v>0.4</v>
      </c>
      <c r="I139" s="108">
        <f>G139*1.5</f>
        <v>3</v>
      </c>
      <c r="J139" s="109">
        <f>(F139-G139)*-1</f>
        <v>-3</v>
      </c>
      <c r="K139" s="110">
        <v>20</v>
      </c>
      <c r="L139" s="110">
        <v>7</v>
      </c>
      <c r="M139" s="111">
        <f t="shared" si="83"/>
        <v>0.35</v>
      </c>
      <c r="N139" s="112">
        <f t="shared" si="94"/>
        <v>7</v>
      </c>
      <c r="O139" s="113">
        <f t="shared" si="95"/>
        <v>-13</v>
      </c>
      <c r="P139" s="110">
        <v>10</v>
      </c>
      <c r="Q139" s="112">
        <v>3</v>
      </c>
      <c r="R139" s="125">
        <f t="shared" si="84"/>
        <v>0.3</v>
      </c>
      <c r="S139" s="112">
        <f t="shared" si="106"/>
        <v>3</v>
      </c>
      <c r="T139" s="113">
        <f t="shared" si="107"/>
        <v>-3.5</v>
      </c>
      <c r="U139" s="110">
        <v>10</v>
      </c>
      <c r="V139" s="110">
        <v>1</v>
      </c>
      <c r="W139" s="111">
        <f t="shared" si="85"/>
        <v>0.1</v>
      </c>
      <c r="X139" s="112">
        <f t="shared" si="92"/>
        <v>1.5</v>
      </c>
      <c r="Y139" s="113">
        <f t="shared" si="93"/>
        <v>-9</v>
      </c>
      <c r="Z139" s="110">
        <v>15</v>
      </c>
      <c r="AA139" s="126">
        <v>2</v>
      </c>
      <c r="AB139" s="134">
        <f t="shared" si="86"/>
        <v>0.133333333333333</v>
      </c>
      <c r="AC139" s="126">
        <f t="shared" si="108"/>
        <v>1</v>
      </c>
      <c r="AD139" s="113">
        <f t="shared" si="109"/>
        <v>-3.9</v>
      </c>
      <c r="AE139" s="99">
        <v>5</v>
      </c>
      <c r="AF139" s="114">
        <v>0</v>
      </c>
      <c r="AG139" s="138">
        <f t="shared" si="87"/>
        <v>0</v>
      </c>
      <c r="AH139" s="139">
        <f t="shared" si="102"/>
        <v>0</v>
      </c>
      <c r="AI139" s="113">
        <f t="shared" si="103"/>
        <v>-1.5</v>
      </c>
      <c r="AJ139" s="33">
        <f t="shared" si="88"/>
        <v>15.5</v>
      </c>
      <c r="AK139" s="33">
        <f t="shared" si="89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187</v>
      </c>
      <c r="F140" s="99">
        <v>5</v>
      </c>
      <c r="G140" s="99">
        <v>2</v>
      </c>
      <c r="H140" s="100">
        <f t="shared" si="82"/>
        <v>0.4</v>
      </c>
      <c r="I140" s="108">
        <f>G140*1.5</f>
        <v>3</v>
      </c>
      <c r="J140" s="109">
        <f>(F140-G140)*-1</f>
        <v>-3</v>
      </c>
      <c r="K140" s="110">
        <v>20</v>
      </c>
      <c r="L140" s="110">
        <v>1</v>
      </c>
      <c r="M140" s="111">
        <f t="shared" si="83"/>
        <v>0.05</v>
      </c>
      <c r="N140" s="112">
        <f t="shared" si="94"/>
        <v>1</v>
      </c>
      <c r="O140" s="113">
        <f t="shared" si="95"/>
        <v>-19</v>
      </c>
      <c r="P140" s="110">
        <v>10</v>
      </c>
      <c r="Q140" s="112">
        <v>4</v>
      </c>
      <c r="R140" s="125">
        <f t="shared" si="84"/>
        <v>0.4</v>
      </c>
      <c r="S140" s="112">
        <f t="shared" si="106"/>
        <v>4</v>
      </c>
      <c r="T140" s="113">
        <f t="shared" si="107"/>
        <v>-3</v>
      </c>
      <c r="U140" s="110">
        <v>10</v>
      </c>
      <c r="V140" s="110">
        <v>0</v>
      </c>
      <c r="W140" s="111">
        <f t="shared" si="85"/>
        <v>0</v>
      </c>
      <c r="X140" s="112">
        <f t="shared" si="92"/>
        <v>0</v>
      </c>
      <c r="Y140" s="113">
        <f t="shared" si="93"/>
        <v>-10</v>
      </c>
      <c r="Z140" s="110">
        <v>15</v>
      </c>
      <c r="AA140" s="126">
        <v>4</v>
      </c>
      <c r="AB140" s="134">
        <f t="shared" si="86"/>
        <v>0.266666666666667</v>
      </c>
      <c r="AC140" s="126">
        <f t="shared" si="108"/>
        <v>2</v>
      </c>
      <c r="AD140" s="113">
        <f t="shared" si="109"/>
        <v>-3.3</v>
      </c>
      <c r="AE140" s="99">
        <v>5</v>
      </c>
      <c r="AF140" s="114">
        <v>1</v>
      </c>
      <c r="AG140" s="138">
        <f t="shared" si="87"/>
        <v>0.2</v>
      </c>
      <c r="AH140" s="139">
        <f t="shared" si="102"/>
        <v>1</v>
      </c>
      <c r="AI140" s="113">
        <f t="shared" si="103"/>
        <v>-1.2</v>
      </c>
      <c r="AJ140" s="33">
        <f t="shared" si="88"/>
        <v>11</v>
      </c>
      <c r="AK140" s="33">
        <f t="shared" si="89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187</v>
      </c>
      <c r="F141" s="99">
        <v>5</v>
      </c>
      <c r="G141" s="99">
        <v>7</v>
      </c>
      <c r="H141" s="100">
        <f t="shared" si="82"/>
        <v>1.4</v>
      </c>
      <c r="I141" s="108">
        <f>G141*3</f>
        <v>21</v>
      </c>
      <c r="J141" s="114"/>
      <c r="K141" s="110">
        <v>20</v>
      </c>
      <c r="L141" s="110">
        <v>13</v>
      </c>
      <c r="M141" s="111">
        <f t="shared" si="83"/>
        <v>0.65</v>
      </c>
      <c r="N141" s="112">
        <f t="shared" si="94"/>
        <v>13</v>
      </c>
      <c r="O141" s="113">
        <f t="shared" si="95"/>
        <v>-7</v>
      </c>
      <c r="P141" s="110">
        <v>10</v>
      </c>
      <c r="Q141" s="112">
        <v>8</v>
      </c>
      <c r="R141" s="125">
        <f t="shared" si="84"/>
        <v>0.8</v>
      </c>
      <c r="S141" s="112">
        <f t="shared" si="106"/>
        <v>8</v>
      </c>
      <c r="T141" s="113">
        <f t="shared" si="107"/>
        <v>-1</v>
      </c>
      <c r="U141" s="110">
        <v>10</v>
      </c>
      <c r="V141" s="110">
        <v>2</v>
      </c>
      <c r="W141" s="111">
        <f t="shared" si="85"/>
        <v>0.2</v>
      </c>
      <c r="X141" s="112">
        <f t="shared" si="92"/>
        <v>3</v>
      </c>
      <c r="Y141" s="113">
        <f t="shared" si="93"/>
        <v>-8</v>
      </c>
      <c r="Z141" s="110">
        <v>15</v>
      </c>
      <c r="AA141" s="126">
        <v>11</v>
      </c>
      <c r="AB141" s="134">
        <f t="shared" si="86"/>
        <v>0.733333333333333</v>
      </c>
      <c r="AC141" s="126">
        <f t="shared" si="108"/>
        <v>5.5</v>
      </c>
      <c r="AD141" s="113">
        <f t="shared" si="109"/>
        <v>-1.2</v>
      </c>
      <c r="AE141" s="99">
        <v>5</v>
      </c>
      <c r="AF141" s="114">
        <v>2</v>
      </c>
      <c r="AG141" s="138">
        <f t="shared" si="87"/>
        <v>0.4</v>
      </c>
      <c r="AH141" s="139">
        <f t="shared" si="102"/>
        <v>2</v>
      </c>
      <c r="AI141" s="113">
        <f t="shared" si="103"/>
        <v>-0.9</v>
      </c>
      <c r="AJ141" s="33">
        <f t="shared" si="88"/>
        <v>52.5</v>
      </c>
      <c r="AK141" s="33">
        <f t="shared" si="89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187</v>
      </c>
      <c r="F142" s="99">
        <v>5</v>
      </c>
      <c r="G142" s="99">
        <v>4</v>
      </c>
      <c r="H142" s="100">
        <f t="shared" si="82"/>
        <v>0.8</v>
      </c>
      <c r="I142" s="108">
        <f>G142*1.5</f>
        <v>6</v>
      </c>
      <c r="J142" s="109">
        <f>(F142-G142)*-1</f>
        <v>-1</v>
      </c>
      <c r="K142" s="110">
        <v>20</v>
      </c>
      <c r="L142" s="110">
        <v>3</v>
      </c>
      <c r="M142" s="111">
        <f t="shared" si="83"/>
        <v>0.15</v>
      </c>
      <c r="N142" s="112">
        <f t="shared" si="94"/>
        <v>3</v>
      </c>
      <c r="O142" s="113">
        <f t="shared" si="95"/>
        <v>-17</v>
      </c>
      <c r="P142" s="110">
        <v>10</v>
      </c>
      <c r="Q142" s="112">
        <v>1</v>
      </c>
      <c r="R142" s="125">
        <f t="shared" si="84"/>
        <v>0.1</v>
      </c>
      <c r="S142" s="112">
        <f t="shared" si="106"/>
        <v>1</v>
      </c>
      <c r="T142" s="113">
        <f t="shared" si="107"/>
        <v>-4.5</v>
      </c>
      <c r="U142" s="110">
        <v>10</v>
      </c>
      <c r="V142" s="110">
        <v>1</v>
      </c>
      <c r="W142" s="111">
        <f t="shared" si="85"/>
        <v>0.1</v>
      </c>
      <c r="X142" s="112">
        <f t="shared" si="92"/>
        <v>1.5</v>
      </c>
      <c r="Y142" s="113">
        <f t="shared" si="93"/>
        <v>-9</v>
      </c>
      <c r="Z142" s="110">
        <v>15</v>
      </c>
      <c r="AA142" s="126">
        <v>2</v>
      </c>
      <c r="AB142" s="134">
        <f t="shared" si="86"/>
        <v>0.133333333333333</v>
      </c>
      <c r="AC142" s="126">
        <f t="shared" si="108"/>
        <v>1</v>
      </c>
      <c r="AD142" s="113">
        <f t="shared" si="109"/>
        <v>-3.9</v>
      </c>
      <c r="AE142" s="99">
        <v>5</v>
      </c>
      <c r="AF142" s="114">
        <v>0</v>
      </c>
      <c r="AG142" s="138">
        <f t="shared" si="87"/>
        <v>0</v>
      </c>
      <c r="AH142" s="139">
        <f t="shared" si="102"/>
        <v>0</v>
      </c>
      <c r="AI142" s="113">
        <f t="shared" si="103"/>
        <v>-1.5</v>
      </c>
      <c r="AJ142" s="33">
        <f t="shared" si="88"/>
        <v>12.5</v>
      </c>
      <c r="AK142" s="33">
        <f t="shared" si="89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188</v>
      </c>
      <c r="F143" s="99">
        <v>10</v>
      </c>
      <c r="G143" s="99">
        <v>26</v>
      </c>
      <c r="H143" s="100">
        <f t="shared" si="82"/>
        <v>2.6</v>
      </c>
      <c r="I143" s="108">
        <f>G143*3</f>
        <v>78</v>
      </c>
      <c r="J143" s="114"/>
      <c r="K143" s="110">
        <v>50</v>
      </c>
      <c r="L143" s="110">
        <v>101</v>
      </c>
      <c r="M143" s="111">
        <f t="shared" si="83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4"/>
        <v>0.4</v>
      </c>
      <c r="S143" s="112">
        <f t="shared" si="106"/>
        <v>12</v>
      </c>
      <c r="T143" s="113">
        <f t="shared" si="107"/>
        <v>-9</v>
      </c>
      <c r="U143" s="110">
        <v>30</v>
      </c>
      <c r="V143" s="110">
        <v>10</v>
      </c>
      <c r="W143" s="111">
        <f t="shared" si="85"/>
        <v>0.333333333333333</v>
      </c>
      <c r="X143" s="112">
        <f t="shared" si="92"/>
        <v>15</v>
      </c>
      <c r="Y143" s="113">
        <f t="shared" si="93"/>
        <v>-20</v>
      </c>
      <c r="Z143" s="110">
        <v>40</v>
      </c>
      <c r="AA143" s="126">
        <v>49</v>
      </c>
      <c r="AB143" s="134">
        <f t="shared" si="86"/>
        <v>1.225</v>
      </c>
      <c r="AC143" s="126">
        <f>AA143*1</f>
        <v>49</v>
      </c>
      <c r="AD143" s="139"/>
      <c r="AE143" s="99">
        <v>10</v>
      </c>
      <c r="AF143" s="114">
        <v>6</v>
      </c>
      <c r="AG143" s="138">
        <f t="shared" si="87"/>
        <v>0.6</v>
      </c>
      <c r="AH143" s="139">
        <f t="shared" si="102"/>
        <v>6</v>
      </c>
      <c r="AI143" s="113">
        <f t="shared" si="103"/>
        <v>-1.2</v>
      </c>
      <c r="AJ143" s="33">
        <f t="shared" si="88"/>
        <v>412.5</v>
      </c>
      <c r="AK143" s="33">
        <f t="shared" si="89"/>
        <v>-30.2</v>
      </c>
    </row>
    <row r="144" spans="1:37">
      <c r="A144" s="94">
        <v>141</v>
      </c>
      <c r="B144" s="141">
        <v>572</v>
      </c>
      <c r="C144" s="142" t="s">
        <v>154</v>
      </c>
      <c r="D144" s="141" t="s">
        <v>11</v>
      </c>
      <c r="E144" s="98" t="s">
        <v>185</v>
      </c>
      <c r="F144" s="99">
        <v>10</v>
      </c>
      <c r="G144" s="99">
        <v>3</v>
      </c>
      <c r="H144" s="100">
        <f t="shared" si="82"/>
        <v>0.3</v>
      </c>
      <c r="I144" s="108">
        <f>G144*1.5</f>
        <v>4.5</v>
      </c>
      <c r="J144" s="109">
        <f>(F144-G144)*-1</f>
        <v>-7</v>
      </c>
      <c r="K144" s="110">
        <v>25</v>
      </c>
      <c r="L144" s="110">
        <v>12</v>
      </c>
      <c r="M144" s="111">
        <f t="shared" si="83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4"/>
        <v>0.4</v>
      </c>
      <c r="S144" s="112">
        <f t="shared" si="106"/>
        <v>6</v>
      </c>
      <c r="T144" s="113">
        <f t="shared" si="107"/>
        <v>-4.5</v>
      </c>
      <c r="U144" s="110">
        <v>15</v>
      </c>
      <c r="V144" s="110">
        <v>6</v>
      </c>
      <c r="W144" s="111">
        <f t="shared" si="85"/>
        <v>0.4</v>
      </c>
      <c r="X144" s="112">
        <f t="shared" si="92"/>
        <v>9</v>
      </c>
      <c r="Y144" s="113">
        <f t="shared" si="93"/>
        <v>-9</v>
      </c>
      <c r="Z144" s="110">
        <v>25</v>
      </c>
      <c r="AA144" s="126">
        <v>9</v>
      </c>
      <c r="AB144" s="134">
        <f t="shared" si="86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14">
        <v>1</v>
      </c>
      <c r="AG144" s="138">
        <f t="shared" si="87"/>
        <v>0.1</v>
      </c>
      <c r="AH144" s="139">
        <f t="shared" si="102"/>
        <v>1</v>
      </c>
      <c r="AI144" s="113">
        <f t="shared" si="103"/>
        <v>-2.7</v>
      </c>
      <c r="AJ144" s="33">
        <f t="shared" si="88"/>
        <v>37</v>
      </c>
      <c r="AK144" s="33">
        <f t="shared" si="89"/>
        <v>-41</v>
      </c>
    </row>
    <row r="145" spans="1:37">
      <c r="A145" s="94">
        <v>142</v>
      </c>
      <c r="B145" s="141">
        <v>311</v>
      </c>
      <c r="C145" s="142" t="s">
        <v>155</v>
      </c>
      <c r="D145" s="141" t="s">
        <v>14</v>
      </c>
      <c r="E145" s="95" t="s">
        <v>186</v>
      </c>
      <c r="F145" s="99">
        <v>5</v>
      </c>
      <c r="G145" s="99">
        <v>9</v>
      </c>
      <c r="H145" s="100">
        <f t="shared" si="82"/>
        <v>1.8</v>
      </c>
      <c r="I145" s="108">
        <f>G145*3</f>
        <v>27</v>
      </c>
      <c r="J145" s="114"/>
      <c r="K145" s="110">
        <v>20</v>
      </c>
      <c r="L145" s="110">
        <v>12</v>
      </c>
      <c r="M145" s="111">
        <f t="shared" si="83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4"/>
        <v>0.2</v>
      </c>
      <c r="S145" s="112">
        <f t="shared" si="106"/>
        <v>2</v>
      </c>
      <c r="T145" s="113">
        <f t="shared" si="107"/>
        <v>-4</v>
      </c>
      <c r="U145" s="110">
        <v>10</v>
      </c>
      <c r="V145" s="110">
        <v>3</v>
      </c>
      <c r="W145" s="111">
        <f t="shared" si="85"/>
        <v>0.3</v>
      </c>
      <c r="X145" s="112">
        <f t="shared" si="92"/>
        <v>4.5</v>
      </c>
      <c r="Y145" s="113">
        <f t="shared" si="93"/>
        <v>-7</v>
      </c>
      <c r="Z145" s="110">
        <v>15</v>
      </c>
      <c r="AA145" s="126">
        <v>5</v>
      </c>
      <c r="AB145" s="134">
        <f t="shared" si="86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14">
        <v>4</v>
      </c>
      <c r="AG145" s="138">
        <f t="shared" si="87"/>
        <v>0.8</v>
      </c>
      <c r="AH145" s="139">
        <f t="shared" si="102"/>
        <v>4</v>
      </c>
      <c r="AI145" s="113">
        <f t="shared" si="103"/>
        <v>-0.3</v>
      </c>
      <c r="AJ145" s="33">
        <f t="shared" si="88"/>
        <v>52</v>
      </c>
      <c r="AK145" s="33">
        <f t="shared" si="89"/>
        <v>-22.3</v>
      </c>
    </row>
    <row r="146" s="72" customFormat="1" spans="1:37">
      <c r="A146" s="143" t="s">
        <v>156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1037</v>
      </c>
      <c r="H146" s="100">
        <f t="shared" si="82"/>
        <v>1.02167487684729</v>
      </c>
      <c r="I146" s="114">
        <f>SUM(I4:I145)</f>
        <v>2593.5</v>
      </c>
      <c r="J146" s="114"/>
      <c r="K146" s="144">
        <f>SUM(K4:K145)</f>
        <v>3260</v>
      </c>
      <c r="L146" s="110">
        <f>SUM(L4:L145)</f>
        <v>2023</v>
      </c>
      <c r="M146" s="111">
        <f t="shared" si="83"/>
        <v>0.620552147239264</v>
      </c>
      <c r="N146" s="126">
        <f>SUM(N4:N145)</f>
        <v>3256</v>
      </c>
      <c r="O146" s="113"/>
      <c r="P146" s="144">
        <f>SUM(P4:P145)</f>
        <v>1740</v>
      </c>
      <c r="Q146" s="126">
        <f>SUM(Q4:Q145)</f>
        <v>1094</v>
      </c>
      <c r="R146" s="125">
        <f t="shared" si="84"/>
        <v>0.628735632183908</v>
      </c>
      <c r="S146" s="126">
        <f>SUM(S4:S145)</f>
        <v>1545</v>
      </c>
      <c r="T146" s="126"/>
      <c r="U146" s="144">
        <f>SUM(U4:U145)</f>
        <v>1740</v>
      </c>
      <c r="V146" s="110">
        <f>SUM(V4:V145)</f>
        <v>624</v>
      </c>
      <c r="W146" s="111">
        <f t="shared" si="85"/>
        <v>0.358620689655172</v>
      </c>
      <c r="X146" s="126">
        <f>SUM(X4:X145)</f>
        <v>992</v>
      </c>
      <c r="Y146" s="113"/>
      <c r="Z146" s="144">
        <f>SUM(Z4:Z145)</f>
        <v>2845</v>
      </c>
      <c r="AA146" s="145">
        <f>SUM(AA4:AA145)</f>
        <v>1892</v>
      </c>
      <c r="AB146" s="134">
        <f t="shared" si="86"/>
        <v>0.665026362038664</v>
      </c>
      <c r="AC146" s="145"/>
      <c r="AD146" s="145"/>
      <c r="AE146" s="144">
        <f>SUM(AE4:AE145)</f>
        <v>1015</v>
      </c>
      <c r="AF146" s="114">
        <f>SUM(AF4:AF145)</f>
        <v>456</v>
      </c>
      <c r="AG146" s="138">
        <f t="shared" si="87"/>
        <v>0.449261083743842</v>
      </c>
      <c r="AH146" s="146"/>
      <c r="AI146" s="147"/>
      <c r="AJ146" s="33">
        <f>SUM(AJ4:AJ145)</f>
        <v>10467.5</v>
      </c>
      <c r="AK146" s="33">
        <f>SUM(AK4:AK145)</f>
        <v>-3828.2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黑哥妈</cp:lastModifiedBy>
  <dcterms:created xsi:type="dcterms:W3CDTF">2022-03-16T08:14:00Z</dcterms:created>
  <dcterms:modified xsi:type="dcterms:W3CDTF">2022-06-09T11:52:51Z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3A45EF940EA34E2FA6C54D4573348B00</vt:lpwstr>
  </property>
  <property fmtid="{D5CDD505-2E9C-101B-9397-08002B2CF9AE}" pid="3" name="KSOProductBuildVer">
    <vt:lpwstr>2052-11.1.0.11744</vt:lpwstr>
  </property>
</Properties>
</file>