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6月门店任务" sheetId="1" r:id="rId1"/>
    <sheet name="6月活动品种清单" sheetId="2" r:id="rId2"/>
    <sheet name="薇诺娜A1A2品种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'6月门店任务'!$A$2:$N$138</definedName>
    <definedName name="_xlnm._FilterDatabase" localSheetId="1" hidden="1">'6月活动品种清单'!$A$7:$I$64</definedName>
  </definedNames>
  <calcPr calcId="144525"/>
</workbook>
</file>

<file path=xl/sharedStrings.xml><?xml version="1.0" encoding="utf-8"?>
<sst xmlns="http://schemas.openxmlformats.org/spreadsheetml/2006/main" count="746" uniqueCount="319">
  <si>
    <t>序号</t>
  </si>
  <si>
    <t>门店ID</t>
  </si>
  <si>
    <t>门店</t>
  </si>
  <si>
    <t>片区</t>
  </si>
  <si>
    <t>分类</t>
  </si>
  <si>
    <t>6月任务（总销售）</t>
  </si>
  <si>
    <t>防晒乳合并考核（4支/套）</t>
  </si>
  <si>
    <t>218904       酵母重组胶原  蛋白液体敷料（月任务）</t>
  </si>
  <si>
    <t>截止6月20日销售金额</t>
  </si>
  <si>
    <t>完成率</t>
  </si>
  <si>
    <t>241566      防晒乳礼盒装（4支/盒）</t>
  </si>
  <si>
    <t>215271         薇诺娜清透防晒乳SPF48PA+++           （4支/套）</t>
  </si>
  <si>
    <t>241566  防晒乳礼盒装（4支/盒）
截止6月20日数据</t>
  </si>
  <si>
    <t>215271         薇诺娜清透防晒乳          （4支/套）
截止6月20日数据</t>
  </si>
  <si>
    <t>截止6月21日
销售金额</t>
  </si>
  <si>
    <t>四川太极大邑县晋原街道南街药店</t>
  </si>
  <si>
    <t>城郊一片</t>
  </si>
  <si>
    <t>C2</t>
  </si>
  <si>
    <t>四川太极大邑县晋原镇潘家街药店</t>
  </si>
  <si>
    <t>四川太极成都高新区尚锦路药店</t>
  </si>
  <si>
    <t>城中片区</t>
  </si>
  <si>
    <t>四川太极青羊区童子街药店</t>
  </si>
  <si>
    <t>旗舰片区</t>
  </si>
  <si>
    <t>B2</t>
  </si>
  <si>
    <t>四川太极成都高新区元华二巷药店</t>
  </si>
  <si>
    <t>B1</t>
  </si>
  <si>
    <t>四川太极大邑县晋原街道蜀望路药店</t>
  </si>
  <si>
    <t>四川太极西部店</t>
  </si>
  <si>
    <t>西北片区</t>
  </si>
  <si>
    <t>四川太极崇州中心店</t>
  </si>
  <si>
    <t>城郊二片</t>
  </si>
  <si>
    <t>C1</t>
  </si>
  <si>
    <t>四川太极武侯区长寿路药店</t>
  </si>
  <si>
    <t>四川太极高新区泰和二街药店</t>
  </si>
  <si>
    <t>东南片区</t>
  </si>
  <si>
    <t>四川太极青羊区光华西一路药店</t>
  </si>
  <si>
    <t>四川太极成华区西林一街药店</t>
  </si>
  <si>
    <t>四川太极金带街药店</t>
  </si>
  <si>
    <t>四川太极成华区华泰路二药店</t>
  </si>
  <si>
    <t>四川太极高新区中和大道药店</t>
  </si>
  <si>
    <t>四川太极武侯区大悦路药店</t>
  </si>
  <si>
    <t>四川太极大邑县沙渠镇方圆路药店</t>
  </si>
  <si>
    <t>四川太极双流区东升街道三强西路药店</t>
  </si>
  <si>
    <t>四川太极新津县五津镇五津西路二药房</t>
  </si>
  <si>
    <t>新津片区</t>
  </si>
  <si>
    <t>A3</t>
  </si>
  <si>
    <t>四川太极高新区剑南大道药店</t>
  </si>
  <si>
    <t>四川太极沙河源药店</t>
  </si>
  <si>
    <t>四川太极武侯区丝竹路药店</t>
  </si>
  <si>
    <t>四川太极都江堰奎光路中段药店</t>
  </si>
  <si>
    <t>四川太极都江堰市蒲阳路药店</t>
  </si>
  <si>
    <t>四川太极锦江区宏济中路药店</t>
  </si>
  <si>
    <t>四川太极青羊区蜀辉路药店</t>
  </si>
  <si>
    <t>四川太极金丝街药店</t>
  </si>
  <si>
    <t>四川太极锦江区劼人路药店</t>
  </si>
  <si>
    <t>四川太极高新区大源北街药店</t>
  </si>
  <si>
    <t>四川太极新津县五津镇武阳西路药店</t>
  </si>
  <si>
    <t>四川太极金牛区交大路第三药店</t>
  </si>
  <si>
    <t>四川太极金牛区蜀汉路药店</t>
  </si>
  <si>
    <t>四川太极光华药店</t>
  </si>
  <si>
    <t>A2</t>
  </si>
  <si>
    <t>四川太极双林路药店</t>
  </si>
  <si>
    <t>四川太极成华区崔家店路药店</t>
  </si>
  <si>
    <t>四川太极大药房连锁有限公司武侯区聚萃街药店</t>
  </si>
  <si>
    <t>四川太极大邑县晋原镇通达东路五段药店</t>
  </si>
  <si>
    <t>四川太极成华区金马河路药店</t>
  </si>
  <si>
    <t>成都成汉太极大药房有限公司</t>
  </si>
  <si>
    <t>A1</t>
  </si>
  <si>
    <t>四川太极金牛区花照壁药店</t>
  </si>
  <si>
    <t>四川太极郫县郫筒镇一环路东南段药店</t>
  </si>
  <si>
    <t>四川太极新都区新都街道万和北路药店</t>
  </si>
  <si>
    <t>四川太极通盈街药店</t>
  </si>
  <si>
    <t>四川太极邛崃市文君街道凤凰大道药店</t>
  </si>
  <si>
    <t>四川太极青羊区光华北五路药店</t>
  </si>
  <si>
    <t>四川太极邛崃中心药店</t>
  </si>
  <si>
    <t>四川太极武侯区大华街药店</t>
  </si>
  <si>
    <t>四川太极温江区公平街道江安路药店</t>
  </si>
  <si>
    <t>四川太极大邑县青霞街道元通路南段药店</t>
  </si>
  <si>
    <t>四川太极青羊区金祥路药店</t>
  </si>
  <si>
    <t>四川太极五津西路药店</t>
  </si>
  <si>
    <t>四川太极武侯区逸都路药店</t>
  </si>
  <si>
    <t>四川太极崇州市崇阳镇尚贤坊街药店</t>
  </si>
  <si>
    <t>四川太极新都区斑竹园街道医贸大道药店</t>
  </si>
  <si>
    <t>四川太极高新天久北巷药店</t>
  </si>
  <si>
    <t>四川太极武侯区科华街药店</t>
  </si>
  <si>
    <t>四川太极都江堰药店</t>
  </si>
  <si>
    <t>四川太极金牛区沙湾东一路药店</t>
  </si>
  <si>
    <t xml:space="preserve">四川太极崇州市崇阳镇永康东路药店 </t>
  </si>
  <si>
    <t>四川太极成华区驷马桥三路药店</t>
  </si>
  <si>
    <t>四川太极成华区万科路药店</t>
  </si>
  <si>
    <t>四川太极青羊区贝森北路药店</t>
  </si>
  <si>
    <t>四川太极都江堰市蒲阳镇堰问道西路药店</t>
  </si>
  <si>
    <t>四川太极都江堰景中路店</t>
  </si>
  <si>
    <t>四川太极新乐中街药店</t>
  </si>
  <si>
    <t>四川太极温江店</t>
  </si>
  <si>
    <t>四川太极高新区中和公济桥路药店</t>
  </si>
  <si>
    <t>四川太极成华区羊子山西路药店（兴元华盛）</t>
  </si>
  <si>
    <t>四川太极青羊区大石西路药店</t>
  </si>
  <si>
    <t>四川太极武侯区佳灵路药店</t>
  </si>
  <si>
    <t>四川太极崇州市怀远镇文井北路药店</t>
  </si>
  <si>
    <t>四川太极都江堰幸福镇翔凤路药店</t>
  </si>
  <si>
    <t>四川太极兴义镇万兴路药店</t>
  </si>
  <si>
    <t>四川太极成华区二环路北四段药店（汇融名城）</t>
  </si>
  <si>
    <t>四川太极锦江区静沙南路药店</t>
  </si>
  <si>
    <t>四川太极青羊区蜀鑫路药店</t>
  </si>
  <si>
    <t>四川太极锦江区水杉街药店</t>
  </si>
  <si>
    <t>四川太极土龙路药店</t>
  </si>
  <si>
    <t>四川太极郫县郫筒镇东大街药店</t>
  </si>
  <si>
    <t>四川太极邛崃市临邛镇洪川小区药店</t>
  </si>
  <si>
    <t>四川太极彭州市致和镇南三环路药店</t>
  </si>
  <si>
    <t>四川太极成华杉板桥南一路店</t>
  </si>
  <si>
    <t>四川太极双流县西航港街道锦华路一段药店</t>
  </si>
  <si>
    <t>四川太极青羊区蜀源路药店</t>
  </si>
  <si>
    <t>四川太极新都区新繁镇繁江北路药店</t>
  </si>
  <si>
    <t>四川太极大邑县晋原镇子龙路店</t>
  </si>
  <si>
    <t>四川太极成华区华油路药店</t>
  </si>
  <si>
    <t>四川太极成华区华泰路药店</t>
  </si>
  <si>
    <t>四川太极红星店</t>
  </si>
  <si>
    <t>四川太极武侯区顺和街店</t>
  </si>
  <si>
    <t>四川太极都江堰聚源镇药店</t>
  </si>
  <si>
    <t>四川太极金牛区黄苑东街药店</t>
  </si>
  <si>
    <t>四川太极高新区新下街药店</t>
  </si>
  <si>
    <t>四川太极大邑县晋原镇北街药店</t>
  </si>
  <si>
    <t>四川太极邛崃市羊安镇永康大道药店</t>
  </si>
  <si>
    <t>四川太极新园大道药店</t>
  </si>
  <si>
    <t>四川太极清江东路药店</t>
  </si>
  <si>
    <t>四川太极锦江区梨花街药店</t>
  </si>
  <si>
    <t>四川太极金牛区五福桥东路药店</t>
  </si>
  <si>
    <t>四川太极大邑县晋原镇内蒙古大道桃源药店</t>
  </si>
  <si>
    <t>四川太极成华区培华东路药店</t>
  </si>
  <si>
    <t>四川太极高新区天顺路药店</t>
  </si>
  <si>
    <t>四川太极青羊区青龙街药店</t>
  </si>
  <si>
    <t>四川太极武侯区双楠路药店</t>
  </si>
  <si>
    <t>四川太极邛崃市临邛镇翠荫街药店</t>
  </si>
  <si>
    <t>四川太极锦江区柳翠路药店</t>
  </si>
  <si>
    <t>四川太极大邑县安仁镇千禧街药店</t>
  </si>
  <si>
    <t>四川太极大邑晋原街道金巷西街药店</t>
  </si>
  <si>
    <t>四川太极武侯区倪家桥路药店</t>
  </si>
  <si>
    <t>四川太极高新区锦城大道药店</t>
  </si>
  <si>
    <t>四川太极枣子巷药店</t>
  </si>
  <si>
    <t>四川太极都江堰市永丰街道宝莲路药店</t>
  </si>
  <si>
    <t>四川太极新津邓双镇岷江店</t>
  </si>
  <si>
    <t>四川太极光华村街药店</t>
  </si>
  <si>
    <t>四川太极金牛区银河北街药店</t>
  </si>
  <si>
    <t>四川太极金牛区银沙路药店</t>
  </si>
  <si>
    <t>四川太极邛崃市文君街道杏林路药店</t>
  </si>
  <si>
    <t>四川太极成华区万宇路药店</t>
  </si>
  <si>
    <t>四川太极新都区马超东路店</t>
  </si>
  <si>
    <t>四川太极大邑县晋源镇东壕沟段药店</t>
  </si>
  <si>
    <t>四川太极武侯区科华北路药店</t>
  </si>
  <si>
    <t>四川太极锦江区观音桥街药店</t>
  </si>
  <si>
    <t>四川太极大邑县晋原镇东街药店</t>
  </si>
  <si>
    <t>四川太极浆洗街药店</t>
  </si>
  <si>
    <t>四川太极锦江区榕声路店</t>
  </si>
  <si>
    <t>四川太极青羊区经一路药店</t>
  </si>
  <si>
    <t>四川太极高新区紫薇东路药店</t>
  </si>
  <si>
    <t>四川太极崇州市崇阳镇蜀州中路药店</t>
  </si>
  <si>
    <t>四川太极金牛区金沙路药店</t>
  </si>
  <si>
    <t>四川太极成华区东昌路一药店</t>
  </si>
  <si>
    <t>四川太极怀远店</t>
  </si>
  <si>
    <t>四川太极大邑县新场镇文昌街药店</t>
  </si>
  <si>
    <t>四川太极成华区华康路药店</t>
  </si>
  <si>
    <t>四川太极成华区水碾河路药店</t>
  </si>
  <si>
    <t>四川太极大邑县观音阁街西段店</t>
  </si>
  <si>
    <t>2022年OTC营销部活动方案申请</t>
  </si>
  <si>
    <t>活动执行时间</t>
  </si>
  <si>
    <t>6月1日-6月30日</t>
  </si>
  <si>
    <t>客户名称</t>
  </si>
  <si>
    <t>四川太极</t>
  </si>
  <si>
    <t>是否包含专柜</t>
  </si>
  <si>
    <t>是</t>
  </si>
  <si>
    <t>活动类型</t>
  </si>
  <si>
    <t>买一赠一</t>
  </si>
  <si>
    <t>其他活动类型</t>
  </si>
  <si>
    <t>活动核销方式</t>
  </si>
  <si>
    <t>票折</t>
  </si>
  <si>
    <t>其他核销方式</t>
  </si>
  <si>
    <t>是否参与返利核算</t>
  </si>
  <si>
    <t>否</t>
  </si>
  <si>
    <t>是否扣减纯销</t>
  </si>
  <si>
    <t>618活动</t>
  </si>
  <si>
    <t>618大促 6.17-6.19日</t>
  </si>
  <si>
    <t>产品编码</t>
  </si>
  <si>
    <t>产品名称</t>
  </si>
  <si>
    <t>规格</t>
  </si>
  <si>
    <t>零售价</t>
  </si>
  <si>
    <t>活动内容</t>
  </si>
  <si>
    <t>挂金奖励    （员工追加）</t>
  </si>
  <si>
    <t>赠品核销方式</t>
  </si>
  <si>
    <t>赠品ID</t>
  </si>
  <si>
    <t>未建码</t>
  </si>
  <si>
    <t>多效修护复合肽面膜</t>
  </si>
  <si>
    <t>25mlx6</t>
  </si>
  <si>
    <t>买一送一
清库产品</t>
  </si>
  <si>
    <t>票折补差</t>
  </si>
  <si>
    <t>多效修护复合肽保湿霜</t>
  </si>
  <si>
    <t>50g</t>
  </si>
  <si>
    <t>光透皙白晶粹水</t>
  </si>
  <si>
    <t>120ml</t>
  </si>
  <si>
    <t>买一送一</t>
  </si>
  <si>
    <t>舒缓控油凝露</t>
  </si>
  <si>
    <t>清痘修复精华液</t>
  </si>
  <si>
    <t>25g</t>
  </si>
  <si>
    <t>玻尿酸安瓶精华液</t>
  </si>
  <si>
    <t>1.5ml*30</t>
  </si>
  <si>
    <t>多效修护复合肽安瓶精华液</t>
  </si>
  <si>
    <t>1.5ml*7</t>
  </si>
  <si>
    <t>透明质酸复合原液</t>
  </si>
  <si>
    <t>30ml</t>
  </si>
  <si>
    <t>紧致眼霜</t>
  </si>
  <si>
    <t>20g</t>
  </si>
  <si>
    <t>舒缓控油洁面泡沫</t>
  </si>
  <si>
    <t>150ml</t>
  </si>
  <si>
    <t>舒缓控油爽肤水</t>
  </si>
  <si>
    <t>光透皙白隔离日霜</t>
  </si>
  <si>
    <t>光透皙白修护晚霜</t>
  </si>
  <si>
    <t>光透皙白洁面乳</t>
  </si>
  <si>
    <t>80g</t>
  </si>
  <si>
    <t>熊果苷美白保湿精华液</t>
  </si>
  <si>
    <t>熊果苷美白保湿精华乳</t>
  </si>
  <si>
    <t>透明质酸修护贴敷料</t>
  </si>
  <si>
    <t>25g*3</t>
  </si>
  <si>
    <t>25g*6</t>
  </si>
  <si>
    <t>5元</t>
  </si>
  <si>
    <t>赋颜修护冻干粉+赋颜修护精华液</t>
  </si>
  <si>
    <t>(100ml+5ml)*3</t>
  </si>
  <si>
    <t>新品</t>
  </si>
  <si>
    <t>多效紧颜修护精华液</t>
  </si>
  <si>
    <t>多效紧颜修护霜</t>
  </si>
  <si>
    <t xml:space="preserve">多效紧颜修护眼霜 </t>
  </si>
  <si>
    <t>屏障修护精华液</t>
  </si>
  <si>
    <t>光透皙白淡斑面膜</t>
  </si>
  <si>
    <t>20ml*6</t>
  </si>
  <si>
    <t>柔润保湿赋活眼霜</t>
  </si>
  <si>
    <t>15g</t>
  </si>
  <si>
    <r>
      <rPr>
        <b/>
        <sz val="10"/>
        <rFont val="微软雅黑"/>
        <charset val="134"/>
      </rPr>
      <t>6.17--6.19日档期购薇诺娜实付满698元，赠价值168元柔润面膜*1</t>
    </r>
    <r>
      <rPr>
        <b/>
        <sz val="10"/>
        <color rgb="FFFF0000"/>
        <rFont val="微软雅黑"/>
        <charset val="134"/>
      </rPr>
      <t xml:space="preserve">（赠品ID：9917493 ）                       </t>
    </r>
    <r>
      <rPr>
        <b/>
        <sz val="10"/>
        <rFont val="微软雅黑"/>
        <charset val="134"/>
      </rPr>
      <t>或者    舒敏保湿丝滑面贴膜*1</t>
    </r>
  </si>
  <si>
    <t>先用母亲节未核销完赠品</t>
  </si>
  <si>
    <r>
      <rPr>
        <b/>
        <sz val="10"/>
        <rFont val="微软雅黑"/>
        <charset val="134"/>
      </rPr>
      <t>6.17--19日购薇诺娜实付满1598元，赠价值388元面膜大礼包</t>
    </r>
    <r>
      <rPr>
        <b/>
        <sz val="10"/>
        <color rgb="FFFF0000"/>
        <rFont val="微软雅黑"/>
        <charset val="134"/>
      </rPr>
      <t>（凭收银小票，厂家单独配送到店）</t>
    </r>
  </si>
  <si>
    <t>买大送小        （6.17-6.19）</t>
  </si>
  <si>
    <t>清透水感防晒乳</t>
  </si>
  <si>
    <t>15g清透防晒乳*1</t>
  </si>
  <si>
    <t>系统过机赠品票折</t>
  </si>
  <si>
    <t>清透水感防晒喷雾</t>
  </si>
  <si>
    <t>光透皙白淡斑精华液</t>
  </si>
  <si>
    <t>15g清透防晒乳*2</t>
  </si>
  <si>
    <t>舒敏保湿润肤水</t>
  </si>
  <si>
    <t>舒敏保湿丝滑面贴膜</t>
  </si>
  <si>
    <t>月度常规活动---单品买一送一（6月1日-30日）</t>
  </si>
  <si>
    <t>月度常规单品活动-单品 买一送一      （6月1-30日）</t>
  </si>
  <si>
    <t>赠品连锁先行垫付活动结束后票折</t>
  </si>
  <si>
    <t>紧致塑颜淡纹霜</t>
  </si>
  <si>
    <t>紧致塑颜淡纹精华液</t>
  </si>
  <si>
    <t>柔润保湿精华液</t>
  </si>
  <si>
    <t xml:space="preserve">柔润保湿柔肤水 </t>
  </si>
  <si>
    <t>柔润保湿面膜</t>
  </si>
  <si>
    <t>25ml*6贴</t>
  </si>
  <si>
    <t>柔润保湿乳液</t>
  </si>
  <si>
    <t>柔润保湿洁颜慕斯</t>
  </si>
  <si>
    <t>酵母重组胶原蛋白液体敷料        （创铭条码）</t>
  </si>
  <si>
    <t>100ml</t>
  </si>
  <si>
    <t xml:space="preserve">买一送一 </t>
  </si>
  <si>
    <t>酵母重组胶原蛋白修复敷料</t>
  </si>
  <si>
    <t>酵母重组胶原蛋白凝胶</t>
  </si>
  <si>
    <t>10g*5</t>
  </si>
  <si>
    <t>柔润保湿单片面膜</t>
  </si>
  <si>
    <t>20ml</t>
  </si>
  <si>
    <t>舒敏保湿喷雾</t>
  </si>
  <si>
    <t>舒敏保湿特护霜</t>
  </si>
  <si>
    <t>无</t>
  </si>
  <si>
    <t>新品上市</t>
  </si>
  <si>
    <t>核销方式</t>
  </si>
  <si>
    <t>新品建码</t>
  </si>
  <si>
    <t>薇诺娜医用修复敷料（霜剂）</t>
  </si>
  <si>
    <t>80g/40g</t>
  </si>
  <si>
    <t>75折</t>
  </si>
  <si>
    <t>薇诺娜医用修复贴敷料（敷贴型）</t>
  </si>
  <si>
    <t>6贴/3贴</t>
  </si>
  <si>
    <t>整月换购</t>
  </si>
  <si>
    <r>
      <rPr>
        <b/>
        <sz val="10"/>
        <color theme="1"/>
        <rFont val="宋体"/>
        <charset val="134"/>
      </rPr>
      <t>整月换购（</t>
    </r>
    <r>
      <rPr>
        <b/>
        <sz val="10"/>
        <color theme="1"/>
        <rFont val="Microsoft YaHei Light"/>
        <charset val="134"/>
      </rPr>
      <t>6.1-6.30</t>
    </r>
    <r>
      <rPr>
        <b/>
        <sz val="10"/>
        <color theme="1"/>
        <rFont val="宋体"/>
        <charset val="134"/>
      </rPr>
      <t>）</t>
    </r>
  </si>
  <si>
    <t>50ml舒敏保湿喷雾</t>
  </si>
  <si>
    <t>50ml</t>
  </si>
  <si>
    <t xml:space="preserve">票折补差
99元的换购4支防晒按照折让补差
</t>
  </si>
  <si>
    <t>单帖薇诺娜医用修复贴敷料（敷贴型），</t>
  </si>
  <si>
    <t>单片</t>
  </si>
  <si>
    <t>15g清透防晒乳SPF48PA+++</t>
  </si>
  <si>
    <t>99元/4支</t>
  </si>
  <si>
    <t>3元/套</t>
  </si>
  <si>
    <t>编码</t>
  </si>
  <si>
    <t>产品类型</t>
  </si>
  <si>
    <t>备注</t>
  </si>
  <si>
    <t>30g透明质酸修护生物膜</t>
  </si>
  <si>
    <t>30g</t>
  </si>
  <si>
    <t>A1类</t>
  </si>
  <si>
    <t>不参与满698、满1598赠送活动</t>
  </si>
  <si>
    <t>员工内购送中样或小样2g，不够原品量</t>
  </si>
  <si>
    <t>50g透明质酸修护生物膜</t>
  </si>
  <si>
    <t>80g透明质酸修护生物膜</t>
  </si>
  <si>
    <t>100g薇诺娜宝贝舒润滋养霜</t>
  </si>
  <si>
    <t>100g</t>
  </si>
  <si>
    <t>200g薇诺娜宝贝舒润滋养霜</t>
  </si>
  <si>
    <t>200g</t>
  </si>
  <si>
    <t>15g舒敏保湿特护霜</t>
  </si>
  <si>
    <t>A2类</t>
  </si>
  <si>
    <t>50g舒敏保湿特护霜</t>
  </si>
  <si>
    <t>10ml多效修护复合肽冻干粉喷雾</t>
  </si>
  <si>
    <t>100mg+10ml</t>
  </si>
  <si>
    <t>30ml光透皙白淡斑精华液</t>
  </si>
  <si>
    <t>80g柔润保湿霜</t>
  </si>
  <si>
    <t>150g柔润保湿霜</t>
  </si>
  <si>
    <t>150g</t>
  </si>
  <si>
    <t>80g舒敏保湿洁面乳</t>
  </si>
  <si>
    <t>120ml舒敏保湿润肤水</t>
  </si>
  <si>
    <t>20ml*6舒敏保湿丝滑面贴膜</t>
  </si>
  <si>
    <t>50g清透防晒乳SPF48PA+++</t>
  </si>
  <si>
    <t>15g清透水感防晒乳SPF50PA+++</t>
  </si>
  <si>
    <t>50g清透水感防晒乳</t>
  </si>
  <si>
    <t>75ml清透水感防晒喷雾SPF30PA+++</t>
  </si>
  <si>
    <t>75ml</t>
  </si>
  <si>
    <t>120ml清透水感防晒喷雾SPF30PA+++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</si>
</sst>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);[Red]\(0\)"/>
  </numFmts>
  <fonts count="4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color indexed="8"/>
      <name val="微软雅黑"/>
      <charset val="134"/>
    </font>
    <font>
      <b/>
      <sz val="10"/>
      <color indexed="8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宋体"/>
      <charset val="134"/>
    </font>
    <font>
      <b/>
      <sz val="10"/>
      <color theme="1"/>
      <name val="Microsoft YaHei Light"/>
      <charset val="134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sz val="10"/>
      <color theme="1"/>
      <name val="Arial"/>
      <charset val="0"/>
    </font>
    <font>
      <sz val="10"/>
      <color theme="1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6" fillId="1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1" fillId="22" borderId="17" applyNumberFormat="0" applyAlignment="0" applyProtection="0">
      <alignment vertical="center"/>
    </xf>
    <xf numFmtId="0" fontId="39" fillId="22" borderId="16" applyNumberFormat="0" applyAlignment="0" applyProtection="0">
      <alignment vertical="center"/>
    </xf>
    <xf numFmtId="0" fontId="33" fillId="14" borderId="15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3" fillId="0" borderId="0" xfId="0" applyFont="1" applyFill="1" applyAlignment="1">
      <alignment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/>
    </xf>
    <xf numFmtId="0" fontId="7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left"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3" fillId="3" borderId="1" xfId="49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176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6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2871;&#35013;&#26597;&#35810;&#26102;&#38388;&#27573;&#20998;&#38376;&#24215;&#38144;&#21806;&#26126;&#32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4&#25903;&#26597;&#35810;&#26102;&#38388;&#27573;&#20998;&#38376;&#24215;&#38144;&#21806;&#26126;&#32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6&#26376;20&#26597;&#35810;&#26102;&#38388;&#27573;&#20998;&#38376;&#24215;&#38144;&#21806;&#26126;&#3245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975;&#26009;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</row>
        <row r="3">
          <cell r="B3">
            <v>578</v>
          </cell>
          <cell r="C3" t="str">
            <v>北门片</v>
          </cell>
          <cell r="D3" t="str">
            <v>成华区华油路药店保管帐</v>
          </cell>
          <cell r="E3">
            <v>241566</v>
          </cell>
          <cell r="F3" t="str">
            <v>薇诺娜夏日防晒悠享礼盒（清透防晒乳）</v>
          </cell>
          <cell r="G3" t="str">
            <v>15gx4支 SPF48 PA+++</v>
          </cell>
          <cell r="H3" t="str">
            <v>盒</v>
          </cell>
          <cell r="I3" t="str">
            <v>云南贝泰妮</v>
          </cell>
          <cell r="J3">
            <v>74526</v>
          </cell>
          <cell r="K3">
            <v>70503</v>
          </cell>
          <cell r="L3" t="str">
            <v>薇诺娜系列</v>
          </cell>
          <cell r="M3" t="str">
            <v>品牌专柜化妆品</v>
          </cell>
          <cell r="N3" t="str">
            <v>化妆品</v>
          </cell>
          <cell r="O3" t="str">
            <v/>
          </cell>
          <cell r="P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5</v>
          </cell>
        </row>
        <row r="4">
          <cell r="B4">
            <v>726</v>
          </cell>
          <cell r="C4" t="str">
            <v>西门一片</v>
          </cell>
          <cell r="D4" t="str">
            <v>金牛区交大路第三药店保管帐</v>
          </cell>
          <cell r="E4">
            <v>241566</v>
          </cell>
          <cell r="F4" t="str">
            <v>薇诺娜夏日防晒悠享礼盒（清透防晒乳）</v>
          </cell>
          <cell r="G4" t="str">
            <v>15gx4支 SPF48 PA+++</v>
          </cell>
          <cell r="H4" t="str">
            <v>盒</v>
          </cell>
          <cell r="I4" t="str">
            <v>云南贝泰妮</v>
          </cell>
          <cell r="J4">
            <v>74526</v>
          </cell>
          <cell r="K4">
            <v>70503</v>
          </cell>
          <cell r="L4" t="str">
            <v>薇诺娜系列</v>
          </cell>
          <cell r="M4" t="str">
            <v>品牌专柜化妆品</v>
          </cell>
          <cell r="N4" t="str">
            <v>化妆品</v>
          </cell>
          <cell r="O4" t="str">
            <v/>
          </cell>
          <cell r="P4" t="str">
            <v/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3</v>
          </cell>
        </row>
        <row r="5">
          <cell r="B5">
            <v>373</v>
          </cell>
          <cell r="C5" t="str">
            <v>城中片</v>
          </cell>
          <cell r="D5" t="str">
            <v>通盈街药店保管帐</v>
          </cell>
          <cell r="E5">
            <v>241566</v>
          </cell>
          <cell r="F5" t="str">
            <v>薇诺娜夏日防晒悠享礼盒（清透防晒乳）</v>
          </cell>
          <cell r="G5" t="str">
            <v>15gx4支 SPF48 PA+++</v>
          </cell>
          <cell r="H5" t="str">
            <v>盒</v>
          </cell>
          <cell r="I5" t="str">
            <v>云南贝泰妮</v>
          </cell>
          <cell r="J5">
            <v>74526</v>
          </cell>
          <cell r="K5">
            <v>70503</v>
          </cell>
          <cell r="L5" t="str">
            <v>薇诺娜系列</v>
          </cell>
          <cell r="M5" t="str">
            <v>品牌专柜化妆品</v>
          </cell>
          <cell r="N5" t="str">
            <v>化妆品</v>
          </cell>
          <cell r="O5" t="str">
            <v/>
          </cell>
          <cell r="P5" t="str">
            <v/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3</v>
          </cell>
        </row>
        <row r="6">
          <cell r="B6">
            <v>54</v>
          </cell>
          <cell r="C6" t="str">
            <v>崇州片</v>
          </cell>
          <cell r="D6" t="str">
            <v>怀远店保管帐</v>
          </cell>
          <cell r="E6">
            <v>241566</v>
          </cell>
          <cell r="F6" t="str">
            <v>薇诺娜夏日防晒悠享礼盒（清透防晒乳）</v>
          </cell>
          <cell r="G6" t="str">
            <v>15gx4支 SPF48 PA+++</v>
          </cell>
          <cell r="H6" t="str">
            <v>盒</v>
          </cell>
          <cell r="I6" t="str">
            <v>云南贝泰妮</v>
          </cell>
          <cell r="J6">
            <v>74526</v>
          </cell>
          <cell r="K6">
            <v>70503</v>
          </cell>
          <cell r="L6" t="str">
            <v>薇诺娜系列</v>
          </cell>
          <cell r="M6" t="str">
            <v>品牌专柜化妆品</v>
          </cell>
          <cell r="N6" t="str">
            <v>化妆品</v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3</v>
          </cell>
        </row>
        <row r="7">
          <cell r="B7">
            <v>114622</v>
          </cell>
          <cell r="C7" t="str">
            <v>北门片</v>
          </cell>
          <cell r="D7" t="str">
            <v>四川太极成华区东昌路一药店保管帐</v>
          </cell>
          <cell r="E7">
            <v>241566</v>
          </cell>
          <cell r="F7" t="str">
            <v>薇诺娜夏日防晒悠享礼盒（清透防晒乳）</v>
          </cell>
          <cell r="G7" t="str">
            <v>15gx4支 SPF48 PA+++</v>
          </cell>
          <cell r="H7" t="str">
            <v>盒</v>
          </cell>
          <cell r="I7" t="str">
            <v>云南贝泰妮</v>
          </cell>
          <cell r="J7">
            <v>74526</v>
          </cell>
          <cell r="K7">
            <v>70503</v>
          </cell>
          <cell r="L7" t="str">
            <v>薇诺娜系列</v>
          </cell>
          <cell r="M7" t="str">
            <v>品牌专柜化妆品</v>
          </cell>
          <cell r="N7" t="str">
            <v>化妆品</v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</row>
        <row r="8">
          <cell r="B8">
            <v>114069</v>
          </cell>
          <cell r="C8" t="str">
            <v>东南片区</v>
          </cell>
          <cell r="D8" t="str">
            <v>四川太极大药房连锁有限公司成都高新区剑南大道药店保管帐</v>
          </cell>
          <cell r="E8">
            <v>241566</v>
          </cell>
          <cell r="F8" t="str">
            <v>薇诺娜夏日防晒悠享礼盒（清透防晒乳）</v>
          </cell>
          <cell r="G8" t="str">
            <v>15gx4支 SPF48 PA+++</v>
          </cell>
          <cell r="H8" t="str">
            <v>盒</v>
          </cell>
          <cell r="I8" t="str">
            <v>云南贝泰妮</v>
          </cell>
          <cell r="J8">
            <v>74526</v>
          </cell>
          <cell r="K8">
            <v>70503</v>
          </cell>
          <cell r="L8" t="str">
            <v>薇诺娜系列</v>
          </cell>
          <cell r="M8" t="str">
            <v>品牌专柜化妆品</v>
          </cell>
          <cell r="N8" t="str">
            <v>化妆品</v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</row>
        <row r="9">
          <cell r="B9">
            <v>106485</v>
          </cell>
          <cell r="C9" t="str">
            <v>旗舰片区</v>
          </cell>
          <cell r="D9" t="str">
            <v>四川太极大药房连锁有限公司成都高新区元华二巷药店保管帐</v>
          </cell>
          <cell r="E9">
            <v>241566</v>
          </cell>
          <cell r="F9" t="str">
            <v>薇诺娜夏日防晒悠享礼盒（清透防晒乳）</v>
          </cell>
          <cell r="G9" t="str">
            <v>15gx4支 SPF48 PA+++</v>
          </cell>
          <cell r="H9" t="str">
            <v>盒</v>
          </cell>
          <cell r="I9" t="str">
            <v>云南贝泰妮</v>
          </cell>
          <cell r="J9">
            <v>74526</v>
          </cell>
          <cell r="K9">
            <v>70503</v>
          </cell>
          <cell r="L9" t="str">
            <v>薇诺娜系列</v>
          </cell>
          <cell r="M9" t="str">
            <v>品牌专柜化妆品</v>
          </cell>
          <cell r="N9" t="str">
            <v>化妆品</v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</row>
        <row r="10">
          <cell r="B10">
            <v>737</v>
          </cell>
          <cell r="C10" t="str">
            <v>东南片区</v>
          </cell>
          <cell r="D10" t="str">
            <v>高新区大源北街药店保管帐</v>
          </cell>
          <cell r="E10">
            <v>241566</v>
          </cell>
          <cell r="F10" t="str">
            <v>薇诺娜夏日防晒悠享礼盒（清透防晒乳）</v>
          </cell>
          <cell r="G10" t="str">
            <v>15gx4支 SPF48 PA+++</v>
          </cell>
          <cell r="H10" t="str">
            <v>盒</v>
          </cell>
          <cell r="I10" t="str">
            <v>云南贝泰妮</v>
          </cell>
          <cell r="J10">
            <v>74526</v>
          </cell>
          <cell r="K10">
            <v>70503</v>
          </cell>
          <cell r="L10" t="str">
            <v>薇诺娜系列</v>
          </cell>
          <cell r="M10" t="str">
            <v>品牌专柜化妆品</v>
          </cell>
          <cell r="N10" t="str">
            <v>化妆品</v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</row>
        <row r="11">
          <cell r="B11">
            <v>311</v>
          </cell>
          <cell r="C11" t="str">
            <v>北门片</v>
          </cell>
          <cell r="D11" t="str">
            <v>西部店保管帐</v>
          </cell>
          <cell r="E11">
            <v>241566</v>
          </cell>
          <cell r="F11" t="str">
            <v>薇诺娜夏日防晒悠享礼盒（清透防晒乳）</v>
          </cell>
          <cell r="G11" t="str">
            <v>15gx4支 SPF48 PA+++</v>
          </cell>
          <cell r="H11" t="str">
            <v>盒</v>
          </cell>
          <cell r="I11" t="str">
            <v>云南贝泰妮</v>
          </cell>
          <cell r="J11">
            <v>74526</v>
          </cell>
          <cell r="K11">
            <v>70503</v>
          </cell>
          <cell r="L11" t="str">
            <v>薇诺娜系列</v>
          </cell>
          <cell r="M11" t="str">
            <v>品牌专柜化妆品</v>
          </cell>
          <cell r="N11" t="str">
            <v>化妆品</v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3</v>
          </cell>
        </row>
        <row r="12">
          <cell r="B12">
            <v>122198</v>
          </cell>
          <cell r="C12" t="str">
            <v>东南片区</v>
          </cell>
          <cell r="D12" t="str">
            <v>四川太极成华区华泰路二药店保管帐</v>
          </cell>
          <cell r="E12">
            <v>241566</v>
          </cell>
          <cell r="F12" t="str">
            <v>薇诺娜夏日防晒悠享礼盒（清透防晒乳）</v>
          </cell>
          <cell r="G12" t="str">
            <v>15gx4支 SPF48 PA+++</v>
          </cell>
          <cell r="H12" t="str">
            <v>盒</v>
          </cell>
          <cell r="I12" t="str">
            <v>云南贝泰妮</v>
          </cell>
          <cell r="J12">
            <v>74526</v>
          </cell>
          <cell r="K12">
            <v>70503</v>
          </cell>
          <cell r="L12" t="str">
            <v>薇诺娜系列</v>
          </cell>
          <cell r="M12" t="str">
            <v>品牌专柜化妆品</v>
          </cell>
          <cell r="N12" t="str">
            <v>化妆品</v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1</v>
          </cell>
        </row>
        <row r="13">
          <cell r="B13">
            <v>118151</v>
          </cell>
          <cell r="C13" t="str">
            <v>西门一片</v>
          </cell>
          <cell r="D13" t="str">
            <v>四川太极金牛区沙湾东一路药店保管帐</v>
          </cell>
          <cell r="E13">
            <v>241566</v>
          </cell>
          <cell r="F13" t="str">
            <v>薇诺娜夏日防晒悠享礼盒（清透防晒乳）</v>
          </cell>
          <cell r="G13" t="str">
            <v>15gx4支 SPF48 PA+++</v>
          </cell>
          <cell r="H13" t="str">
            <v>盒</v>
          </cell>
          <cell r="I13" t="str">
            <v>云南贝泰妮</v>
          </cell>
          <cell r="J13">
            <v>74526</v>
          </cell>
          <cell r="K13">
            <v>70503</v>
          </cell>
          <cell r="L13" t="str">
            <v>薇诺娜系列</v>
          </cell>
          <cell r="M13" t="str">
            <v>品牌专柜化妆品</v>
          </cell>
          <cell r="N13" t="str">
            <v>化妆品</v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1</v>
          </cell>
        </row>
        <row r="14">
          <cell r="B14">
            <v>115971</v>
          </cell>
          <cell r="C14" t="str">
            <v>西门一片</v>
          </cell>
          <cell r="D14" t="str">
            <v>四川太极高新区天顺路药店保管帐</v>
          </cell>
          <cell r="E14">
            <v>241566</v>
          </cell>
          <cell r="F14" t="str">
            <v>薇诺娜夏日防晒悠享礼盒（清透防晒乳）</v>
          </cell>
          <cell r="G14" t="str">
            <v>15gx4支 SPF48 PA+++</v>
          </cell>
          <cell r="H14" t="str">
            <v>盒</v>
          </cell>
          <cell r="I14" t="str">
            <v>云南贝泰妮</v>
          </cell>
          <cell r="J14">
            <v>74526</v>
          </cell>
          <cell r="K14">
            <v>70503</v>
          </cell>
          <cell r="L14" t="str">
            <v>薇诺娜系列</v>
          </cell>
          <cell r="M14" t="str">
            <v>品牌专柜化妆品</v>
          </cell>
          <cell r="N14" t="str">
            <v>化妆品</v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1</v>
          </cell>
        </row>
        <row r="15">
          <cell r="B15">
            <v>114844</v>
          </cell>
          <cell r="C15" t="str">
            <v>城中片</v>
          </cell>
          <cell r="D15" t="str">
            <v>四川太极成华区培华东路药店保管帐</v>
          </cell>
          <cell r="E15">
            <v>241566</v>
          </cell>
          <cell r="F15" t="str">
            <v>薇诺娜夏日防晒悠享礼盒（清透防晒乳）</v>
          </cell>
          <cell r="G15" t="str">
            <v>15gx4支 SPF48 PA+++</v>
          </cell>
          <cell r="H15" t="str">
            <v>盒</v>
          </cell>
          <cell r="I15" t="str">
            <v>云南贝泰妮</v>
          </cell>
          <cell r="J15">
            <v>74526</v>
          </cell>
          <cell r="K15">
            <v>70503</v>
          </cell>
          <cell r="L15" t="str">
            <v>薇诺娜系列</v>
          </cell>
          <cell r="M15" t="str">
            <v>品牌专柜化妆品</v>
          </cell>
          <cell r="N15" t="str">
            <v>化妆品</v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1</v>
          </cell>
        </row>
        <row r="16">
          <cell r="B16">
            <v>112888</v>
          </cell>
          <cell r="C16" t="str">
            <v>西门二片</v>
          </cell>
          <cell r="D16" t="str">
            <v>四川太极武侯区双楠路药店保管帐</v>
          </cell>
          <cell r="E16">
            <v>241566</v>
          </cell>
          <cell r="F16" t="str">
            <v>薇诺娜夏日防晒悠享礼盒（清透防晒乳）</v>
          </cell>
          <cell r="G16" t="str">
            <v>15gx4支 SPF48 PA+++</v>
          </cell>
          <cell r="H16" t="str">
            <v>盒</v>
          </cell>
          <cell r="I16" t="str">
            <v>云南贝泰妮</v>
          </cell>
          <cell r="J16">
            <v>74526</v>
          </cell>
          <cell r="K16">
            <v>70503</v>
          </cell>
          <cell r="L16" t="str">
            <v>薇诺娜系列</v>
          </cell>
          <cell r="M16" t="str">
            <v>品牌专柜化妆品</v>
          </cell>
          <cell r="N16" t="str">
            <v>化妆品</v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1</v>
          </cell>
        </row>
        <row r="17">
          <cell r="B17">
            <v>111219</v>
          </cell>
          <cell r="C17" t="str">
            <v>西门一片</v>
          </cell>
          <cell r="D17" t="str">
            <v>四川太极大药房连锁有限公司金牛区花照壁药店保管帐</v>
          </cell>
          <cell r="E17">
            <v>241566</v>
          </cell>
          <cell r="F17" t="str">
            <v>薇诺娜夏日防晒悠享礼盒（清透防晒乳）</v>
          </cell>
          <cell r="G17" t="str">
            <v>15gx4支 SPF48 PA+++</v>
          </cell>
          <cell r="H17" t="str">
            <v>盒</v>
          </cell>
          <cell r="I17" t="str">
            <v>云南贝泰妮</v>
          </cell>
          <cell r="J17">
            <v>74526</v>
          </cell>
          <cell r="K17">
            <v>70503</v>
          </cell>
          <cell r="L17" t="str">
            <v>薇诺娜系列</v>
          </cell>
          <cell r="M17" t="str">
            <v>品牌专柜化妆品</v>
          </cell>
          <cell r="N17" t="str">
            <v>化妆品</v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1</v>
          </cell>
        </row>
        <row r="18">
          <cell r="B18">
            <v>107728</v>
          </cell>
          <cell r="C18" t="str">
            <v>城郊一片</v>
          </cell>
          <cell r="D18" t="str">
            <v>四川太极大药房连锁有限公司大邑县晋原镇北街药店保管帐</v>
          </cell>
          <cell r="E18">
            <v>241566</v>
          </cell>
          <cell r="F18" t="str">
            <v>薇诺娜夏日防晒悠享礼盒（清透防晒乳）</v>
          </cell>
          <cell r="G18" t="str">
            <v>15gx4支 SPF48 PA+++</v>
          </cell>
          <cell r="H18" t="str">
            <v>盒</v>
          </cell>
          <cell r="I18" t="str">
            <v>云南贝泰妮</v>
          </cell>
          <cell r="J18">
            <v>74526</v>
          </cell>
          <cell r="K18">
            <v>70503</v>
          </cell>
          <cell r="L18" t="str">
            <v>薇诺娜系列</v>
          </cell>
          <cell r="M18" t="str">
            <v>品牌专柜化妆品</v>
          </cell>
          <cell r="N18" t="str">
            <v>化妆品</v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1</v>
          </cell>
        </row>
        <row r="19">
          <cell r="B19">
            <v>104428</v>
          </cell>
          <cell r="C19" t="str">
            <v>崇州片</v>
          </cell>
          <cell r="D19" t="str">
            <v>四川太极崇州市崇阳镇永康东路药店 保管帐</v>
          </cell>
          <cell r="E19">
            <v>241566</v>
          </cell>
          <cell r="F19" t="str">
            <v>薇诺娜夏日防晒悠享礼盒（清透防晒乳）</v>
          </cell>
          <cell r="G19" t="str">
            <v>15gx4支 SPF48 PA+++</v>
          </cell>
          <cell r="H19" t="str">
            <v>盒</v>
          </cell>
          <cell r="I19" t="str">
            <v>云南贝泰妮</v>
          </cell>
          <cell r="J19">
            <v>74526</v>
          </cell>
          <cell r="K19">
            <v>70503</v>
          </cell>
          <cell r="L19" t="str">
            <v>薇诺娜系列</v>
          </cell>
          <cell r="M19" t="str">
            <v>品牌专柜化妆品</v>
          </cell>
          <cell r="N19" t="str">
            <v>化妆品</v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1</v>
          </cell>
        </row>
        <row r="20">
          <cell r="B20">
            <v>103639</v>
          </cell>
          <cell r="C20" t="str">
            <v>东南片区</v>
          </cell>
          <cell r="D20" t="str">
            <v>四川太极大药房连锁有限公司成华区金马河路药店保管帐</v>
          </cell>
          <cell r="E20">
            <v>241566</v>
          </cell>
          <cell r="F20" t="str">
            <v>薇诺娜夏日防晒悠享礼盒（清透防晒乳）</v>
          </cell>
          <cell r="G20" t="str">
            <v>15gx4支 SPF48 PA+++</v>
          </cell>
          <cell r="H20" t="str">
            <v>盒</v>
          </cell>
          <cell r="I20" t="str">
            <v>云南贝泰妮</v>
          </cell>
          <cell r="J20">
            <v>74526</v>
          </cell>
          <cell r="K20">
            <v>70503</v>
          </cell>
          <cell r="L20" t="str">
            <v>薇诺娜系列</v>
          </cell>
          <cell r="M20" t="str">
            <v>品牌专柜化妆品</v>
          </cell>
          <cell r="N20" t="str">
            <v>化妆品</v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1</v>
          </cell>
        </row>
        <row r="21">
          <cell r="B21">
            <v>103199</v>
          </cell>
          <cell r="C21" t="str">
            <v>北门片</v>
          </cell>
          <cell r="D21" t="str">
            <v>四川太极大药房连锁有限公司成华区西林一街药店保管帐</v>
          </cell>
          <cell r="E21">
            <v>241566</v>
          </cell>
          <cell r="F21" t="str">
            <v>薇诺娜夏日防晒悠享礼盒（清透防晒乳）</v>
          </cell>
          <cell r="G21" t="str">
            <v>15gx4支 SPF48 PA+++</v>
          </cell>
          <cell r="H21" t="str">
            <v>盒</v>
          </cell>
          <cell r="I21" t="str">
            <v>云南贝泰妮</v>
          </cell>
          <cell r="J21">
            <v>74526</v>
          </cell>
          <cell r="K21">
            <v>70503</v>
          </cell>
          <cell r="L21" t="str">
            <v>薇诺娜系列</v>
          </cell>
          <cell r="M21" t="str">
            <v>品牌专柜化妆品</v>
          </cell>
          <cell r="N21" t="str">
            <v>化妆品</v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1</v>
          </cell>
        </row>
        <row r="22">
          <cell r="B22">
            <v>102934</v>
          </cell>
          <cell r="C22" t="str">
            <v>西门一片</v>
          </cell>
          <cell r="D22" t="str">
            <v>四川太极大药房连锁有限公司金牛区银河北街药店保管帐</v>
          </cell>
          <cell r="E22">
            <v>241566</v>
          </cell>
          <cell r="F22" t="str">
            <v>薇诺娜夏日防晒悠享礼盒（清透防晒乳）</v>
          </cell>
          <cell r="G22" t="str">
            <v>15gx4支 SPF48 PA+++</v>
          </cell>
          <cell r="H22" t="str">
            <v>盒</v>
          </cell>
          <cell r="I22" t="str">
            <v>云南贝泰妮</v>
          </cell>
          <cell r="J22">
            <v>74526</v>
          </cell>
          <cell r="K22">
            <v>70503</v>
          </cell>
          <cell r="L22" t="str">
            <v>薇诺娜系列</v>
          </cell>
          <cell r="M22" t="str">
            <v>品牌专柜化妆品</v>
          </cell>
          <cell r="N22" t="str">
            <v>化妆品</v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1</v>
          </cell>
        </row>
        <row r="23">
          <cell r="B23">
            <v>744</v>
          </cell>
          <cell r="C23" t="str">
            <v>城中片</v>
          </cell>
          <cell r="D23" t="str">
            <v>四川太极科华街药店保管帐</v>
          </cell>
          <cell r="E23">
            <v>241566</v>
          </cell>
          <cell r="F23" t="str">
            <v>薇诺娜夏日防晒悠享礼盒（清透防晒乳）</v>
          </cell>
          <cell r="G23" t="str">
            <v>15gx4支 SPF48 PA+++</v>
          </cell>
          <cell r="H23" t="str">
            <v>盒</v>
          </cell>
          <cell r="I23" t="str">
            <v>云南贝泰妮</v>
          </cell>
          <cell r="J23">
            <v>74526</v>
          </cell>
          <cell r="K23">
            <v>70503</v>
          </cell>
          <cell r="L23" t="str">
            <v>薇诺娜系列</v>
          </cell>
          <cell r="M23" t="str">
            <v>品牌专柜化妆品</v>
          </cell>
          <cell r="N23" t="str">
            <v>化妆品</v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1</v>
          </cell>
        </row>
        <row r="24">
          <cell r="B24">
            <v>743</v>
          </cell>
          <cell r="C24" t="str">
            <v>东南片区</v>
          </cell>
          <cell r="D24" t="str">
            <v>四川太极成华区万宇路药店保管帐</v>
          </cell>
          <cell r="E24">
            <v>241566</v>
          </cell>
          <cell r="F24" t="str">
            <v>薇诺娜夏日防晒悠享礼盒（清透防晒乳）</v>
          </cell>
          <cell r="G24" t="str">
            <v>15gx4支 SPF48 PA+++</v>
          </cell>
          <cell r="H24" t="str">
            <v>盒</v>
          </cell>
          <cell r="I24" t="str">
            <v>云南贝泰妮</v>
          </cell>
          <cell r="J24">
            <v>74526</v>
          </cell>
          <cell r="K24">
            <v>70503</v>
          </cell>
          <cell r="L24" t="str">
            <v>薇诺娜系列</v>
          </cell>
          <cell r="M24" t="str">
            <v>品牌专柜化妆品</v>
          </cell>
          <cell r="N24" t="str">
            <v>化妆品</v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1</v>
          </cell>
        </row>
        <row r="25">
          <cell r="B25">
            <v>709</v>
          </cell>
          <cell r="C25" t="str">
            <v>北门片</v>
          </cell>
          <cell r="D25" t="str">
            <v>新都区马超东路店保管帐</v>
          </cell>
          <cell r="E25">
            <v>241566</v>
          </cell>
          <cell r="F25" t="str">
            <v>薇诺娜夏日防晒悠享礼盒（清透防晒乳）</v>
          </cell>
          <cell r="G25" t="str">
            <v>15gx4支 SPF48 PA+++</v>
          </cell>
          <cell r="H25" t="str">
            <v>盒</v>
          </cell>
          <cell r="I25" t="str">
            <v>云南贝泰妮</v>
          </cell>
          <cell r="J25">
            <v>74526</v>
          </cell>
          <cell r="K25">
            <v>70503</v>
          </cell>
          <cell r="L25" t="str">
            <v>薇诺娜系列</v>
          </cell>
          <cell r="M25" t="str">
            <v>品牌专柜化妆品</v>
          </cell>
          <cell r="N25" t="str">
            <v>化妆品</v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1</v>
          </cell>
        </row>
        <row r="26">
          <cell r="B26">
            <v>581</v>
          </cell>
          <cell r="C26" t="str">
            <v>北门片</v>
          </cell>
          <cell r="D26" t="str">
            <v>成华区二环路北四段药店（汇融名城）保管帐</v>
          </cell>
          <cell r="E26">
            <v>241566</v>
          </cell>
          <cell r="F26" t="str">
            <v>薇诺娜夏日防晒悠享礼盒（清透防晒乳）</v>
          </cell>
          <cell r="G26" t="str">
            <v>15gx4支 SPF48 PA+++</v>
          </cell>
          <cell r="H26" t="str">
            <v>盒</v>
          </cell>
          <cell r="I26" t="str">
            <v>云南贝泰妮</v>
          </cell>
          <cell r="J26">
            <v>74526</v>
          </cell>
          <cell r="K26">
            <v>70503</v>
          </cell>
          <cell r="L26" t="str">
            <v>薇诺娜系列</v>
          </cell>
          <cell r="M26" t="str">
            <v>品牌专柜化妆品</v>
          </cell>
          <cell r="N26" t="str">
            <v>化妆品</v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1</v>
          </cell>
        </row>
        <row r="27">
          <cell r="B27">
            <v>511</v>
          </cell>
          <cell r="C27" t="str">
            <v>城中片</v>
          </cell>
          <cell r="D27" t="str">
            <v>成华杉板桥南一路店保管帐</v>
          </cell>
          <cell r="E27">
            <v>241566</v>
          </cell>
          <cell r="F27" t="str">
            <v>薇诺娜夏日防晒悠享礼盒（清透防晒乳）</v>
          </cell>
          <cell r="G27" t="str">
            <v>15gx4支 SPF48 PA+++</v>
          </cell>
          <cell r="H27" t="str">
            <v>盒</v>
          </cell>
          <cell r="I27" t="str">
            <v>云南贝泰妮</v>
          </cell>
          <cell r="J27">
            <v>74526</v>
          </cell>
          <cell r="K27">
            <v>70503</v>
          </cell>
          <cell r="L27" t="str">
            <v>薇诺娜系列</v>
          </cell>
          <cell r="M27" t="str">
            <v>品牌专柜化妆品</v>
          </cell>
          <cell r="N27" t="str">
            <v>化妆品</v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1</v>
          </cell>
        </row>
        <row r="28">
          <cell r="B28">
            <v>343</v>
          </cell>
          <cell r="C28" t="str">
            <v>西门一片</v>
          </cell>
          <cell r="D28" t="str">
            <v>光华药店保管帐</v>
          </cell>
          <cell r="E28">
            <v>241566</v>
          </cell>
          <cell r="F28" t="str">
            <v>薇诺娜夏日防晒悠享礼盒（清透防晒乳）</v>
          </cell>
          <cell r="G28" t="str">
            <v>15gx4支 SPF48 PA+++</v>
          </cell>
          <cell r="H28" t="str">
            <v>盒</v>
          </cell>
          <cell r="I28" t="str">
            <v>云南贝泰妮</v>
          </cell>
          <cell r="J28">
            <v>74526</v>
          </cell>
          <cell r="K28">
            <v>70503</v>
          </cell>
          <cell r="L28" t="str">
            <v>薇诺娜系列</v>
          </cell>
          <cell r="M28" t="str">
            <v>品牌专柜化妆品</v>
          </cell>
          <cell r="N28" t="str">
            <v>化妆品</v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1</v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时间段分门店销售明细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汇总</v>
          </cell>
        </row>
        <row r="2">
          <cell r="A2">
            <v>52</v>
          </cell>
          <cell r="B2" t="str">
            <v>崇州中心店保管帐</v>
          </cell>
          <cell r="C2">
            <v>6</v>
          </cell>
        </row>
        <row r="3">
          <cell r="A3">
            <v>54</v>
          </cell>
          <cell r="B3" t="str">
            <v>怀远店保管帐</v>
          </cell>
          <cell r="C3">
            <v>2</v>
          </cell>
        </row>
        <row r="4">
          <cell r="A4">
            <v>311</v>
          </cell>
          <cell r="B4" t="str">
            <v>西部店保管帐</v>
          </cell>
          <cell r="C4">
            <v>50</v>
          </cell>
        </row>
        <row r="5">
          <cell r="A5">
            <v>329</v>
          </cell>
          <cell r="B5" t="str">
            <v>温江店保管帐</v>
          </cell>
          <cell r="C5">
            <v>4</v>
          </cell>
        </row>
        <row r="6">
          <cell r="A6">
            <v>337</v>
          </cell>
          <cell r="B6" t="str">
            <v>浆洗街药店保管帐</v>
          </cell>
          <cell r="C6">
            <v>2</v>
          </cell>
        </row>
        <row r="7">
          <cell r="A7">
            <v>339</v>
          </cell>
          <cell r="B7" t="str">
            <v>沙河源药店保管帐</v>
          </cell>
          <cell r="C7">
            <v>2</v>
          </cell>
        </row>
        <row r="8">
          <cell r="A8">
            <v>345</v>
          </cell>
          <cell r="B8" t="str">
            <v>交大药店保管帐</v>
          </cell>
          <cell r="C8">
            <v>-2</v>
          </cell>
        </row>
        <row r="9">
          <cell r="A9">
            <v>351</v>
          </cell>
          <cell r="B9" t="str">
            <v>都江堰药店保管帐</v>
          </cell>
          <cell r="C9">
            <v>2</v>
          </cell>
        </row>
        <row r="10">
          <cell r="A10">
            <v>355</v>
          </cell>
          <cell r="B10" t="str">
            <v>双林路药店保管帐</v>
          </cell>
          <cell r="C10">
            <v>10</v>
          </cell>
        </row>
        <row r="11">
          <cell r="A11">
            <v>357</v>
          </cell>
          <cell r="B11" t="str">
            <v>清江东路药店保管帐</v>
          </cell>
          <cell r="C11">
            <v>6</v>
          </cell>
        </row>
        <row r="12">
          <cell r="A12">
            <v>359</v>
          </cell>
          <cell r="B12" t="str">
            <v>枣子巷药店保管帐</v>
          </cell>
          <cell r="C12">
            <v>6</v>
          </cell>
        </row>
        <row r="13">
          <cell r="A13">
            <v>365</v>
          </cell>
          <cell r="B13" t="str">
            <v>光华村街药店保管帐</v>
          </cell>
          <cell r="C13">
            <v>6</v>
          </cell>
        </row>
        <row r="14">
          <cell r="A14">
            <v>367</v>
          </cell>
          <cell r="B14" t="str">
            <v>金带街药店保管帐</v>
          </cell>
          <cell r="C14">
            <v>2</v>
          </cell>
        </row>
        <row r="15">
          <cell r="A15">
            <v>373</v>
          </cell>
          <cell r="B15" t="str">
            <v>通盈街药店保管帐</v>
          </cell>
          <cell r="C15">
            <v>6</v>
          </cell>
        </row>
        <row r="16">
          <cell r="A16">
            <v>379</v>
          </cell>
          <cell r="B16" t="str">
            <v>土龙路药店保管帐</v>
          </cell>
          <cell r="C16">
            <v>8</v>
          </cell>
        </row>
        <row r="17">
          <cell r="A17">
            <v>385</v>
          </cell>
          <cell r="B17" t="str">
            <v>五津西路药店保管帐</v>
          </cell>
          <cell r="C17">
            <v>2</v>
          </cell>
        </row>
        <row r="18">
          <cell r="A18">
            <v>391</v>
          </cell>
          <cell r="B18" t="str">
            <v>金丝街药店保管帐</v>
          </cell>
          <cell r="C18">
            <v>2</v>
          </cell>
        </row>
        <row r="19">
          <cell r="A19">
            <v>513</v>
          </cell>
          <cell r="B19" t="str">
            <v>武侯区顺和街店保管帐</v>
          </cell>
          <cell r="C19">
            <v>2</v>
          </cell>
        </row>
        <row r="20">
          <cell r="A20">
            <v>514</v>
          </cell>
          <cell r="B20" t="str">
            <v>新津邓双镇岷江店保管帐</v>
          </cell>
          <cell r="C20">
            <v>4</v>
          </cell>
        </row>
        <row r="21">
          <cell r="A21">
            <v>515</v>
          </cell>
          <cell r="B21" t="str">
            <v>成华区崔家店路药店保管帐</v>
          </cell>
          <cell r="C21">
            <v>2</v>
          </cell>
        </row>
        <row r="22">
          <cell r="A22">
            <v>539</v>
          </cell>
          <cell r="B22" t="str">
            <v>大邑县晋原镇子龙路店保管帐</v>
          </cell>
          <cell r="C22">
            <v>2</v>
          </cell>
        </row>
        <row r="23">
          <cell r="A23">
            <v>571</v>
          </cell>
          <cell r="B23" t="str">
            <v>高新区锦城大道药店保管帐</v>
          </cell>
          <cell r="C23">
            <v>4</v>
          </cell>
        </row>
        <row r="24">
          <cell r="A24">
            <v>572</v>
          </cell>
          <cell r="B24" t="str">
            <v>郫县郫筒镇东大街药店保管帐</v>
          </cell>
          <cell r="C24">
            <v>4</v>
          </cell>
        </row>
        <row r="25">
          <cell r="A25">
            <v>578</v>
          </cell>
          <cell r="B25" t="str">
            <v>成华区华油路药店保管帐</v>
          </cell>
          <cell r="C25">
            <v>6</v>
          </cell>
        </row>
        <row r="26">
          <cell r="A26">
            <v>581</v>
          </cell>
          <cell r="B26" t="str">
            <v>成华区二环路北四段药店（汇融名城）保管帐</v>
          </cell>
          <cell r="C26">
            <v>4</v>
          </cell>
        </row>
        <row r="27">
          <cell r="A27">
            <v>585</v>
          </cell>
          <cell r="B27" t="str">
            <v>成华区羊子山西路药店（兴元华盛）保管帐</v>
          </cell>
          <cell r="C27">
            <v>2</v>
          </cell>
        </row>
        <row r="28">
          <cell r="A28">
            <v>587</v>
          </cell>
          <cell r="B28" t="str">
            <v>都江堰景中路店保管帐</v>
          </cell>
          <cell r="C28">
            <v>4</v>
          </cell>
        </row>
        <row r="29">
          <cell r="A29">
            <v>591</v>
          </cell>
          <cell r="B29" t="str">
            <v>邛崃市临邛镇凤凰大道药店保管帐</v>
          </cell>
          <cell r="C29">
            <v>2</v>
          </cell>
        </row>
        <row r="30">
          <cell r="A30">
            <v>594</v>
          </cell>
          <cell r="B30" t="str">
            <v>大邑县安仁镇千禧街药店保管帐</v>
          </cell>
          <cell r="C30">
            <v>2</v>
          </cell>
        </row>
        <row r="31">
          <cell r="A31">
            <v>598</v>
          </cell>
          <cell r="B31" t="str">
            <v>锦江区水杉街药店保管帐</v>
          </cell>
          <cell r="C31">
            <v>2</v>
          </cell>
        </row>
        <row r="32">
          <cell r="A32">
            <v>704</v>
          </cell>
          <cell r="B32" t="str">
            <v>都江堰奎光路中段药店保管帐</v>
          </cell>
          <cell r="C32">
            <v>10</v>
          </cell>
        </row>
        <row r="33">
          <cell r="A33">
            <v>706</v>
          </cell>
          <cell r="B33" t="str">
            <v>都江堰幸福镇翔凤路药店保管帐</v>
          </cell>
          <cell r="C33">
            <v>2</v>
          </cell>
        </row>
        <row r="34">
          <cell r="A34">
            <v>707</v>
          </cell>
          <cell r="B34" t="str">
            <v>成华区万科路药店保管帐</v>
          </cell>
          <cell r="C34">
            <v>6</v>
          </cell>
        </row>
        <row r="35">
          <cell r="A35">
            <v>709</v>
          </cell>
          <cell r="B35" t="str">
            <v>新都区马超东路店保管帐</v>
          </cell>
          <cell r="C35">
            <v>6</v>
          </cell>
        </row>
        <row r="36">
          <cell r="A36">
            <v>712</v>
          </cell>
          <cell r="B36" t="str">
            <v>成华区华泰路药店保管帐</v>
          </cell>
          <cell r="C36">
            <v>2</v>
          </cell>
        </row>
        <row r="37">
          <cell r="A37">
            <v>713</v>
          </cell>
          <cell r="B37" t="str">
            <v>都江堰聚源镇药店保管帐</v>
          </cell>
          <cell r="C37">
            <v>4</v>
          </cell>
        </row>
        <row r="38">
          <cell r="A38">
            <v>717</v>
          </cell>
          <cell r="B38" t="str">
            <v>大邑县晋原镇通达东路五段药店保管帐</v>
          </cell>
          <cell r="C38">
            <v>2</v>
          </cell>
        </row>
        <row r="39">
          <cell r="A39">
            <v>721</v>
          </cell>
          <cell r="B39" t="str">
            <v>邛崃市临邛镇洪川小区药店
保管帐</v>
          </cell>
          <cell r="C39">
            <v>6</v>
          </cell>
        </row>
        <row r="40">
          <cell r="A40">
            <v>723</v>
          </cell>
          <cell r="B40" t="str">
            <v>锦江区柳翠路药店保管帐</v>
          </cell>
          <cell r="C40">
            <v>2</v>
          </cell>
        </row>
        <row r="41">
          <cell r="A41">
            <v>726</v>
          </cell>
          <cell r="B41" t="str">
            <v>金牛区交大路第三药店保管帐</v>
          </cell>
          <cell r="C41">
            <v>8</v>
          </cell>
        </row>
        <row r="42">
          <cell r="A42">
            <v>730</v>
          </cell>
          <cell r="B42" t="str">
            <v>新都区新繁镇繁江北路药店保管帐</v>
          </cell>
          <cell r="C42">
            <v>4</v>
          </cell>
        </row>
        <row r="43">
          <cell r="A43">
            <v>733</v>
          </cell>
          <cell r="B43" t="str">
            <v>司双流区东升街道三强西路药店保管帐</v>
          </cell>
          <cell r="C43">
            <v>2</v>
          </cell>
        </row>
        <row r="44">
          <cell r="A44">
            <v>737</v>
          </cell>
          <cell r="B44" t="str">
            <v>高新区大源北街药店保管帐</v>
          </cell>
          <cell r="C44">
            <v>2</v>
          </cell>
        </row>
        <row r="45">
          <cell r="A45">
            <v>738</v>
          </cell>
          <cell r="B45" t="str">
            <v>都江堰市蒲阳路药店保管帐</v>
          </cell>
          <cell r="C45">
            <v>6</v>
          </cell>
        </row>
        <row r="46">
          <cell r="A46">
            <v>740</v>
          </cell>
          <cell r="B46" t="str">
            <v>成华区华康路店保管帐</v>
          </cell>
          <cell r="C46">
            <v>3</v>
          </cell>
        </row>
        <row r="47">
          <cell r="A47">
            <v>743</v>
          </cell>
          <cell r="B47" t="str">
            <v>四川太极成华区万宇路药店保管帐</v>
          </cell>
          <cell r="C47">
            <v>3</v>
          </cell>
        </row>
        <row r="48">
          <cell r="A48">
            <v>744</v>
          </cell>
          <cell r="B48" t="str">
            <v>四川太极科华街药店保管帐</v>
          </cell>
          <cell r="C48">
            <v>4</v>
          </cell>
        </row>
        <row r="49">
          <cell r="A49">
            <v>745</v>
          </cell>
          <cell r="B49" t="str">
            <v>四川太极金牛区金沙路药店保管帐</v>
          </cell>
          <cell r="C49">
            <v>4</v>
          </cell>
        </row>
        <row r="50">
          <cell r="A50">
            <v>746</v>
          </cell>
          <cell r="B50" t="str">
            <v>四川太极大邑县晋原镇内蒙古大道桃源药店</v>
          </cell>
          <cell r="C50">
            <v>2</v>
          </cell>
        </row>
        <row r="51">
          <cell r="A51">
            <v>747</v>
          </cell>
          <cell r="B51" t="str">
            <v>四川太极郫县郫筒镇一环路东南段药店保管帐</v>
          </cell>
          <cell r="C51">
            <v>14</v>
          </cell>
        </row>
        <row r="52">
          <cell r="A52">
            <v>750</v>
          </cell>
          <cell r="B52" t="str">
            <v>成都成汉太极大药房有限公司保管帐</v>
          </cell>
          <cell r="C52">
            <v>2</v>
          </cell>
        </row>
        <row r="53">
          <cell r="A53">
            <v>754</v>
          </cell>
          <cell r="B53" t="str">
            <v>四川太极崇州市崇阳镇尚贤坊街药店保管帐</v>
          </cell>
          <cell r="C53">
            <v>4</v>
          </cell>
        </row>
        <row r="54">
          <cell r="A54">
            <v>101453</v>
          </cell>
          <cell r="B54" t="str">
            <v>四川太极大药房连锁有限公司温江区公平街道江安路药店保管帐</v>
          </cell>
          <cell r="C54">
            <v>6</v>
          </cell>
        </row>
        <row r="55">
          <cell r="A55">
            <v>102479</v>
          </cell>
          <cell r="B55" t="str">
            <v>四川太极大药房连锁有限公司锦江区劼人路药店保管帐</v>
          </cell>
          <cell r="C55">
            <v>2</v>
          </cell>
        </row>
        <row r="56">
          <cell r="A56">
            <v>102564</v>
          </cell>
          <cell r="B56" t="str">
            <v>四川太极大药房连锁有限公司邛崃市临邛镇翠荫街药店保管帐</v>
          </cell>
          <cell r="C56">
            <v>4</v>
          </cell>
        </row>
        <row r="57">
          <cell r="A57">
            <v>102567</v>
          </cell>
          <cell r="B57" t="str">
            <v>四川太极大药房连锁有限公司新津县五津镇武阳西路药店保管帐</v>
          </cell>
          <cell r="C57">
            <v>14</v>
          </cell>
        </row>
        <row r="58">
          <cell r="A58">
            <v>102935</v>
          </cell>
          <cell r="B58" t="str">
            <v>四川太极大药房连锁有限公司青羊区童子街药店保管帐</v>
          </cell>
          <cell r="C58">
            <v>4</v>
          </cell>
        </row>
        <row r="59">
          <cell r="A59">
            <v>103198</v>
          </cell>
          <cell r="B59" t="str">
            <v>四川太极大药房连锁有限公司青羊区贝森北路药店保管帐</v>
          </cell>
          <cell r="C59">
            <v>17</v>
          </cell>
        </row>
        <row r="60">
          <cell r="A60">
            <v>103199</v>
          </cell>
          <cell r="B60" t="str">
            <v>四川太极大药房连锁有限公司成华区西林一街药店保管帐</v>
          </cell>
          <cell r="C60">
            <v>10</v>
          </cell>
        </row>
        <row r="61">
          <cell r="A61">
            <v>103639</v>
          </cell>
          <cell r="B61" t="str">
            <v>四川太极大药房连锁有限公司成华区金马河路药店保管帐</v>
          </cell>
          <cell r="C61">
            <v>3</v>
          </cell>
        </row>
        <row r="62">
          <cell r="A62">
            <v>104430</v>
          </cell>
          <cell r="B62" t="str">
            <v>四川太极高新区中和大道药店保管帐</v>
          </cell>
          <cell r="C62">
            <v>2</v>
          </cell>
        </row>
        <row r="63">
          <cell r="A63">
            <v>105267</v>
          </cell>
          <cell r="B63" t="str">
            <v>四川太极大药房连锁有限公司金牛区蜀汉路药店保管帐</v>
          </cell>
          <cell r="C63">
            <v>12</v>
          </cell>
        </row>
        <row r="64">
          <cell r="A64">
            <v>105910</v>
          </cell>
          <cell r="B64" t="str">
            <v>四川太极高新区紫薇东路药店保管帐</v>
          </cell>
          <cell r="C64">
            <v>6</v>
          </cell>
        </row>
        <row r="65">
          <cell r="A65">
            <v>106066</v>
          </cell>
          <cell r="B65" t="str">
            <v>四川太极锦江区梨花街药店保管帐</v>
          </cell>
          <cell r="C65">
            <v>2</v>
          </cell>
        </row>
        <row r="66">
          <cell r="A66">
            <v>106399</v>
          </cell>
          <cell r="B66" t="str">
            <v>四川太极青羊区蜀辉路药店保管帐</v>
          </cell>
          <cell r="C66">
            <v>4</v>
          </cell>
        </row>
        <row r="67">
          <cell r="A67">
            <v>106485</v>
          </cell>
          <cell r="B67" t="str">
            <v>四川太极大药房连锁有限公司成都高新区元华二巷药店保管帐</v>
          </cell>
          <cell r="C67">
            <v>8</v>
          </cell>
        </row>
        <row r="68">
          <cell r="A68">
            <v>106568</v>
          </cell>
          <cell r="B68" t="str">
            <v>四川太极高新区中和公济桥路药店保管帐</v>
          </cell>
          <cell r="C68">
            <v>2</v>
          </cell>
        </row>
        <row r="69">
          <cell r="A69">
            <v>106569</v>
          </cell>
          <cell r="B69" t="str">
            <v>四川太极武侯区大悦路药店保管帐</v>
          </cell>
          <cell r="C69">
            <v>8</v>
          </cell>
        </row>
        <row r="70">
          <cell r="A70">
            <v>106865</v>
          </cell>
          <cell r="B70" t="str">
            <v>四川太极大药房连锁有限公司武侯区丝竹路药店保管帐</v>
          </cell>
          <cell r="C70">
            <v>10</v>
          </cell>
        </row>
        <row r="71">
          <cell r="A71">
            <v>107658</v>
          </cell>
          <cell r="B71" t="str">
            <v>四川太极新都区新都街道万和北路药店保管帐</v>
          </cell>
          <cell r="C71">
            <v>6</v>
          </cell>
        </row>
        <row r="72">
          <cell r="A72">
            <v>107728</v>
          </cell>
          <cell r="B72" t="str">
            <v>四川太极大药房连锁有限公司大邑县晋原镇北街药店保管帐</v>
          </cell>
          <cell r="C72">
            <v>2</v>
          </cell>
        </row>
        <row r="73">
          <cell r="A73">
            <v>108277</v>
          </cell>
          <cell r="B73" t="str">
            <v>四川太极金牛区银沙路药店保管帐</v>
          </cell>
          <cell r="C73">
            <v>2</v>
          </cell>
        </row>
        <row r="74">
          <cell r="A74">
            <v>108656</v>
          </cell>
          <cell r="B74" t="str">
            <v>四川太极新津县五津镇五津西路二药房保管帐</v>
          </cell>
          <cell r="C74">
            <v>4</v>
          </cell>
        </row>
        <row r="75">
          <cell r="A75">
            <v>111219</v>
          </cell>
          <cell r="B75" t="str">
            <v>四川太极大药房连锁有限公司金牛区花照壁药店保管帐</v>
          </cell>
          <cell r="C75">
            <v>6</v>
          </cell>
        </row>
        <row r="76">
          <cell r="A76">
            <v>111400</v>
          </cell>
          <cell r="B76" t="str">
            <v>四川太极大药房连锁有限公司邛崃市文君街道杏林路药店保管帐</v>
          </cell>
          <cell r="C76">
            <v>8</v>
          </cell>
        </row>
        <row r="77">
          <cell r="A77">
            <v>112415</v>
          </cell>
          <cell r="B77" t="str">
            <v>四川太极金牛区五福桥东路药店保管帐</v>
          </cell>
          <cell r="C77">
            <v>6</v>
          </cell>
        </row>
        <row r="78">
          <cell r="A78">
            <v>112888</v>
          </cell>
          <cell r="B78" t="str">
            <v>四川太极武侯区双楠路药店保管帐</v>
          </cell>
          <cell r="C78">
            <v>2</v>
          </cell>
        </row>
        <row r="79">
          <cell r="A79">
            <v>113025</v>
          </cell>
          <cell r="B79" t="str">
            <v>四川太极大药房连锁有限公司青羊区蜀鑫路药店保管帐</v>
          </cell>
          <cell r="C79">
            <v>1</v>
          </cell>
        </row>
        <row r="80">
          <cell r="A80">
            <v>113298</v>
          </cell>
          <cell r="B80" t="str">
            <v>四川太极大药房连锁有限公司武侯区逸都路药店保管帐</v>
          </cell>
          <cell r="C80">
            <v>4</v>
          </cell>
        </row>
        <row r="81">
          <cell r="A81">
            <v>113299</v>
          </cell>
          <cell r="B81" t="str">
            <v>四川太极武侯区倪家桥路药店保管帐</v>
          </cell>
          <cell r="C81">
            <v>4</v>
          </cell>
        </row>
        <row r="82">
          <cell r="A82">
            <v>113833</v>
          </cell>
          <cell r="B82" t="str">
            <v>四川太极青羊区光华西一路药店保管帐</v>
          </cell>
          <cell r="C82">
            <v>4</v>
          </cell>
        </row>
        <row r="83">
          <cell r="A83">
            <v>114069</v>
          </cell>
          <cell r="B83" t="str">
            <v>四川太极大药房连锁有限公司成都高新区剑南大道药店保管帐</v>
          </cell>
          <cell r="C83">
            <v>8</v>
          </cell>
        </row>
        <row r="84">
          <cell r="A84">
            <v>114286</v>
          </cell>
          <cell r="B84" t="str">
            <v>四川太极青羊区光华北五路药店保管帐</v>
          </cell>
          <cell r="C84">
            <v>8</v>
          </cell>
        </row>
        <row r="85">
          <cell r="A85">
            <v>114622</v>
          </cell>
          <cell r="B85" t="str">
            <v>四川太极成华区东昌路一药店保管帐</v>
          </cell>
          <cell r="C85">
            <v>2</v>
          </cell>
        </row>
        <row r="86">
          <cell r="A86">
            <v>114685</v>
          </cell>
          <cell r="B86" t="str">
            <v>四川太极青羊区青龙街药店保管帐</v>
          </cell>
          <cell r="C86">
            <v>4</v>
          </cell>
        </row>
        <row r="87">
          <cell r="A87">
            <v>115971</v>
          </cell>
          <cell r="B87" t="str">
            <v>四川太极高新区天顺路药店保管帐</v>
          </cell>
          <cell r="C87">
            <v>6</v>
          </cell>
        </row>
        <row r="88">
          <cell r="A88">
            <v>116773</v>
          </cell>
          <cell r="B88" t="str">
            <v>四川太极青羊区经一路药店保管帐</v>
          </cell>
          <cell r="C88">
            <v>2</v>
          </cell>
        </row>
        <row r="89">
          <cell r="A89">
            <v>116919</v>
          </cell>
          <cell r="B89" t="str">
            <v>四川太极武侯区科华北路药店保管帐</v>
          </cell>
          <cell r="C89">
            <v>6</v>
          </cell>
        </row>
        <row r="90">
          <cell r="A90">
            <v>117184</v>
          </cell>
          <cell r="B90" t="str">
            <v>四川太极锦江区静沙南路药店保管帐</v>
          </cell>
          <cell r="C90">
            <v>2</v>
          </cell>
        </row>
        <row r="91">
          <cell r="A91">
            <v>117310</v>
          </cell>
          <cell r="B91" t="str">
            <v>四川太极武侯区长寿路药店保管帐</v>
          </cell>
          <cell r="C91">
            <v>2</v>
          </cell>
        </row>
        <row r="92">
          <cell r="A92">
            <v>118074</v>
          </cell>
          <cell r="B92" t="str">
            <v>四川太极大药房连锁有限公司成都高新区泰和二街药店保管帐</v>
          </cell>
          <cell r="C92">
            <v>6</v>
          </cell>
        </row>
        <row r="93">
          <cell r="A93">
            <v>118151</v>
          </cell>
          <cell r="B93" t="str">
            <v>四川太极金牛区沙湾东一路药店保管帐</v>
          </cell>
          <cell r="C93">
            <v>4</v>
          </cell>
        </row>
        <row r="94">
          <cell r="A94">
            <v>118758</v>
          </cell>
          <cell r="B94" t="str">
            <v>四川太极成华区水碾河路药店保管帐</v>
          </cell>
          <cell r="C94">
            <v>2</v>
          </cell>
        </row>
        <row r="95">
          <cell r="A95">
            <v>119262</v>
          </cell>
          <cell r="B95" t="str">
            <v>四川太极成华区驷马桥三路药店保管帐</v>
          </cell>
          <cell r="C95">
            <v>4</v>
          </cell>
        </row>
        <row r="96">
          <cell r="A96">
            <v>122198</v>
          </cell>
          <cell r="B96" t="str">
            <v>四川太极成华区华泰路二药店保管帐</v>
          </cell>
          <cell r="C96">
            <v>4</v>
          </cell>
        </row>
        <row r="97">
          <cell r="A97">
            <v>122686</v>
          </cell>
          <cell r="B97" t="str">
            <v>四川太极大邑县晋原街道蜀望路药店保管帐</v>
          </cell>
          <cell r="C97">
            <v>2</v>
          </cell>
        </row>
        <row r="98">
          <cell r="A98">
            <v>122906</v>
          </cell>
          <cell r="B98" t="str">
            <v>四川太极新都区斑竹园街道医贸大道药店保管帐</v>
          </cell>
          <cell r="C98">
            <v>10</v>
          </cell>
        </row>
        <row r="99">
          <cell r="C99">
            <v>487</v>
          </cell>
        </row>
        <row r="100">
          <cell r="A100" t="str">
            <v>总计</v>
          </cell>
        </row>
        <row r="100">
          <cell r="C100">
            <v>974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时间段分门店销售明细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汇总</v>
          </cell>
        </row>
        <row r="2">
          <cell r="A2">
            <v>52</v>
          </cell>
          <cell r="B2" t="str">
            <v>崇州中心店保管帐</v>
          </cell>
          <cell r="C2">
            <v>605</v>
          </cell>
        </row>
        <row r="3">
          <cell r="A3">
            <v>54</v>
          </cell>
          <cell r="B3" t="str">
            <v>怀远店保管帐</v>
          </cell>
          <cell r="C3">
            <v>3964</v>
          </cell>
        </row>
        <row r="4">
          <cell r="A4">
            <v>56</v>
          </cell>
          <cell r="B4" t="str">
            <v>三江店保管帐</v>
          </cell>
          <cell r="C4">
            <v>534</v>
          </cell>
        </row>
        <row r="5">
          <cell r="A5">
            <v>307</v>
          </cell>
          <cell r="B5" t="str">
            <v>太极大药房旗舰店保管帐</v>
          </cell>
          <cell r="C5">
            <v>17976</v>
          </cell>
        </row>
        <row r="6">
          <cell r="A6">
            <v>308</v>
          </cell>
          <cell r="B6" t="str">
            <v>太极大药房红星店保管帐</v>
          </cell>
          <cell r="C6">
            <v>2514</v>
          </cell>
        </row>
        <row r="7">
          <cell r="A7">
            <v>311</v>
          </cell>
          <cell r="B7" t="str">
            <v>西部店保管帐</v>
          </cell>
          <cell r="C7">
            <v>14390.18</v>
          </cell>
        </row>
        <row r="8">
          <cell r="A8">
            <v>329</v>
          </cell>
          <cell r="B8" t="str">
            <v>温江店保管帐</v>
          </cell>
          <cell r="C8">
            <v>5738</v>
          </cell>
        </row>
        <row r="9">
          <cell r="A9">
            <v>337</v>
          </cell>
          <cell r="B9" t="str">
            <v>浆洗街药店保管帐</v>
          </cell>
          <cell r="C9">
            <v>7852.8</v>
          </cell>
        </row>
        <row r="10">
          <cell r="A10">
            <v>339</v>
          </cell>
          <cell r="B10" t="str">
            <v>沙河源药店保管帐</v>
          </cell>
          <cell r="C10">
            <v>3209</v>
          </cell>
        </row>
        <row r="11">
          <cell r="A11">
            <v>341</v>
          </cell>
          <cell r="B11" t="str">
            <v>邛崃中心药店保管帐</v>
          </cell>
          <cell r="C11">
            <v>1462</v>
          </cell>
        </row>
        <row r="12">
          <cell r="A12">
            <v>343</v>
          </cell>
          <cell r="B12" t="str">
            <v>光华药店保管帐</v>
          </cell>
          <cell r="C12">
            <v>17917.8</v>
          </cell>
        </row>
        <row r="13">
          <cell r="A13">
            <v>345</v>
          </cell>
          <cell r="B13" t="str">
            <v>交大药店保管帐</v>
          </cell>
          <cell r="C13">
            <v>4847.49</v>
          </cell>
        </row>
        <row r="14">
          <cell r="A14">
            <v>351</v>
          </cell>
          <cell r="B14" t="str">
            <v>都江堰药店保管帐</v>
          </cell>
          <cell r="C14">
            <v>2769</v>
          </cell>
        </row>
        <row r="15">
          <cell r="A15">
            <v>355</v>
          </cell>
          <cell r="B15" t="str">
            <v>双林路药店保管帐</v>
          </cell>
          <cell r="C15">
            <v>2731</v>
          </cell>
        </row>
        <row r="16">
          <cell r="A16">
            <v>357</v>
          </cell>
          <cell r="B16" t="str">
            <v>清江东路药店保管帐</v>
          </cell>
          <cell r="C16">
            <v>7369</v>
          </cell>
        </row>
        <row r="17">
          <cell r="A17">
            <v>359</v>
          </cell>
          <cell r="B17" t="str">
            <v>枣子巷药店保管帐</v>
          </cell>
          <cell r="C17">
            <v>1101</v>
          </cell>
        </row>
        <row r="18">
          <cell r="A18">
            <v>365</v>
          </cell>
          <cell r="B18" t="str">
            <v>光华村街药店保管帐</v>
          </cell>
          <cell r="C18">
            <v>6516</v>
          </cell>
        </row>
        <row r="19">
          <cell r="A19">
            <v>367</v>
          </cell>
          <cell r="B19" t="str">
            <v>金带街药店保管帐</v>
          </cell>
          <cell r="C19">
            <v>1961</v>
          </cell>
        </row>
        <row r="20">
          <cell r="A20">
            <v>371</v>
          </cell>
          <cell r="B20" t="str">
            <v>兴义镇万兴路药店保管帐</v>
          </cell>
          <cell r="C20">
            <v>544</v>
          </cell>
        </row>
        <row r="21">
          <cell r="A21">
            <v>373</v>
          </cell>
          <cell r="B21" t="str">
            <v>通盈街药店保管帐</v>
          </cell>
          <cell r="C21">
            <v>5517.01</v>
          </cell>
        </row>
        <row r="22">
          <cell r="A22">
            <v>377</v>
          </cell>
          <cell r="B22" t="str">
            <v>新园大道药店保管帐</v>
          </cell>
          <cell r="C22">
            <v>854</v>
          </cell>
        </row>
        <row r="23">
          <cell r="A23">
            <v>379</v>
          </cell>
          <cell r="B23" t="str">
            <v>土龙路药店保管帐</v>
          </cell>
          <cell r="C23">
            <v>2149.01</v>
          </cell>
        </row>
        <row r="24">
          <cell r="A24">
            <v>385</v>
          </cell>
          <cell r="B24" t="str">
            <v>五津西路药店保管帐</v>
          </cell>
          <cell r="C24">
            <v>889</v>
          </cell>
        </row>
        <row r="25">
          <cell r="A25">
            <v>387</v>
          </cell>
          <cell r="B25" t="str">
            <v>新乐中街药店保管帐</v>
          </cell>
          <cell r="C25">
            <v>3284</v>
          </cell>
        </row>
        <row r="26">
          <cell r="A26">
            <v>391</v>
          </cell>
          <cell r="B26" t="str">
            <v>金丝街药店保管帐</v>
          </cell>
          <cell r="C26">
            <v>2402</v>
          </cell>
        </row>
        <row r="27">
          <cell r="A27">
            <v>399</v>
          </cell>
          <cell r="B27" t="str">
            <v>高新天久北巷药店保管帐</v>
          </cell>
          <cell r="C27">
            <v>1318</v>
          </cell>
        </row>
        <row r="28">
          <cell r="A28">
            <v>511</v>
          </cell>
          <cell r="B28" t="str">
            <v>成华杉板桥南一路店保管帐</v>
          </cell>
          <cell r="C28">
            <v>2677</v>
          </cell>
        </row>
        <row r="29">
          <cell r="A29">
            <v>513</v>
          </cell>
          <cell r="B29" t="str">
            <v>武侯区顺和街店保管帐</v>
          </cell>
          <cell r="C29">
            <v>1743</v>
          </cell>
        </row>
        <row r="30">
          <cell r="A30">
            <v>514</v>
          </cell>
          <cell r="B30" t="str">
            <v>新津邓双镇岷江店保管帐</v>
          </cell>
          <cell r="C30">
            <v>5166</v>
          </cell>
        </row>
        <row r="31">
          <cell r="A31">
            <v>515</v>
          </cell>
          <cell r="B31" t="str">
            <v>成华区崔家店路药店保管帐</v>
          </cell>
          <cell r="C31">
            <v>1325.61</v>
          </cell>
        </row>
        <row r="32">
          <cell r="A32">
            <v>517</v>
          </cell>
          <cell r="B32" t="str">
            <v>青羊区北东街店保管帐</v>
          </cell>
          <cell r="C32">
            <v>23572</v>
          </cell>
        </row>
        <row r="33">
          <cell r="A33">
            <v>539</v>
          </cell>
          <cell r="B33" t="str">
            <v>大邑县晋原镇子龙路店保管帐</v>
          </cell>
          <cell r="C33">
            <v>831</v>
          </cell>
        </row>
        <row r="34">
          <cell r="A34">
            <v>546</v>
          </cell>
          <cell r="B34" t="str">
            <v>锦江区榕声路店保管帐</v>
          </cell>
          <cell r="C34">
            <v>2274</v>
          </cell>
        </row>
        <row r="35">
          <cell r="A35">
            <v>549</v>
          </cell>
          <cell r="B35" t="str">
            <v>大邑县晋源镇东壕沟段药店保管帐</v>
          </cell>
          <cell r="C35">
            <v>1368</v>
          </cell>
        </row>
        <row r="36">
          <cell r="A36">
            <v>571</v>
          </cell>
          <cell r="B36" t="str">
            <v>高新区锦城大道药店保管帐</v>
          </cell>
          <cell r="C36">
            <v>2558</v>
          </cell>
        </row>
        <row r="37">
          <cell r="A37">
            <v>572</v>
          </cell>
          <cell r="B37" t="str">
            <v>郫县郫筒镇东大街药店保管帐</v>
          </cell>
          <cell r="C37">
            <v>2738</v>
          </cell>
        </row>
        <row r="38">
          <cell r="A38">
            <v>573</v>
          </cell>
          <cell r="B38" t="str">
            <v>双流县西航港街道锦华路一段药店保管帐</v>
          </cell>
          <cell r="C38">
            <v>1384</v>
          </cell>
        </row>
        <row r="39">
          <cell r="A39">
            <v>578</v>
          </cell>
          <cell r="B39" t="str">
            <v>成华区华油路药店保管帐</v>
          </cell>
          <cell r="C39">
            <v>13954</v>
          </cell>
        </row>
        <row r="40">
          <cell r="A40">
            <v>581</v>
          </cell>
          <cell r="B40" t="str">
            <v>成华区二环路北四段药店（汇融名城）保管帐</v>
          </cell>
          <cell r="C40">
            <v>5353</v>
          </cell>
        </row>
        <row r="41">
          <cell r="A41">
            <v>582</v>
          </cell>
          <cell r="B41" t="str">
            <v>青羊区十二桥药店保管帐</v>
          </cell>
          <cell r="C41">
            <v>11050</v>
          </cell>
        </row>
        <row r="42">
          <cell r="A42">
            <v>585</v>
          </cell>
          <cell r="B42" t="str">
            <v>成华区羊子山西路药店（兴元华盛）保管帐</v>
          </cell>
          <cell r="C42">
            <v>6587</v>
          </cell>
        </row>
        <row r="43">
          <cell r="A43">
            <v>587</v>
          </cell>
          <cell r="B43" t="str">
            <v>都江堰景中路店保管帐</v>
          </cell>
          <cell r="C43">
            <v>1655</v>
          </cell>
        </row>
        <row r="44">
          <cell r="A44">
            <v>591</v>
          </cell>
          <cell r="B44" t="str">
            <v>邛崃市临邛镇凤凰大道药店保管帐</v>
          </cell>
          <cell r="C44">
            <v>297</v>
          </cell>
        </row>
        <row r="45">
          <cell r="A45">
            <v>594</v>
          </cell>
          <cell r="B45" t="str">
            <v>大邑县安仁镇千禧街药店保管帐</v>
          </cell>
          <cell r="C45">
            <v>673</v>
          </cell>
        </row>
        <row r="46">
          <cell r="A46">
            <v>598</v>
          </cell>
          <cell r="B46" t="str">
            <v>锦江区水杉街药店保管帐</v>
          </cell>
          <cell r="C46">
            <v>821</v>
          </cell>
        </row>
        <row r="47">
          <cell r="A47">
            <v>704</v>
          </cell>
          <cell r="B47" t="str">
            <v>都江堰奎光路中段药店保管帐</v>
          </cell>
          <cell r="C47">
            <v>4245</v>
          </cell>
        </row>
        <row r="48">
          <cell r="A48">
            <v>706</v>
          </cell>
          <cell r="B48" t="str">
            <v>都江堰幸福镇翔凤路药店保管帐</v>
          </cell>
          <cell r="C48">
            <v>1325</v>
          </cell>
        </row>
        <row r="49">
          <cell r="A49">
            <v>707</v>
          </cell>
          <cell r="B49" t="str">
            <v>成华区万科路药店保管帐</v>
          </cell>
          <cell r="C49">
            <v>5743</v>
          </cell>
        </row>
        <row r="50">
          <cell r="A50">
            <v>709</v>
          </cell>
          <cell r="B50" t="str">
            <v>新都区马超东路店保管帐</v>
          </cell>
          <cell r="C50">
            <v>1378</v>
          </cell>
        </row>
        <row r="51">
          <cell r="A51">
            <v>710</v>
          </cell>
          <cell r="B51" t="str">
            <v>都江堰市蒲阳镇堰问道西路药店保管帐</v>
          </cell>
          <cell r="C51">
            <v>276</v>
          </cell>
        </row>
        <row r="52">
          <cell r="A52">
            <v>712</v>
          </cell>
          <cell r="B52" t="str">
            <v>成华区华泰路药店保管帐</v>
          </cell>
          <cell r="C52">
            <v>3201</v>
          </cell>
        </row>
        <row r="53">
          <cell r="A53">
            <v>713</v>
          </cell>
          <cell r="B53" t="str">
            <v>都江堰聚源镇药店保管帐</v>
          </cell>
          <cell r="C53">
            <v>1647</v>
          </cell>
        </row>
        <row r="54">
          <cell r="A54">
            <v>716</v>
          </cell>
          <cell r="B54" t="str">
            <v>大邑县沙渠镇方圆路药店保管帐</v>
          </cell>
          <cell r="C54">
            <v>3518</v>
          </cell>
        </row>
        <row r="55">
          <cell r="A55">
            <v>717</v>
          </cell>
          <cell r="B55" t="str">
            <v>大邑县晋原镇通达东路五段药店保管帐</v>
          </cell>
          <cell r="C55">
            <v>1197</v>
          </cell>
        </row>
        <row r="56">
          <cell r="A56">
            <v>720</v>
          </cell>
          <cell r="B56" t="str">
            <v>大邑县新场镇文昌街药店保管帐</v>
          </cell>
          <cell r="C56">
            <v>1406</v>
          </cell>
        </row>
        <row r="57">
          <cell r="A57">
            <v>721</v>
          </cell>
          <cell r="B57" t="str">
            <v>邛崃市临邛镇洪川小区药店
保管帐</v>
          </cell>
          <cell r="C57">
            <v>2723</v>
          </cell>
        </row>
        <row r="58">
          <cell r="A58">
            <v>723</v>
          </cell>
          <cell r="B58" t="str">
            <v>锦江区柳翠路药店保管帐</v>
          </cell>
          <cell r="C58">
            <v>743</v>
          </cell>
        </row>
        <row r="59">
          <cell r="A59">
            <v>724</v>
          </cell>
          <cell r="B59" t="str">
            <v>锦江区观音桥街药店保管帐</v>
          </cell>
          <cell r="C59">
            <v>3578</v>
          </cell>
        </row>
        <row r="60">
          <cell r="A60">
            <v>726</v>
          </cell>
          <cell r="B60" t="str">
            <v>金牛区交大路第三药店保管帐</v>
          </cell>
          <cell r="C60">
            <v>5114</v>
          </cell>
        </row>
        <row r="61">
          <cell r="A61">
            <v>727</v>
          </cell>
          <cell r="B61" t="str">
            <v>金牛区黄苑东街药店保管帐</v>
          </cell>
          <cell r="C61">
            <v>2620</v>
          </cell>
        </row>
        <row r="62">
          <cell r="A62">
            <v>730</v>
          </cell>
          <cell r="B62" t="str">
            <v>新都区新繁镇繁江北路药店保管帐</v>
          </cell>
          <cell r="C62">
            <v>3262</v>
          </cell>
        </row>
        <row r="63">
          <cell r="A63">
            <v>732</v>
          </cell>
          <cell r="B63" t="str">
            <v>邛崃市羊安镇永康大道药店保管帐</v>
          </cell>
          <cell r="C63">
            <v>1140</v>
          </cell>
        </row>
        <row r="64">
          <cell r="A64">
            <v>733</v>
          </cell>
          <cell r="B64" t="str">
            <v>司双流区东升街道三强西路药店保管帐</v>
          </cell>
          <cell r="C64">
            <v>1217</v>
          </cell>
        </row>
        <row r="65">
          <cell r="A65">
            <v>737</v>
          </cell>
          <cell r="B65" t="str">
            <v>高新区大源北街药店保管帐</v>
          </cell>
          <cell r="C65">
            <v>4075</v>
          </cell>
        </row>
        <row r="66">
          <cell r="A66">
            <v>738</v>
          </cell>
          <cell r="B66" t="str">
            <v>都江堰市蒲阳路药店保管帐</v>
          </cell>
          <cell r="C66">
            <v>2599</v>
          </cell>
        </row>
        <row r="67">
          <cell r="A67">
            <v>740</v>
          </cell>
          <cell r="B67" t="str">
            <v>成华区华康路店保管帐</v>
          </cell>
          <cell r="C67">
            <v>1335</v>
          </cell>
        </row>
        <row r="68">
          <cell r="A68">
            <v>742</v>
          </cell>
          <cell r="B68" t="str">
            <v>四川太极锦江区庆云南街药店保管帐</v>
          </cell>
          <cell r="C68">
            <v>4149</v>
          </cell>
        </row>
        <row r="69">
          <cell r="A69">
            <v>743</v>
          </cell>
          <cell r="B69" t="str">
            <v>四川太极成华区万宇路药店保管帐</v>
          </cell>
          <cell r="C69">
            <v>1324</v>
          </cell>
        </row>
        <row r="70">
          <cell r="A70">
            <v>744</v>
          </cell>
          <cell r="B70" t="str">
            <v>四川太极科华街药店保管帐</v>
          </cell>
          <cell r="C70">
            <v>2115</v>
          </cell>
        </row>
        <row r="71">
          <cell r="A71">
            <v>745</v>
          </cell>
          <cell r="B71" t="str">
            <v>四川太极金牛区金沙路药店保管帐</v>
          </cell>
          <cell r="C71">
            <v>7694</v>
          </cell>
        </row>
        <row r="72">
          <cell r="A72">
            <v>746</v>
          </cell>
          <cell r="B72" t="str">
            <v>四川太极大邑县晋原镇内蒙古大道桃源药店</v>
          </cell>
          <cell r="C72">
            <v>5279</v>
          </cell>
        </row>
        <row r="73">
          <cell r="A73">
            <v>747</v>
          </cell>
          <cell r="B73" t="str">
            <v>四川太极郫县郫筒镇一环路东南段药店保管帐</v>
          </cell>
          <cell r="C73">
            <v>4747</v>
          </cell>
        </row>
        <row r="74">
          <cell r="A74">
            <v>748</v>
          </cell>
          <cell r="B74" t="str">
            <v>四川太极大邑县晋原镇东街药店保管帐</v>
          </cell>
          <cell r="C74">
            <v>644</v>
          </cell>
        </row>
        <row r="75">
          <cell r="A75">
            <v>750</v>
          </cell>
          <cell r="B75" t="str">
            <v>成都成汉太极大药房有限公司保管帐</v>
          </cell>
          <cell r="C75">
            <v>3868</v>
          </cell>
        </row>
        <row r="76">
          <cell r="A76">
            <v>752</v>
          </cell>
          <cell r="B76" t="str">
            <v>四川太极大药房连锁有限公司武侯区聚萃街药店保管帐</v>
          </cell>
          <cell r="C76">
            <v>1842</v>
          </cell>
        </row>
        <row r="77">
          <cell r="A77">
            <v>754</v>
          </cell>
          <cell r="B77" t="str">
            <v>四川太极崇州市崇阳镇尚贤坊街药店保管帐</v>
          </cell>
          <cell r="C77">
            <v>1910</v>
          </cell>
        </row>
        <row r="78">
          <cell r="A78">
            <v>101453</v>
          </cell>
          <cell r="B78" t="str">
            <v>四川太极大药房连锁有限公司温江区公平街道江安路药店保管帐</v>
          </cell>
          <cell r="C78">
            <v>3893.49</v>
          </cell>
        </row>
        <row r="79">
          <cell r="A79">
            <v>102479</v>
          </cell>
          <cell r="B79" t="str">
            <v>四川太极大药房连锁有限公司锦江区劼人路药店保管帐</v>
          </cell>
          <cell r="C79">
            <v>1297</v>
          </cell>
        </row>
        <row r="80">
          <cell r="A80">
            <v>102564</v>
          </cell>
          <cell r="B80" t="str">
            <v>四川太极大药房连锁有限公司邛崃市临邛镇翠荫街药店保管帐</v>
          </cell>
          <cell r="C80">
            <v>1318</v>
          </cell>
        </row>
        <row r="81">
          <cell r="A81">
            <v>102565</v>
          </cell>
          <cell r="B81" t="str">
            <v>四川太极大药房连锁有限公司武侯区佳灵路药店保管帐</v>
          </cell>
          <cell r="C81">
            <v>2472</v>
          </cell>
        </row>
        <row r="82">
          <cell r="A82">
            <v>102567</v>
          </cell>
          <cell r="B82" t="str">
            <v>四川太极大药房连锁有限公司新津县五津镇武阳西路药店保管帐</v>
          </cell>
          <cell r="C82">
            <v>4897</v>
          </cell>
        </row>
        <row r="83">
          <cell r="A83">
            <v>102934</v>
          </cell>
          <cell r="B83" t="str">
            <v>四川太极大药房连锁有限公司金牛区银河北街药店保管帐</v>
          </cell>
          <cell r="C83">
            <v>6021</v>
          </cell>
        </row>
        <row r="84">
          <cell r="A84">
            <v>102935</v>
          </cell>
          <cell r="B84" t="str">
            <v>四川太极大药房连锁有限公司青羊区童子街药店保管帐</v>
          </cell>
          <cell r="C84">
            <v>2366</v>
          </cell>
        </row>
        <row r="85">
          <cell r="A85">
            <v>103198</v>
          </cell>
          <cell r="B85" t="str">
            <v>四川太极大药房连锁有限公司青羊区贝森北路药店保管帐</v>
          </cell>
          <cell r="C85">
            <v>4296</v>
          </cell>
        </row>
        <row r="86">
          <cell r="A86">
            <v>103199</v>
          </cell>
          <cell r="B86" t="str">
            <v>四川太极大药房连锁有限公司成华区西林一街药店保管帐</v>
          </cell>
          <cell r="C86">
            <v>6362</v>
          </cell>
        </row>
        <row r="87">
          <cell r="A87">
            <v>103639</v>
          </cell>
          <cell r="B87" t="str">
            <v>四川太极大药房连锁有限公司成华区金马河路药店保管帐</v>
          </cell>
          <cell r="C87">
            <v>2622</v>
          </cell>
        </row>
        <row r="88">
          <cell r="A88">
            <v>104428</v>
          </cell>
          <cell r="B88" t="str">
            <v>四川太极崇州市崇阳镇永康东路药店 保管帐</v>
          </cell>
          <cell r="C88">
            <v>2099</v>
          </cell>
        </row>
        <row r="89">
          <cell r="A89">
            <v>104429</v>
          </cell>
          <cell r="B89" t="str">
            <v>四川太极武侯区大华街药店保管帐</v>
          </cell>
          <cell r="C89">
            <v>258</v>
          </cell>
        </row>
        <row r="90">
          <cell r="A90">
            <v>104430</v>
          </cell>
          <cell r="B90" t="str">
            <v>四川太极高新区中和大道药店保管帐</v>
          </cell>
          <cell r="C90">
            <v>1187</v>
          </cell>
        </row>
        <row r="91">
          <cell r="A91">
            <v>104533</v>
          </cell>
          <cell r="B91" t="str">
            <v>四川太极大邑县晋原镇潘家街药店保管帐</v>
          </cell>
          <cell r="C91">
            <v>1100</v>
          </cell>
        </row>
        <row r="92">
          <cell r="A92">
            <v>104838</v>
          </cell>
          <cell r="B92" t="str">
            <v>四川太极崇州市崇阳镇蜀州中路药店保管帐</v>
          </cell>
          <cell r="C92">
            <v>792</v>
          </cell>
        </row>
        <row r="93">
          <cell r="A93">
            <v>105267</v>
          </cell>
          <cell r="B93" t="str">
            <v>四川太极大药房连锁有限公司金牛区蜀汉路药店保管帐</v>
          </cell>
          <cell r="C93">
            <v>5142</v>
          </cell>
        </row>
        <row r="94">
          <cell r="A94">
            <v>105751</v>
          </cell>
          <cell r="B94" t="str">
            <v>四川太极高新区新下街药店保管帐</v>
          </cell>
          <cell r="C94">
            <v>1288</v>
          </cell>
        </row>
        <row r="95">
          <cell r="A95">
            <v>105910</v>
          </cell>
          <cell r="B95" t="str">
            <v>四川太极高新区紫薇东路药店保管帐</v>
          </cell>
          <cell r="C95">
            <v>913</v>
          </cell>
        </row>
        <row r="96">
          <cell r="A96">
            <v>106066</v>
          </cell>
          <cell r="B96" t="str">
            <v>四川太极锦江区梨花街药店保管帐</v>
          </cell>
          <cell r="C96">
            <v>6211</v>
          </cell>
        </row>
        <row r="97">
          <cell r="A97">
            <v>106399</v>
          </cell>
          <cell r="B97" t="str">
            <v>四川太极青羊区蜀辉路药店保管帐</v>
          </cell>
          <cell r="C97">
            <v>5316.64</v>
          </cell>
        </row>
        <row r="98">
          <cell r="A98">
            <v>106485</v>
          </cell>
          <cell r="B98" t="str">
            <v>四川太极大药房连锁有限公司成都高新区元华二巷药店保管帐</v>
          </cell>
          <cell r="C98">
            <v>6991</v>
          </cell>
        </row>
        <row r="99">
          <cell r="A99">
            <v>106568</v>
          </cell>
          <cell r="B99" t="str">
            <v>四川太极高新区中和公济桥路药店保管帐</v>
          </cell>
          <cell r="C99">
            <v>605</v>
          </cell>
        </row>
        <row r="100">
          <cell r="A100">
            <v>106569</v>
          </cell>
          <cell r="B100" t="str">
            <v>四川太极武侯区大悦路药店保管帐</v>
          </cell>
          <cell r="C100">
            <v>3975</v>
          </cell>
        </row>
        <row r="101">
          <cell r="A101">
            <v>106865</v>
          </cell>
          <cell r="B101" t="str">
            <v>四川太极大药房连锁有限公司武侯区丝竹路药店保管帐</v>
          </cell>
          <cell r="C101">
            <v>2109</v>
          </cell>
        </row>
        <row r="102">
          <cell r="A102">
            <v>107658</v>
          </cell>
          <cell r="B102" t="str">
            <v>四川太极新都区新都街道万和北路药店保管帐</v>
          </cell>
          <cell r="C102">
            <v>2490</v>
          </cell>
        </row>
        <row r="103">
          <cell r="A103">
            <v>107728</v>
          </cell>
          <cell r="B103" t="str">
            <v>四川太极大药房连锁有限公司大邑县晋原镇北街药店保管帐</v>
          </cell>
          <cell r="C103">
            <v>1269</v>
          </cell>
        </row>
        <row r="104">
          <cell r="A104">
            <v>108277</v>
          </cell>
          <cell r="B104" t="str">
            <v>四川太极金牛区银沙路药店保管帐</v>
          </cell>
          <cell r="C104">
            <v>1051</v>
          </cell>
        </row>
        <row r="105">
          <cell r="A105">
            <v>108656</v>
          </cell>
          <cell r="B105" t="str">
            <v>四川太极新津县五津镇五津西路二药房保管帐</v>
          </cell>
          <cell r="C105">
            <v>2656</v>
          </cell>
        </row>
        <row r="106">
          <cell r="A106">
            <v>110378</v>
          </cell>
          <cell r="B106" t="str">
            <v>四川太极都江堰市永丰街道宝莲路药店保管帐</v>
          </cell>
          <cell r="C106">
            <v>2566</v>
          </cell>
        </row>
        <row r="107">
          <cell r="A107">
            <v>111219</v>
          </cell>
          <cell r="B107" t="str">
            <v>四川太极大药房连锁有限公司金牛区花照壁药店保管帐</v>
          </cell>
          <cell r="C107">
            <v>12809</v>
          </cell>
        </row>
        <row r="108">
          <cell r="A108">
            <v>111400</v>
          </cell>
          <cell r="B108" t="str">
            <v>四川太极大药房连锁有限公司邛崃市文君街道杏林路药店保管帐</v>
          </cell>
          <cell r="C108">
            <v>4146</v>
          </cell>
        </row>
        <row r="109">
          <cell r="A109">
            <v>112415</v>
          </cell>
          <cell r="B109" t="str">
            <v>四川太极金牛区五福桥东路药店保管帐</v>
          </cell>
          <cell r="C109">
            <v>1020</v>
          </cell>
        </row>
        <row r="110">
          <cell r="A110">
            <v>112888</v>
          </cell>
          <cell r="B110" t="str">
            <v>四川太极武侯区双楠路药店保管帐</v>
          </cell>
          <cell r="C110">
            <v>1178</v>
          </cell>
        </row>
        <row r="111">
          <cell r="A111">
            <v>113008</v>
          </cell>
          <cell r="B111" t="str">
            <v>四川太极高新区尚锦路保管帐</v>
          </cell>
          <cell r="C111">
            <v>28</v>
          </cell>
        </row>
        <row r="112">
          <cell r="A112">
            <v>113025</v>
          </cell>
          <cell r="B112" t="str">
            <v>四川太极大药房连锁有限公司青羊区蜀鑫路药店保管帐</v>
          </cell>
          <cell r="C112">
            <v>720</v>
          </cell>
        </row>
        <row r="113">
          <cell r="A113">
            <v>113298</v>
          </cell>
          <cell r="B113" t="str">
            <v>四川太极大药房连锁有限公司武侯区逸都路药店保管帐</v>
          </cell>
          <cell r="C113">
            <v>426</v>
          </cell>
        </row>
        <row r="114">
          <cell r="A114">
            <v>113299</v>
          </cell>
          <cell r="B114" t="str">
            <v>四川太极武侯区倪家桥路药店保管帐</v>
          </cell>
          <cell r="C114">
            <v>1794</v>
          </cell>
        </row>
        <row r="115">
          <cell r="A115">
            <v>113833</v>
          </cell>
          <cell r="B115" t="str">
            <v>四川太极青羊区光华西一路药店保管帐</v>
          </cell>
          <cell r="C115">
            <v>3420</v>
          </cell>
        </row>
        <row r="116">
          <cell r="A116">
            <v>114069</v>
          </cell>
          <cell r="B116" t="str">
            <v>四川太极大药房连锁有限公司成都高新区剑南大道药店保管帐</v>
          </cell>
          <cell r="C116">
            <v>6590</v>
          </cell>
        </row>
        <row r="117">
          <cell r="A117">
            <v>114286</v>
          </cell>
          <cell r="B117" t="str">
            <v>四川太极青羊区光华北五路药店保管帐</v>
          </cell>
          <cell r="C117">
            <v>2199</v>
          </cell>
        </row>
        <row r="118">
          <cell r="A118">
            <v>114622</v>
          </cell>
          <cell r="B118" t="str">
            <v>四川太极成华区东昌路一药店保管帐</v>
          </cell>
          <cell r="C118">
            <v>3637</v>
          </cell>
        </row>
        <row r="119">
          <cell r="A119">
            <v>114685</v>
          </cell>
          <cell r="B119" t="str">
            <v>四川太极青羊区青龙街药店保管帐</v>
          </cell>
          <cell r="C119">
            <v>3876</v>
          </cell>
        </row>
        <row r="120">
          <cell r="A120">
            <v>114844</v>
          </cell>
          <cell r="B120" t="str">
            <v>四川太极成华区培华东路药店保管帐</v>
          </cell>
          <cell r="C120">
            <v>703</v>
          </cell>
        </row>
        <row r="121">
          <cell r="A121">
            <v>115971</v>
          </cell>
          <cell r="B121" t="str">
            <v>四川太极高新区天顺路药店保管帐</v>
          </cell>
          <cell r="C121">
            <v>820</v>
          </cell>
        </row>
        <row r="122">
          <cell r="A122">
            <v>116482</v>
          </cell>
          <cell r="B122" t="str">
            <v>四川太极锦江区宏济中路药店保管帐</v>
          </cell>
          <cell r="C122">
            <v>3234</v>
          </cell>
        </row>
        <row r="123">
          <cell r="A123">
            <v>116773</v>
          </cell>
          <cell r="B123" t="str">
            <v>四川太极青羊区经一路药店保管帐</v>
          </cell>
          <cell r="C123">
            <v>595</v>
          </cell>
        </row>
        <row r="124">
          <cell r="A124">
            <v>116919</v>
          </cell>
          <cell r="B124" t="str">
            <v>四川太极武侯区科华北路药店保管帐</v>
          </cell>
          <cell r="C124">
            <v>1827.6</v>
          </cell>
        </row>
        <row r="125">
          <cell r="A125">
            <v>117184</v>
          </cell>
          <cell r="B125" t="str">
            <v>四川太极锦江区静沙南路药店保管帐</v>
          </cell>
          <cell r="C125">
            <v>99</v>
          </cell>
        </row>
        <row r="126">
          <cell r="A126">
            <v>117310</v>
          </cell>
          <cell r="B126" t="str">
            <v>四川太极武侯区长寿路药店保管帐</v>
          </cell>
          <cell r="C126">
            <v>1231</v>
          </cell>
        </row>
        <row r="127">
          <cell r="A127">
            <v>117637</v>
          </cell>
          <cell r="B127" t="str">
            <v>四川太极大邑县晋原街道金巷西街药店保管帐</v>
          </cell>
          <cell r="C127">
            <v>524</v>
          </cell>
        </row>
        <row r="128">
          <cell r="A128">
            <v>118074</v>
          </cell>
          <cell r="B128" t="str">
            <v>四川太极大药房连锁有限公司成都高新区泰和二街药店保管帐</v>
          </cell>
          <cell r="C128">
            <v>3143</v>
          </cell>
        </row>
        <row r="129">
          <cell r="A129">
            <v>118151</v>
          </cell>
          <cell r="B129" t="str">
            <v>四川太极金牛区沙湾东一路药店保管帐</v>
          </cell>
          <cell r="C129">
            <v>1604</v>
          </cell>
        </row>
        <row r="130">
          <cell r="A130">
            <v>118758</v>
          </cell>
          <cell r="B130" t="str">
            <v>四川太极成华区水碾河路药店保管帐</v>
          </cell>
          <cell r="C130">
            <v>347</v>
          </cell>
        </row>
        <row r="131">
          <cell r="A131">
            <v>118951</v>
          </cell>
          <cell r="B131" t="str">
            <v>四川太极青羊区金祥路药店保管帐</v>
          </cell>
          <cell r="C131">
            <v>2401.84</v>
          </cell>
        </row>
        <row r="132">
          <cell r="A132">
            <v>119262</v>
          </cell>
          <cell r="B132" t="str">
            <v>四川太极成华区驷马桥三路药店保管帐</v>
          </cell>
          <cell r="C132">
            <v>564</v>
          </cell>
        </row>
        <row r="133">
          <cell r="A133">
            <v>119263</v>
          </cell>
          <cell r="B133" t="str">
            <v>四川太极青羊区蜀源路药店保管帐</v>
          </cell>
          <cell r="C133">
            <v>448.42</v>
          </cell>
        </row>
        <row r="134">
          <cell r="A134">
            <v>122176</v>
          </cell>
          <cell r="B134" t="str">
            <v>四川太极崇州市怀远镇文井北路药店保管帐</v>
          </cell>
          <cell r="C134">
            <v>188</v>
          </cell>
        </row>
        <row r="135">
          <cell r="A135">
            <v>122198</v>
          </cell>
          <cell r="B135" t="str">
            <v>四川太极成华区华泰路二药店保管帐</v>
          </cell>
          <cell r="C135">
            <v>4161</v>
          </cell>
        </row>
        <row r="136">
          <cell r="A136">
            <v>122686</v>
          </cell>
          <cell r="B136" t="str">
            <v>四川太极大邑县晋原街道蜀望路药店保管帐</v>
          </cell>
          <cell r="C136">
            <v>783</v>
          </cell>
        </row>
        <row r="137">
          <cell r="A137">
            <v>122718</v>
          </cell>
          <cell r="B137" t="str">
            <v>四川太极大邑县晋原街道南街药店保管帐</v>
          </cell>
          <cell r="C137">
            <v>119.8</v>
          </cell>
        </row>
        <row r="138">
          <cell r="A138">
            <v>122906</v>
          </cell>
          <cell r="B138" t="str">
            <v>四川太极新都区斑竹园街道医贸大道药店保管帐</v>
          </cell>
          <cell r="C138">
            <v>1662.89</v>
          </cell>
        </row>
        <row r="139">
          <cell r="A139">
            <v>123007</v>
          </cell>
          <cell r="B139" t="str">
            <v>四川太极大邑县青霞街道元通路南段药店保管帐</v>
          </cell>
          <cell r="C139">
            <v>1032</v>
          </cell>
        </row>
        <row r="140">
          <cell r="C140">
            <v>443249.58</v>
          </cell>
        </row>
        <row r="141">
          <cell r="A141" t="str">
            <v>总计</v>
          </cell>
        </row>
        <row r="141">
          <cell r="C141">
            <v>886499.16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时间段分门店销售明细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汇总</v>
          </cell>
        </row>
        <row r="2">
          <cell r="A2">
            <v>52</v>
          </cell>
          <cell r="B2" t="str">
            <v>崇州中心店保管帐</v>
          </cell>
          <cell r="C2">
            <v>1</v>
          </cell>
        </row>
        <row r="3">
          <cell r="A3">
            <v>54</v>
          </cell>
          <cell r="B3" t="str">
            <v>怀远店保管帐</v>
          </cell>
          <cell r="C3">
            <v>1</v>
          </cell>
        </row>
        <row r="4">
          <cell r="A4">
            <v>308</v>
          </cell>
          <cell r="B4" t="str">
            <v>太极大药房红星店保管帐</v>
          </cell>
          <cell r="C4">
            <v>1</v>
          </cell>
        </row>
        <row r="5">
          <cell r="A5">
            <v>311</v>
          </cell>
          <cell r="B5" t="str">
            <v>西部店保管帐</v>
          </cell>
          <cell r="C5">
            <v>2</v>
          </cell>
        </row>
        <row r="6">
          <cell r="A6">
            <v>337</v>
          </cell>
          <cell r="B6" t="str">
            <v>浆洗街药店保管帐</v>
          </cell>
          <cell r="C6">
            <v>4</v>
          </cell>
        </row>
        <row r="7">
          <cell r="A7">
            <v>343</v>
          </cell>
          <cell r="B7" t="str">
            <v>光华药店保管帐</v>
          </cell>
          <cell r="C7">
            <v>1</v>
          </cell>
        </row>
        <row r="8">
          <cell r="A8">
            <v>345</v>
          </cell>
          <cell r="B8" t="str">
            <v>交大药店保管帐</v>
          </cell>
          <cell r="C8">
            <v>2</v>
          </cell>
        </row>
        <row r="9">
          <cell r="A9">
            <v>351</v>
          </cell>
          <cell r="B9" t="str">
            <v>都江堰药店保管帐</v>
          </cell>
          <cell r="C9">
            <v>1</v>
          </cell>
        </row>
        <row r="10">
          <cell r="A10">
            <v>357</v>
          </cell>
          <cell r="B10" t="str">
            <v>清江东路药店保管帐</v>
          </cell>
          <cell r="C10">
            <v>3</v>
          </cell>
        </row>
        <row r="11">
          <cell r="A11">
            <v>367</v>
          </cell>
          <cell r="B11" t="str">
            <v>金带街药店保管帐</v>
          </cell>
          <cell r="C11">
            <v>1</v>
          </cell>
        </row>
        <row r="12">
          <cell r="A12">
            <v>373</v>
          </cell>
          <cell r="B12" t="str">
            <v>通盈街药店保管帐</v>
          </cell>
          <cell r="C12">
            <v>1</v>
          </cell>
        </row>
        <row r="13">
          <cell r="A13">
            <v>379</v>
          </cell>
          <cell r="B13" t="str">
            <v>土龙路药店保管帐</v>
          </cell>
          <cell r="C13">
            <v>2</v>
          </cell>
        </row>
        <row r="14">
          <cell r="A14">
            <v>391</v>
          </cell>
          <cell r="B14" t="str">
            <v>金丝街药店保管帐</v>
          </cell>
          <cell r="C14">
            <v>2</v>
          </cell>
        </row>
        <row r="15">
          <cell r="A15">
            <v>399</v>
          </cell>
          <cell r="B15" t="str">
            <v>高新天久北巷药店保管帐</v>
          </cell>
          <cell r="C15">
            <v>1</v>
          </cell>
        </row>
        <row r="16">
          <cell r="A16">
            <v>513</v>
          </cell>
          <cell r="B16" t="str">
            <v>武侯区顺和街店保管帐</v>
          </cell>
          <cell r="C16">
            <v>4</v>
          </cell>
        </row>
        <row r="17">
          <cell r="A17">
            <v>549</v>
          </cell>
          <cell r="B17" t="str">
            <v>大邑县晋源镇东壕沟段药店保管帐</v>
          </cell>
          <cell r="C17">
            <v>1</v>
          </cell>
        </row>
        <row r="18">
          <cell r="A18">
            <v>571</v>
          </cell>
          <cell r="B18" t="str">
            <v>高新区锦城大道药店保管帐</v>
          </cell>
          <cell r="C18">
            <v>1</v>
          </cell>
        </row>
        <row r="19">
          <cell r="A19">
            <v>578</v>
          </cell>
          <cell r="B19" t="str">
            <v>成华区华油路药店保管帐</v>
          </cell>
          <cell r="C19">
            <v>6</v>
          </cell>
        </row>
        <row r="20">
          <cell r="A20">
            <v>585</v>
          </cell>
          <cell r="B20" t="str">
            <v>成华区羊子山西路药店（兴元华盛）保管帐</v>
          </cell>
          <cell r="C20">
            <v>2</v>
          </cell>
        </row>
        <row r="21">
          <cell r="A21">
            <v>587</v>
          </cell>
          <cell r="B21" t="str">
            <v>都江堰景中路店保管帐</v>
          </cell>
          <cell r="C21">
            <v>1</v>
          </cell>
        </row>
        <row r="22">
          <cell r="A22">
            <v>594</v>
          </cell>
          <cell r="B22" t="str">
            <v>大邑县安仁镇千禧街药店保管帐</v>
          </cell>
          <cell r="C22">
            <v>1</v>
          </cell>
        </row>
        <row r="23">
          <cell r="A23">
            <v>598</v>
          </cell>
          <cell r="B23" t="str">
            <v>锦江区水杉街药店保管帐</v>
          </cell>
          <cell r="C23">
            <v>1</v>
          </cell>
        </row>
        <row r="24">
          <cell r="A24">
            <v>704</v>
          </cell>
          <cell r="B24" t="str">
            <v>都江堰奎光路中段药店保管帐</v>
          </cell>
          <cell r="C24">
            <v>2</v>
          </cell>
        </row>
        <row r="25">
          <cell r="A25">
            <v>707</v>
          </cell>
          <cell r="B25" t="str">
            <v>成华区万科路药店保管帐</v>
          </cell>
          <cell r="C25">
            <v>1</v>
          </cell>
        </row>
        <row r="26">
          <cell r="A26">
            <v>709</v>
          </cell>
          <cell r="B26" t="str">
            <v>新都区马超东路店保管帐</v>
          </cell>
          <cell r="C26">
            <v>1</v>
          </cell>
        </row>
        <row r="27">
          <cell r="A27">
            <v>712</v>
          </cell>
          <cell r="B27" t="str">
            <v>成华区华泰路药店保管帐</v>
          </cell>
          <cell r="C27">
            <v>5</v>
          </cell>
        </row>
        <row r="28">
          <cell r="A28">
            <v>716</v>
          </cell>
          <cell r="B28" t="str">
            <v>大邑县沙渠镇方圆路药店保管帐</v>
          </cell>
          <cell r="C28">
            <v>2</v>
          </cell>
        </row>
        <row r="29">
          <cell r="A29">
            <v>717</v>
          </cell>
          <cell r="B29" t="str">
            <v>大邑县晋原镇通达东路五段药店保管帐</v>
          </cell>
          <cell r="C29">
            <v>1</v>
          </cell>
        </row>
        <row r="30">
          <cell r="A30">
            <v>720</v>
          </cell>
          <cell r="B30" t="str">
            <v>大邑县新场镇文昌街药店保管帐</v>
          </cell>
          <cell r="C30">
            <v>1</v>
          </cell>
        </row>
        <row r="31">
          <cell r="A31">
            <v>724</v>
          </cell>
          <cell r="B31" t="str">
            <v>锦江区观音桥街药店保管帐</v>
          </cell>
          <cell r="C31">
            <v>2</v>
          </cell>
        </row>
        <row r="32">
          <cell r="A32">
            <v>726</v>
          </cell>
          <cell r="B32" t="str">
            <v>金牛区交大路第三药店保管帐</v>
          </cell>
          <cell r="C32">
            <v>1</v>
          </cell>
        </row>
        <row r="33">
          <cell r="A33">
            <v>732</v>
          </cell>
          <cell r="B33" t="str">
            <v>邛崃市羊安镇永康大道药店保管帐</v>
          </cell>
          <cell r="C33">
            <v>1</v>
          </cell>
        </row>
        <row r="34">
          <cell r="A34">
            <v>737</v>
          </cell>
          <cell r="B34" t="str">
            <v>高新区大源北街药店保管帐</v>
          </cell>
          <cell r="C34">
            <v>2</v>
          </cell>
        </row>
        <row r="35">
          <cell r="A35">
            <v>738</v>
          </cell>
          <cell r="B35" t="str">
            <v>都江堰市蒲阳路药店保管帐</v>
          </cell>
          <cell r="C35">
            <v>1</v>
          </cell>
        </row>
        <row r="36">
          <cell r="A36">
            <v>745</v>
          </cell>
          <cell r="B36" t="str">
            <v>四川太极金牛区金沙路药店保管帐</v>
          </cell>
          <cell r="C36">
            <v>2</v>
          </cell>
        </row>
        <row r="37">
          <cell r="A37">
            <v>746</v>
          </cell>
          <cell r="B37" t="str">
            <v>四川太极大邑县晋原镇内蒙古大道桃源药店</v>
          </cell>
          <cell r="C37">
            <v>3</v>
          </cell>
        </row>
        <row r="38">
          <cell r="A38">
            <v>750</v>
          </cell>
          <cell r="B38" t="str">
            <v>成都成汉太极大药房有限公司保管帐</v>
          </cell>
          <cell r="C38">
            <v>4</v>
          </cell>
        </row>
        <row r="39">
          <cell r="A39">
            <v>101453</v>
          </cell>
          <cell r="B39" t="str">
            <v>四川太极大药房连锁有限公司温江区公平街道江安路药店保管帐</v>
          </cell>
          <cell r="C39">
            <v>1</v>
          </cell>
        </row>
        <row r="40">
          <cell r="A40">
            <v>102479</v>
          </cell>
          <cell r="B40" t="str">
            <v>四川太极大药房连锁有限公司锦江区劼人路药店保管帐</v>
          </cell>
          <cell r="C40">
            <v>1</v>
          </cell>
        </row>
        <row r="41">
          <cell r="A41">
            <v>102565</v>
          </cell>
          <cell r="B41" t="str">
            <v>四川太极大药房连锁有限公司武侯区佳灵路药店保管帐</v>
          </cell>
          <cell r="C41">
            <v>1</v>
          </cell>
        </row>
        <row r="42">
          <cell r="A42">
            <v>102567</v>
          </cell>
          <cell r="B42" t="str">
            <v>四川太极大药房连锁有限公司新津县五津镇武阳西路药店保管帐</v>
          </cell>
          <cell r="C42">
            <v>1</v>
          </cell>
        </row>
        <row r="43">
          <cell r="A43">
            <v>102934</v>
          </cell>
          <cell r="B43" t="str">
            <v>四川太极大药房连锁有限公司金牛区银河北街药店保管帐</v>
          </cell>
          <cell r="C43">
            <v>1</v>
          </cell>
        </row>
        <row r="44">
          <cell r="A44">
            <v>102935</v>
          </cell>
          <cell r="B44" t="str">
            <v>四川太极大药房连锁有限公司青羊区童子街药店保管帐</v>
          </cell>
          <cell r="C44">
            <v>1</v>
          </cell>
        </row>
        <row r="45">
          <cell r="A45">
            <v>103198</v>
          </cell>
          <cell r="B45" t="str">
            <v>四川太极大药房连锁有限公司青羊区贝森北路药店保管帐</v>
          </cell>
          <cell r="C45">
            <v>1</v>
          </cell>
        </row>
        <row r="46">
          <cell r="A46">
            <v>103199</v>
          </cell>
          <cell r="B46" t="str">
            <v>四川太极大药房连锁有限公司成华区西林一街药店保管帐</v>
          </cell>
          <cell r="C46">
            <v>1</v>
          </cell>
        </row>
        <row r="47">
          <cell r="A47">
            <v>103639</v>
          </cell>
          <cell r="B47" t="str">
            <v>四川太极大药房连锁有限公司成华区金马河路药店保管帐</v>
          </cell>
          <cell r="C47">
            <v>1</v>
          </cell>
        </row>
        <row r="48">
          <cell r="A48">
            <v>104430</v>
          </cell>
          <cell r="B48" t="str">
            <v>四川太极高新区中和大道药店保管帐</v>
          </cell>
          <cell r="C48">
            <v>1</v>
          </cell>
        </row>
        <row r="49">
          <cell r="A49">
            <v>104533</v>
          </cell>
          <cell r="B49" t="str">
            <v>四川太极大邑县晋原镇潘家街药店保管帐</v>
          </cell>
          <cell r="C49">
            <v>2</v>
          </cell>
        </row>
        <row r="50">
          <cell r="A50">
            <v>104838</v>
          </cell>
          <cell r="B50" t="str">
            <v>四川太极崇州市崇阳镇蜀州中路药店保管帐</v>
          </cell>
          <cell r="C50">
            <v>1</v>
          </cell>
        </row>
        <row r="51">
          <cell r="A51">
            <v>105267</v>
          </cell>
          <cell r="B51" t="str">
            <v>四川太极大药房连锁有限公司金牛区蜀汉路药店保管帐</v>
          </cell>
          <cell r="C51">
            <v>1</v>
          </cell>
        </row>
        <row r="52">
          <cell r="A52">
            <v>106066</v>
          </cell>
          <cell r="B52" t="str">
            <v>四川太极锦江区梨花街药店保管帐</v>
          </cell>
          <cell r="C52">
            <v>4</v>
          </cell>
        </row>
        <row r="53">
          <cell r="A53">
            <v>106485</v>
          </cell>
          <cell r="B53" t="str">
            <v>四川太极大药房连锁有限公司成都高新区元华二巷药店保管帐</v>
          </cell>
          <cell r="C53">
            <v>2</v>
          </cell>
        </row>
        <row r="54">
          <cell r="A54">
            <v>106568</v>
          </cell>
          <cell r="B54" t="str">
            <v>四川太极高新区中和公济桥路药店保管帐</v>
          </cell>
          <cell r="C54">
            <v>1</v>
          </cell>
        </row>
        <row r="55">
          <cell r="A55">
            <v>106569</v>
          </cell>
          <cell r="B55" t="str">
            <v>四川太极武侯区大悦路药店保管帐</v>
          </cell>
          <cell r="C55">
            <v>3</v>
          </cell>
        </row>
        <row r="56">
          <cell r="A56">
            <v>106865</v>
          </cell>
          <cell r="B56" t="str">
            <v>四川太极大药房连锁有限公司武侯区丝竹路药店保管帐</v>
          </cell>
          <cell r="C56">
            <v>1</v>
          </cell>
        </row>
        <row r="57">
          <cell r="A57">
            <v>107658</v>
          </cell>
          <cell r="B57" t="str">
            <v>四川太极新都区新都街道万和北路药店保管帐</v>
          </cell>
          <cell r="C57">
            <v>1</v>
          </cell>
        </row>
        <row r="58">
          <cell r="A58">
            <v>108656</v>
          </cell>
          <cell r="B58" t="str">
            <v>四川太极新津县五津镇五津西路二药房保管帐</v>
          </cell>
          <cell r="C58">
            <v>3</v>
          </cell>
        </row>
        <row r="59">
          <cell r="A59">
            <v>110378</v>
          </cell>
          <cell r="B59" t="str">
            <v>四川太极都江堰市永丰街道宝莲路药店保管帐</v>
          </cell>
          <cell r="C59">
            <v>2</v>
          </cell>
        </row>
        <row r="60">
          <cell r="A60">
            <v>111219</v>
          </cell>
          <cell r="B60" t="str">
            <v>四川太极大药房连锁有限公司金牛区花照壁药店保管帐</v>
          </cell>
          <cell r="C60">
            <v>1</v>
          </cell>
        </row>
        <row r="61">
          <cell r="A61">
            <v>112415</v>
          </cell>
          <cell r="B61" t="str">
            <v>四川太极金牛区五福桥东路药店保管帐</v>
          </cell>
          <cell r="C61">
            <v>1</v>
          </cell>
        </row>
        <row r="62">
          <cell r="A62">
            <v>112888</v>
          </cell>
          <cell r="B62" t="str">
            <v>四川太极武侯区双楠路药店保管帐</v>
          </cell>
          <cell r="C62">
            <v>1</v>
          </cell>
        </row>
        <row r="63">
          <cell r="A63">
            <v>113299</v>
          </cell>
          <cell r="B63" t="str">
            <v>四川太极武侯区倪家桥路药店保管帐</v>
          </cell>
          <cell r="C63">
            <v>2</v>
          </cell>
        </row>
        <row r="64">
          <cell r="A64">
            <v>114069</v>
          </cell>
          <cell r="B64" t="str">
            <v>四川太极大药房连锁有限公司成都高新区剑南大道药店保管帐</v>
          </cell>
          <cell r="C64">
            <v>3</v>
          </cell>
        </row>
        <row r="65">
          <cell r="A65">
            <v>114622</v>
          </cell>
          <cell r="B65" t="str">
            <v>四川太极成华区东昌路一药店保管帐</v>
          </cell>
          <cell r="C65">
            <v>1</v>
          </cell>
        </row>
        <row r="66">
          <cell r="A66">
            <v>114685</v>
          </cell>
          <cell r="B66" t="str">
            <v>四川太极青羊区青龙街药店保管帐</v>
          </cell>
          <cell r="C66">
            <v>2</v>
          </cell>
        </row>
        <row r="67">
          <cell r="A67">
            <v>116482</v>
          </cell>
          <cell r="B67" t="str">
            <v>四川太极锦江区宏济中路药店保管帐</v>
          </cell>
          <cell r="C67">
            <v>2</v>
          </cell>
        </row>
        <row r="68">
          <cell r="A68">
            <v>116919</v>
          </cell>
          <cell r="B68" t="str">
            <v>四川太极武侯区科华北路药店保管帐</v>
          </cell>
          <cell r="C68">
            <v>1</v>
          </cell>
        </row>
        <row r="69">
          <cell r="A69">
            <v>117310</v>
          </cell>
          <cell r="B69" t="str">
            <v>四川太极武侯区长寿路药店保管帐</v>
          </cell>
          <cell r="C69">
            <v>1</v>
          </cell>
        </row>
        <row r="70">
          <cell r="A70">
            <v>118074</v>
          </cell>
          <cell r="B70" t="str">
            <v>四川太极大药房连锁有限公司成都高新区泰和二街药店保管帐</v>
          </cell>
          <cell r="C70">
            <v>2</v>
          </cell>
        </row>
        <row r="71">
          <cell r="A71">
            <v>118951</v>
          </cell>
          <cell r="B71" t="str">
            <v>四川太极青羊区金祥路药店保管帐</v>
          </cell>
          <cell r="C71">
            <v>1</v>
          </cell>
        </row>
        <row r="72">
          <cell r="A72">
            <v>122198</v>
          </cell>
          <cell r="B72" t="str">
            <v>四川太极成华区华泰路二药店保管帐</v>
          </cell>
          <cell r="C72">
            <v>1</v>
          </cell>
        </row>
        <row r="73">
          <cell r="A73">
            <v>122906</v>
          </cell>
          <cell r="B73" t="str">
            <v>四川太极新都区斑竹园街道医贸大道药店保管帐</v>
          </cell>
          <cell r="C73">
            <v>1</v>
          </cell>
        </row>
        <row r="74">
          <cell r="A74">
            <v>123007</v>
          </cell>
          <cell r="B74" t="str">
            <v>四川太极大邑县青霞街道元通路南段药店保管帐</v>
          </cell>
          <cell r="C74">
            <v>1</v>
          </cell>
        </row>
        <row r="75">
          <cell r="C75">
            <v>121</v>
          </cell>
        </row>
        <row r="76">
          <cell r="A76" t="str">
            <v>总计</v>
          </cell>
        </row>
        <row r="76">
          <cell r="C76">
            <v>242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8"/>
  <sheetViews>
    <sheetView tabSelected="1" workbookViewId="0">
      <selection activeCell="H17" sqref="H17"/>
    </sheetView>
  </sheetViews>
  <sheetFormatPr defaultColWidth="9" defaultRowHeight="13.5"/>
  <cols>
    <col min="1" max="1" width="4.75" style="88" customWidth="1"/>
    <col min="2" max="2" width="9" style="89" customWidth="1"/>
    <col min="3" max="3" width="32.625" style="90" customWidth="1"/>
    <col min="4" max="4" width="8.25" style="88" customWidth="1"/>
    <col min="5" max="5" width="8.625" style="88" customWidth="1"/>
    <col min="6" max="8" width="11.875" style="91" customWidth="1"/>
    <col min="9" max="9" width="14" style="92" customWidth="1"/>
    <col min="10" max="12" width="15.375" style="92" customWidth="1"/>
    <col min="13" max="13" width="12.375" style="92" customWidth="1"/>
    <col min="14" max="14" width="12.125" customWidth="1"/>
  </cols>
  <sheetData>
    <row r="1" ht="19" customHeight="1" spans="1:14">
      <c r="A1" s="93" t="s">
        <v>0</v>
      </c>
      <c r="B1" s="94" t="s">
        <v>1</v>
      </c>
      <c r="C1" s="95" t="s">
        <v>2</v>
      </c>
      <c r="D1" s="93" t="s">
        <v>3</v>
      </c>
      <c r="E1" s="93" t="s">
        <v>4</v>
      </c>
      <c r="F1" s="96" t="s">
        <v>5</v>
      </c>
      <c r="G1" s="96"/>
      <c r="H1" s="96"/>
      <c r="I1" s="93" t="s">
        <v>6</v>
      </c>
      <c r="J1" s="93"/>
      <c r="K1" s="93"/>
      <c r="L1" s="93"/>
      <c r="M1" s="106" t="s">
        <v>7</v>
      </c>
      <c r="N1" s="107"/>
    </row>
    <row r="2" ht="50" customHeight="1" spans="1:14">
      <c r="A2" s="93"/>
      <c r="B2" s="94"/>
      <c r="C2" s="95"/>
      <c r="D2" s="93"/>
      <c r="E2" s="93"/>
      <c r="F2" s="96"/>
      <c r="G2" s="97" t="s">
        <v>8</v>
      </c>
      <c r="H2" s="97" t="s">
        <v>9</v>
      </c>
      <c r="I2" s="108" t="s">
        <v>10</v>
      </c>
      <c r="J2" s="109" t="s">
        <v>11</v>
      </c>
      <c r="K2" s="110" t="s">
        <v>12</v>
      </c>
      <c r="L2" s="111" t="s">
        <v>13</v>
      </c>
      <c r="M2" s="106"/>
      <c r="N2" s="112" t="s">
        <v>14</v>
      </c>
    </row>
    <row r="3" spans="1:14">
      <c r="A3" s="98">
        <v>1</v>
      </c>
      <c r="B3" s="99">
        <v>122718</v>
      </c>
      <c r="C3" s="100" t="s">
        <v>15</v>
      </c>
      <c r="D3" s="98" t="s">
        <v>16</v>
      </c>
      <c r="E3" s="98" t="s">
        <v>17</v>
      </c>
      <c r="F3" s="101">
        <v>2125</v>
      </c>
      <c r="G3" s="101">
        <f>VLOOKUP(B:B,[3]Sheet1!$A$1:$C$65536,3,0)</f>
        <v>119.8</v>
      </c>
      <c r="H3" s="102">
        <f>G3/F3</f>
        <v>0.0563764705882353</v>
      </c>
      <c r="I3" s="113">
        <v>0</v>
      </c>
      <c r="J3" s="113">
        <v>3</v>
      </c>
      <c r="K3" s="113">
        <v>0</v>
      </c>
      <c r="L3" s="113">
        <v>0</v>
      </c>
      <c r="M3" s="113">
        <v>2</v>
      </c>
      <c r="N3" s="107">
        <v>0</v>
      </c>
    </row>
    <row r="4" spans="1:14">
      <c r="A4" s="98">
        <v>2</v>
      </c>
      <c r="B4" s="99">
        <v>104533</v>
      </c>
      <c r="C4" s="100" t="s">
        <v>18</v>
      </c>
      <c r="D4" s="98" t="s">
        <v>16</v>
      </c>
      <c r="E4" s="98" t="s">
        <v>17</v>
      </c>
      <c r="F4" s="101">
        <v>3825</v>
      </c>
      <c r="G4" s="101">
        <f>VLOOKUP(B:B,[3]Sheet1!$A$1:$C$65536,3,0)</f>
        <v>1100</v>
      </c>
      <c r="H4" s="102">
        <f t="shared" ref="H4:H35" si="0">G4/F4</f>
        <v>0.287581699346405</v>
      </c>
      <c r="I4" s="113">
        <v>0</v>
      </c>
      <c r="J4" s="113">
        <v>3</v>
      </c>
      <c r="K4" s="113">
        <v>0</v>
      </c>
      <c r="L4" s="113">
        <v>0</v>
      </c>
      <c r="M4" s="113">
        <v>2</v>
      </c>
      <c r="N4" s="107">
        <f>VLOOKUP(B:B,[4]Sheet1!$A$1:$C$65536,3,0)</f>
        <v>2</v>
      </c>
    </row>
    <row r="5" spans="1:14">
      <c r="A5" s="98">
        <v>3</v>
      </c>
      <c r="B5" s="99">
        <v>113008</v>
      </c>
      <c r="C5" s="100" t="s">
        <v>19</v>
      </c>
      <c r="D5" s="98" t="s">
        <v>20</v>
      </c>
      <c r="E5" s="98" t="s">
        <v>17</v>
      </c>
      <c r="F5" s="101">
        <v>2125</v>
      </c>
      <c r="G5" s="101">
        <f>VLOOKUP(B:B,[3]Sheet1!$A$1:$C$65536,3,0)</f>
        <v>28</v>
      </c>
      <c r="H5" s="102">
        <f t="shared" si="0"/>
        <v>0.0131764705882353</v>
      </c>
      <c r="I5" s="113">
        <v>0</v>
      </c>
      <c r="J5" s="113">
        <v>3</v>
      </c>
      <c r="K5" s="113">
        <v>0</v>
      </c>
      <c r="L5" s="113">
        <v>0</v>
      </c>
      <c r="M5" s="113">
        <v>4</v>
      </c>
      <c r="N5" s="107">
        <v>0</v>
      </c>
    </row>
    <row r="6" spans="1:14">
      <c r="A6" s="98">
        <v>4</v>
      </c>
      <c r="B6" s="99">
        <v>102935</v>
      </c>
      <c r="C6" s="100" t="s">
        <v>21</v>
      </c>
      <c r="D6" s="98" t="s">
        <v>22</v>
      </c>
      <c r="E6" s="98" t="s">
        <v>23</v>
      </c>
      <c r="F6" s="101">
        <v>13752.585</v>
      </c>
      <c r="G6" s="101">
        <f>VLOOKUP(B:B,[3]Sheet1!$A$1:$C$65536,3,0)</f>
        <v>2366</v>
      </c>
      <c r="H6" s="102">
        <f t="shared" si="0"/>
        <v>0.172040383680595</v>
      </c>
      <c r="I6" s="113">
        <v>15</v>
      </c>
      <c r="J6" s="113">
        <v>0</v>
      </c>
      <c r="K6" s="113">
        <f>VLOOKUP(B:B,[2]Sheet1!$A$1:$C$65536,3,0)</f>
        <v>4</v>
      </c>
      <c r="L6" s="113">
        <v>0</v>
      </c>
      <c r="M6" s="113">
        <v>5</v>
      </c>
      <c r="N6" s="107">
        <f>VLOOKUP(B:B,[4]Sheet1!$A$1:$C$65536,3,0)</f>
        <v>1</v>
      </c>
    </row>
    <row r="7" spans="1:14">
      <c r="A7" s="98">
        <v>5</v>
      </c>
      <c r="B7" s="99">
        <v>106485</v>
      </c>
      <c r="C7" s="100" t="s">
        <v>24</v>
      </c>
      <c r="D7" s="98" t="s">
        <v>20</v>
      </c>
      <c r="E7" s="98" t="s">
        <v>25</v>
      </c>
      <c r="F7" s="101">
        <v>6656.34375</v>
      </c>
      <c r="G7" s="101">
        <f>VLOOKUP(B:B,[3]Sheet1!$A$1:$C$65536,3,0)</f>
        <v>6991</v>
      </c>
      <c r="H7" s="103">
        <f t="shared" si="0"/>
        <v>1.05027628718844</v>
      </c>
      <c r="I7" s="113">
        <v>5</v>
      </c>
      <c r="J7" s="113">
        <v>0</v>
      </c>
      <c r="K7" s="113">
        <f>VLOOKUP(B:B,[2]Sheet1!$A$1:$C$65536,3,0)</f>
        <v>8</v>
      </c>
      <c r="L7" s="113">
        <f>VLOOKUP(B:B,[1]查询时间段分门店销售明细!$B$1:$W$65536,22,0)</f>
        <v>2</v>
      </c>
      <c r="M7" s="113">
        <v>5</v>
      </c>
      <c r="N7" s="107">
        <f>VLOOKUP(B:B,[4]Sheet1!$A$1:$C$65536,3,0)</f>
        <v>2</v>
      </c>
    </row>
    <row r="8" spans="1:14">
      <c r="A8" s="98">
        <v>6</v>
      </c>
      <c r="B8" s="104">
        <v>122686</v>
      </c>
      <c r="C8" s="105" t="s">
        <v>26</v>
      </c>
      <c r="D8" s="98" t="s">
        <v>16</v>
      </c>
      <c r="E8" s="98" t="s">
        <v>17</v>
      </c>
      <c r="F8" s="101">
        <v>2837.835</v>
      </c>
      <c r="G8" s="101">
        <f>VLOOKUP(B:B,[3]Sheet1!$A$1:$C$65536,3,0)</f>
        <v>783</v>
      </c>
      <c r="H8" s="102">
        <f t="shared" si="0"/>
        <v>0.275914561628847</v>
      </c>
      <c r="I8" s="113">
        <v>2</v>
      </c>
      <c r="J8" s="113">
        <v>3</v>
      </c>
      <c r="K8" s="113">
        <f>VLOOKUP(B:B,[2]Sheet1!$A$1:$C$65536,3,0)</f>
        <v>2</v>
      </c>
      <c r="L8" s="113">
        <v>0</v>
      </c>
      <c r="M8" s="113">
        <v>2</v>
      </c>
      <c r="N8" s="107">
        <v>0</v>
      </c>
    </row>
    <row r="9" spans="1:14">
      <c r="A9" s="98">
        <v>7</v>
      </c>
      <c r="B9" s="99">
        <v>311</v>
      </c>
      <c r="C9" s="100" t="s">
        <v>27</v>
      </c>
      <c r="D9" s="98" t="s">
        <v>28</v>
      </c>
      <c r="E9" s="98" t="s">
        <v>25</v>
      </c>
      <c r="F9" s="101">
        <v>8334.9</v>
      </c>
      <c r="G9" s="101">
        <f>VLOOKUP(B:B,[3]Sheet1!$A$1:$C$65536,3,0)</f>
        <v>14390.18</v>
      </c>
      <c r="H9" s="103">
        <f t="shared" si="0"/>
        <v>1.72649701856051</v>
      </c>
      <c r="I9" s="113">
        <v>15</v>
      </c>
      <c r="J9" s="113">
        <v>0</v>
      </c>
      <c r="K9" s="113">
        <f>VLOOKUP(B:B,[2]Sheet1!$A$1:$C$65536,3,0)</f>
        <v>50</v>
      </c>
      <c r="L9" s="113">
        <f>VLOOKUP(B:B,[1]查询时间段分门店销售明细!$B$1:$W$65536,22,0)</f>
        <v>3</v>
      </c>
      <c r="M9" s="113">
        <v>5</v>
      </c>
      <c r="N9" s="107">
        <f>VLOOKUP(B:B,[4]Sheet1!$A$1:$C$65536,3,0)</f>
        <v>2</v>
      </c>
    </row>
    <row r="10" spans="1:14">
      <c r="A10" s="98">
        <v>8</v>
      </c>
      <c r="B10" s="99">
        <v>52</v>
      </c>
      <c r="C10" s="100" t="s">
        <v>29</v>
      </c>
      <c r="D10" s="98" t="s">
        <v>30</v>
      </c>
      <c r="E10" s="98" t="s">
        <v>31</v>
      </c>
      <c r="F10" s="101">
        <v>4802.49</v>
      </c>
      <c r="G10" s="101">
        <f>VLOOKUP(B:B,[3]Sheet1!$A$1:$C$65536,3,0)</f>
        <v>605</v>
      </c>
      <c r="H10" s="102">
        <f t="shared" si="0"/>
        <v>0.125976316452507</v>
      </c>
      <c r="I10" s="113">
        <v>2</v>
      </c>
      <c r="J10" s="113">
        <v>5</v>
      </c>
      <c r="K10" s="113">
        <f>VLOOKUP(B:B,[2]Sheet1!$A$1:$C$65536,3,0)</f>
        <v>6</v>
      </c>
      <c r="L10" s="113">
        <v>0</v>
      </c>
      <c r="M10" s="113">
        <v>2</v>
      </c>
      <c r="N10" s="107">
        <f>VLOOKUP(B:B,[4]Sheet1!$A$1:$C$65536,3,0)</f>
        <v>1</v>
      </c>
    </row>
    <row r="11" spans="1:14">
      <c r="A11" s="98">
        <v>9</v>
      </c>
      <c r="B11" s="99">
        <v>117310</v>
      </c>
      <c r="C11" s="100" t="s">
        <v>32</v>
      </c>
      <c r="D11" s="98" t="s">
        <v>20</v>
      </c>
      <c r="E11" s="98" t="s">
        <v>31</v>
      </c>
      <c r="F11" s="101">
        <v>5680.08</v>
      </c>
      <c r="G11" s="101">
        <f>VLOOKUP(B:B,[3]Sheet1!$A$1:$C$65536,3,0)</f>
        <v>1231</v>
      </c>
      <c r="H11" s="102">
        <f t="shared" si="0"/>
        <v>0.21672229968592</v>
      </c>
      <c r="I11" s="113">
        <v>2</v>
      </c>
      <c r="J11" s="113">
        <v>5</v>
      </c>
      <c r="K11" s="113">
        <f>VLOOKUP(B:B,[2]Sheet1!$A$1:$C$65536,3,0)</f>
        <v>2</v>
      </c>
      <c r="L11" s="113">
        <v>0</v>
      </c>
      <c r="M11" s="113">
        <v>2</v>
      </c>
      <c r="N11" s="107">
        <f>VLOOKUP(B:B,[4]Sheet1!$A$1:$C$65536,3,0)</f>
        <v>1</v>
      </c>
    </row>
    <row r="12" spans="1:14">
      <c r="A12" s="98">
        <v>10</v>
      </c>
      <c r="B12" s="99">
        <v>118074</v>
      </c>
      <c r="C12" s="100" t="s">
        <v>33</v>
      </c>
      <c r="D12" s="98" t="s">
        <v>34</v>
      </c>
      <c r="E12" s="98" t="s">
        <v>25</v>
      </c>
      <c r="F12" s="101">
        <v>9159.129</v>
      </c>
      <c r="G12" s="101">
        <f>VLOOKUP(B:B,[3]Sheet1!$A$1:$C$65536,3,0)</f>
        <v>3143</v>
      </c>
      <c r="H12" s="102">
        <f t="shared" si="0"/>
        <v>0.343154900427759</v>
      </c>
      <c r="I12" s="113">
        <v>3</v>
      </c>
      <c r="J12" s="113">
        <v>2</v>
      </c>
      <c r="K12" s="113">
        <f>VLOOKUP(B:B,[2]Sheet1!$A$1:$C$65536,3,0)</f>
        <v>6</v>
      </c>
      <c r="L12" s="113">
        <v>0</v>
      </c>
      <c r="M12" s="113">
        <v>5</v>
      </c>
      <c r="N12" s="107">
        <f>VLOOKUP(B:B,[4]Sheet1!$A$1:$C$65536,3,0)</f>
        <v>2</v>
      </c>
    </row>
    <row r="13" spans="1:14">
      <c r="A13" s="98">
        <v>11</v>
      </c>
      <c r="B13" s="99">
        <v>113833</v>
      </c>
      <c r="C13" s="100" t="s">
        <v>35</v>
      </c>
      <c r="D13" s="98" t="s">
        <v>28</v>
      </c>
      <c r="E13" s="98" t="s">
        <v>31</v>
      </c>
      <c r="F13" s="101">
        <v>7130.97</v>
      </c>
      <c r="G13" s="101">
        <f>VLOOKUP(B:B,[3]Sheet1!$A$1:$C$65536,3,0)</f>
        <v>3420</v>
      </c>
      <c r="H13" s="102">
        <f t="shared" si="0"/>
        <v>0.479598147236631</v>
      </c>
      <c r="I13" s="113">
        <v>5</v>
      </c>
      <c r="J13" s="113">
        <v>0</v>
      </c>
      <c r="K13" s="113">
        <f>VLOOKUP(B:B,[2]Sheet1!$A$1:$C$65536,3,0)</f>
        <v>4</v>
      </c>
      <c r="L13" s="113">
        <v>0</v>
      </c>
      <c r="M13" s="113">
        <v>2</v>
      </c>
      <c r="N13" s="107">
        <v>0</v>
      </c>
    </row>
    <row r="14" spans="1:14">
      <c r="A14" s="98">
        <v>12</v>
      </c>
      <c r="B14" s="99">
        <v>103199</v>
      </c>
      <c r="C14" s="100" t="s">
        <v>36</v>
      </c>
      <c r="D14" s="98" t="s">
        <v>20</v>
      </c>
      <c r="E14" s="98" t="s">
        <v>23</v>
      </c>
      <c r="F14" s="101">
        <v>14058.198</v>
      </c>
      <c r="G14" s="101">
        <f>VLOOKUP(B:B,[3]Sheet1!$A$1:$C$65536,3,0)</f>
        <v>6362</v>
      </c>
      <c r="H14" s="102">
        <f t="shared" si="0"/>
        <v>0.452547332168746</v>
      </c>
      <c r="I14" s="113">
        <v>5</v>
      </c>
      <c r="J14" s="113">
        <v>0</v>
      </c>
      <c r="K14" s="113">
        <f>VLOOKUP(B:B,[2]Sheet1!$A$1:$C$65536,3,0)</f>
        <v>10</v>
      </c>
      <c r="L14" s="113">
        <f>VLOOKUP(B:B,[1]查询时间段分门店销售明细!$B$1:$W$65536,22,0)</f>
        <v>1</v>
      </c>
      <c r="M14" s="113">
        <v>4</v>
      </c>
      <c r="N14" s="107">
        <f>VLOOKUP(B:B,[4]Sheet1!$A$1:$C$65536,3,0)</f>
        <v>1</v>
      </c>
    </row>
    <row r="15" spans="1:14">
      <c r="A15" s="98">
        <v>13</v>
      </c>
      <c r="B15" s="99">
        <v>367</v>
      </c>
      <c r="C15" s="100" t="s">
        <v>37</v>
      </c>
      <c r="D15" s="98" t="s">
        <v>30</v>
      </c>
      <c r="E15" s="98" t="s">
        <v>31</v>
      </c>
      <c r="F15" s="101">
        <v>6723.486</v>
      </c>
      <c r="G15" s="101">
        <f>VLOOKUP(B:B,[3]Sheet1!$A$1:$C$65536,3,0)</f>
        <v>1961</v>
      </c>
      <c r="H15" s="102">
        <f t="shared" si="0"/>
        <v>0.291664175399488</v>
      </c>
      <c r="I15" s="113">
        <v>4</v>
      </c>
      <c r="J15" s="113">
        <v>1</v>
      </c>
      <c r="K15" s="113">
        <f>VLOOKUP(B:B,[2]Sheet1!$A$1:$C$65536,3,0)</f>
        <v>2</v>
      </c>
      <c r="L15" s="113">
        <v>0</v>
      </c>
      <c r="M15" s="113">
        <v>2</v>
      </c>
      <c r="N15" s="107">
        <f>VLOOKUP(B:B,[4]Sheet1!$A$1:$C$65536,3,0)</f>
        <v>1</v>
      </c>
    </row>
    <row r="16" spans="1:14">
      <c r="A16" s="98">
        <v>14</v>
      </c>
      <c r="B16" s="99">
        <v>122198</v>
      </c>
      <c r="C16" s="100" t="s">
        <v>38</v>
      </c>
      <c r="D16" s="98" t="s">
        <v>34</v>
      </c>
      <c r="E16" s="98" t="s">
        <v>31</v>
      </c>
      <c r="F16" s="101">
        <v>7416.2088</v>
      </c>
      <c r="G16" s="101">
        <f>VLOOKUP(B:B,[3]Sheet1!$A$1:$C$65536,3,0)</f>
        <v>4161</v>
      </c>
      <c r="H16" s="102">
        <f t="shared" si="0"/>
        <v>0.561068345324905</v>
      </c>
      <c r="I16" s="113">
        <v>2</v>
      </c>
      <c r="J16" s="113">
        <v>5</v>
      </c>
      <c r="K16" s="113">
        <f>VLOOKUP(B:B,[2]Sheet1!$A$1:$C$65536,3,0)</f>
        <v>4</v>
      </c>
      <c r="L16" s="113">
        <f>VLOOKUP(B:B,[1]查询时间段分门店销售明细!$B$1:$W$65536,22,0)</f>
        <v>1</v>
      </c>
      <c r="M16" s="113">
        <v>2</v>
      </c>
      <c r="N16" s="107">
        <f>VLOOKUP(B:B,[4]Sheet1!$A$1:$C$65536,3,0)</f>
        <v>1</v>
      </c>
    </row>
    <row r="17" spans="1:14">
      <c r="A17" s="98">
        <v>15</v>
      </c>
      <c r="B17" s="99">
        <v>104430</v>
      </c>
      <c r="C17" s="100" t="s">
        <v>39</v>
      </c>
      <c r="D17" s="98" t="s">
        <v>34</v>
      </c>
      <c r="E17" s="98" t="s">
        <v>31</v>
      </c>
      <c r="F17" s="101">
        <v>6958.098</v>
      </c>
      <c r="G17" s="101">
        <f>VLOOKUP(B:B,[3]Sheet1!$A$1:$C$65536,3,0)</f>
        <v>1187</v>
      </c>
      <c r="H17" s="102">
        <f t="shared" si="0"/>
        <v>0.170592595850188</v>
      </c>
      <c r="I17" s="113">
        <v>2</v>
      </c>
      <c r="J17" s="113">
        <v>5</v>
      </c>
      <c r="K17" s="113">
        <f>VLOOKUP(B:B,[2]Sheet1!$A$1:$C$65536,3,0)</f>
        <v>2</v>
      </c>
      <c r="L17" s="113">
        <v>0</v>
      </c>
      <c r="M17" s="113">
        <v>2</v>
      </c>
      <c r="N17" s="107">
        <f>VLOOKUP(B:B,[4]Sheet1!$A$1:$C$65536,3,0)</f>
        <v>1</v>
      </c>
    </row>
    <row r="18" spans="1:14">
      <c r="A18" s="98">
        <v>16</v>
      </c>
      <c r="B18" s="99">
        <v>106569</v>
      </c>
      <c r="C18" s="100" t="s">
        <v>40</v>
      </c>
      <c r="D18" s="98" t="s">
        <v>28</v>
      </c>
      <c r="E18" s="98" t="s">
        <v>25</v>
      </c>
      <c r="F18" s="101">
        <v>15212.736</v>
      </c>
      <c r="G18" s="101">
        <f>VLOOKUP(B:B,[3]Sheet1!$A$1:$C$65536,3,0)</f>
        <v>3975</v>
      </c>
      <c r="H18" s="102">
        <f t="shared" si="0"/>
        <v>0.261294220842326</v>
      </c>
      <c r="I18" s="113">
        <v>10</v>
      </c>
      <c r="J18" s="113">
        <v>0</v>
      </c>
      <c r="K18" s="113">
        <f>VLOOKUP(B:B,[2]Sheet1!$A$1:$C$65536,3,0)</f>
        <v>8</v>
      </c>
      <c r="L18" s="113">
        <v>0</v>
      </c>
      <c r="M18" s="113">
        <v>5</v>
      </c>
      <c r="N18" s="107">
        <f>VLOOKUP(B:B,[4]Sheet1!$A$1:$C$65536,3,0)</f>
        <v>3</v>
      </c>
    </row>
    <row r="19" spans="1:14">
      <c r="A19" s="98">
        <v>17</v>
      </c>
      <c r="B19" s="99">
        <v>716</v>
      </c>
      <c r="C19" s="100" t="s">
        <v>41</v>
      </c>
      <c r="D19" s="98" t="s">
        <v>16</v>
      </c>
      <c r="E19" s="98" t="s">
        <v>23</v>
      </c>
      <c r="F19" s="101">
        <v>8312.6736</v>
      </c>
      <c r="G19" s="101">
        <f>VLOOKUP(B:B,[3]Sheet1!$A$1:$C$65536,3,0)</f>
        <v>3518</v>
      </c>
      <c r="H19" s="102">
        <f t="shared" si="0"/>
        <v>0.423209206722612</v>
      </c>
      <c r="I19" s="113">
        <v>5</v>
      </c>
      <c r="J19" s="113">
        <v>0</v>
      </c>
      <c r="K19" s="113">
        <v>0</v>
      </c>
      <c r="L19" s="113">
        <v>0</v>
      </c>
      <c r="M19" s="113">
        <v>4</v>
      </c>
      <c r="N19" s="107">
        <f>VLOOKUP(B:B,[4]Sheet1!$A$1:$C$65536,3,0)</f>
        <v>2</v>
      </c>
    </row>
    <row r="20" spans="1:14">
      <c r="A20" s="98">
        <v>18</v>
      </c>
      <c r="B20" s="99">
        <v>733</v>
      </c>
      <c r="C20" s="100" t="s">
        <v>42</v>
      </c>
      <c r="D20" s="98" t="s">
        <v>34</v>
      </c>
      <c r="E20" s="98" t="s">
        <v>31</v>
      </c>
      <c r="F20" s="101">
        <v>5112.072</v>
      </c>
      <c r="G20" s="101">
        <f>VLOOKUP(B:B,[3]Sheet1!$A$1:$C$65536,3,0)</f>
        <v>1217</v>
      </c>
      <c r="H20" s="102">
        <f t="shared" si="0"/>
        <v>0.238063939631523</v>
      </c>
      <c r="I20" s="113">
        <v>3</v>
      </c>
      <c r="J20" s="113">
        <v>5</v>
      </c>
      <c r="K20" s="113">
        <f>VLOOKUP(B:B,[2]Sheet1!$A$1:$C$65536,3,0)</f>
        <v>2</v>
      </c>
      <c r="L20" s="113">
        <v>0</v>
      </c>
      <c r="M20" s="113">
        <v>2</v>
      </c>
      <c r="N20" s="107">
        <v>0</v>
      </c>
    </row>
    <row r="21" spans="1:14">
      <c r="A21" s="98">
        <v>19</v>
      </c>
      <c r="B21" s="99">
        <v>108656</v>
      </c>
      <c r="C21" s="100" t="s">
        <v>43</v>
      </c>
      <c r="D21" s="98" t="s">
        <v>44</v>
      </c>
      <c r="E21" s="98" t="s">
        <v>45</v>
      </c>
      <c r="F21" s="101">
        <v>15540.69888</v>
      </c>
      <c r="G21" s="101">
        <f>VLOOKUP(B:B,[3]Sheet1!$A$1:$C$65536,3,0)</f>
        <v>2656</v>
      </c>
      <c r="H21" s="102">
        <f t="shared" si="0"/>
        <v>0.17090608475904</v>
      </c>
      <c r="I21" s="113">
        <v>8</v>
      </c>
      <c r="J21" s="113">
        <v>0</v>
      </c>
      <c r="K21" s="113">
        <f>VLOOKUP(B:B,[2]Sheet1!$A$1:$C$65536,3,0)</f>
        <v>4</v>
      </c>
      <c r="L21" s="113">
        <v>0</v>
      </c>
      <c r="M21" s="113">
        <v>6</v>
      </c>
      <c r="N21" s="107">
        <f>VLOOKUP(B:B,[4]Sheet1!$A$1:$C$65536,3,0)</f>
        <v>3</v>
      </c>
    </row>
    <row r="22" spans="1:14">
      <c r="A22" s="98">
        <v>20</v>
      </c>
      <c r="B22" s="99">
        <v>114069</v>
      </c>
      <c r="C22" s="100" t="s">
        <v>46</v>
      </c>
      <c r="D22" s="98" t="s">
        <v>34</v>
      </c>
      <c r="E22" s="98" t="s">
        <v>17</v>
      </c>
      <c r="F22" s="101">
        <v>7945.938</v>
      </c>
      <c r="G22" s="101">
        <f>VLOOKUP(B:B,[3]Sheet1!$A$1:$C$65536,3,0)</f>
        <v>6590</v>
      </c>
      <c r="H22" s="102">
        <f t="shared" si="0"/>
        <v>0.829354570851169</v>
      </c>
      <c r="I22" s="113">
        <v>3</v>
      </c>
      <c r="J22" s="113">
        <v>3</v>
      </c>
      <c r="K22" s="113">
        <f>VLOOKUP(B:B,[2]Sheet1!$A$1:$C$65536,3,0)</f>
        <v>8</v>
      </c>
      <c r="L22" s="113">
        <f>VLOOKUP(B:B,[1]查询时间段分门店销售明细!$B$1:$W$65536,22,0)</f>
        <v>2</v>
      </c>
      <c r="M22" s="113">
        <v>4</v>
      </c>
      <c r="N22" s="107">
        <f>VLOOKUP(B:B,[4]Sheet1!$A$1:$C$65536,3,0)</f>
        <v>3</v>
      </c>
    </row>
    <row r="23" spans="1:14">
      <c r="A23" s="98">
        <v>21</v>
      </c>
      <c r="B23" s="99">
        <v>339</v>
      </c>
      <c r="C23" s="100" t="s">
        <v>47</v>
      </c>
      <c r="D23" s="98" t="s">
        <v>28</v>
      </c>
      <c r="E23" s="98" t="s">
        <v>31</v>
      </c>
      <c r="F23" s="101">
        <v>5602.905</v>
      </c>
      <c r="G23" s="101">
        <f>VLOOKUP(B:B,[3]Sheet1!$A$1:$C$65536,3,0)</f>
        <v>3209</v>
      </c>
      <c r="H23" s="102">
        <f t="shared" si="0"/>
        <v>0.572738606133782</v>
      </c>
      <c r="I23" s="113">
        <v>5</v>
      </c>
      <c r="J23" s="113">
        <v>0</v>
      </c>
      <c r="K23" s="113">
        <f>VLOOKUP(B:B,[2]Sheet1!$A$1:$C$65536,3,0)</f>
        <v>2</v>
      </c>
      <c r="L23" s="113">
        <v>0</v>
      </c>
      <c r="M23" s="113">
        <v>2</v>
      </c>
      <c r="N23" s="107">
        <v>0</v>
      </c>
    </row>
    <row r="24" spans="1:14">
      <c r="A24" s="98">
        <v>22</v>
      </c>
      <c r="B24" s="99">
        <v>106865</v>
      </c>
      <c r="C24" s="100" t="s">
        <v>48</v>
      </c>
      <c r="D24" s="98" t="s">
        <v>22</v>
      </c>
      <c r="E24" s="98" t="s">
        <v>23</v>
      </c>
      <c r="F24" s="101">
        <v>6791.4</v>
      </c>
      <c r="G24" s="101">
        <f>VLOOKUP(B:B,[3]Sheet1!$A$1:$C$65536,3,0)</f>
        <v>2109</v>
      </c>
      <c r="H24" s="102">
        <f t="shared" si="0"/>
        <v>0.310539800335719</v>
      </c>
      <c r="I24" s="113">
        <v>10</v>
      </c>
      <c r="J24" s="113">
        <v>0</v>
      </c>
      <c r="K24" s="113">
        <f>VLOOKUP(B:B,[2]Sheet1!$A$1:$C$65536,3,0)</f>
        <v>10</v>
      </c>
      <c r="L24" s="113">
        <v>0</v>
      </c>
      <c r="M24" s="113">
        <v>5</v>
      </c>
      <c r="N24" s="107">
        <f>VLOOKUP(B:B,[4]Sheet1!$A$1:$C$65536,3,0)</f>
        <v>1</v>
      </c>
    </row>
    <row r="25" spans="1:14">
      <c r="A25" s="98">
        <v>23</v>
      </c>
      <c r="B25" s="99">
        <v>704</v>
      </c>
      <c r="C25" s="100" t="s">
        <v>49</v>
      </c>
      <c r="D25" s="98" t="s">
        <v>30</v>
      </c>
      <c r="E25" s="98" t="s">
        <v>31</v>
      </c>
      <c r="F25" s="101">
        <v>6451.83</v>
      </c>
      <c r="G25" s="101">
        <f>VLOOKUP(B:B,[3]Sheet1!$A$1:$C$65536,3,0)</f>
        <v>4245</v>
      </c>
      <c r="H25" s="102">
        <f t="shared" si="0"/>
        <v>0.657952859886265</v>
      </c>
      <c r="I25" s="113">
        <v>5</v>
      </c>
      <c r="J25" s="113">
        <v>0</v>
      </c>
      <c r="K25" s="113">
        <f>VLOOKUP(B:B,[2]Sheet1!$A$1:$C$65536,3,0)</f>
        <v>10</v>
      </c>
      <c r="L25" s="113">
        <v>0</v>
      </c>
      <c r="M25" s="113">
        <v>2</v>
      </c>
      <c r="N25" s="107">
        <f>VLOOKUP(B:B,[4]Sheet1!$A$1:$C$65536,3,0)</f>
        <v>2</v>
      </c>
    </row>
    <row r="26" spans="1:14">
      <c r="A26" s="98">
        <v>24</v>
      </c>
      <c r="B26" s="99">
        <v>738</v>
      </c>
      <c r="C26" s="100" t="s">
        <v>50</v>
      </c>
      <c r="D26" s="98" t="s">
        <v>30</v>
      </c>
      <c r="E26" s="98" t="s">
        <v>31</v>
      </c>
      <c r="F26" s="101">
        <v>7945.938</v>
      </c>
      <c r="G26" s="101">
        <f>VLOOKUP(B:B,[3]Sheet1!$A$1:$C$65536,3,0)</f>
        <v>2599</v>
      </c>
      <c r="H26" s="102">
        <f t="shared" si="0"/>
        <v>0.327085361098967</v>
      </c>
      <c r="I26" s="113">
        <v>5</v>
      </c>
      <c r="J26" s="113">
        <v>0</v>
      </c>
      <c r="K26" s="113">
        <f>VLOOKUP(B:B,[2]Sheet1!$A$1:$C$65536,3,0)</f>
        <v>6</v>
      </c>
      <c r="L26" s="113">
        <v>0</v>
      </c>
      <c r="M26" s="113">
        <v>2</v>
      </c>
      <c r="N26" s="107">
        <f>VLOOKUP(B:B,[4]Sheet1!$A$1:$C$65536,3,0)</f>
        <v>1</v>
      </c>
    </row>
    <row r="27" spans="1:14">
      <c r="A27" s="98">
        <v>25</v>
      </c>
      <c r="B27" s="99">
        <v>116482</v>
      </c>
      <c r="C27" s="100" t="s">
        <v>51</v>
      </c>
      <c r="D27" s="98" t="s">
        <v>20</v>
      </c>
      <c r="E27" s="98" t="s">
        <v>31</v>
      </c>
      <c r="F27" s="101">
        <v>6745.095</v>
      </c>
      <c r="G27" s="101">
        <f>VLOOKUP(B:B,[3]Sheet1!$A$1:$C$65536,3,0)</f>
        <v>3234</v>
      </c>
      <c r="H27" s="102">
        <f t="shared" si="0"/>
        <v>0.47945951836112</v>
      </c>
      <c r="I27" s="113">
        <v>2</v>
      </c>
      <c r="J27" s="113">
        <v>5</v>
      </c>
      <c r="K27" s="113">
        <v>0</v>
      </c>
      <c r="L27" s="113">
        <v>0</v>
      </c>
      <c r="M27" s="113">
        <v>2</v>
      </c>
      <c r="N27" s="107">
        <f>VLOOKUP(B:B,[4]Sheet1!$A$1:$C$65536,3,0)</f>
        <v>2</v>
      </c>
    </row>
    <row r="28" spans="1:14">
      <c r="A28" s="98">
        <v>26</v>
      </c>
      <c r="B28" s="99">
        <v>106399</v>
      </c>
      <c r="C28" s="100" t="s">
        <v>52</v>
      </c>
      <c r="D28" s="98" t="s">
        <v>28</v>
      </c>
      <c r="E28" s="98" t="s">
        <v>45</v>
      </c>
      <c r="F28" s="101">
        <v>21300.3</v>
      </c>
      <c r="G28" s="101">
        <f>VLOOKUP(B:B,[3]Sheet1!$A$1:$C$65536,3,0)</f>
        <v>5316.64</v>
      </c>
      <c r="H28" s="102">
        <f t="shared" si="0"/>
        <v>0.249603996187847</v>
      </c>
      <c r="I28" s="113">
        <v>5</v>
      </c>
      <c r="J28" s="113">
        <v>0</v>
      </c>
      <c r="K28" s="113">
        <f>VLOOKUP(B:B,[2]Sheet1!$A$1:$C$65536,3,0)</f>
        <v>4</v>
      </c>
      <c r="L28" s="113">
        <v>0</v>
      </c>
      <c r="M28" s="113">
        <v>6</v>
      </c>
      <c r="N28" s="107">
        <v>0</v>
      </c>
    </row>
    <row r="29" spans="1:14">
      <c r="A29" s="98">
        <v>27</v>
      </c>
      <c r="B29" s="99">
        <v>391</v>
      </c>
      <c r="C29" s="100" t="s">
        <v>53</v>
      </c>
      <c r="D29" s="98" t="s">
        <v>20</v>
      </c>
      <c r="E29" s="98" t="s">
        <v>31</v>
      </c>
      <c r="F29" s="101">
        <v>11252.115</v>
      </c>
      <c r="G29" s="101">
        <f>VLOOKUP(B:B,[3]Sheet1!$A$1:$C$65536,3,0)</f>
        <v>2402</v>
      </c>
      <c r="H29" s="102">
        <f t="shared" si="0"/>
        <v>0.21347097856714</v>
      </c>
      <c r="I29" s="113">
        <v>2</v>
      </c>
      <c r="J29" s="113">
        <v>5</v>
      </c>
      <c r="K29" s="113">
        <f>VLOOKUP(B:B,[2]Sheet1!$A$1:$C$65536,3,0)</f>
        <v>2</v>
      </c>
      <c r="L29" s="113">
        <v>0</v>
      </c>
      <c r="M29" s="113">
        <v>2</v>
      </c>
      <c r="N29" s="107">
        <f>VLOOKUP(B:B,[4]Sheet1!$A$1:$C$65536,3,0)</f>
        <v>2</v>
      </c>
    </row>
    <row r="30" spans="1:14">
      <c r="A30" s="98">
        <v>28</v>
      </c>
      <c r="B30" s="99">
        <v>102479</v>
      </c>
      <c r="C30" s="100" t="s">
        <v>54</v>
      </c>
      <c r="D30" s="98" t="s">
        <v>20</v>
      </c>
      <c r="E30" s="98" t="s">
        <v>31</v>
      </c>
      <c r="F30" s="101">
        <v>5704.776</v>
      </c>
      <c r="G30" s="101">
        <f>VLOOKUP(B:B,[3]Sheet1!$A$1:$C$65536,3,0)</f>
        <v>1297</v>
      </c>
      <c r="H30" s="102">
        <f t="shared" si="0"/>
        <v>0.227353361464149</v>
      </c>
      <c r="I30" s="113">
        <v>3</v>
      </c>
      <c r="J30" s="113">
        <v>5</v>
      </c>
      <c r="K30" s="113">
        <f>VLOOKUP(B:B,[2]Sheet1!$A$1:$C$65536,3,0)</f>
        <v>2</v>
      </c>
      <c r="L30" s="113">
        <v>0</v>
      </c>
      <c r="M30" s="113">
        <v>2</v>
      </c>
      <c r="N30" s="107">
        <f>VLOOKUP(B:B,[4]Sheet1!$A$1:$C$65536,3,0)</f>
        <v>1</v>
      </c>
    </row>
    <row r="31" spans="1:14">
      <c r="A31" s="98">
        <v>29</v>
      </c>
      <c r="B31" s="99">
        <v>737</v>
      </c>
      <c r="C31" s="100" t="s">
        <v>55</v>
      </c>
      <c r="D31" s="98" t="s">
        <v>34</v>
      </c>
      <c r="E31" s="98" t="s">
        <v>45</v>
      </c>
      <c r="F31" s="101">
        <v>23769.9</v>
      </c>
      <c r="G31" s="101">
        <f>VLOOKUP(B:B,[3]Sheet1!$A$1:$C$65536,3,0)</f>
        <v>4075</v>
      </c>
      <c r="H31" s="102">
        <f t="shared" si="0"/>
        <v>0.171435302630638</v>
      </c>
      <c r="I31" s="113">
        <v>8</v>
      </c>
      <c r="J31" s="113">
        <v>0</v>
      </c>
      <c r="K31" s="113">
        <f>VLOOKUP(B:B,[2]Sheet1!$A$1:$C$65536,3,0)</f>
        <v>2</v>
      </c>
      <c r="L31" s="113">
        <f>VLOOKUP(B:B,[1]查询时间段分门店销售明细!$B$1:$W$65536,22,0)</f>
        <v>2</v>
      </c>
      <c r="M31" s="113">
        <v>6</v>
      </c>
      <c r="N31" s="107">
        <f>VLOOKUP(B:B,[4]Sheet1!$A$1:$C$65536,3,0)</f>
        <v>2</v>
      </c>
    </row>
    <row r="32" spans="1:14">
      <c r="A32" s="98">
        <v>30</v>
      </c>
      <c r="B32" s="99">
        <v>102567</v>
      </c>
      <c r="C32" s="100" t="s">
        <v>56</v>
      </c>
      <c r="D32" s="98" t="s">
        <v>44</v>
      </c>
      <c r="E32" s="98" t="s">
        <v>31</v>
      </c>
      <c r="F32" s="101">
        <v>6958.098</v>
      </c>
      <c r="G32" s="101">
        <f>VLOOKUP(B:B,[3]Sheet1!$A$1:$C$65536,3,0)</f>
        <v>4897</v>
      </c>
      <c r="H32" s="102">
        <f t="shared" si="0"/>
        <v>0.703784281279166</v>
      </c>
      <c r="I32" s="113">
        <v>2</v>
      </c>
      <c r="J32" s="113">
        <v>5</v>
      </c>
      <c r="K32" s="113">
        <f>VLOOKUP(B:B,[2]Sheet1!$A$1:$C$65536,3,0)</f>
        <v>14</v>
      </c>
      <c r="L32" s="113">
        <v>0</v>
      </c>
      <c r="M32" s="113">
        <v>2</v>
      </c>
      <c r="N32" s="107">
        <f>VLOOKUP(B:B,[4]Sheet1!$A$1:$C$65536,3,0)</f>
        <v>1</v>
      </c>
    </row>
    <row r="33" spans="1:14">
      <c r="A33" s="98">
        <v>31</v>
      </c>
      <c r="B33" s="99">
        <v>726</v>
      </c>
      <c r="C33" s="100" t="s">
        <v>57</v>
      </c>
      <c r="D33" s="98" t="s">
        <v>28</v>
      </c>
      <c r="E33" s="98" t="s">
        <v>25</v>
      </c>
      <c r="F33" s="101">
        <v>20670.552</v>
      </c>
      <c r="G33" s="101">
        <f>VLOOKUP(B:B,[3]Sheet1!$A$1:$C$65536,3,0)</f>
        <v>5114</v>
      </c>
      <c r="H33" s="102">
        <f t="shared" si="0"/>
        <v>0.247405100744286</v>
      </c>
      <c r="I33" s="113">
        <v>8</v>
      </c>
      <c r="J33" s="113">
        <v>0</v>
      </c>
      <c r="K33" s="113">
        <f>VLOOKUP(B:B,[2]Sheet1!$A$1:$C$65536,3,0)</f>
        <v>8</v>
      </c>
      <c r="L33" s="113">
        <f>VLOOKUP(B:B,[1]查询时间段分门店销售明细!$B$1:$W$65536,22,0)</f>
        <v>3</v>
      </c>
      <c r="M33" s="113">
        <v>4</v>
      </c>
      <c r="N33" s="107">
        <f>VLOOKUP(B:B,[4]Sheet1!$A$1:$C$65536,3,0)</f>
        <v>1</v>
      </c>
    </row>
    <row r="34" spans="1:14">
      <c r="A34" s="98">
        <v>32</v>
      </c>
      <c r="B34" s="99">
        <v>105267</v>
      </c>
      <c r="C34" s="100" t="s">
        <v>58</v>
      </c>
      <c r="D34" s="98" t="s">
        <v>28</v>
      </c>
      <c r="E34" s="98" t="s">
        <v>25</v>
      </c>
      <c r="F34" s="101">
        <v>31376.268</v>
      </c>
      <c r="G34" s="101">
        <f>VLOOKUP(B:B,[3]Sheet1!$A$1:$C$65536,3,0)</f>
        <v>5142</v>
      </c>
      <c r="H34" s="102">
        <f t="shared" si="0"/>
        <v>0.163881823038992</v>
      </c>
      <c r="I34" s="113">
        <v>10</v>
      </c>
      <c r="J34" s="113">
        <v>0</v>
      </c>
      <c r="K34" s="113">
        <f>VLOOKUP(B:B,[2]Sheet1!$A$1:$C$65536,3,0)</f>
        <v>12</v>
      </c>
      <c r="L34" s="113">
        <v>0</v>
      </c>
      <c r="M34" s="113">
        <v>5</v>
      </c>
      <c r="N34" s="107">
        <f>VLOOKUP(B:B,[4]Sheet1!$A$1:$C$65536,3,0)</f>
        <v>1</v>
      </c>
    </row>
    <row r="35" spans="1:14">
      <c r="A35" s="98">
        <v>33</v>
      </c>
      <c r="B35" s="99">
        <v>343</v>
      </c>
      <c r="C35" s="100" t="s">
        <v>59</v>
      </c>
      <c r="D35" s="98" t="s">
        <v>28</v>
      </c>
      <c r="E35" s="98" t="s">
        <v>60</v>
      </c>
      <c r="F35" s="101">
        <v>33191.424</v>
      </c>
      <c r="G35" s="101">
        <f>VLOOKUP(B:B,[3]Sheet1!$A$1:$C$65536,3,0)</f>
        <v>17917.8</v>
      </c>
      <c r="H35" s="102">
        <f t="shared" si="0"/>
        <v>0.539832216900366</v>
      </c>
      <c r="I35" s="113">
        <v>10</v>
      </c>
      <c r="J35" s="113">
        <v>0</v>
      </c>
      <c r="K35" s="113">
        <v>0</v>
      </c>
      <c r="L35" s="113">
        <f>VLOOKUP(B:B,[1]查询时间段分门店销售明细!$B$1:$W$65536,22,0)</f>
        <v>1</v>
      </c>
      <c r="M35" s="113">
        <v>8</v>
      </c>
      <c r="N35" s="107">
        <f>VLOOKUP(B:B,[4]Sheet1!$A$1:$C$65536,3,0)</f>
        <v>1</v>
      </c>
    </row>
    <row r="36" spans="1:14">
      <c r="A36" s="98">
        <v>34</v>
      </c>
      <c r="B36" s="99">
        <v>355</v>
      </c>
      <c r="C36" s="100" t="s">
        <v>61</v>
      </c>
      <c r="D36" s="98" t="s">
        <v>34</v>
      </c>
      <c r="E36" s="98" t="s">
        <v>25</v>
      </c>
      <c r="F36" s="101">
        <v>14002.632</v>
      </c>
      <c r="G36" s="101">
        <f>VLOOKUP(B:B,[3]Sheet1!$A$1:$C$65536,3,0)</f>
        <v>2731</v>
      </c>
      <c r="H36" s="102">
        <f t="shared" ref="H36:H67" si="1">G36/F36</f>
        <v>0.195034762036166</v>
      </c>
      <c r="I36" s="113">
        <v>2</v>
      </c>
      <c r="J36" s="113">
        <v>2</v>
      </c>
      <c r="K36" s="113">
        <f>VLOOKUP(B:B,[2]Sheet1!$A$1:$C$65536,3,0)</f>
        <v>10</v>
      </c>
      <c r="L36" s="113">
        <v>0</v>
      </c>
      <c r="M36" s="113">
        <v>4</v>
      </c>
      <c r="N36" s="107">
        <v>0</v>
      </c>
    </row>
    <row r="37" spans="1:14">
      <c r="A37" s="98">
        <v>35</v>
      </c>
      <c r="B37" s="99">
        <v>515</v>
      </c>
      <c r="C37" s="100" t="s">
        <v>62</v>
      </c>
      <c r="D37" s="98" t="s">
        <v>34</v>
      </c>
      <c r="E37" s="98" t="s">
        <v>25</v>
      </c>
      <c r="F37" s="101">
        <v>19355.49</v>
      </c>
      <c r="G37" s="101">
        <f>VLOOKUP(B:B,[3]Sheet1!$A$1:$C$65536,3,0)</f>
        <v>1325.61</v>
      </c>
      <c r="H37" s="102">
        <f t="shared" si="1"/>
        <v>0.0684875453940975</v>
      </c>
      <c r="I37" s="113">
        <v>8</v>
      </c>
      <c r="J37" s="113">
        <v>0</v>
      </c>
      <c r="K37" s="113">
        <f>VLOOKUP(B:B,[2]Sheet1!$A$1:$C$65536,3,0)</f>
        <v>2</v>
      </c>
      <c r="L37" s="113">
        <v>0</v>
      </c>
      <c r="M37" s="113">
        <v>4</v>
      </c>
      <c r="N37" s="107">
        <v>0</v>
      </c>
    </row>
    <row r="38" spans="1:14">
      <c r="A38" s="98">
        <v>36</v>
      </c>
      <c r="B38" s="99">
        <v>752</v>
      </c>
      <c r="C38" s="100" t="s">
        <v>63</v>
      </c>
      <c r="D38" s="98" t="s">
        <v>28</v>
      </c>
      <c r="E38" s="98" t="s">
        <v>31</v>
      </c>
      <c r="F38" s="101">
        <v>8449.119</v>
      </c>
      <c r="G38" s="101">
        <f>VLOOKUP(B:B,[3]Sheet1!$A$1:$C$65536,3,0)</f>
        <v>1842</v>
      </c>
      <c r="H38" s="102">
        <f t="shared" si="1"/>
        <v>0.218010895573846</v>
      </c>
      <c r="I38" s="113">
        <v>5</v>
      </c>
      <c r="J38" s="113">
        <v>0</v>
      </c>
      <c r="K38" s="113">
        <v>0</v>
      </c>
      <c r="L38" s="113">
        <v>0</v>
      </c>
      <c r="M38" s="113">
        <v>2</v>
      </c>
      <c r="N38" s="107">
        <v>0</v>
      </c>
    </row>
    <row r="39" spans="1:14">
      <c r="A39" s="98">
        <v>37</v>
      </c>
      <c r="B39" s="99">
        <v>717</v>
      </c>
      <c r="C39" s="100" t="s">
        <v>64</v>
      </c>
      <c r="D39" s="98" t="s">
        <v>16</v>
      </c>
      <c r="E39" s="98" t="s">
        <v>25</v>
      </c>
      <c r="F39" s="101">
        <v>9043.881</v>
      </c>
      <c r="G39" s="101">
        <f>VLOOKUP(B:B,[3]Sheet1!$A$1:$C$65536,3,0)</f>
        <v>1197</v>
      </c>
      <c r="H39" s="102">
        <f t="shared" si="1"/>
        <v>0.132354682685453</v>
      </c>
      <c r="I39" s="113">
        <v>5</v>
      </c>
      <c r="J39" s="113">
        <v>0</v>
      </c>
      <c r="K39" s="113">
        <f>VLOOKUP(B:B,[2]Sheet1!$A$1:$C$65536,3,0)</f>
        <v>2</v>
      </c>
      <c r="L39" s="113">
        <v>0</v>
      </c>
      <c r="M39" s="113">
        <v>4</v>
      </c>
      <c r="N39" s="107">
        <f>VLOOKUP(B:B,[4]Sheet1!$A$1:$C$65536,3,0)</f>
        <v>1</v>
      </c>
    </row>
    <row r="40" spans="1:14">
      <c r="A40" s="98">
        <v>38</v>
      </c>
      <c r="B40" s="99">
        <v>103639</v>
      </c>
      <c r="C40" s="100" t="s">
        <v>65</v>
      </c>
      <c r="D40" s="98" t="s">
        <v>34</v>
      </c>
      <c r="E40" s="98" t="s">
        <v>23</v>
      </c>
      <c r="F40" s="101">
        <v>10642.7412</v>
      </c>
      <c r="G40" s="101">
        <f>VLOOKUP(B:B,[3]Sheet1!$A$1:$C$65536,3,0)</f>
        <v>2622</v>
      </c>
      <c r="H40" s="102">
        <f t="shared" si="1"/>
        <v>0.246365099998861</v>
      </c>
      <c r="I40" s="113">
        <v>5</v>
      </c>
      <c r="J40" s="113">
        <v>0</v>
      </c>
      <c r="K40" s="113">
        <f>VLOOKUP(B:B,[2]Sheet1!$A$1:$C$65536,3,0)</f>
        <v>3</v>
      </c>
      <c r="L40" s="113">
        <f>VLOOKUP(B:B,[1]查询时间段分门店销售明细!$B$1:$W$65536,22,0)</f>
        <v>1</v>
      </c>
      <c r="M40" s="113">
        <v>4</v>
      </c>
      <c r="N40" s="107">
        <f>VLOOKUP(B:B,[4]Sheet1!$A$1:$C$65536,3,0)</f>
        <v>1</v>
      </c>
    </row>
    <row r="41" spans="1:14">
      <c r="A41" s="98">
        <v>39</v>
      </c>
      <c r="B41" s="99">
        <v>750</v>
      </c>
      <c r="C41" s="100" t="s">
        <v>66</v>
      </c>
      <c r="D41" s="98" t="s">
        <v>22</v>
      </c>
      <c r="E41" s="98" t="s">
        <v>67</v>
      </c>
      <c r="F41" s="101">
        <v>55791.736875</v>
      </c>
      <c r="G41" s="101">
        <f>VLOOKUP(B:B,[3]Sheet1!$A$1:$C$65536,3,0)</f>
        <v>3868</v>
      </c>
      <c r="H41" s="102">
        <f t="shared" si="1"/>
        <v>0.0693292630173202</v>
      </c>
      <c r="I41" s="113">
        <v>0</v>
      </c>
      <c r="J41" s="113">
        <v>5</v>
      </c>
      <c r="K41" s="113">
        <f>VLOOKUP(B:B,[2]Sheet1!$A$1:$C$65536,3,0)</f>
        <v>2</v>
      </c>
      <c r="L41" s="113">
        <v>0</v>
      </c>
      <c r="M41" s="113">
        <v>4</v>
      </c>
      <c r="N41" s="107">
        <f>VLOOKUP(B:B,[4]Sheet1!$A$1:$C$65536,3,0)</f>
        <v>4</v>
      </c>
    </row>
    <row r="42" spans="1:14">
      <c r="A42" s="98">
        <v>40</v>
      </c>
      <c r="B42" s="99">
        <v>111219</v>
      </c>
      <c r="C42" s="100" t="s">
        <v>68</v>
      </c>
      <c r="D42" s="98" t="s">
        <v>28</v>
      </c>
      <c r="E42" s="98" t="s">
        <v>25</v>
      </c>
      <c r="F42" s="101">
        <v>18703.5156</v>
      </c>
      <c r="G42" s="101">
        <f>VLOOKUP(B:B,[3]Sheet1!$A$1:$C$65536,3,0)</f>
        <v>12809</v>
      </c>
      <c r="H42" s="102">
        <f t="shared" si="1"/>
        <v>0.684844511263968</v>
      </c>
      <c r="I42" s="113">
        <v>8</v>
      </c>
      <c r="J42" s="113">
        <v>0</v>
      </c>
      <c r="K42" s="113">
        <f>VLOOKUP(B:B,[2]Sheet1!$A$1:$C$65536,3,0)</f>
        <v>6</v>
      </c>
      <c r="L42" s="113">
        <f>VLOOKUP(B:B,[1]查询时间段分门店销售明细!$B$1:$W$65536,22,0)</f>
        <v>1</v>
      </c>
      <c r="M42" s="113">
        <v>4</v>
      </c>
      <c r="N42" s="107">
        <f>VLOOKUP(B:B,[4]Sheet1!$A$1:$C$65536,3,0)</f>
        <v>1</v>
      </c>
    </row>
    <row r="43" spans="1:14">
      <c r="A43" s="98">
        <v>41</v>
      </c>
      <c r="B43" s="99">
        <v>747</v>
      </c>
      <c r="C43" s="100" t="s">
        <v>69</v>
      </c>
      <c r="D43" s="98" t="s">
        <v>20</v>
      </c>
      <c r="E43" s="98" t="s">
        <v>25</v>
      </c>
      <c r="F43" s="101">
        <v>12897.23904</v>
      </c>
      <c r="G43" s="101">
        <f>VLOOKUP(B:B,[3]Sheet1!$A$1:$C$65536,3,0)</f>
        <v>4747</v>
      </c>
      <c r="H43" s="102">
        <f t="shared" si="1"/>
        <v>0.368063271935758</v>
      </c>
      <c r="I43" s="113">
        <v>5</v>
      </c>
      <c r="J43" s="113">
        <v>0</v>
      </c>
      <c r="K43" s="113">
        <f>VLOOKUP(B:B,[2]Sheet1!$A$1:$C$65536,3,0)</f>
        <v>14</v>
      </c>
      <c r="L43" s="113">
        <v>0</v>
      </c>
      <c r="M43" s="113">
        <v>4</v>
      </c>
      <c r="N43" s="107">
        <v>0</v>
      </c>
    </row>
    <row r="44" spans="1:14">
      <c r="A44" s="98">
        <v>42</v>
      </c>
      <c r="B44" s="99">
        <v>107658</v>
      </c>
      <c r="C44" s="100" t="s">
        <v>70</v>
      </c>
      <c r="D44" s="98" t="s">
        <v>30</v>
      </c>
      <c r="E44" s="98" t="s">
        <v>45</v>
      </c>
      <c r="F44" s="101">
        <v>14778.0864</v>
      </c>
      <c r="G44" s="101">
        <f>VLOOKUP(B:B,[3]Sheet1!$A$1:$C$65536,3,0)</f>
        <v>2490</v>
      </c>
      <c r="H44" s="102">
        <f t="shared" si="1"/>
        <v>0.16849272176403</v>
      </c>
      <c r="I44" s="113">
        <v>8</v>
      </c>
      <c r="J44" s="113">
        <v>0</v>
      </c>
      <c r="K44" s="113">
        <f>VLOOKUP(B:B,[2]Sheet1!$A$1:$C$65536,3,0)</f>
        <v>6</v>
      </c>
      <c r="L44" s="113">
        <v>0</v>
      </c>
      <c r="M44" s="113">
        <v>4</v>
      </c>
      <c r="N44" s="107">
        <f>VLOOKUP(B:B,[4]Sheet1!$A$1:$C$65536,3,0)</f>
        <v>1</v>
      </c>
    </row>
    <row r="45" spans="1:14">
      <c r="A45" s="98">
        <v>43</v>
      </c>
      <c r="B45" s="99">
        <v>373</v>
      </c>
      <c r="C45" s="100" t="s">
        <v>71</v>
      </c>
      <c r="D45" s="98" t="s">
        <v>20</v>
      </c>
      <c r="E45" s="98" t="s">
        <v>60</v>
      </c>
      <c r="F45" s="101">
        <v>17532.18432</v>
      </c>
      <c r="G45" s="101">
        <f>VLOOKUP(B:B,[3]Sheet1!$A$1:$C$65536,3,0)</f>
        <v>5517.01</v>
      </c>
      <c r="H45" s="102">
        <f t="shared" si="1"/>
        <v>0.314678986902187</v>
      </c>
      <c r="I45" s="113">
        <v>5</v>
      </c>
      <c r="J45" s="113">
        <v>0</v>
      </c>
      <c r="K45" s="113">
        <f>VLOOKUP(B:B,[2]Sheet1!$A$1:$C$65536,3,0)</f>
        <v>6</v>
      </c>
      <c r="L45" s="113">
        <f>VLOOKUP(B:B,[1]查询时间段分门店销售明细!$B$1:$W$65536,22,0)</f>
        <v>3</v>
      </c>
      <c r="M45" s="113">
        <v>6</v>
      </c>
      <c r="N45" s="107">
        <f>VLOOKUP(B:B,[4]Sheet1!$A$1:$C$65536,3,0)</f>
        <v>1</v>
      </c>
    </row>
    <row r="46" spans="1:14">
      <c r="A46" s="98">
        <v>44</v>
      </c>
      <c r="B46" s="99">
        <v>591</v>
      </c>
      <c r="C46" s="100" t="s">
        <v>72</v>
      </c>
      <c r="D46" s="98" t="s">
        <v>16</v>
      </c>
      <c r="E46" s="98" t="s">
        <v>17</v>
      </c>
      <c r="F46" s="101">
        <v>2501.499</v>
      </c>
      <c r="G46" s="101">
        <f>VLOOKUP(B:B,[3]Sheet1!$A$1:$C$65536,3,0)</f>
        <v>297</v>
      </c>
      <c r="H46" s="102">
        <f t="shared" si="1"/>
        <v>0.118728810205401</v>
      </c>
      <c r="I46" s="113">
        <v>2</v>
      </c>
      <c r="J46" s="113">
        <v>3</v>
      </c>
      <c r="K46" s="113">
        <f>VLOOKUP(B:B,[2]Sheet1!$A$1:$C$65536,3,0)</f>
        <v>2</v>
      </c>
      <c r="L46" s="113">
        <v>0</v>
      </c>
      <c r="M46" s="113">
        <v>2</v>
      </c>
      <c r="N46" s="107">
        <v>0</v>
      </c>
    </row>
    <row r="47" spans="1:14">
      <c r="A47" s="98">
        <v>45</v>
      </c>
      <c r="B47" s="99">
        <v>114286</v>
      </c>
      <c r="C47" s="100" t="s">
        <v>73</v>
      </c>
      <c r="D47" s="98" t="s">
        <v>28</v>
      </c>
      <c r="E47" s="98" t="s">
        <v>23</v>
      </c>
      <c r="F47" s="101">
        <v>8081.766</v>
      </c>
      <c r="G47" s="101">
        <f>VLOOKUP(B:B,[3]Sheet1!$A$1:$C$65536,3,0)</f>
        <v>2199</v>
      </c>
      <c r="H47" s="102">
        <f t="shared" si="1"/>
        <v>0.272093995297562</v>
      </c>
      <c r="I47" s="113">
        <v>5</v>
      </c>
      <c r="J47" s="113">
        <v>0</v>
      </c>
      <c r="K47" s="113">
        <f>VLOOKUP(B:B,[2]Sheet1!$A$1:$C$65536,3,0)</f>
        <v>8</v>
      </c>
      <c r="L47" s="113">
        <v>0</v>
      </c>
      <c r="M47" s="113">
        <v>4</v>
      </c>
      <c r="N47" s="107">
        <v>0</v>
      </c>
    </row>
    <row r="48" spans="1:14">
      <c r="A48" s="98">
        <v>46</v>
      </c>
      <c r="B48" s="99">
        <v>341</v>
      </c>
      <c r="C48" s="100" t="s">
        <v>74</v>
      </c>
      <c r="D48" s="98" t="s">
        <v>16</v>
      </c>
      <c r="E48" s="98" t="s">
        <v>60</v>
      </c>
      <c r="F48" s="101">
        <v>24182.3232</v>
      </c>
      <c r="G48" s="101">
        <f>VLOOKUP(B:B,[3]Sheet1!$A$1:$C$65536,3,0)</f>
        <v>1462</v>
      </c>
      <c r="H48" s="102">
        <f t="shared" si="1"/>
        <v>0.0604573840118058</v>
      </c>
      <c r="I48" s="113">
        <v>8</v>
      </c>
      <c r="J48" s="113">
        <v>0</v>
      </c>
      <c r="K48" s="113">
        <v>0</v>
      </c>
      <c r="L48" s="113">
        <v>0</v>
      </c>
      <c r="M48" s="113">
        <v>6</v>
      </c>
      <c r="N48" s="107">
        <v>0</v>
      </c>
    </row>
    <row r="49" spans="1:14">
      <c r="A49" s="98">
        <v>47</v>
      </c>
      <c r="B49" s="99">
        <v>104429</v>
      </c>
      <c r="C49" s="100" t="s">
        <v>75</v>
      </c>
      <c r="D49" s="98" t="s">
        <v>28</v>
      </c>
      <c r="E49" s="98" t="s">
        <v>31</v>
      </c>
      <c r="F49" s="101">
        <v>4023.39</v>
      </c>
      <c r="G49" s="101">
        <f>VLOOKUP(B:B,[3]Sheet1!$A$1:$C$65536,3,0)</f>
        <v>258</v>
      </c>
      <c r="H49" s="102">
        <f t="shared" si="1"/>
        <v>0.064125028893545</v>
      </c>
      <c r="I49" s="113">
        <v>2</v>
      </c>
      <c r="J49" s="113">
        <v>5</v>
      </c>
      <c r="K49" s="113">
        <v>0</v>
      </c>
      <c r="L49" s="113">
        <v>0</v>
      </c>
      <c r="M49" s="113">
        <v>2</v>
      </c>
      <c r="N49" s="107">
        <v>0</v>
      </c>
    </row>
    <row r="50" spans="1:14">
      <c r="A50" s="98">
        <v>48</v>
      </c>
      <c r="B50" s="99">
        <v>101453</v>
      </c>
      <c r="C50" s="100" t="s">
        <v>76</v>
      </c>
      <c r="D50" s="98" t="s">
        <v>30</v>
      </c>
      <c r="E50" s="98" t="s">
        <v>23</v>
      </c>
      <c r="F50" s="101">
        <v>20466.81</v>
      </c>
      <c r="G50" s="101">
        <f>VLOOKUP(B:B,[3]Sheet1!$A$1:$C$65536,3,0)</f>
        <v>3893.49</v>
      </c>
      <c r="H50" s="102">
        <f t="shared" si="1"/>
        <v>0.190234335492439</v>
      </c>
      <c r="I50" s="113">
        <v>8</v>
      </c>
      <c r="J50" s="113">
        <v>0</v>
      </c>
      <c r="K50" s="113">
        <f>VLOOKUP(B:B,[2]Sheet1!$A$1:$C$65536,3,0)</f>
        <v>6</v>
      </c>
      <c r="L50" s="113">
        <v>0</v>
      </c>
      <c r="M50" s="113">
        <v>4</v>
      </c>
      <c r="N50" s="107">
        <f>VLOOKUP(B:B,[4]Sheet1!$A$1:$C$65536,3,0)</f>
        <v>1</v>
      </c>
    </row>
    <row r="51" spans="1:14">
      <c r="A51" s="98">
        <v>49</v>
      </c>
      <c r="B51" s="99">
        <v>123007</v>
      </c>
      <c r="C51" s="100" t="s">
        <v>77</v>
      </c>
      <c r="D51" s="98" t="s">
        <v>16</v>
      </c>
      <c r="E51" s="98" t="s">
        <v>17</v>
      </c>
      <c r="F51" s="101">
        <v>2693.922</v>
      </c>
      <c r="G51" s="101">
        <f>VLOOKUP(B:B,[3]Sheet1!$A$1:$C$65536,3,0)</f>
        <v>1032</v>
      </c>
      <c r="H51" s="102">
        <f t="shared" si="1"/>
        <v>0.383084588195204</v>
      </c>
      <c r="I51" s="113">
        <v>2</v>
      </c>
      <c r="J51" s="113">
        <v>3</v>
      </c>
      <c r="K51" s="113">
        <v>0</v>
      </c>
      <c r="L51" s="113">
        <v>0</v>
      </c>
      <c r="M51" s="113">
        <v>2</v>
      </c>
      <c r="N51" s="107">
        <f>VLOOKUP(B:B,[4]Sheet1!$A$1:$C$65536,3,0)</f>
        <v>1</v>
      </c>
    </row>
    <row r="52" spans="1:14">
      <c r="A52" s="98">
        <v>50</v>
      </c>
      <c r="B52" s="99">
        <v>118951</v>
      </c>
      <c r="C52" s="100" t="s">
        <v>78</v>
      </c>
      <c r="D52" s="98" t="s">
        <v>28</v>
      </c>
      <c r="E52" s="98" t="s">
        <v>31</v>
      </c>
      <c r="F52" s="101">
        <v>5029.2375</v>
      </c>
      <c r="G52" s="101">
        <f>VLOOKUP(B:B,[3]Sheet1!$A$1:$C$65536,3,0)</f>
        <v>2401.84</v>
      </c>
      <c r="H52" s="102">
        <f t="shared" si="1"/>
        <v>0.477575377977278</v>
      </c>
      <c r="I52" s="113">
        <v>2</v>
      </c>
      <c r="J52" s="113">
        <v>5</v>
      </c>
      <c r="K52" s="113">
        <v>0</v>
      </c>
      <c r="L52" s="113">
        <v>0</v>
      </c>
      <c r="M52" s="113">
        <v>2</v>
      </c>
      <c r="N52" s="107">
        <f>VLOOKUP(B:B,[4]Sheet1!$A$1:$C$65536,3,0)</f>
        <v>1</v>
      </c>
    </row>
    <row r="53" spans="1:14">
      <c r="A53" s="98">
        <v>51</v>
      </c>
      <c r="B53" s="99">
        <v>385</v>
      </c>
      <c r="C53" s="100" t="s">
        <v>79</v>
      </c>
      <c r="D53" s="98" t="s">
        <v>44</v>
      </c>
      <c r="E53" s="98" t="s">
        <v>60</v>
      </c>
      <c r="F53" s="101">
        <v>20151.936</v>
      </c>
      <c r="G53" s="101">
        <f>VLOOKUP(B:B,[3]Sheet1!$A$1:$C$65536,3,0)</f>
        <v>889</v>
      </c>
      <c r="H53" s="102">
        <f t="shared" si="1"/>
        <v>0.04411486816949</v>
      </c>
      <c r="I53" s="113">
        <v>10</v>
      </c>
      <c r="J53" s="113">
        <v>0</v>
      </c>
      <c r="K53" s="113">
        <f>VLOOKUP(B:B,[2]Sheet1!$A$1:$C$65536,3,0)</f>
        <v>2</v>
      </c>
      <c r="L53" s="113">
        <v>0</v>
      </c>
      <c r="M53" s="113">
        <v>6</v>
      </c>
      <c r="N53" s="107">
        <v>0</v>
      </c>
    </row>
    <row r="54" spans="1:14">
      <c r="A54" s="98">
        <v>52</v>
      </c>
      <c r="B54" s="99">
        <v>113298</v>
      </c>
      <c r="C54" s="100" t="s">
        <v>80</v>
      </c>
      <c r="D54" s="98" t="s">
        <v>28</v>
      </c>
      <c r="E54" s="98" t="s">
        <v>31</v>
      </c>
      <c r="F54" s="101">
        <v>6734.805</v>
      </c>
      <c r="G54" s="101">
        <f>VLOOKUP(B:B,[3]Sheet1!$A$1:$C$65536,3,0)</f>
        <v>426</v>
      </c>
      <c r="H54" s="102">
        <f t="shared" si="1"/>
        <v>0.0632535017717662</v>
      </c>
      <c r="I54" s="113">
        <v>2</v>
      </c>
      <c r="J54" s="113">
        <v>5</v>
      </c>
      <c r="K54" s="113">
        <f>VLOOKUP(B:B,[2]Sheet1!$A$1:$C$65536,3,0)</f>
        <v>4</v>
      </c>
      <c r="L54" s="113">
        <v>0</v>
      </c>
      <c r="M54" s="113">
        <v>2</v>
      </c>
      <c r="N54" s="107">
        <v>0</v>
      </c>
    </row>
    <row r="55" spans="1:14">
      <c r="A55" s="98">
        <v>53</v>
      </c>
      <c r="B55" s="99">
        <v>754</v>
      </c>
      <c r="C55" s="100" t="s">
        <v>81</v>
      </c>
      <c r="D55" s="98" t="s">
        <v>30</v>
      </c>
      <c r="E55" s="98" t="s">
        <v>31</v>
      </c>
      <c r="F55" s="101">
        <v>6140.043</v>
      </c>
      <c r="G55" s="101">
        <f>VLOOKUP(B:B,[3]Sheet1!$A$1:$C$65536,3,0)</f>
        <v>1910</v>
      </c>
      <c r="H55" s="102">
        <f t="shared" si="1"/>
        <v>0.311072740044329</v>
      </c>
      <c r="I55" s="113">
        <v>2</v>
      </c>
      <c r="J55" s="113">
        <v>5</v>
      </c>
      <c r="K55" s="113">
        <f>VLOOKUP(B:B,[2]Sheet1!$A$1:$C$65536,3,0)</f>
        <v>4</v>
      </c>
      <c r="L55" s="113">
        <v>0</v>
      </c>
      <c r="M55" s="113">
        <v>2</v>
      </c>
      <c r="N55" s="107">
        <v>0</v>
      </c>
    </row>
    <row r="56" spans="1:14">
      <c r="A56" s="98">
        <v>54</v>
      </c>
      <c r="B56" s="99">
        <v>122906</v>
      </c>
      <c r="C56" s="100" t="s">
        <v>82</v>
      </c>
      <c r="D56" s="98" t="s">
        <v>30</v>
      </c>
      <c r="E56" s="98" t="s">
        <v>17</v>
      </c>
      <c r="F56" s="101">
        <v>2501.499</v>
      </c>
      <c r="G56" s="101">
        <f>VLOOKUP(B:B,[3]Sheet1!$A$1:$C$65536,3,0)</f>
        <v>1662.89</v>
      </c>
      <c r="H56" s="102">
        <f t="shared" si="1"/>
        <v>0.664757411456091</v>
      </c>
      <c r="I56" s="113">
        <v>2</v>
      </c>
      <c r="J56" s="113">
        <v>3</v>
      </c>
      <c r="K56" s="113">
        <f>VLOOKUP(B:B,[2]Sheet1!$A$1:$C$65536,3,0)</f>
        <v>10</v>
      </c>
      <c r="L56" s="113">
        <v>0</v>
      </c>
      <c r="M56" s="113">
        <v>4</v>
      </c>
      <c r="N56" s="107">
        <f>VLOOKUP(B:B,[4]Sheet1!$A$1:$C$65536,3,0)</f>
        <v>1</v>
      </c>
    </row>
    <row r="57" spans="1:14">
      <c r="A57" s="98">
        <v>55</v>
      </c>
      <c r="B57" s="99">
        <v>399</v>
      </c>
      <c r="C57" s="100" t="s">
        <v>83</v>
      </c>
      <c r="D57" s="98" t="s">
        <v>20</v>
      </c>
      <c r="E57" s="98" t="s">
        <v>25</v>
      </c>
      <c r="F57" s="101">
        <v>12695.71968</v>
      </c>
      <c r="G57" s="101">
        <f>VLOOKUP(B:B,[3]Sheet1!$A$1:$C$65536,3,0)</f>
        <v>1318</v>
      </c>
      <c r="H57" s="102">
        <f t="shared" si="1"/>
        <v>0.103814516484346</v>
      </c>
      <c r="I57" s="113">
        <v>5</v>
      </c>
      <c r="J57" s="113">
        <v>0</v>
      </c>
      <c r="K57" s="113">
        <v>0</v>
      </c>
      <c r="L57" s="113">
        <v>0</v>
      </c>
      <c r="M57" s="113">
        <v>4</v>
      </c>
      <c r="N57" s="107">
        <f>VLOOKUP(B:B,[4]Sheet1!$A$1:$C$65536,3,0)</f>
        <v>1</v>
      </c>
    </row>
    <row r="58" spans="1:14">
      <c r="A58" s="98">
        <v>56</v>
      </c>
      <c r="B58" s="99">
        <v>744</v>
      </c>
      <c r="C58" s="100" t="s">
        <v>84</v>
      </c>
      <c r="D58" s="98" t="s">
        <v>20</v>
      </c>
      <c r="E58" s="98" t="s">
        <v>45</v>
      </c>
      <c r="F58" s="101">
        <v>22595.35824</v>
      </c>
      <c r="G58" s="101">
        <f>VLOOKUP(B:B,[3]Sheet1!$A$1:$C$65536,3,0)</f>
        <v>2115</v>
      </c>
      <c r="H58" s="102">
        <f t="shared" si="1"/>
        <v>0.0936032957537211</v>
      </c>
      <c r="I58" s="113">
        <v>8</v>
      </c>
      <c r="J58" s="113">
        <v>0</v>
      </c>
      <c r="K58" s="113">
        <f>VLOOKUP(B:B,[2]Sheet1!$A$1:$C$65536,3,0)</f>
        <v>4</v>
      </c>
      <c r="L58" s="113">
        <f>VLOOKUP(B:B,[1]查询时间段分门店销售明细!$B$1:$W$65536,22,0)</f>
        <v>1</v>
      </c>
      <c r="M58" s="113">
        <v>6</v>
      </c>
      <c r="N58" s="107">
        <v>0</v>
      </c>
    </row>
    <row r="59" spans="1:14">
      <c r="A59" s="98">
        <v>57</v>
      </c>
      <c r="B59" s="99">
        <v>351</v>
      </c>
      <c r="C59" s="100" t="s">
        <v>85</v>
      </c>
      <c r="D59" s="98" t="s">
        <v>30</v>
      </c>
      <c r="E59" s="98" t="s">
        <v>31</v>
      </c>
      <c r="F59" s="101">
        <v>5772.69</v>
      </c>
      <c r="G59" s="101">
        <f>VLOOKUP(B:B,[3]Sheet1!$A$1:$C$65536,3,0)</f>
        <v>2769</v>
      </c>
      <c r="H59" s="102">
        <f t="shared" si="1"/>
        <v>0.479672388435894</v>
      </c>
      <c r="I59" s="113">
        <v>5</v>
      </c>
      <c r="J59" s="113">
        <v>0</v>
      </c>
      <c r="K59" s="113">
        <f>VLOOKUP(B:B,[2]Sheet1!$A$1:$C$65536,3,0)</f>
        <v>2</v>
      </c>
      <c r="L59" s="113">
        <v>0</v>
      </c>
      <c r="M59" s="113">
        <v>2</v>
      </c>
      <c r="N59" s="107">
        <f>VLOOKUP(B:B,[4]Sheet1!$A$1:$C$65536,3,0)</f>
        <v>1</v>
      </c>
    </row>
    <row r="60" spans="1:14">
      <c r="A60" s="98">
        <v>58</v>
      </c>
      <c r="B60" s="99">
        <v>118151</v>
      </c>
      <c r="C60" s="100" t="s">
        <v>86</v>
      </c>
      <c r="D60" s="98" t="s">
        <v>28</v>
      </c>
      <c r="E60" s="98" t="s">
        <v>31</v>
      </c>
      <c r="F60" s="101">
        <v>6806.23475</v>
      </c>
      <c r="G60" s="101">
        <f>VLOOKUP(B:B,[3]Sheet1!$A$1:$C$65536,3,0)</f>
        <v>1604</v>
      </c>
      <c r="H60" s="102">
        <f t="shared" si="1"/>
        <v>0.23566627642398</v>
      </c>
      <c r="I60" s="113">
        <v>8</v>
      </c>
      <c r="J60" s="113">
        <v>0</v>
      </c>
      <c r="K60" s="113">
        <f>VLOOKUP(B:B,[2]Sheet1!$A$1:$C$65536,3,0)</f>
        <v>4</v>
      </c>
      <c r="L60" s="113">
        <f>VLOOKUP(B:B,[1]查询时间段分门店销售明细!$B$1:$W$65536,22,0)</f>
        <v>1</v>
      </c>
      <c r="M60" s="113">
        <v>2</v>
      </c>
      <c r="N60" s="107">
        <v>0</v>
      </c>
    </row>
    <row r="61" spans="1:14">
      <c r="A61" s="98">
        <v>59</v>
      </c>
      <c r="B61" s="99">
        <v>104428</v>
      </c>
      <c r="C61" s="100" t="s">
        <v>87</v>
      </c>
      <c r="D61" s="98" t="s">
        <v>30</v>
      </c>
      <c r="E61" s="98" t="s">
        <v>23</v>
      </c>
      <c r="F61" s="101">
        <v>9589.0795</v>
      </c>
      <c r="G61" s="101">
        <f>VLOOKUP(B:B,[3]Sheet1!$A$1:$C$65536,3,0)</f>
        <v>2099</v>
      </c>
      <c r="H61" s="102">
        <f t="shared" si="1"/>
        <v>0.21889483761189</v>
      </c>
      <c r="I61" s="113">
        <v>5</v>
      </c>
      <c r="J61" s="113">
        <v>0</v>
      </c>
      <c r="K61" s="113">
        <v>0</v>
      </c>
      <c r="L61" s="113">
        <f>VLOOKUP(B:B,[1]查询时间段分门店销售明细!$B$1:$W$65536,22,0)</f>
        <v>1</v>
      </c>
      <c r="M61" s="113">
        <v>4</v>
      </c>
      <c r="N61" s="107">
        <v>0</v>
      </c>
    </row>
    <row r="62" spans="1:14">
      <c r="A62" s="98">
        <v>60</v>
      </c>
      <c r="B62" s="99">
        <v>119262</v>
      </c>
      <c r="C62" s="100" t="s">
        <v>88</v>
      </c>
      <c r="D62" s="98" t="s">
        <v>20</v>
      </c>
      <c r="E62" s="98" t="s">
        <v>17</v>
      </c>
      <c r="F62" s="101">
        <v>2886.345</v>
      </c>
      <c r="G62" s="101">
        <f>VLOOKUP(B:B,[3]Sheet1!$A$1:$C$65536,3,0)</f>
        <v>564</v>
      </c>
      <c r="H62" s="102">
        <f t="shared" si="1"/>
        <v>0.195402836459259</v>
      </c>
      <c r="I62" s="113">
        <v>2</v>
      </c>
      <c r="J62" s="113">
        <v>3</v>
      </c>
      <c r="K62" s="113">
        <f>VLOOKUP(B:B,[2]Sheet1!$A$1:$C$65536,3,0)</f>
        <v>4</v>
      </c>
      <c r="L62" s="113">
        <v>0</v>
      </c>
      <c r="M62" s="113">
        <v>4</v>
      </c>
      <c r="N62" s="107">
        <v>0</v>
      </c>
    </row>
    <row r="63" spans="1:14">
      <c r="A63" s="98">
        <v>61</v>
      </c>
      <c r="B63" s="99">
        <v>707</v>
      </c>
      <c r="C63" s="100" t="s">
        <v>89</v>
      </c>
      <c r="D63" s="98" t="s">
        <v>34</v>
      </c>
      <c r="E63" s="98" t="s">
        <v>60</v>
      </c>
      <c r="F63" s="101">
        <v>24182.3232</v>
      </c>
      <c r="G63" s="101">
        <f>VLOOKUP(B:B,[3]Sheet1!$A$1:$C$65536,3,0)</f>
        <v>5743</v>
      </c>
      <c r="H63" s="102">
        <f t="shared" si="1"/>
        <v>0.237487521463612</v>
      </c>
      <c r="I63" s="113">
        <v>8</v>
      </c>
      <c r="J63" s="113">
        <v>0</v>
      </c>
      <c r="K63" s="113">
        <f>VLOOKUP(B:B,[2]Sheet1!$A$1:$C$65536,3,0)</f>
        <v>6</v>
      </c>
      <c r="L63" s="113">
        <v>0</v>
      </c>
      <c r="M63" s="113">
        <v>8</v>
      </c>
      <c r="N63" s="107">
        <f>VLOOKUP(B:B,[4]Sheet1!$A$1:$C$65536,3,0)</f>
        <v>1</v>
      </c>
    </row>
    <row r="64" spans="1:14">
      <c r="A64" s="98">
        <v>62</v>
      </c>
      <c r="B64" s="99">
        <v>103198</v>
      </c>
      <c r="C64" s="100" t="s">
        <v>90</v>
      </c>
      <c r="D64" s="98" t="s">
        <v>28</v>
      </c>
      <c r="E64" s="98" t="s">
        <v>25</v>
      </c>
      <c r="F64" s="101">
        <v>16163.532</v>
      </c>
      <c r="G64" s="101">
        <f>VLOOKUP(B:B,[3]Sheet1!$A$1:$C$65536,3,0)</f>
        <v>4296</v>
      </c>
      <c r="H64" s="102">
        <f t="shared" si="1"/>
        <v>0.265783493360238</v>
      </c>
      <c r="I64" s="113">
        <v>5</v>
      </c>
      <c r="J64" s="113">
        <v>0</v>
      </c>
      <c r="K64" s="113">
        <f>VLOOKUP(B:B,[2]Sheet1!$A$1:$C$65536,3,0)</f>
        <v>17</v>
      </c>
      <c r="L64" s="113">
        <v>0</v>
      </c>
      <c r="M64" s="113">
        <v>4</v>
      </c>
      <c r="N64" s="107">
        <f>VLOOKUP(B:B,[4]Sheet1!$A$1:$C$65536,3,0)</f>
        <v>1</v>
      </c>
    </row>
    <row r="65" spans="1:14">
      <c r="A65" s="98">
        <v>63</v>
      </c>
      <c r="B65" s="99">
        <v>710</v>
      </c>
      <c r="C65" s="100" t="s">
        <v>91</v>
      </c>
      <c r="D65" s="98" t="s">
        <v>30</v>
      </c>
      <c r="E65" s="98" t="s">
        <v>31</v>
      </c>
      <c r="F65" s="101">
        <v>4693.955</v>
      </c>
      <c r="G65" s="101">
        <f>VLOOKUP(B:B,[3]Sheet1!$A$1:$C$65536,3,0)</f>
        <v>276</v>
      </c>
      <c r="H65" s="102">
        <f t="shared" si="1"/>
        <v>0.058799029816008</v>
      </c>
      <c r="I65" s="113">
        <v>2</v>
      </c>
      <c r="J65" s="113">
        <v>5</v>
      </c>
      <c r="K65" s="113">
        <v>0</v>
      </c>
      <c r="L65" s="113">
        <v>0</v>
      </c>
      <c r="M65" s="113">
        <v>2</v>
      </c>
      <c r="N65" s="107">
        <v>0</v>
      </c>
    </row>
    <row r="66" spans="1:14">
      <c r="A66" s="98">
        <v>64</v>
      </c>
      <c r="B66" s="99">
        <v>587</v>
      </c>
      <c r="C66" s="100" t="s">
        <v>92</v>
      </c>
      <c r="D66" s="98" t="s">
        <v>30</v>
      </c>
      <c r="E66" s="98" t="s">
        <v>23</v>
      </c>
      <c r="F66" s="101">
        <v>7081.1664</v>
      </c>
      <c r="G66" s="101">
        <f>VLOOKUP(B:B,[3]Sheet1!$A$1:$C$65536,3,0)</f>
        <v>1655</v>
      </c>
      <c r="H66" s="102">
        <f t="shared" si="1"/>
        <v>0.233718558004794</v>
      </c>
      <c r="I66" s="113">
        <v>3</v>
      </c>
      <c r="J66" s="113">
        <v>2</v>
      </c>
      <c r="K66" s="113">
        <f>VLOOKUP(B:B,[2]Sheet1!$A$1:$C$65536,3,0)</f>
        <v>4</v>
      </c>
      <c r="L66" s="113">
        <v>0</v>
      </c>
      <c r="M66" s="113">
        <v>4</v>
      </c>
      <c r="N66" s="107">
        <f>VLOOKUP(B:B,[4]Sheet1!$A$1:$C$65536,3,0)</f>
        <v>1</v>
      </c>
    </row>
    <row r="67" spans="1:14">
      <c r="A67" s="98">
        <v>65</v>
      </c>
      <c r="B67" s="99">
        <v>387</v>
      </c>
      <c r="C67" s="100" t="s">
        <v>93</v>
      </c>
      <c r="D67" s="98" t="s">
        <v>34</v>
      </c>
      <c r="E67" s="98" t="s">
        <v>45</v>
      </c>
      <c r="F67" s="101">
        <v>15281.8848</v>
      </c>
      <c r="G67" s="101">
        <f>VLOOKUP(B:B,[3]Sheet1!$A$1:$C$65536,3,0)</f>
        <v>3284</v>
      </c>
      <c r="H67" s="102">
        <f t="shared" si="1"/>
        <v>0.214894958506689</v>
      </c>
      <c r="I67" s="113">
        <v>2</v>
      </c>
      <c r="J67" s="113">
        <v>3</v>
      </c>
      <c r="K67" s="113">
        <v>0</v>
      </c>
      <c r="L67" s="113">
        <v>0</v>
      </c>
      <c r="M67" s="113">
        <v>6</v>
      </c>
      <c r="N67" s="107">
        <v>0</v>
      </c>
    </row>
    <row r="68" spans="1:14">
      <c r="A68" s="98">
        <v>66</v>
      </c>
      <c r="B68" s="99">
        <v>329</v>
      </c>
      <c r="C68" s="100" t="s">
        <v>94</v>
      </c>
      <c r="D68" s="98" t="s">
        <v>30</v>
      </c>
      <c r="E68" s="98" t="s">
        <v>23</v>
      </c>
      <c r="F68" s="101">
        <v>15393.84</v>
      </c>
      <c r="G68" s="101">
        <f>VLOOKUP(B:B,[3]Sheet1!$A$1:$C$65536,3,0)</f>
        <v>5738</v>
      </c>
      <c r="H68" s="102">
        <f t="shared" ref="H68:H99" si="2">G68/F68</f>
        <v>0.372746501197882</v>
      </c>
      <c r="I68" s="113">
        <v>8</v>
      </c>
      <c r="J68" s="113">
        <v>0</v>
      </c>
      <c r="K68" s="113">
        <f>VLOOKUP(B:B,[2]Sheet1!$A$1:$C$65536,3,0)</f>
        <v>4</v>
      </c>
      <c r="L68" s="113">
        <v>0</v>
      </c>
      <c r="M68" s="113">
        <v>4</v>
      </c>
      <c r="N68" s="107">
        <v>0</v>
      </c>
    </row>
    <row r="69" spans="1:14">
      <c r="A69" s="98">
        <v>67</v>
      </c>
      <c r="B69" s="99">
        <v>106568</v>
      </c>
      <c r="C69" s="100" t="s">
        <v>95</v>
      </c>
      <c r="D69" s="98" t="s">
        <v>34</v>
      </c>
      <c r="E69" s="98" t="s">
        <v>17</v>
      </c>
      <c r="F69" s="101">
        <v>4978.945125</v>
      </c>
      <c r="G69" s="101">
        <f>VLOOKUP(B:B,[3]Sheet1!$A$1:$C$65536,3,0)</f>
        <v>605</v>
      </c>
      <c r="H69" s="102">
        <f t="shared" si="2"/>
        <v>0.12151168265788</v>
      </c>
      <c r="I69" s="113">
        <v>0</v>
      </c>
      <c r="J69" s="113">
        <v>3</v>
      </c>
      <c r="K69" s="113">
        <f>VLOOKUP(B:B,[2]Sheet1!$A$1:$C$65536,3,0)</f>
        <v>2</v>
      </c>
      <c r="L69" s="113">
        <v>0</v>
      </c>
      <c r="M69" s="113">
        <v>4</v>
      </c>
      <c r="N69" s="107">
        <f>VLOOKUP(B:B,[4]Sheet1!$A$1:$C$65536,3,0)</f>
        <v>1</v>
      </c>
    </row>
    <row r="70" spans="1:14">
      <c r="A70" s="98">
        <v>68</v>
      </c>
      <c r="B70" s="99">
        <v>585</v>
      </c>
      <c r="C70" s="100" t="s">
        <v>96</v>
      </c>
      <c r="D70" s="98" t="s">
        <v>20</v>
      </c>
      <c r="E70" s="98" t="s">
        <v>45</v>
      </c>
      <c r="F70" s="101">
        <v>19396.2384</v>
      </c>
      <c r="G70" s="101">
        <f>VLOOKUP(B:B,[3]Sheet1!$A$1:$C$65536,3,0)</f>
        <v>6587</v>
      </c>
      <c r="H70" s="102">
        <f t="shared" si="2"/>
        <v>0.339601930238185</v>
      </c>
      <c r="I70" s="113">
        <v>8</v>
      </c>
      <c r="J70" s="113">
        <v>0</v>
      </c>
      <c r="K70" s="113">
        <f>VLOOKUP(B:B,[2]Sheet1!$A$1:$C$65536,3,0)</f>
        <v>2</v>
      </c>
      <c r="L70" s="113">
        <v>0</v>
      </c>
      <c r="M70" s="113">
        <v>8</v>
      </c>
      <c r="N70" s="107">
        <f>VLOOKUP(B:B,[4]Sheet1!$A$1:$C$65536,3,0)</f>
        <v>2</v>
      </c>
    </row>
    <row r="71" s="87" customFormat="1" spans="1:14">
      <c r="A71" s="114">
        <v>69</v>
      </c>
      <c r="B71" s="115">
        <v>570</v>
      </c>
      <c r="C71" s="116" t="s">
        <v>97</v>
      </c>
      <c r="D71" s="114" t="s">
        <v>28</v>
      </c>
      <c r="E71" s="114" t="s">
        <v>31</v>
      </c>
      <c r="F71" s="117">
        <v>8306.2595</v>
      </c>
      <c r="G71" s="117">
        <v>0</v>
      </c>
      <c r="H71" s="118">
        <f t="shared" si="2"/>
        <v>0</v>
      </c>
      <c r="I71" s="119">
        <v>2</v>
      </c>
      <c r="J71" s="119">
        <v>5</v>
      </c>
      <c r="K71" s="113">
        <v>0</v>
      </c>
      <c r="L71" s="113">
        <v>0</v>
      </c>
      <c r="M71" s="119">
        <v>2</v>
      </c>
      <c r="N71" s="107">
        <v>0</v>
      </c>
    </row>
    <row r="72" spans="1:14">
      <c r="A72" s="98">
        <v>70</v>
      </c>
      <c r="B72" s="99">
        <v>102565</v>
      </c>
      <c r="C72" s="100" t="s">
        <v>98</v>
      </c>
      <c r="D72" s="98" t="s">
        <v>28</v>
      </c>
      <c r="E72" s="98" t="s">
        <v>25</v>
      </c>
      <c r="F72" s="101">
        <v>12007.1952</v>
      </c>
      <c r="G72" s="101">
        <f>VLOOKUP(B:B,[3]Sheet1!$A$1:$C$65536,3,0)</f>
        <v>2472</v>
      </c>
      <c r="H72" s="102">
        <f t="shared" si="2"/>
        <v>0.205876556416772</v>
      </c>
      <c r="I72" s="113">
        <v>3</v>
      </c>
      <c r="J72" s="113">
        <v>2</v>
      </c>
      <c r="K72" s="113">
        <v>0</v>
      </c>
      <c r="L72" s="113">
        <v>0</v>
      </c>
      <c r="M72" s="113">
        <v>4</v>
      </c>
      <c r="N72" s="107">
        <f>VLOOKUP(B:B,[4]Sheet1!$A$1:$C$65536,3,0)</f>
        <v>1</v>
      </c>
    </row>
    <row r="73" spans="1:14">
      <c r="A73" s="98">
        <v>71</v>
      </c>
      <c r="B73" s="99">
        <v>122176</v>
      </c>
      <c r="C73" s="100" t="s">
        <v>99</v>
      </c>
      <c r="D73" s="98" t="s">
        <v>30</v>
      </c>
      <c r="E73" s="98" t="s">
        <v>17</v>
      </c>
      <c r="F73" s="101">
        <v>2144.142</v>
      </c>
      <c r="G73" s="101">
        <f>VLOOKUP(B:B,[3]Sheet1!$A$1:$C$65536,3,0)</f>
        <v>188</v>
      </c>
      <c r="H73" s="102">
        <f t="shared" si="2"/>
        <v>0.0876807599496675</v>
      </c>
      <c r="I73" s="113">
        <v>0</v>
      </c>
      <c r="J73" s="113">
        <v>3</v>
      </c>
      <c r="K73" s="113">
        <v>0</v>
      </c>
      <c r="L73" s="113">
        <v>0</v>
      </c>
      <c r="M73" s="113">
        <v>4</v>
      </c>
      <c r="N73" s="107">
        <v>0</v>
      </c>
    </row>
    <row r="74" spans="1:14">
      <c r="A74" s="98">
        <v>72</v>
      </c>
      <c r="B74" s="99">
        <v>706</v>
      </c>
      <c r="C74" s="100" t="s">
        <v>100</v>
      </c>
      <c r="D74" s="98" t="s">
        <v>30</v>
      </c>
      <c r="E74" s="98" t="s">
        <v>31</v>
      </c>
      <c r="F74" s="101">
        <v>4023.39</v>
      </c>
      <c r="G74" s="101">
        <f>VLOOKUP(B:B,[3]Sheet1!$A$1:$C$65536,3,0)</f>
        <v>1325</v>
      </c>
      <c r="H74" s="102">
        <f t="shared" si="2"/>
        <v>0.329324276294369</v>
      </c>
      <c r="I74" s="113">
        <v>3</v>
      </c>
      <c r="J74" s="113">
        <v>5</v>
      </c>
      <c r="K74" s="113">
        <f>VLOOKUP(B:B,[2]Sheet1!$A$1:$C$65536,3,0)</f>
        <v>2</v>
      </c>
      <c r="L74" s="113">
        <v>0</v>
      </c>
      <c r="M74" s="113">
        <v>2</v>
      </c>
      <c r="N74" s="107">
        <v>0</v>
      </c>
    </row>
    <row r="75" spans="1:14">
      <c r="A75" s="98">
        <v>73</v>
      </c>
      <c r="B75" s="99">
        <v>371</v>
      </c>
      <c r="C75" s="100" t="s">
        <v>101</v>
      </c>
      <c r="D75" s="98" t="s">
        <v>44</v>
      </c>
      <c r="E75" s="98" t="s">
        <v>17</v>
      </c>
      <c r="F75" s="101">
        <v>4655.637</v>
      </c>
      <c r="G75" s="101">
        <f>VLOOKUP(B:B,[3]Sheet1!$A$1:$C$65536,3,0)</f>
        <v>544</v>
      </c>
      <c r="H75" s="102">
        <f t="shared" si="2"/>
        <v>0.116847597868992</v>
      </c>
      <c r="I75" s="113">
        <v>3</v>
      </c>
      <c r="J75" s="113">
        <v>3</v>
      </c>
      <c r="K75" s="113">
        <v>0</v>
      </c>
      <c r="L75" s="113">
        <v>0</v>
      </c>
      <c r="M75" s="113">
        <v>4</v>
      </c>
      <c r="N75" s="107">
        <v>0</v>
      </c>
    </row>
    <row r="76" spans="1:14">
      <c r="A76" s="98">
        <v>74</v>
      </c>
      <c r="B76" s="99">
        <v>581</v>
      </c>
      <c r="C76" s="100" t="s">
        <v>102</v>
      </c>
      <c r="D76" s="98" t="s">
        <v>20</v>
      </c>
      <c r="E76" s="98" t="s">
        <v>45</v>
      </c>
      <c r="F76" s="101">
        <v>18568.5696</v>
      </c>
      <c r="G76" s="101">
        <f>VLOOKUP(B:B,[3]Sheet1!$A$1:$C$65536,3,0)</f>
        <v>5353</v>
      </c>
      <c r="H76" s="102">
        <f t="shared" si="2"/>
        <v>0.288282841129561</v>
      </c>
      <c r="I76" s="113">
        <v>8</v>
      </c>
      <c r="J76" s="113">
        <v>0</v>
      </c>
      <c r="K76" s="113">
        <f>VLOOKUP(B:B,[2]Sheet1!$A$1:$C$65536,3,0)</f>
        <v>4</v>
      </c>
      <c r="L76" s="113">
        <f>VLOOKUP(B:B,[1]查询时间段分门店销售明细!$B$1:$W$65536,22,0)</f>
        <v>1</v>
      </c>
      <c r="M76" s="113">
        <v>6</v>
      </c>
      <c r="N76" s="107">
        <v>0</v>
      </c>
    </row>
    <row r="77" spans="1:14">
      <c r="A77" s="98">
        <v>75</v>
      </c>
      <c r="B77" s="99">
        <v>117184</v>
      </c>
      <c r="C77" s="100" t="s">
        <v>103</v>
      </c>
      <c r="D77" s="98" t="s">
        <v>20</v>
      </c>
      <c r="E77" s="98" t="s">
        <v>25</v>
      </c>
      <c r="F77" s="101">
        <v>7586.964</v>
      </c>
      <c r="G77" s="101">
        <f>VLOOKUP(B:B,[3]Sheet1!$A$1:$C$65536,3,0)</f>
        <v>99</v>
      </c>
      <c r="H77" s="102">
        <f t="shared" si="2"/>
        <v>0.0130486977399656</v>
      </c>
      <c r="I77" s="113">
        <v>2</v>
      </c>
      <c r="J77" s="113">
        <v>2</v>
      </c>
      <c r="K77" s="113">
        <f>VLOOKUP(B:B,[2]Sheet1!$A$1:$C$65536,3,0)</f>
        <v>2</v>
      </c>
      <c r="L77" s="113">
        <v>0</v>
      </c>
      <c r="M77" s="113">
        <v>4</v>
      </c>
      <c r="N77" s="107">
        <v>0</v>
      </c>
    </row>
    <row r="78" spans="1:14">
      <c r="A78" s="98">
        <v>76</v>
      </c>
      <c r="B78" s="99">
        <v>113025</v>
      </c>
      <c r="C78" s="100" t="s">
        <v>104</v>
      </c>
      <c r="D78" s="98" t="s">
        <v>28</v>
      </c>
      <c r="E78" s="98" t="s">
        <v>31</v>
      </c>
      <c r="F78" s="101">
        <v>6349.959</v>
      </c>
      <c r="G78" s="101">
        <f>VLOOKUP(B:B,[3]Sheet1!$A$1:$C$65536,3,0)</f>
        <v>720</v>
      </c>
      <c r="H78" s="102">
        <f t="shared" si="2"/>
        <v>0.113386558873845</v>
      </c>
      <c r="I78" s="113">
        <v>2</v>
      </c>
      <c r="J78" s="113">
        <v>5</v>
      </c>
      <c r="K78" s="113">
        <f>VLOOKUP(B:B,[2]Sheet1!$A$1:$C$65536,3,0)</f>
        <v>1</v>
      </c>
      <c r="L78" s="113">
        <v>0</v>
      </c>
      <c r="M78" s="113">
        <v>2</v>
      </c>
      <c r="N78" s="107">
        <v>0</v>
      </c>
    </row>
    <row r="79" spans="1:14">
      <c r="A79" s="98">
        <v>77</v>
      </c>
      <c r="B79" s="99">
        <v>598</v>
      </c>
      <c r="C79" s="100" t="s">
        <v>105</v>
      </c>
      <c r="D79" s="98" t="s">
        <v>20</v>
      </c>
      <c r="E79" s="98" t="s">
        <v>25</v>
      </c>
      <c r="F79" s="101">
        <v>7772.8896</v>
      </c>
      <c r="G79" s="101">
        <f>VLOOKUP(B:B,[3]Sheet1!$A$1:$C$65536,3,0)</f>
        <v>821</v>
      </c>
      <c r="H79" s="102">
        <f t="shared" si="2"/>
        <v>0.105623525130217</v>
      </c>
      <c r="I79" s="113">
        <v>5</v>
      </c>
      <c r="J79" s="113">
        <v>0</v>
      </c>
      <c r="K79" s="113">
        <f>VLOOKUP(B:B,[2]Sheet1!$A$1:$C$65536,3,0)</f>
        <v>2</v>
      </c>
      <c r="L79" s="113">
        <v>0</v>
      </c>
      <c r="M79" s="113">
        <v>4</v>
      </c>
      <c r="N79" s="107">
        <f>VLOOKUP(B:B,[4]Sheet1!$A$1:$C$65536,3,0)</f>
        <v>1</v>
      </c>
    </row>
    <row r="80" spans="1:14">
      <c r="A80" s="98">
        <v>78</v>
      </c>
      <c r="B80" s="99">
        <v>379</v>
      </c>
      <c r="C80" s="100" t="s">
        <v>106</v>
      </c>
      <c r="D80" s="98" t="s">
        <v>28</v>
      </c>
      <c r="E80" s="98" t="s">
        <v>45</v>
      </c>
      <c r="F80" s="101">
        <v>13818.4704</v>
      </c>
      <c r="G80" s="101">
        <f>VLOOKUP(B:B,[3]Sheet1!$A$1:$C$65536,3,0)</f>
        <v>2149.01</v>
      </c>
      <c r="H80" s="102">
        <f t="shared" si="2"/>
        <v>0.155517212672106</v>
      </c>
      <c r="I80" s="113">
        <v>3</v>
      </c>
      <c r="J80" s="113">
        <v>2</v>
      </c>
      <c r="K80" s="113">
        <f>VLOOKUP(B:B,[2]Sheet1!$A$1:$C$65536,3,0)</f>
        <v>8</v>
      </c>
      <c r="L80" s="113">
        <v>0</v>
      </c>
      <c r="M80" s="113">
        <v>6</v>
      </c>
      <c r="N80" s="107">
        <f>VLOOKUP(B:B,[4]Sheet1!$A$1:$C$65536,3,0)</f>
        <v>2</v>
      </c>
    </row>
    <row r="81" spans="1:14">
      <c r="A81" s="98">
        <v>79</v>
      </c>
      <c r="B81" s="99">
        <v>572</v>
      </c>
      <c r="C81" s="100" t="s">
        <v>107</v>
      </c>
      <c r="D81" s="98" t="s">
        <v>20</v>
      </c>
      <c r="E81" s="98" t="s">
        <v>23</v>
      </c>
      <c r="F81" s="101">
        <v>12095.16</v>
      </c>
      <c r="G81" s="101">
        <f>VLOOKUP(B:B,[3]Sheet1!$A$1:$C$65536,3,0)</f>
        <v>2738</v>
      </c>
      <c r="H81" s="102">
        <f t="shared" si="2"/>
        <v>0.226371540351678</v>
      </c>
      <c r="I81" s="113">
        <v>8</v>
      </c>
      <c r="J81" s="113">
        <v>0</v>
      </c>
      <c r="K81" s="113">
        <f>VLOOKUP(B:B,[2]Sheet1!$A$1:$C$65536,3,0)</f>
        <v>4</v>
      </c>
      <c r="L81" s="113">
        <v>0</v>
      </c>
      <c r="M81" s="113">
        <v>4</v>
      </c>
      <c r="N81" s="107">
        <v>0</v>
      </c>
    </row>
    <row r="82" spans="1:14">
      <c r="A82" s="98">
        <v>80</v>
      </c>
      <c r="B82" s="99">
        <v>721</v>
      </c>
      <c r="C82" s="100" t="s">
        <v>108</v>
      </c>
      <c r="D82" s="98" t="s">
        <v>16</v>
      </c>
      <c r="E82" s="98" t="s">
        <v>25</v>
      </c>
      <c r="F82" s="101">
        <v>6729.3072</v>
      </c>
      <c r="G82" s="101">
        <f>VLOOKUP(B:B,[3]Sheet1!$A$1:$C$65536,3,0)</f>
        <v>2723</v>
      </c>
      <c r="H82" s="102">
        <f t="shared" si="2"/>
        <v>0.404647895997377</v>
      </c>
      <c r="I82" s="113">
        <v>2</v>
      </c>
      <c r="J82" s="113">
        <v>2</v>
      </c>
      <c r="K82" s="113">
        <f>VLOOKUP(B:B,[2]Sheet1!$A$1:$C$65536,3,0)</f>
        <v>6</v>
      </c>
      <c r="L82" s="113">
        <v>0</v>
      </c>
      <c r="M82" s="113">
        <v>4</v>
      </c>
      <c r="N82" s="107">
        <v>0</v>
      </c>
    </row>
    <row r="83" s="87" customFormat="1" spans="1:14">
      <c r="A83" s="114">
        <v>81</v>
      </c>
      <c r="B83" s="115">
        <v>120844</v>
      </c>
      <c r="C83" s="116" t="s">
        <v>109</v>
      </c>
      <c r="D83" s="114" t="s">
        <v>30</v>
      </c>
      <c r="E83" s="114" t="s">
        <v>23</v>
      </c>
      <c r="F83" s="117">
        <v>6345.4608</v>
      </c>
      <c r="G83" s="117">
        <v>0</v>
      </c>
      <c r="H83" s="118">
        <f t="shared" si="2"/>
        <v>0</v>
      </c>
      <c r="I83" s="119">
        <v>5</v>
      </c>
      <c r="J83" s="119">
        <v>0</v>
      </c>
      <c r="K83" s="113">
        <v>0</v>
      </c>
      <c r="L83" s="113">
        <v>0</v>
      </c>
      <c r="M83" s="119">
        <v>4</v>
      </c>
      <c r="N83" s="107">
        <v>0</v>
      </c>
    </row>
    <row r="84" spans="1:14">
      <c r="A84" s="98">
        <v>82</v>
      </c>
      <c r="B84" s="99">
        <v>511</v>
      </c>
      <c r="C84" s="100" t="s">
        <v>110</v>
      </c>
      <c r="D84" s="98" t="s">
        <v>34</v>
      </c>
      <c r="E84" s="98" t="s">
        <v>45</v>
      </c>
      <c r="F84" s="101">
        <v>13370.6496</v>
      </c>
      <c r="G84" s="101">
        <f>VLOOKUP(B:B,[3]Sheet1!$A$1:$C$65536,3,0)</f>
        <v>2677</v>
      </c>
      <c r="H84" s="102">
        <f t="shared" si="2"/>
        <v>0.200214655240086</v>
      </c>
      <c r="I84" s="113">
        <v>5</v>
      </c>
      <c r="J84" s="113">
        <v>0</v>
      </c>
      <c r="K84" s="113">
        <v>0</v>
      </c>
      <c r="L84" s="113">
        <f>VLOOKUP(B:B,[1]查询时间段分门店销售明细!$B$1:$W$65536,22,0)</f>
        <v>1</v>
      </c>
      <c r="M84" s="113">
        <v>6</v>
      </c>
      <c r="N84" s="107">
        <v>0</v>
      </c>
    </row>
    <row r="85" spans="1:14">
      <c r="A85" s="98">
        <v>83</v>
      </c>
      <c r="B85" s="99">
        <v>573</v>
      </c>
      <c r="C85" s="100" t="s">
        <v>111</v>
      </c>
      <c r="D85" s="98" t="s">
        <v>34</v>
      </c>
      <c r="E85" s="98" t="s">
        <v>31</v>
      </c>
      <c r="F85" s="101">
        <v>6789.783</v>
      </c>
      <c r="G85" s="101">
        <f>VLOOKUP(B:B,[3]Sheet1!$A$1:$C$65536,3,0)</f>
        <v>1384</v>
      </c>
      <c r="H85" s="102">
        <f t="shared" si="2"/>
        <v>0.203835674866192</v>
      </c>
      <c r="I85" s="113">
        <v>2</v>
      </c>
      <c r="J85" s="113">
        <v>5</v>
      </c>
      <c r="K85" s="113">
        <v>0</v>
      </c>
      <c r="L85" s="113">
        <v>0</v>
      </c>
      <c r="M85" s="113">
        <v>2</v>
      </c>
      <c r="N85" s="107">
        <v>0</v>
      </c>
    </row>
    <row r="86" spans="1:14">
      <c r="A86" s="98">
        <v>84</v>
      </c>
      <c r="B86" s="99">
        <v>119263</v>
      </c>
      <c r="C86" s="100" t="s">
        <v>112</v>
      </c>
      <c r="D86" s="98" t="s">
        <v>28</v>
      </c>
      <c r="E86" s="98" t="s">
        <v>31</v>
      </c>
      <c r="F86" s="101">
        <v>4655.637</v>
      </c>
      <c r="G86" s="101">
        <f>VLOOKUP(B:B,[3]Sheet1!$A$1:$C$65536,3,0)</f>
        <v>448.42</v>
      </c>
      <c r="H86" s="102">
        <f t="shared" si="2"/>
        <v>0.0963176467581128</v>
      </c>
      <c r="I86" s="113">
        <v>2</v>
      </c>
      <c r="J86" s="113">
        <v>5</v>
      </c>
      <c r="K86" s="113">
        <v>0</v>
      </c>
      <c r="L86" s="113">
        <v>0</v>
      </c>
      <c r="M86" s="113">
        <v>2</v>
      </c>
      <c r="N86" s="107">
        <v>0</v>
      </c>
    </row>
    <row r="87" spans="1:14">
      <c r="A87" s="98">
        <v>85</v>
      </c>
      <c r="B87" s="99">
        <v>730</v>
      </c>
      <c r="C87" s="100" t="s">
        <v>113</v>
      </c>
      <c r="D87" s="98" t="s">
        <v>30</v>
      </c>
      <c r="E87" s="98" t="s">
        <v>60</v>
      </c>
      <c r="F87" s="101">
        <v>15113.952</v>
      </c>
      <c r="G87" s="101">
        <f>VLOOKUP(B:B,[3]Sheet1!$A$1:$C$65536,3,0)</f>
        <v>3262</v>
      </c>
      <c r="H87" s="102">
        <f t="shared" si="2"/>
        <v>0.215827071569369</v>
      </c>
      <c r="I87" s="113">
        <v>10</v>
      </c>
      <c r="J87" s="113">
        <v>0</v>
      </c>
      <c r="K87" s="113">
        <f>VLOOKUP(B:B,[2]Sheet1!$A$1:$C$65536,3,0)</f>
        <v>4</v>
      </c>
      <c r="L87" s="113">
        <v>0</v>
      </c>
      <c r="M87" s="113">
        <v>6</v>
      </c>
      <c r="N87" s="107">
        <v>0</v>
      </c>
    </row>
    <row r="88" spans="1:14">
      <c r="A88" s="98">
        <v>86</v>
      </c>
      <c r="B88" s="99">
        <v>539</v>
      </c>
      <c r="C88" s="100" t="s">
        <v>114</v>
      </c>
      <c r="D88" s="98" t="s">
        <v>16</v>
      </c>
      <c r="E88" s="98" t="s">
        <v>23</v>
      </c>
      <c r="F88" s="101">
        <v>6069.5712</v>
      </c>
      <c r="G88" s="101">
        <f>VLOOKUP(B:B,[3]Sheet1!$A$1:$C$65536,3,0)</f>
        <v>831</v>
      </c>
      <c r="H88" s="102">
        <f t="shared" si="2"/>
        <v>0.136912472498881</v>
      </c>
      <c r="I88" s="113">
        <v>3</v>
      </c>
      <c r="J88" s="113">
        <v>2</v>
      </c>
      <c r="K88" s="113">
        <f>VLOOKUP(B:B,[2]Sheet1!$A$1:$C$65536,3,0)</f>
        <v>2</v>
      </c>
      <c r="L88" s="113">
        <v>0</v>
      </c>
      <c r="M88" s="113">
        <v>4</v>
      </c>
      <c r="N88" s="107">
        <v>0</v>
      </c>
    </row>
    <row r="89" spans="1:14">
      <c r="A89" s="98">
        <v>87</v>
      </c>
      <c r="B89" s="99">
        <v>578</v>
      </c>
      <c r="C89" s="100" t="s">
        <v>115</v>
      </c>
      <c r="D89" s="98" t="s">
        <v>20</v>
      </c>
      <c r="E89" s="98" t="s">
        <v>45</v>
      </c>
      <c r="F89" s="101">
        <v>19432.224</v>
      </c>
      <c r="G89" s="101">
        <f>VLOOKUP(B:B,[3]Sheet1!$A$1:$C$65536,3,0)</f>
        <v>13954</v>
      </c>
      <c r="H89" s="102">
        <f t="shared" si="2"/>
        <v>0.718085588144723</v>
      </c>
      <c r="I89" s="113">
        <v>10</v>
      </c>
      <c r="J89" s="113">
        <v>0</v>
      </c>
      <c r="K89" s="113">
        <f>VLOOKUP(B:B,[2]Sheet1!$A$1:$C$65536,3,0)</f>
        <v>6</v>
      </c>
      <c r="L89" s="113">
        <f>VLOOKUP(B:B,[1]查询时间段分门店销售明细!$B$1:$W$65536,22,0)</f>
        <v>5</v>
      </c>
      <c r="M89" s="113">
        <v>6</v>
      </c>
      <c r="N89" s="107">
        <f>VLOOKUP(B:B,[4]Sheet1!$A$1:$C$65536,3,0)</f>
        <v>6</v>
      </c>
    </row>
    <row r="90" spans="1:14">
      <c r="A90" s="98">
        <v>88</v>
      </c>
      <c r="B90" s="99">
        <v>712</v>
      </c>
      <c r="C90" s="100" t="s">
        <v>116</v>
      </c>
      <c r="D90" s="98" t="s">
        <v>34</v>
      </c>
      <c r="E90" s="98" t="s">
        <v>45</v>
      </c>
      <c r="F90" s="101">
        <v>15113.952</v>
      </c>
      <c r="G90" s="101">
        <f>VLOOKUP(B:B,[3]Sheet1!$A$1:$C$65536,3,0)</f>
        <v>3201</v>
      </c>
      <c r="H90" s="102">
        <f t="shared" si="2"/>
        <v>0.211791065632602</v>
      </c>
      <c r="I90" s="113">
        <v>10</v>
      </c>
      <c r="J90" s="113">
        <v>0</v>
      </c>
      <c r="K90" s="113">
        <f>VLOOKUP(B:B,[2]Sheet1!$A$1:$C$65536,3,0)</f>
        <v>2</v>
      </c>
      <c r="L90" s="113">
        <v>0</v>
      </c>
      <c r="M90" s="113">
        <v>6</v>
      </c>
      <c r="N90" s="107">
        <f>VLOOKUP(B:B,[4]Sheet1!$A$1:$C$65536,3,0)</f>
        <v>5</v>
      </c>
    </row>
    <row r="91" spans="1:14">
      <c r="A91" s="98">
        <v>89</v>
      </c>
      <c r="B91" s="99">
        <v>308</v>
      </c>
      <c r="C91" s="100" t="s">
        <v>117</v>
      </c>
      <c r="D91" s="98" t="s">
        <v>20</v>
      </c>
      <c r="E91" s="98" t="s">
        <v>31</v>
      </c>
      <c r="F91" s="101">
        <v>4858.056</v>
      </c>
      <c r="G91" s="101">
        <f>VLOOKUP(B:B,[3]Sheet1!$A$1:$C$65536,3,0)</f>
        <v>2514</v>
      </c>
      <c r="H91" s="102">
        <f t="shared" si="2"/>
        <v>0.517490946996082</v>
      </c>
      <c r="I91" s="113">
        <v>5</v>
      </c>
      <c r="J91" s="113">
        <v>0</v>
      </c>
      <c r="K91" s="113">
        <v>0</v>
      </c>
      <c r="L91" s="113">
        <v>0</v>
      </c>
      <c r="M91" s="113">
        <v>2</v>
      </c>
      <c r="N91" s="107">
        <f>VLOOKUP(B:B,[4]Sheet1!$A$1:$C$65536,3,0)</f>
        <v>1</v>
      </c>
    </row>
    <row r="92" spans="1:14">
      <c r="A92" s="98">
        <v>90</v>
      </c>
      <c r="B92" s="99">
        <v>513</v>
      </c>
      <c r="C92" s="100" t="s">
        <v>118</v>
      </c>
      <c r="D92" s="98" t="s">
        <v>28</v>
      </c>
      <c r="E92" s="98" t="s">
        <v>25</v>
      </c>
      <c r="F92" s="101">
        <v>12954.816</v>
      </c>
      <c r="G92" s="101">
        <f>VLOOKUP(B:B,[3]Sheet1!$A$1:$C$65536,3,0)</f>
        <v>1743</v>
      </c>
      <c r="H92" s="102">
        <f t="shared" si="2"/>
        <v>0.134544558564166</v>
      </c>
      <c r="I92" s="113">
        <v>3</v>
      </c>
      <c r="J92" s="113">
        <v>2</v>
      </c>
      <c r="K92" s="113">
        <f>VLOOKUP(B:B,[2]Sheet1!$A$1:$C$65536,3,0)</f>
        <v>2</v>
      </c>
      <c r="L92" s="113">
        <v>0</v>
      </c>
      <c r="M92" s="113">
        <v>4</v>
      </c>
      <c r="N92" s="107">
        <f>VLOOKUP(B:B,[4]Sheet1!$A$1:$C$65536,3,0)</f>
        <v>4</v>
      </c>
    </row>
    <row r="93" spans="1:14">
      <c r="A93" s="98">
        <v>91</v>
      </c>
      <c r="B93" s="99">
        <v>713</v>
      </c>
      <c r="C93" s="100" t="s">
        <v>119</v>
      </c>
      <c r="D93" s="98" t="s">
        <v>30</v>
      </c>
      <c r="E93" s="98" t="s">
        <v>31</v>
      </c>
      <c r="F93" s="101">
        <v>5819.54625</v>
      </c>
      <c r="G93" s="101">
        <f>VLOOKUP(B:B,[3]Sheet1!$A$1:$C$65536,3,0)</f>
        <v>1647</v>
      </c>
      <c r="H93" s="102">
        <f t="shared" si="2"/>
        <v>0.283011755426808</v>
      </c>
      <c r="I93" s="113">
        <v>2</v>
      </c>
      <c r="J93" s="113">
        <v>5</v>
      </c>
      <c r="K93" s="113">
        <f>VLOOKUP(B:B,[2]Sheet1!$A$1:$C$65536,3,0)</f>
        <v>4</v>
      </c>
      <c r="L93" s="113">
        <v>0</v>
      </c>
      <c r="M93" s="113">
        <v>2</v>
      </c>
      <c r="N93" s="107">
        <v>0</v>
      </c>
    </row>
    <row r="94" spans="1:14">
      <c r="A94" s="98">
        <v>92</v>
      </c>
      <c r="B94" s="99">
        <v>727</v>
      </c>
      <c r="C94" s="100" t="s">
        <v>120</v>
      </c>
      <c r="D94" s="98" t="s">
        <v>28</v>
      </c>
      <c r="E94" s="98" t="s">
        <v>31</v>
      </c>
      <c r="F94" s="101">
        <v>5222.91</v>
      </c>
      <c r="G94" s="101">
        <f>VLOOKUP(B:B,[3]Sheet1!$A$1:$C$65536,3,0)</f>
        <v>2620</v>
      </c>
      <c r="H94" s="102">
        <f t="shared" si="2"/>
        <v>0.501636061123014</v>
      </c>
      <c r="I94" s="113">
        <v>2</v>
      </c>
      <c r="J94" s="113">
        <v>5</v>
      </c>
      <c r="K94" s="113">
        <v>0</v>
      </c>
      <c r="L94" s="113">
        <v>0</v>
      </c>
      <c r="M94" s="113">
        <v>2</v>
      </c>
      <c r="N94" s="107">
        <v>0</v>
      </c>
    </row>
    <row r="95" spans="1:14">
      <c r="A95" s="98">
        <v>93</v>
      </c>
      <c r="B95" s="99">
        <v>105751</v>
      </c>
      <c r="C95" s="100" t="s">
        <v>121</v>
      </c>
      <c r="D95" s="98" t="s">
        <v>34</v>
      </c>
      <c r="E95" s="98" t="s">
        <v>25</v>
      </c>
      <c r="F95" s="101">
        <v>15338.862</v>
      </c>
      <c r="G95" s="101">
        <f>VLOOKUP(B:B,[3]Sheet1!$A$1:$C$65536,3,0)</f>
        <v>1288</v>
      </c>
      <c r="H95" s="102">
        <f t="shared" si="2"/>
        <v>0.0839697234384141</v>
      </c>
      <c r="I95" s="113">
        <v>5</v>
      </c>
      <c r="J95" s="113">
        <v>0</v>
      </c>
      <c r="K95" s="113">
        <v>0</v>
      </c>
      <c r="L95" s="113">
        <v>0</v>
      </c>
      <c r="M95" s="113">
        <v>4</v>
      </c>
      <c r="N95" s="107">
        <v>0</v>
      </c>
    </row>
    <row r="96" spans="1:14">
      <c r="A96" s="98">
        <v>94</v>
      </c>
      <c r="B96" s="99">
        <v>107728</v>
      </c>
      <c r="C96" s="100" t="s">
        <v>122</v>
      </c>
      <c r="D96" s="98" t="s">
        <v>16</v>
      </c>
      <c r="E96" s="98" t="s">
        <v>23</v>
      </c>
      <c r="F96" s="101">
        <v>9404.2368</v>
      </c>
      <c r="G96" s="101">
        <f>VLOOKUP(B:B,[3]Sheet1!$A$1:$C$65536,3,0)</f>
        <v>1269</v>
      </c>
      <c r="H96" s="102">
        <f t="shared" si="2"/>
        <v>0.134939179753534</v>
      </c>
      <c r="I96" s="113">
        <v>2</v>
      </c>
      <c r="J96" s="113">
        <v>2</v>
      </c>
      <c r="K96" s="113">
        <f>VLOOKUP(B:B,[2]Sheet1!$A$1:$C$65536,3,0)</f>
        <v>2</v>
      </c>
      <c r="L96" s="113">
        <f>VLOOKUP(B:B,[1]查询时间段分门店销售明细!$B$1:$W$65536,22,0)</f>
        <v>1</v>
      </c>
      <c r="M96" s="113">
        <v>4</v>
      </c>
      <c r="N96" s="107">
        <v>0</v>
      </c>
    </row>
    <row r="97" spans="1:14">
      <c r="A97" s="98">
        <v>95</v>
      </c>
      <c r="B97" s="99">
        <v>732</v>
      </c>
      <c r="C97" s="100" t="s">
        <v>123</v>
      </c>
      <c r="D97" s="98" t="s">
        <v>16</v>
      </c>
      <c r="E97" s="98" t="s">
        <v>31</v>
      </c>
      <c r="F97" s="101">
        <v>4138.344</v>
      </c>
      <c r="G97" s="101">
        <f>VLOOKUP(B:B,[3]Sheet1!$A$1:$C$65536,3,0)</f>
        <v>1140</v>
      </c>
      <c r="H97" s="102">
        <f t="shared" si="2"/>
        <v>0.275472507843717</v>
      </c>
      <c r="I97" s="113">
        <v>2</v>
      </c>
      <c r="J97" s="113">
        <v>5</v>
      </c>
      <c r="K97" s="113">
        <v>0</v>
      </c>
      <c r="L97" s="113">
        <v>0</v>
      </c>
      <c r="M97" s="113">
        <v>2</v>
      </c>
      <c r="N97" s="107">
        <f>VLOOKUP(B:B,[4]Sheet1!$A$1:$C$65536,3,0)</f>
        <v>1</v>
      </c>
    </row>
    <row r="98" spans="1:14">
      <c r="A98" s="98">
        <v>96</v>
      </c>
      <c r="B98" s="99">
        <v>377</v>
      </c>
      <c r="C98" s="100" t="s">
        <v>124</v>
      </c>
      <c r="D98" s="98" t="s">
        <v>34</v>
      </c>
      <c r="E98" s="98" t="s">
        <v>25</v>
      </c>
      <c r="F98" s="101">
        <v>12954.816</v>
      </c>
      <c r="G98" s="101">
        <f>VLOOKUP(B:B,[3]Sheet1!$A$1:$C$65536,3,0)</f>
        <v>854</v>
      </c>
      <c r="H98" s="102">
        <f t="shared" si="2"/>
        <v>0.0659214303005153</v>
      </c>
      <c r="I98" s="113">
        <v>2</v>
      </c>
      <c r="J98" s="113">
        <v>2</v>
      </c>
      <c r="K98" s="113">
        <v>0</v>
      </c>
      <c r="L98" s="113">
        <v>0</v>
      </c>
      <c r="M98" s="113">
        <v>4</v>
      </c>
      <c r="N98" s="107">
        <v>0</v>
      </c>
    </row>
    <row r="99" spans="1:14">
      <c r="A99" s="98">
        <v>97</v>
      </c>
      <c r="B99" s="99">
        <v>357</v>
      </c>
      <c r="C99" s="100" t="s">
        <v>125</v>
      </c>
      <c r="D99" s="98" t="s">
        <v>28</v>
      </c>
      <c r="E99" s="98" t="s">
        <v>45</v>
      </c>
      <c r="F99" s="101">
        <v>18622.548</v>
      </c>
      <c r="G99" s="101">
        <f>VLOOKUP(B:B,[3]Sheet1!$A$1:$C$65536,3,0)</f>
        <v>7369</v>
      </c>
      <c r="H99" s="102">
        <f t="shared" si="2"/>
        <v>0.395703101423071</v>
      </c>
      <c r="I99" s="113">
        <v>5</v>
      </c>
      <c r="J99" s="113">
        <v>0</v>
      </c>
      <c r="K99" s="113">
        <f>VLOOKUP(B:B,[2]Sheet1!$A$1:$C$65536,3,0)</f>
        <v>6</v>
      </c>
      <c r="L99" s="113">
        <v>0</v>
      </c>
      <c r="M99" s="113">
        <v>6</v>
      </c>
      <c r="N99" s="107">
        <f>VLOOKUP(B:B,[4]Sheet1!$A$1:$C$65536,3,0)</f>
        <v>3</v>
      </c>
    </row>
    <row r="100" spans="1:14">
      <c r="A100" s="98">
        <v>98</v>
      </c>
      <c r="B100" s="99">
        <v>106066</v>
      </c>
      <c r="C100" s="100" t="s">
        <v>126</v>
      </c>
      <c r="D100" s="98" t="s">
        <v>22</v>
      </c>
      <c r="E100" s="98" t="s">
        <v>25</v>
      </c>
      <c r="F100" s="101">
        <v>23228.205</v>
      </c>
      <c r="G100" s="101">
        <f>VLOOKUP(B:B,[3]Sheet1!$A$1:$C$65536,3,0)</f>
        <v>6211</v>
      </c>
      <c r="H100" s="102">
        <f t="shared" ref="H100:H138" si="3">G100/F100</f>
        <v>0.267390441921793</v>
      </c>
      <c r="I100" s="113">
        <v>8</v>
      </c>
      <c r="J100" s="113">
        <v>0</v>
      </c>
      <c r="K100" s="113">
        <f>VLOOKUP(B:B,[2]Sheet1!$A$1:$C$65536,3,0)</f>
        <v>2</v>
      </c>
      <c r="L100" s="113">
        <v>0</v>
      </c>
      <c r="M100" s="113">
        <v>4</v>
      </c>
      <c r="N100" s="107">
        <f>VLOOKUP(B:B,[4]Sheet1!$A$1:$C$65536,3,0)</f>
        <v>4</v>
      </c>
    </row>
    <row r="101" spans="1:14">
      <c r="A101" s="98">
        <v>99</v>
      </c>
      <c r="B101" s="99">
        <v>112415</v>
      </c>
      <c r="C101" s="100" t="s">
        <v>127</v>
      </c>
      <c r="D101" s="98" t="s">
        <v>28</v>
      </c>
      <c r="E101" s="98" t="s">
        <v>31</v>
      </c>
      <c r="F101" s="101">
        <v>6734.805</v>
      </c>
      <c r="G101" s="101">
        <f>VLOOKUP(B:B,[3]Sheet1!$A$1:$C$65536,3,0)</f>
        <v>1020</v>
      </c>
      <c r="H101" s="102">
        <f t="shared" si="3"/>
        <v>0.151452046495778</v>
      </c>
      <c r="I101" s="113">
        <v>2</v>
      </c>
      <c r="J101" s="113">
        <v>5</v>
      </c>
      <c r="K101" s="113">
        <f>VLOOKUP(B:B,[2]Sheet1!$A$1:$C$65536,3,0)</f>
        <v>6</v>
      </c>
      <c r="L101" s="113">
        <v>0</v>
      </c>
      <c r="M101" s="113">
        <v>2</v>
      </c>
      <c r="N101" s="107">
        <f>VLOOKUP(B:B,[4]Sheet1!$A$1:$C$65536,3,0)</f>
        <v>1</v>
      </c>
    </row>
    <row r="102" spans="1:14">
      <c r="A102" s="98">
        <v>100</v>
      </c>
      <c r="B102" s="99">
        <v>746</v>
      </c>
      <c r="C102" s="100" t="s">
        <v>128</v>
      </c>
      <c r="D102" s="98" t="s">
        <v>16</v>
      </c>
      <c r="E102" s="98" t="s">
        <v>25</v>
      </c>
      <c r="F102" s="101">
        <v>14466.2112</v>
      </c>
      <c r="G102" s="101">
        <f>VLOOKUP(B:B,[3]Sheet1!$A$1:$C$65536,3,0)</f>
        <v>5279</v>
      </c>
      <c r="H102" s="102">
        <f t="shared" si="3"/>
        <v>0.364919323174267</v>
      </c>
      <c r="I102" s="113">
        <v>3</v>
      </c>
      <c r="J102" s="113">
        <v>2</v>
      </c>
      <c r="K102" s="113">
        <f>VLOOKUP(B:B,[2]Sheet1!$A$1:$C$65536,3,0)</f>
        <v>2</v>
      </c>
      <c r="L102" s="113">
        <v>0</v>
      </c>
      <c r="M102" s="113">
        <v>4</v>
      </c>
      <c r="N102" s="107">
        <f>VLOOKUP(B:B,[4]Sheet1!$A$1:$C$65536,3,0)</f>
        <v>3</v>
      </c>
    </row>
    <row r="103" spans="1:14">
      <c r="A103" s="98">
        <v>101</v>
      </c>
      <c r="B103" s="99">
        <v>114844</v>
      </c>
      <c r="C103" s="100" t="s">
        <v>129</v>
      </c>
      <c r="D103" s="98" t="s">
        <v>20</v>
      </c>
      <c r="E103" s="98" t="s">
        <v>45</v>
      </c>
      <c r="F103" s="101">
        <v>12491.0016</v>
      </c>
      <c r="G103" s="101">
        <f>VLOOKUP(B:B,[3]Sheet1!$A$1:$C$65536,3,0)</f>
        <v>703</v>
      </c>
      <c r="H103" s="102">
        <f t="shared" si="3"/>
        <v>0.0562805147667262</v>
      </c>
      <c r="I103" s="113">
        <v>8</v>
      </c>
      <c r="J103" s="113">
        <v>0</v>
      </c>
      <c r="K103" s="113">
        <v>0</v>
      </c>
      <c r="L103" s="113">
        <f>VLOOKUP(B:B,[1]查询时间段分门店销售明细!$B$1:$W$65536,22,0)</f>
        <v>1</v>
      </c>
      <c r="M103" s="113">
        <v>4</v>
      </c>
      <c r="N103" s="107">
        <v>0</v>
      </c>
    </row>
    <row r="104" spans="1:14">
      <c r="A104" s="98">
        <v>102</v>
      </c>
      <c r="B104" s="99">
        <v>115971</v>
      </c>
      <c r="C104" s="100" t="s">
        <v>130</v>
      </c>
      <c r="D104" s="98" t="s">
        <v>20</v>
      </c>
      <c r="E104" s="98" t="s">
        <v>31</v>
      </c>
      <c r="F104" s="101">
        <v>7543.85625</v>
      </c>
      <c r="G104" s="101">
        <f>VLOOKUP(B:B,[3]Sheet1!$A$1:$C$65536,3,0)</f>
        <v>820</v>
      </c>
      <c r="H104" s="102">
        <f t="shared" si="3"/>
        <v>0.108697723395777</v>
      </c>
      <c r="I104" s="113">
        <v>3</v>
      </c>
      <c r="J104" s="113">
        <v>5</v>
      </c>
      <c r="K104" s="113">
        <f>VLOOKUP(B:B,[2]Sheet1!$A$1:$C$65536,3,0)</f>
        <v>6</v>
      </c>
      <c r="L104" s="113">
        <f>VLOOKUP(B:B,[1]查询时间段分门店销售明细!$B$1:$W$65536,22,0)</f>
        <v>1</v>
      </c>
      <c r="M104" s="113">
        <v>2</v>
      </c>
      <c r="N104" s="107">
        <v>0</v>
      </c>
    </row>
    <row r="105" spans="1:14">
      <c r="A105" s="98">
        <v>103</v>
      </c>
      <c r="B105" s="99">
        <v>114685</v>
      </c>
      <c r="C105" s="100" t="s">
        <v>131</v>
      </c>
      <c r="D105" s="98" t="s">
        <v>20</v>
      </c>
      <c r="E105" s="98" t="s">
        <v>67</v>
      </c>
      <c r="F105" s="101">
        <v>28451.115</v>
      </c>
      <c r="G105" s="101">
        <f>VLOOKUP(B:B,[3]Sheet1!$A$1:$C$65536,3,0)</f>
        <v>3876</v>
      </c>
      <c r="H105" s="102">
        <f t="shared" si="3"/>
        <v>0.136233676606347</v>
      </c>
      <c r="I105" s="113">
        <v>8</v>
      </c>
      <c r="J105" s="113">
        <v>0</v>
      </c>
      <c r="K105" s="113">
        <f>VLOOKUP(B:B,[2]Sheet1!$A$1:$C$65536,3,0)</f>
        <v>4</v>
      </c>
      <c r="L105" s="113">
        <v>0</v>
      </c>
      <c r="M105" s="113">
        <v>4</v>
      </c>
      <c r="N105" s="107">
        <f>VLOOKUP(B:B,[4]Sheet1!$A$1:$C$65536,3,0)</f>
        <v>2</v>
      </c>
    </row>
    <row r="106" spans="1:14">
      <c r="A106" s="98">
        <v>104</v>
      </c>
      <c r="B106" s="99">
        <v>112888</v>
      </c>
      <c r="C106" s="100" t="s">
        <v>132</v>
      </c>
      <c r="D106" s="98" t="s">
        <v>28</v>
      </c>
      <c r="E106" s="98" t="s">
        <v>31</v>
      </c>
      <c r="F106" s="101">
        <v>4948.02</v>
      </c>
      <c r="G106" s="101">
        <f>VLOOKUP(B:B,[3]Sheet1!$A$1:$C$65536,3,0)</f>
        <v>1178</v>
      </c>
      <c r="H106" s="102">
        <f t="shared" si="3"/>
        <v>0.238075027990994</v>
      </c>
      <c r="I106" s="113">
        <v>3</v>
      </c>
      <c r="J106" s="113">
        <v>5</v>
      </c>
      <c r="K106" s="113">
        <f>VLOOKUP(B:B,[2]Sheet1!$A$1:$C$65536,3,0)</f>
        <v>2</v>
      </c>
      <c r="L106" s="113">
        <f>VLOOKUP(B:B,[1]查询时间段分门店销售明细!$B$1:$W$65536,22,0)</f>
        <v>1</v>
      </c>
      <c r="M106" s="113">
        <v>2</v>
      </c>
      <c r="N106" s="107">
        <f>VLOOKUP(B:B,[4]Sheet1!$A$1:$C$65536,3,0)</f>
        <v>1</v>
      </c>
    </row>
    <row r="107" spans="1:14">
      <c r="A107" s="98">
        <v>105</v>
      </c>
      <c r="B107" s="99">
        <v>102564</v>
      </c>
      <c r="C107" s="100" t="s">
        <v>133</v>
      </c>
      <c r="D107" s="98" t="s">
        <v>16</v>
      </c>
      <c r="E107" s="98" t="s">
        <v>31</v>
      </c>
      <c r="F107" s="101">
        <v>4598.16</v>
      </c>
      <c r="G107" s="101">
        <f>VLOOKUP(B:B,[3]Sheet1!$A$1:$C$65536,3,0)</f>
        <v>1318</v>
      </c>
      <c r="H107" s="102">
        <f t="shared" si="3"/>
        <v>0.28663639368791</v>
      </c>
      <c r="I107" s="113">
        <v>0</v>
      </c>
      <c r="J107" s="113">
        <v>5</v>
      </c>
      <c r="K107" s="113">
        <f>VLOOKUP(B:B,[2]Sheet1!$A$1:$C$65536,3,0)</f>
        <v>4</v>
      </c>
      <c r="L107" s="113">
        <v>0</v>
      </c>
      <c r="M107" s="113">
        <v>2</v>
      </c>
      <c r="N107" s="107">
        <v>0</v>
      </c>
    </row>
    <row r="108" spans="1:14">
      <c r="A108" s="98">
        <v>106</v>
      </c>
      <c r="B108" s="99">
        <v>723</v>
      </c>
      <c r="C108" s="100" t="s">
        <v>134</v>
      </c>
      <c r="D108" s="98" t="s">
        <v>34</v>
      </c>
      <c r="E108" s="98" t="s">
        <v>31</v>
      </c>
      <c r="F108" s="101">
        <v>5029.2375</v>
      </c>
      <c r="G108" s="101">
        <f>VLOOKUP(B:B,[3]Sheet1!$A$1:$C$65536,3,0)</f>
        <v>743</v>
      </c>
      <c r="H108" s="102">
        <f t="shared" si="3"/>
        <v>0.147736113078772</v>
      </c>
      <c r="I108" s="113">
        <v>2</v>
      </c>
      <c r="J108" s="113">
        <v>5</v>
      </c>
      <c r="K108" s="113">
        <f>VLOOKUP(B:B,[2]Sheet1!$A$1:$C$65536,3,0)</f>
        <v>2</v>
      </c>
      <c r="L108" s="113">
        <v>0</v>
      </c>
      <c r="M108" s="113">
        <v>2</v>
      </c>
      <c r="N108" s="107">
        <v>0</v>
      </c>
    </row>
    <row r="109" spans="1:14">
      <c r="A109" s="98">
        <v>107</v>
      </c>
      <c r="B109" s="99">
        <v>594</v>
      </c>
      <c r="C109" s="100" t="s">
        <v>135</v>
      </c>
      <c r="D109" s="98" t="s">
        <v>16</v>
      </c>
      <c r="E109" s="98" t="s">
        <v>31</v>
      </c>
      <c r="F109" s="101">
        <v>5891.3925</v>
      </c>
      <c r="G109" s="101">
        <f>VLOOKUP(B:B,[3]Sheet1!$A$1:$C$65536,3,0)</f>
        <v>673</v>
      </c>
      <c r="H109" s="102">
        <f t="shared" si="3"/>
        <v>0.114234453060121</v>
      </c>
      <c r="I109" s="113">
        <v>2</v>
      </c>
      <c r="J109" s="113">
        <v>5</v>
      </c>
      <c r="K109" s="113">
        <f>VLOOKUP(B:B,[2]Sheet1!$A$1:$C$65536,3,0)</f>
        <v>2</v>
      </c>
      <c r="L109" s="113">
        <v>0</v>
      </c>
      <c r="M109" s="113">
        <v>2</v>
      </c>
      <c r="N109" s="107">
        <f>VLOOKUP(B:B,[4]Sheet1!$A$1:$C$65536,3,0)</f>
        <v>1</v>
      </c>
    </row>
    <row r="110" spans="1:14">
      <c r="A110" s="98">
        <v>108</v>
      </c>
      <c r="B110" s="99">
        <v>117637</v>
      </c>
      <c r="C110" s="100" t="s">
        <v>136</v>
      </c>
      <c r="D110" s="98" t="s">
        <v>16</v>
      </c>
      <c r="E110" s="98" t="s">
        <v>17</v>
      </c>
      <c r="F110" s="101">
        <v>4828.068</v>
      </c>
      <c r="G110" s="101">
        <f>VLOOKUP(B:B,[3]Sheet1!$A$1:$C$65536,3,0)</f>
        <v>524</v>
      </c>
      <c r="H110" s="102">
        <f t="shared" si="3"/>
        <v>0.108532025646698</v>
      </c>
      <c r="I110" s="113">
        <v>0</v>
      </c>
      <c r="J110" s="113">
        <v>3</v>
      </c>
      <c r="K110" s="113">
        <v>0</v>
      </c>
      <c r="L110" s="113">
        <v>0</v>
      </c>
      <c r="M110" s="113">
        <v>2</v>
      </c>
      <c r="N110" s="107">
        <v>0</v>
      </c>
    </row>
    <row r="111" spans="1:14">
      <c r="A111" s="98">
        <v>109</v>
      </c>
      <c r="B111" s="99">
        <v>113299</v>
      </c>
      <c r="C111" s="100" t="s">
        <v>137</v>
      </c>
      <c r="D111" s="98" t="s">
        <v>20</v>
      </c>
      <c r="E111" s="98" t="s">
        <v>31</v>
      </c>
      <c r="F111" s="101">
        <v>3628.548</v>
      </c>
      <c r="G111" s="101">
        <f>VLOOKUP(B:B,[3]Sheet1!$A$1:$C$65536,3,0)</f>
        <v>1794</v>
      </c>
      <c r="H111" s="102">
        <f t="shared" si="3"/>
        <v>0.494412641089494</v>
      </c>
      <c r="I111" s="113">
        <v>2</v>
      </c>
      <c r="J111" s="113">
        <v>5</v>
      </c>
      <c r="K111" s="113">
        <f>VLOOKUP(B:B,[2]Sheet1!$A$1:$C$65536,3,0)</f>
        <v>4</v>
      </c>
      <c r="L111" s="113">
        <v>0</v>
      </c>
      <c r="M111" s="113">
        <v>2</v>
      </c>
      <c r="N111" s="107">
        <f>VLOOKUP(B:B,[4]Sheet1!$A$1:$C$65536,3,0)</f>
        <v>2</v>
      </c>
    </row>
    <row r="112" spans="1:14">
      <c r="A112" s="98">
        <v>110</v>
      </c>
      <c r="B112" s="99">
        <v>571</v>
      </c>
      <c r="C112" s="100" t="s">
        <v>138</v>
      </c>
      <c r="D112" s="98" t="s">
        <v>34</v>
      </c>
      <c r="E112" s="98" t="s">
        <v>60</v>
      </c>
      <c r="F112" s="101">
        <v>16841.2608</v>
      </c>
      <c r="G112" s="101">
        <f>VLOOKUP(B:B,[3]Sheet1!$A$1:$C$65536,3,0)</f>
        <v>2558</v>
      </c>
      <c r="H112" s="102">
        <f t="shared" si="3"/>
        <v>0.151888865707727</v>
      </c>
      <c r="I112" s="113">
        <v>5</v>
      </c>
      <c r="J112" s="113">
        <v>0</v>
      </c>
      <c r="K112" s="113">
        <f>VLOOKUP(B:B,[2]Sheet1!$A$1:$C$65536,3,0)</f>
        <v>4</v>
      </c>
      <c r="L112" s="113">
        <v>0</v>
      </c>
      <c r="M112" s="113">
        <v>6</v>
      </c>
      <c r="N112" s="107">
        <f>VLOOKUP(B:B,[4]Sheet1!$A$1:$C$65536,3,0)</f>
        <v>1</v>
      </c>
    </row>
    <row r="113" spans="1:14">
      <c r="A113" s="98">
        <v>111</v>
      </c>
      <c r="B113" s="99">
        <v>359</v>
      </c>
      <c r="C113" s="100" t="s">
        <v>139</v>
      </c>
      <c r="D113" s="98" t="s">
        <v>28</v>
      </c>
      <c r="E113" s="98" t="s">
        <v>45</v>
      </c>
      <c r="F113" s="101">
        <v>15393.84</v>
      </c>
      <c r="G113" s="101">
        <f>VLOOKUP(B:B,[3]Sheet1!$A$1:$C$65536,3,0)</f>
        <v>1101</v>
      </c>
      <c r="H113" s="102">
        <f t="shared" si="3"/>
        <v>0.0715221153396424</v>
      </c>
      <c r="I113" s="113">
        <v>3</v>
      </c>
      <c r="J113" s="113">
        <v>2</v>
      </c>
      <c r="K113" s="113">
        <f>VLOOKUP(B:B,[2]Sheet1!$A$1:$C$65536,3,0)</f>
        <v>6</v>
      </c>
      <c r="L113" s="113">
        <v>0</v>
      </c>
      <c r="M113" s="113">
        <v>6</v>
      </c>
      <c r="N113" s="107">
        <v>0</v>
      </c>
    </row>
    <row r="114" spans="1:14">
      <c r="A114" s="98">
        <v>112</v>
      </c>
      <c r="B114" s="99">
        <v>110378</v>
      </c>
      <c r="C114" s="100" t="s">
        <v>140</v>
      </c>
      <c r="D114" s="98" t="s">
        <v>30</v>
      </c>
      <c r="E114" s="98" t="s">
        <v>31</v>
      </c>
      <c r="F114" s="101">
        <v>7005.009375</v>
      </c>
      <c r="G114" s="101">
        <f>VLOOKUP(B:B,[3]Sheet1!$A$1:$C$65536,3,0)</f>
        <v>2566</v>
      </c>
      <c r="H114" s="102">
        <f t="shared" si="3"/>
        <v>0.366309288486855</v>
      </c>
      <c r="I114" s="113">
        <v>2</v>
      </c>
      <c r="J114" s="113">
        <v>5</v>
      </c>
      <c r="K114" s="113">
        <v>0</v>
      </c>
      <c r="L114" s="113">
        <v>0</v>
      </c>
      <c r="M114" s="113">
        <v>2</v>
      </c>
      <c r="N114" s="107">
        <f>VLOOKUP(B:B,[4]Sheet1!$A$1:$C$65536,3,0)</f>
        <v>2</v>
      </c>
    </row>
    <row r="115" spans="1:14">
      <c r="A115" s="98">
        <v>113</v>
      </c>
      <c r="B115" s="99">
        <v>514</v>
      </c>
      <c r="C115" s="100" t="s">
        <v>141</v>
      </c>
      <c r="D115" s="98" t="s">
        <v>44</v>
      </c>
      <c r="E115" s="98" t="s">
        <v>25</v>
      </c>
      <c r="F115" s="101">
        <v>17489.0016</v>
      </c>
      <c r="G115" s="101">
        <f>VLOOKUP(B:B,[3]Sheet1!$A$1:$C$65536,3,0)</f>
        <v>5166</v>
      </c>
      <c r="H115" s="102">
        <f t="shared" si="3"/>
        <v>0.295385643969522</v>
      </c>
      <c r="I115" s="113">
        <v>8</v>
      </c>
      <c r="J115" s="113">
        <v>0</v>
      </c>
      <c r="K115" s="113">
        <f>VLOOKUP(B:B,[2]Sheet1!$A$1:$C$65536,3,0)</f>
        <v>4</v>
      </c>
      <c r="L115" s="113">
        <v>0</v>
      </c>
      <c r="M115" s="113">
        <v>4</v>
      </c>
      <c r="N115" s="107">
        <v>0</v>
      </c>
    </row>
    <row r="116" spans="1:14">
      <c r="A116" s="98">
        <v>114</v>
      </c>
      <c r="B116" s="99">
        <v>365</v>
      </c>
      <c r="C116" s="100" t="s">
        <v>142</v>
      </c>
      <c r="D116" s="98" t="s">
        <v>28</v>
      </c>
      <c r="E116" s="98" t="s">
        <v>60</v>
      </c>
      <c r="F116" s="101">
        <v>25500</v>
      </c>
      <c r="G116" s="101">
        <f>VLOOKUP(B:B,[3]Sheet1!$A$1:$C$65536,3,0)</f>
        <v>6516</v>
      </c>
      <c r="H116" s="102">
        <f t="shared" si="3"/>
        <v>0.255529411764706</v>
      </c>
      <c r="I116" s="113">
        <v>5</v>
      </c>
      <c r="J116" s="113">
        <v>3</v>
      </c>
      <c r="K116" s="113">
        <f>VLOOKUP(B:B,[2]Sheet1!$A$1:$C$65536,3,0)</f>
        <v>6</v>
      </c>
      <c r="L116" s="113">
        <v>0</v>
      </c>
      <c r="M116" s="113">
        <v>6</v>
      </c>
      <c r="N116" s="107">
        <v>0</v>
      </c>
    </row>
    <row r="117" spans="1:14">
      <c r="A117" s="98">
        <v>115</v>
      </c>
      <c r="B117" s="99">
        <v>102934</v>
      </c>
      <c r="C117" s="100" t="s">
        <v>143</v>
      </c>
      <c r="D117" s="98" t="s">
        <v>28</v>
      </c>
      <c r="E117" s="98" t="s">
        <v>45</v>
      </c>
      <c r="F117" s="101">
        <v>20241.9</v>
      </c>
      <c r="G117" s="101">
        <f>VLOOKUP(B:B,[3]Sheet1!$A$1:$C$65536,3,0)</f>
        <v>6021</v>
      </c>
      <c r="H117" s="102">
        <f t="shared" si="3"/>
        <v>0.297452314259037</v>
      </c>
      <c r="I117" s="113">
        <v>5</v>
      </c>
      <c r="J117" s="113">
        <v>0</v>
      </c>
      <c r="K117" s="113">
        <v>0</v>
      </c>
      <c r="L117" s="113">
        <f>VLOOKUP(B:B,[1]查询时间段分门店销售明细!$B$1:$W$65536,22,0)</f>
        <v>1</v>
      </c>
      <c r="M117" s="113">
        <v>6</v>
      </c>
      <c r="N117" s="107">
        <f>VLOOKUP(B:B,[4]Sheet1!$A$1:$C$65536,3,0)</f>
        <v>1</v>
      </c>
    </row>
    <row r="118" spans="1:14">
      <c r="A118" s="98">
        <v>116</v>
      </c>
      <c r="B118" s="99">
        <v>108277</v>
      </c>
      <c r="C118" s="100" t="s">
        <v>144</v>
      </c>
      <c r="D118" s="98" t="s">
        <v>28</v>
      </c>
      <c r="E118" s="98" t="s">
        <v>25</v>
      </c>
      <c r="F118" s="101">
        <v>10555.776</v>
      </c>
      <c r="G118" s="101">
        <f>VLOOKUP(B:B,[3]Sheet1!$A$1:$C$65536,3,0)</f>
        <v>1051</v>
      </c>
      <c r="H118" s="102">
        <f t="shared" si="3"/>
        <v>0.0995663416881904</v>
      </c>
      <c r="I118" s="113">
        <v>2</v>
      </c>
      <c r="J118" s="113">
        <v>2</v>
      </c>
      <c r="K118" s="113">
        <f>VLOOKUP(B:B,[2]Sheet1!$A$1:$C$65536,3,0)</f>
        <v>2</v>
      </c>
      <c r="L118" s="113">
        <v>0</v>
      </c>
      <c r="M118" s="113">
        <v>4</v>
      </c>
      <c r="N118" s="107">
        <v>0</v>
      </c>
    </row>
    <row r="119" spans="1:14">
      <c r="A119" s="98">
        <v>117</v>
      </c>
      <c r="B119" s="99">
        <v>111400</v>
      </c>
      <c r="C119" s="100" t="s">
        <v>145</v>
      </c>
      <c r="D119" s="98" t="s">
        <v>16</v>
      </c>
      <c r="E119" s="98" t="s">
        <v>45</v>
      </c>
      <c r="F119" s="101">
        <v>15833.664</v>
      </c>
      <c r="G119" s="101">
        <f>VLOOKUP(B:B,[3]Sheet1!$A$1:$C$65536,3,0)</f>
        <v>4146</v>
      </c>
      <c r="H119" s="102">
        <f t="shared" si="3"/>
        <v>0.261847163107667</v>
      </c>
      <c r="I119" s="113">
        <v>3</v>
      </c>
      <c r="J119" s="113">
        <v>2</v>
      </c>
      <c r="K119" s="113">
        <f>VLOOKUP(B:B,[2]Sheet1!$A$1:$C$65536,3,0)</f>
        <v>8</v>
      </c>
      <c r="L119" s="113">
        <v>0</v>
      </c>
      <c r="M119" s="113">
        <v>4</v>
      </c>
      <c r="N119" s="107">
        <v>0</v>
      </c>
    </row>
    <row r="120" spans="1:14">
      <c r="A120" s="98">
        <v>118</v>
      </c>
      <c r="B120" s="99">
        <v>743</v>
      </c>
      <c r="C120" s="100" t="s">
        <v>146</v>
      </c>
      <c r="D120" s="98" t="s">
        <v>34</v>
      </c>
      <c r="E120" s="98" t="s">
        <v>23</v>
      </c>
      <c r="F120" s="101">
        <v>8219.211</v>
      </c>
      <c r="G120" s="101">
        <f>VLOOKUP(B:B,[3]Sheet1!$A$1:$C$65536,3,0)</f>
        <v>1324</v>
      </c>
      <c r="H120" s="102">
        <f t="shared" si="3"/>
        <v>0.161086021517151</v>
      </c>
      <c r="I120" s="113">
        <v>5</v>
      </c>
      <c r="J120" s="113">
        <v>0</v>
      </c>
      <c r="K120" s="113">
        <f>VLOOKUP(B:B,[2]Sheet1!$A$1:$C$65536,3,0)</f>
        <v>3</v>
      </c>
      <c r="L120" s="113">
        <f>VLOOKUP(B:B,[1]查询时间段分门店销售明细!$B$1:$W$65536,22,0)</f>
        <v>1</v>
      </c>
      <c r="M120" s="113">
        <v>4</v>
      </c>
      <c r="N120" s="107">
        <v>0</v>
      </c>
    </row>
    <row r="121" spans="1:14">
      <c r="A121" s="98">
        <v>119</v>
      </c>
      <c r="B121" s="99">
        <v>709</v>
      </c>
      <c r="C121" s="100" t="s">
        <v>147</v>
      </c>
      <c r="D121" s="98" t="s">
        <v>30</v>
      </c>
      <c r="E121" s="98" t="s">
        <v>25</v>
      </c>
      <c r="F121" s="101">
        <v>16409.4336</v>
      </c>
      <c r="G121" s="101">
        <f>VLOOKUP(B:B,[3]Sheet1!$A$1:$C$65536,3,0)</f>
        <v>1378</v>
      </c>
      <c r="H121" s="102">
        <f t="shared" si="3"/>
        <v>0.08397608556093</v>
      </c>
      <c r="I121" s="113">
        <v>2</v>
      </c>
      <c r="J121" s="113">
        <v>2</v>
      </c>
      <c r="K121" s="113">
        <f>VLOOKUP(B:B,[2]Sheet1!$A$1:$C$65536,3,0)</f>
        <v>6</v>
      </c>
      <c r="L121" s="113">
        <f>VLOOKUP(B:B,[1]查询时间段分门店销售明细!$B$1:$W$65536,22,0)</f>
        <v>1</v>
      </c>
      <c r="M121" s="113">
        <v>4</v>
      </c>
      <c r="N121" s="107">
        <f>VLOOKUP(B:B,[4]Sheet1!$A$1:$C$65536,3,0)</f>
        <v>1</v>
      </c>
    </row>
    <row r="122" spans="1:14">
      <c r="A122" s="98">
        <v>120</v>
      </c>
      <c r="B122" s="99">
        <v>549</v>
      </c>
      <c r="C122" s="100" t="s">
        <v>148</v>
      </c>
      <c r="D122" s="98" t="s">
        <v>16</v>
      </c>
      <c r="E122" s="98" t="s">
        <v>31</v>
      </c>
      <c r="F122" s="101">
        <v>7422.03</v>
      </c>
      <c r="G122" s="101">
        <f>VLOOKUP(B:B,[3]Sheet1!$A$1:$C$65536,3,0)</f>
        <v>1368</v>
      </c>
      <c r="H122" s="102">
        <f t="shared" si="3"/>
        <v>0.184316150702705</v>
      </c>
      <c r="I122" s="113">
        <v>0</v>
      </c>
      <c r="J122" s="113">
        <v>5</v>
      </c>
      <c r="K122" s="113">
        <v>0</v>
      </c>
      <c r="L122" s="113">
        <v>0</v>
      </c>
      <c r="M122" s="113">
        <v>2</v>
      </c>
      <c r="N122" s="107">
        <f>VLOOKUP(B:B,[4]Sheet1!$A$1:$C$65536,3,0)</f>
        <v>1</v>
      </c>
    </row>
    <row r="123" spans="1:14">
      <c r="A123" s="98">
        <v>121</v>
      </c>
      <c r="B123" s="99">
        <v>116919</v>
      </c>
      <c r="C123" s="100" t="s">
        <v>149</v>
      </c>
      <c r="D123" s="98" t="s">
        <v>20</v>
      </c>
      <c r="E123" s="98" t="s">
        <v>31</v>
      </c>
      <c r="F123" s="101">
        <v>4138.344</v>
      </c>
      <c r="G123" s="101">
        <f>VLOOKUP(B:B,[3]Sheet1!$A$1:$C$65536,3,0)</f>
        <v>1827.6</v>
      </c>
      <c r="H123" s="102">
        <f t="shared" si="3"/>
        <v>0.441625925732612</v>
      </c>
      <c r="I123" s="113">
        <v>2</v>
      </c>
      <c r="J123" s="113">
        <v>5</v>
      </c>
      <c r="K123" s="113">
        <f>VLOOKUP(B:B,[2]Sheet1!$A$1:$C$65536,3,0)</f>
        <v>6</v>
      </c>
      <c r="L123" s="113">
        <v>0</v>
      </c>
      <c r="M123" s="113">
        <v>2</v>
      </c>
      <c r="N123" s="107">
        <f>VLOOKUP(B:B,[4]Sheet1!$A$1:$C$65536,3,0)</f>
        <v>1</v>
      </c>
    </row>
    <row r="124" spans="1:14">
      <c r="A124" s="98">
        <v>122</v>
      </c>
      <c r="B124" s="99">
        <v>724</v>
      </c>
      <c r="C124" s="100" t="s">
        <v>150</v>
      </c>
      <c r="D124" s="98" t="s">
        <v>20</v>
      </c>
      <c r="E124" s="98" t="s">
        <v>45</v>
      </c>
      <c r="F124" s="101">
        <v>15113.952</v>
      </c>
      <c r="G124" s="101">
        <f>VLOOKUP(B:B,[3]Sheet1!$A$1:$C$65536,3,0)</f>
        <v>3578</v>
      </c>
      <c r="H124" s="102">
        <f t="shared" si="3"/>
        <v>0.236734905602453</v>
      </c>
      <c r="I124" s="113">
        <v>2</v>
      </c>
      <c r="J124" s="113">
        <v>2</v>
      </c>
      <c r="K124" s="113">
        <v>0</v>
      </c>
      <c r="L124" s="113">
        <v>0</v>
      </c>
      <c r="M124" s="113">
        <v>6</v>
      </c>
      <c r="N124" s="107">
        <f>VLOOKUP(B:B,[4]Sheet1!$A$1:$C$65536,3,0)</f>
        <v>2</v>
      </c>
    </row>
    <row r="125" spans="1:14">
      <c r="A125" s="98">
        <v>123</v>
      </c>
      <c r="B125" s="99">
        <v>748</v>
      </c>
      <c r="C125" s="100" t="s">
        <v>151</v>
      </c>
      <c r="D125" s="98" t="s">
        <v>16</v>
      </c>
      <c r="E125" s="98" t="s">
        <v>31</v>
      </c>
      <c r="F125" s="101">
        <v>6861.2544</v>
      </c>
      <c r="G125" s="101">
        <f>VLOOKUP(B:B,[3]Sheet1!$A$1:$C$65536,3,0)</f>
        <v>644</v>
      </c>
      <c r="H125" s="102">
        <f t="shared" si="3"/>
        <v>0.093860387978035</v>
      </c>
      <c r="I125" s="113">
        <v>2</v>
      </c>
      <c r="J125" s="113">
        <v>5</v>
      </c>
      <c r="K125" s="113">
        <v>0</v>
      </c>
      <c r="L125" s="113">
        <v>0</v>
      </c>
      <c r="M125" s="113">
        <v>2</v>
      </c>
      <c r="N125" s="107">
        <v>0</v>
      </c>
    </row>
    <row r="126" spans="1:14">
      <c r="A126" s="98">
        <v>124</v>
      </c>
      <c r="B126" s="99">
        <v>337</v>
      </c>
      <c r="C126" s="100" t="s">
        <v>152</v>
      </c>
      <c r="D126" s="98" t="s">
        <v>20</v>
      </c>
      <c r="E126" s="98" t="s">
        <v>67</v>
      </c>
      <c r="F126" s="101">
        <v>30175.425</v>
      </c>
      <c r="G126" s="101">
        <f>VLOOKUP(B:B,[3]Sheet1!$A$1:$C$65536,3,0)</f>
        <v>7852.8</v>
      </c>
      <c r="H126" s="102">
        <f t="shared" si="3"/>
        <v>0.260238256793401</v>
      </c>
      <c r="I126" s="113">
        <v>5</v>
      </c>
      <c r="J126" s="113">
        <v>3</v>
      </c>
      <c r="K126" s="113">
        <f>VLOOKUP(B:B,[2]Sheet1!$A$1:$C$65536,3,0)</f>
        <v>2</v>
      </c>
      <c r="L126" s="113">
        <v>0</v>
      </c>
      <c r="M126" s="113">
        <v>6</v>
      </c>
      <c r="N126" s="107">
        <f>VLOOKUP(B:B,[4]Sheet1!$A$1:$C$65536,3,0)</f>
        <v>4</v>
      </c>
    </row>
    <row r="127" spans="1:14">
      <c r="A127" s="98">
        <v>125</v>
      </c>
      <c r="B127" s="99">
        <v>546</v>
      </c>
      <c r="C127" s="100" t="s">
        <v>153</v>
      </c>
      <c r="D127" s="98" t="s">
        <v>34</v>
      </c>
      <c r="E127" s="98" t="s">
        <v>45</v>
      </c>
      <c r="F127" s="101">
        <v>15373.04832</v>
      </c>
      <c r="G127" s="101">
        <f>VLOOKUP(B:B,[3]Sheet1!$A$1:$C$65536,3,0)</f>
        <v>2274</v>
      </c>
      <c r="H127" s="102">
        <f t="shared" si="3"/>
        <v>0.14792121592707</v>
      </c>
      <c r="I127" s="113">
        <v>3</v>
      </c>
      <c r="J127" s="113">
        <v>2</v>
      </c>
      <c r="K127" s="113">
        <v>0</v>
      </c>
      <c r="L127" s="113">
        <v>0</v>
      </c>
      <c r="M127" s="113">
        <v>6</v>
      </c>
      <c r="N127" s="107">
        <v>0</v>
      </c>
    </row>
    <row r="128" spans="1:14">
      <c r="A128" s="98">
        <v>126</v>
      </c>
      <c r="B128" s="99">
        <v>116773</v>
      </c>
      <c r="C128" s="100" t="s">
        <v>154</v>
      </c>
      <c r="D128" s="98" t="s">
        <v>28</v>
      </c>
      <c r="E128" s="98" t="s">
        <v>17</v>
      </c>
      <c r="F128" s="101">
        <v>5000.499</v>
      </c>
      <c r="G128" s="101">
        <f>VLOOKUP(B:B,[3]Sheet1!$A$1:$C$65536,3,0)</f>
        <v>595</v>
      </c>
      <c r="H128" s="102">
        <f t="shared" si="3"/>
        <v>0.118988124985126</v>
      </c>
      <c r="I128" s="113">
        <v>2</v>
      </c>
      <c r="J128" s="113">
        <v>3</v>
      </c>
      <c r="K128" s="113">
        <f>VLOOKUP(B:B,[2]Sheet1!$A$1:$C$65536,3,0)</f>
        <v>2</v>
      </c>
      <c r="L128" s="113">
        <v>0</v>
      </c>
      <c r="M128" s="113">
        <v>4</v>
      </c>
      <c r="N128" s="107">
        <v>0</v>
      </c>
    </row>
    <row r="129" spans="1:14">
      <c r="A129" s="98">
        <v>127</v>
      </c>
      <c r="B129" s="99">
        <v>105910</v>
      </c>
      <c r="C129" s="100" t="s">
        <v>155</v>
      </c>
      <c r="D129" s="98" t="s">
        <v>20</v>
      </c>
      <c r="E129" s="98" t="s">
        <v>25</v>
      </c>
      <c r="F129" s="101">
        <v>11655.336</v>
      </c>
      <c r="G129" s="101">
        <f>VLOOKUP(B:B,[3]Sheet1!$A$1:$C$65536,3,0)</f>
        <v>913</v>
      </c>
      <c r="H129" s="102">
        <f t="shared" si="3"/>
        <v>0.078333220080485</v>
      </c>
      <c r="I129" s="113">
        <v>3</v>
      </c>
      <c r="J129" s="113">
        <v>2</v>
      </c>
      <c r="K129" s="113">
        <f>VLOOKUP(B:B,[2]Sheet1!$A$1:$C$65536,3,0)</f>
        <v>6</v>
      </c>
      <c r="L129" s="113">
        <v>0</v>
      </c>
      <c r="M129" s="113">
        <v>4</v>
      </c>
      <c r="N129" s="107">
        <v>0</v>
      </c>
    </row>
    <row r="130" spans="1:14">
      <c r="A130" s="98">
        <v>128</v>
      </c>
      <c r="B130" s="99">
        <v>104838</v>
      </c>
      <c r="C130" s="100" t="s">
        <v>156</v>
      </c>
      <c r="D130" s="98" t="s">
        <v>30</v>
      </c>
      <c r="E130" s="98" t="s">
        <v>31</v>
      </c>
      <c r="F130" s="101">
        <v>4885.545</v>
      </c>
      <c r="G130" s="101">
        <f>VLOOKUP(B:B,[3]Sheet1!$A$1:$C$65536,3,0)</f>
        <v>792</v>
      </c>
      <c r="H130" s="102">
        <f t="shared" si="3"/>
        <v>0.16211088015769</v>
      </c>
      <c r="I130" s="113">
        <v>2</v>
      </c>
      <c r="J130" s="113">
        <v>5</v>
      </c>
      <c r="K130" s="113">
        <v>0</v>
      </c>
      <c r="L130" s="113">
        <v>0</v>
      </c>
      <c r="M130" s="113">
        <v>2</v>
      </c>
      <c r="N130" s="107">
        <f>VLOOKUP(B:B,[4]Sheet1!$A$1:$C$65536,3,0)</f>
        <v>1</v>
      </c>
    </row>
    <row r="131" spans="1:14">
      <c r="A131" s="98">
        <v>129</v>
      </c>
      <c r="B131" s="99">
        <v>745</v>
      </c>
      <c r="C131" s="100" t="s">
        <v>157</v>
      </c>
      <c r="D131" s="98" t="s">
        <v>28</v>
      </c>
      <c r="E131" s="98" t="s">
        <v>23</v>
      </c>
      <c r="F131" s="101">
        <v>11083.5648</v>
      </c>
      <c r="G131" s="101">
        <f>VLOOKUP(B:B,[3]Sheet1!$A$1:$C$65536,3,0)</f>
        <v>7694</v>
      </c>
      <c r="H131" s="102">
        <f t="shared" si="3"/>
        <v>0.694180991299839</v>
      </c>
      <c r="I131" s="113">
        <v>3</v>
      </c>
      <c r="J131" s="113">
        <v>2</v>
      </c>
      <c r="K131" s="113">
        <f>VLOOKUP(B:B,[2]Sheet1!$A$1:$C$65536,3,0)</f>
        <v>4</v>
      </c>
      <c r="L131" s="113">
        <v>0</v>
      </c>
      <c r="M131" s="113">
        <v>4</v>
      </c>
      <c r="N131" s="107">
        <f>VLOOKUP(B:B,[4]Sheet1!$A$1:$C$65536,3,0)</f>
        <v>2</v>
      </c>
    </row>
    <row r="132" spans="1:14">
      <c r="A132" s="98">
        <v>130</v>
      </c>
      <c r="B132" s="99">
        <v>114622</v>
      </c>
      <c r="C132" s="100" t="s">
        <v>158</v>
      </c>
      <c r="D132" s="98" t="s">
        <v>20</v>
      </c>
      <c r="E132" s="98" t="s">
        <v>25</v>
      </c>
      <c r="F132" s="101">
        <v>13634.544</v>
      </c>
      <c r="G132" s="101">
        <f>VLOOKUP(B:B,[3]Sheet1!$A$1:$C$65536,3,0)</f>
        <v>3637</v>
      </c>
      <c r="H132" s="102">
        <f t="shared" si="3"/>
        <v>0.266748928310327</v>
      </c>
      <c r="I132" s="113">
        <v>3</v>
      </c>
      <c r="J132" s="113">
        <v>2</v>
      </c>
      <c r="K132" s="113">
        <f>VLOOKUP(B:B,[2]Sheet1!$A$1:$C$65536,3,0)</f>
        <v>2</v>
      </c>
      <c r="L132" s="113">
        <f>VLOOKUP(B:B,[1]查询时间段分门店销售明细!$B$1:$W$65536,22,0)</f>
        <v>2</v>
      </c>
      <c r="M132" s="113">
        <v>4</v>
      </c>
      <c r="N132" s="107">
        <f>VLOOKUP(B:B,[4]Sheet1!$A$1:$C$65536,3,0)</f>
        <v>1</v>
      </c>
    </row>
    <row r="133" spans="1:14">
      <c r="A133" s="98">
        <v>131</v>
      </c>
      <c r="B133" s="99">
        <v>54</v>
      </c>
      <c r="C133" s="100" t="s">
        <v>159</v>
      </c>
      <c r="D133" s="98" t="s">
        <v>30</v>
      </c>
      <c r="E133" s="98" t="s">
        <v>25</v>
      </c>
      <c r="F133" s="101">
        <v>18892.44</v>
      </c>
      <c r="G133" s="101">
        <f>VLOOKUP(B:B,[3]Sheet1!$A$1:$C$65536,3,0)</f>
        <v>3964</v>
      </c>
      <c r="H133" s="102">
        <f t="shared" si="3"/>
        <v>0.209819377486444</v>
      </c>
      <c r="I133" s="113">
        <v>5</v>
      </c>
      <c r="J133" s="113">
        <v>3</v>
      </c>
      <c r="K133" s="113">
        <f>VLOOKUP(B:B,[2]Sheet1!$A$1:$C$65536,3,0)</f>
        <v>2</v>
      </c>
      <c r="L133" s="113">
        <f>VLOOKUP(B:B,[1]查询时间段分门店销售明细!$B$1:$W$65536,22,0)</f>
        <v>3</v>
      </c>
      <c r="M133" s="113">
        <v>5</v>
      </c>
      <c r="N133" s="107">
        <f>VLOOKUP(B:B,[4]Sheet1!$A$1:$C$65536,3,0)</f>
        <v>1</v>
      </c>
    </row>
    <row r="134" spans="1:14">
      <c r="A134" s="98">
        <v>132</v>
      </c>
      <c r="B134" s="99">
        <v>720</v>
      </c>
      <c r="C134" s="100" t="s">
        <v>160</v>
      </c>
      <c r="D134" s="98" t="s">
        <v>16</v>
      </c>
      <c r="E134" s="98" t="s">
        <v>31</v>
      </c>
      <c r="F134" s="101">
        <v>4288.284</v>
      </c>
      <c r="G134" s="101">
        <f>VLOOKUP(B:B,[3]Sheet1!$A$1:$C$65536,3,0)</f>
        <v>1406</v>
      </c>
      <c r="H134" s="102">
        <f t="shared" si="3"/>
        <v>0.327870075769235</v>
      </c>
      <c r="I134" s="113">
        <v>2</v>
      </c>
      <c r="J134" s="113">
        <v>5</v>
      </c>
      <c r="K134" s="113">
        <v>0</v>
      </c>
      <c r="L134" s="113">
        <v>0</v>
      </c>
      <c r="M134" s="113">
        <v>2</v>
      </c>
      <c r="N134" s="107">
        <f>VLOOKUP(B:B,[4]Sheet1!$A$1:$C$65536,3,0)</f>
        <v>1</v>
      </c>
    </row>
    <row r="135" spans="1:14">
      <c r="A135" s="98">
        <v>133</v>
      </c>
      <c r="B135" s="99">
        <v>740</v>
      </c>
      <c r="C135" s="100" t="s">
        <v>161</v>
      </c>
      <c r="D135" s="98" t="s">
        <v>34</v>
      </c>
      <c r="E135" s="98" t="s">
        <v>31</v>
      </c>
      <c r="F135" s="101">
        <v>4885.545</v>
      </c>
      <c r="G135" s="101">
        <f>VLOOKUP(B:B,[3]Sheet1!$A$1:$C$65536,3,0)</f>
        <v>1335</v>
      </c>
      <c r="H135" s="102">
        <f t="shared" si="3"/>
        <v>0.273255082083984</v>
      </c>
      <c r="I135" s="113">
        <v>0</v>
      </c>
      <c r="J135" s="113">
        <v>5</v>
      </c>
      <c r="K135" s="113">
        <f>VLOOKUP(B:B,[2]Sheet1!$A$1:$C$65536,3,0)</f>
        <v>3</v>
      </c>
      <c r="L135" s="113">
        <v>0</v>
      </c>
      <c r="M135" s="113">
        <v>2</v>
      </c>
      <c r="N135" s="107">
        <v>0</v>
      </c>
    </row>
    <row r="136" spans="1:14">
      <c r="A136" s="98">
        <v>134</v>
      </c>
      <c r="B136" s="99">
        <v>118758</v>
      </c>
      <c r="C136" s="100" t="s">
        <v>162</v>
      </c>
      <c r="D136" s="98" t="s">
        <v>34</v>
      </c>
      <c r="E136" s="98" t="s">
        <v>17</v>
      </c>
      <c r="F136" s="101">
        <v>3793.482</v>
      </c>
      <c r="G136" s="101">
        <f>VLOOKUP(B:B,[3]Sheet1!$A$1:$C$65536,3,0)</f>
        <v>347</v>
      </c>
      <c r="H136" s="102">
        <f t="shared" si="3"/>
        <v>0.0914726892074353</v>
      </c>
      <c r="I136" s="113">
        <v>2</v>
      </c>
      <c r="J136" s="113">
        <v>3</v>
      </c>
      <c r="K136" s="113">
        <f>VLOOKUP(B:B,[2]Sheet1!$A$1:$C$65536,3,0)</f>
        <v>2</v>
      </c>
      <c r="L136" s="113">
        <v>0</v>
      </c>
      <c r="M136" s="113">
        <v>4</v>
      </c>
      <c r="N136" s="107">
        <v>0</v>
      </c>
    </row>
    <row r="137" s="87" customFormat="1" spans="1:14">
      <c r="A137" s="114">
        <v>135</v>
      </c>
      <c r="B137" s="115">
        <v>117923</v>
      </c>
      <c r="C137" s="116" t="s">
        <v>163</v>
      </c>
      <c r="D137" s="114" t="s">
        <v>16</v>
      </c>
      <c r="E137" s="114" t="s">
        <v>31</v>
      </c>
      <c r="F137" s="117">
        <v>4483.206</v>
      </c>
      <c r="G137" s="117">
        <v>0</v>
      </c>
      <c r="H137" s="118">
        <f t="shared" si="3"/>
        <v>0</v>
      </c>
      <c r="I137" s="119">
        <v>0</v>
      </c>
      <c r="J137" s="119">
        <v>5</v>
      </c>
      <c r="K137" s="113">
        <v>0</v>
      </c>
      <c r="L137" s="113">
        <v>0</v>
      </c>
      <c r="M137" s="119">
        <v>2</v>
      </c>
      <c r="N137" s="121">
        <v>0</v>
      </c>
    </row>
    <row r="138" spans="1:14">
      <c r="A138" s="98"/>
      <c r="B138" s="99"/>
      <c r="C138" s="120"/>
      <c r="D138" s="98"/>
      <c r="E138" s="98"/>
      <c r="F138" s="101">
        <f>SUM(F3:F137)</f>
        <v>1509968.735355</v>
      </c>
      <c r="G138" s="101">
        <f>SUM(G3:G137)</f>
        <v>381121.09</v>
      </c>
      <c r="H138" s="102">
        <f t="shared" si="3"/>
        <v>0.252403298873865</v>
      </c>
      <c r="I138" s="113">
        <f>SUM(I3:I137)</f>
        <v>564</v>
      </c>
      <c r="J138" s="113">
        <f>SUM(J3:J137)</f>
        <v>290</v>
      </c>
      <c r="K138" s="113">
        <v>0</v>
      </c>
      <c r="L138" s="113">
        <v>0</v>
      </c>
      <c r="M138" s="113">
        <f>SUM(M3:M137)</f>
        <v>500</v>
      </c>
      <c r="N138" s="107">
        <v>0</v>
      </c>
    </row>
  </sheetData>
  <autoFilter ref="A2:N138">
    <extLst/>
  </autoFilter>
  <mergeCells count="8">
    <mergeCell ref="I1:J1"/>
    <mergeCell ref="A1:A2"/>
    <mergeCell ref="B1:B2"/>
    <mergeCell ref="C1:C2"/>
    <mergeCell ref="D1:D2"/>
    <mergeCell ref="E1:E2"/>
    <mergeCell ref="F1:F2"/>
    <mergeCell ref="M1:M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workbookViewId="0">
      <selection activeCell="B42" sqref="$A42:$XFD55"/>
    </sheetView>
  </sheetViews>
  <sheetFormatPr defaultColWidth="9" defaultRowHeight="13.5"/>
  <cols>
    <col min="1" max="1" width="15.5" style="10" customWidth="1"/>
    <col min="2" max="2" width="15.125" style="10" customWidth="1"/>
    <col min="3" max="3" width="26.5" style="11" customWidth="1"/>
    <col min="4" max="4" width="18" style="3" customWidth="1"/>
    <col min="5" max="5" width="12" style="10" customWidth="1"/>
    <col min="6" max="6" width="25.625" style="11" customWidth="1"/>
    <col min="7" max="7" width="11.75" style="12" customWidth="1"/>
    <col min="8" max="8" width="26.25" style="11" customWidth="1"/>
    <col min="9" max="9" width="11" style="11" customWidth="1"/>
  </cols>
  <sheetData>
    <row r="1" ht="18" spans="1:9">
      <c r="A1" s="13" t="s">
        <v>164</v>
      </c>
      <c r="B1" s="13"/>
      <c r="C1" s="13"/>
      <c r="D1" s="13"/>
      <c r="E1" s="13"/>
      <c r="F1" s="13"/>
      <c r="G1" s="14"/>
      <c r="H1" s="13"/>
      <c r="I1" s="13"/>
    </row>
    <row r="2" ht="16.5" spans="1:9">
      <c r="A2" s="15" t="s">
        <v>165</v>
      </c>
      <c r="B2" s="16" t="s">
        <v>166</v>
      </c>
      <c r="C2" s="16"/>
      <c r="D2" s="16"/>
      <c r="E2" s="16"/>
      <c r="F2" s="16"/>
      <c r="G2" s="17"/>
      <c r="H2" s="16"/>
      <c r="I2" s="16"/>
    </row>
    <row r="3" ht="16.5" spans="1:9">
      <c r="A3" s="18" t="s">
        <v>167</v>
      </c>
      <c r="B3" s="19" t="s">
        <v>168</v>
      </c>
      <c r="C3" s="15" t="s">
        <v>169</v>
      </c>
      <c r="D3" s="20" t="s">
        <v>170</v>
      </c>
      <c r="E3" s="15" t="s">
        <v>171</v>
      </c>
      <c r="F3" s="20" t="s">
        <v>172</v>
      </c>
      <c r="G3" s="21"/>
      <c r="H3" s="15" t="s">
        <v>173</v>
      </c>
      <c r="I3" s="85"/>
    </row>
    <row r="4" ht="16.5" spans="1:9">
      <c r="A4" s="15" t="s">
        <v>174</v>
      </c>
      <c r="B4" s="20" t="s">
        <v>175</v>
      </c>
      <c r="C4" s="22"/>
      <c r="D4" s="22"/>
      <c r="E4" s="15" t="s">
        <v>176</v>
      </c>
      <c r="F4" s="20"/>
      <c r="G4" s="21"/>
      <c r="H4" s="20"/>
      <c r="I4" s="20"/>
    </row>
    <row r="5" ht="16.5" spans="1:9">
      <c r="A5" s="15" t="s">
        <v>177</v>
      </c>
      <c r="B5" s="6" t="s">
        <v>178</v>
      </c>
      <c r="C5" s="15" t="s">
        <v>179</v>
      </c>
      <c r="D5" s="6" t="s">
        <v>178</v>
      </c>
      <c r="E5" s="23"/>
      <c r="F5" s="23"/>
      <c r="G5" s="24"/>
      <c r="H5" s="23"/>
      <c r="I5" s="23"/>
    </row>
    <row r="6" ht="21" customHeight="1" spans="1:9">
      <c r="A6" s="25" t="s">
        <v>180</v>
      </c>
      <c r="B6" s="26" t="s">
        <v>181</v>
      </c>
      <c r="C6" s="27"/>
      <c r="D6" s="27"/>
      <c r="E6" s="27"/>
      <c r="F6" s="27"/>
      <c r="G6" s="28"/>
      <c r="H6" s="27"/>
      <c r="I6" s="27"/>
    </row>
    <row r="7" ht="33" spans="1:9">
      <c r="A7" s="25"/>
      <c r="B7" s="4" t="s">
        <v>182</v>
      </c>
      <c r="C7" s="15" t="s">
        <v>183</v>
      </c>
      <c r="D7" s="4" t="s">
        <v>184</v>
      </c>
      <c r="E7" s="29" t="s">
        <v>185</v>
      </c>
      <c r="F7" s="29" t="s">
        <v>186</v>
      </c>
      <c r="G7" s="30" t="s">
        <v>187</v>
      </c>
      <c r="H7" s="29" t="s">
        <v>188</v>
      </c>
      <c r="I7" s="29" t="s">
        <v>189</v>
      </c>
    </row>
    <row r="8" ht="33" spans="1:9">
      <c r="A8" s="25"/>
      <c r="B8" s="31" t="s">
        <v>190</v>
      </c>
      <c r="C8" s="32" t="s">
        <v>191</v>
      </c>
      <c r="D8" s="33" t="s">
        <v>192</v>
      </c>
      <c r="E8" s="34">
        <v>218</v>
      </c>
      <c r="F8" s="35" t="s">
        <v>193</v>
      </c>
      <c r="G8" s="24"/>
      <c r="H8" s="23" t="s">
        <v>194</v>
      </c>
      <c r="I8" s="42" t="e">
        <v>#N/A</v>
      </c>
    </row>
    <row r="9" ht="33" spans="1:9">
      <c r="A9" s="25"/>
      <c r="B9" s="4">
        <v>214772</v>
      </c>
      <c r="C9" s="36" t="s">
        <v>195</v>
      </c>
      <c r="D9" s="18" t="s">
        <v>196</v>
      </c>
      <c r="E9" s="37">
        <v>288</v>
      </c>
      <c r="F9" s="38" t="s">
        <v>193</v>
      </c>
      <c r="G9" s="24"/>
      <c r="H9" s="23"/>
      <c r="I9" s="23">
        <v>9918061</v>
      </c>
    </row>
    <row r="10" ht="16.5" spans="1:9">
      <c r="A10" s="25"/>
      <c r="B10" s="4">
        <v>204080</v>
      </c>
      <c r="C10" s="36" t="s">
        <v>197</v>
      </c>
      <c r="D10" s="18" t="s">
        <v>198</v>
      </c>
      <c r="E10" s="39">
        <v>198</v>
      </c>
      <c r="F10" s="23" t="s">
        <v>199</v>
      </c>
      <c r="G10" s="24"/>
      <c r="H10" s="23"/>
      <c r="I10" s="23">
        <v>9918056</v>
      </c>
    </row>
    <row r="11" ht="16.5" spans="1:9">
      <c r="A11" s="25"/>
      <c r="B11" s="4">
        <v>150101</v>
      </c>
      <c r="C11" s="36" t="s">
        <v>200</v>
      </c>
      <c r="D11" s="18" t="s">
        <v>196</v>
      </c>
      <c r="E11" s="39">
        <v>198</v>
      </c>
      <c r="F11" s="23" t="s">
        <v>199</v>
      </c>
      <c r="G11" s="24"/>
      <c r="H11" s="23"/>
      <c r="I11" s="23">
        <v>9918033</v>
      </c>
    </row>
    <row r="12" ht="16.5" spans="1:9">
      <c r="A12" s="25"/>
      <c r="B12" s="4">
        <v>150087</v>
      </c>
      <c r="C12" s="36" t="s">
        <v>201</v>
      </c>
      <c r="D12" s="18" t="s">
        <v>202</v>
      </c>
      <c r="E12" s="39">
        <v>188</v>
      </c>
      <c r="F12" s="23" t="s">
        <v>199</v>
      </c>
      <c r="G12" s="24"/>
      <c r="H12" s="23"/>
      <c r="I12" s="23">
        <v>9918051</v>
      </c>
    </row>
    <row r="13" ht="16.5" spans="1:9">
      <c r="A13" s="25"/>
      <c r="B13" s="4">
        <v>214779</v>
      </c>
      <c r="C13" s="36" t="s">
        <v>203</v>
      </c>
      <c r="D13" s="18" t="s">
        <v>204</v>
      </c>
      <c r="E13" s="39">
        <v>448</v>
      </c>
      <c r="F13" s="23" t="s">
        <v>199</v>
      </c>
      <c r="G13" s="24"/>
      <c r="H13" s="23"/>
      <c r="I13" s="23">
        <v>9918352</v>
      </c>
    </row>
    <row r="14" ht="33" spans="1:9">
      <c r="A14" s="25"/>
      <c r="B14" s="4">
        <v>214797</v>
      </c>
      <c r="C14" s="36" t="s">
        <v>205</v>
      </c>
      <c r="D14" s="18" t="s">
        <v>206</v>
      </c>
      <c r="E14" s="37">
        <v>128</v>
      </c>
      <c r="F14" s="38" t="s">
        <v>193</v>
      </c>
      <c r="G14" s="24"/>
      <c r="H14" s="23"/>
      <c r="I14" s="23">
        <v>9918062</v>
      </c>
    </row>
    <row r="15" ht="16.5" spans="1:9">
      <c r="A15" s="25"/>
      <c r="B15" s="4">
        <v>181291</v>
      </c>
      <c r="C15" s="16" t="s">
        <v>207</v>
      </c>
      <c r="D15" s="18" t="s">
        <v>208</v>
      </c>
      <c r="E15" s="37">
        <v>298</v>
      </c>
      <c r="F15" s="23" t="s">
        <v>199</v>
      </c>
      <c r="G15" s="24"/>
      <c r="H15" s="23"/>
      <c r="I15" s="23">
        <v>9917995</v>
      </c>
    </row>
    <row r="16" ht="16.5" spans="1:9">
      <c r="A16" s="25"/>
      <c r="B16" s="4">
        <v>150102</v>
      </c>
      <c r="C16" s="16" t="s">
        <v>209</v>
      </c>
      <c r="D16" s="18" t="s">
        <v>210</v>
      </c>
      <c r="E16" s="37">
        <v>328</v>
      </c>
      <c r="F16" s="23" t="s">
        <v>199</v>
      </c>
      <c r="G16" s="24"/>
      <c r="H16" s="23"/>
      <c r="I16" s="23">
        <v>9918053</v>
      </c>
    </row>
    <row r="17" ht="16.5" spans="1:9">
      <c r="A17" s="25"/>
      <c r="B17" s="4">
        <v>150077</v>
      </c>
      <c r="C17" s="16" t="s">
        <v>211</v>
      </c>
      <c r="D17" s="18" t="s">
        <v>212</v>
      </c>
      <c r="E17" s="37">
        <v>158</v>
      </c>
      <c r="F17" s="23" t="s">
        <v>199</v>
      </c>
      <c r="G17" s="24"/>
      <c r="H17" s="23"/>
      <c r="I17" s="23">
        <v>9918034</v>
      </c>
    </row>
    <row r="18" ht="16.5" spans="1:9">
      <c r="A18" s="25"/>
      <c r="B18" s="4">
        <v>150086</v>
      </c>
      <c r="C18" s="16" t="s">
        <v>213</v>
      </c>
      <c r="D18" s="18" t="s">
        <v>198</v>
      </c>
      <c r="E18" s="37">
        <v>188</v>
      </c>
      <c r="F18" s="23" t="s">
        <v>199</v>
      </c>
      <c r="G18" s="24"/>
      <c r="H18" s="23"/>
      <c r="I18" s="23">
        <v>9917997</v>
      </c>
    </row>
    <row r="19" ht="16.5" spans="1:9">
      <c r="A19" s="25"/>
      <c r="B19" s="4">
        <v>204077</v>
      </c>
      <c r="C19" s="16" t="s">
        <v>214</v>
      </c>
      <c r="D19" s="18" t="s">
        <v>196</v>
      </c>
      <c r="E19" s="37">
        <v>298</v>
      </c>
      <c r="F19" s="23" t="s">
        <v>199</v>
      </c>
      <c r="G19" s="24"/>
      <c r="H19" s="23"/>
      <c r="I19" s="23">
        <v>9918057</v>
      </c>
    </row>
    <row r="20" ht="16.5" spans="1:9">
      <c r="A20" s="25"/>
      <c r="B20" s="4">
        <v>204079</v>
      </c>
      <c r="C20" s="16" t="s">
        <v>215</v>
      </c>
      <c r="D20" s="18" t="s">
        <v>196</v>
      </c>
      <c r="E20" s="37">
        <v>338</v>
      </c>
      <c r="F20" s="23" t="s">
        <v>199</v>
      </c>
      <c r="G20" s="24"/>
      <c r="H20" s="23"/>
      <c r="I20" s="23">
        <v>9918055</v>
      </c>
    </row>
    <row r="21" ht="16.5" spans="1:9">
      <c r="A21" s="25"/>
      <c r="B21" s="4">
        <v>232483</v>
      </c>
      <c r="C21" s="16" t="s">
        <v>216</v>
      </c>
      <c r="D21" s="18" t="s">
        <v>217</v>
      </c>
      <c r="E21" s="37">
        <v>198</v>
      </c>
      <c r="F21" s="23" t="s">
        <v>199</v>
      </c>
      <c r="G21" s="24"/>
      <c r="H21" s="23"/>
      <c r="I21" s="23">
        <v>9918071</v>
      </c>
    </row>
    <row r="22" ht="16.5" spans="1:9">
      <c r="A22" s="25"/>
      <c r="B22" s="4">
        <v>150095</v>
      </c>
      <c r="C22" s="36" t="s">
        <v>218</v>
      </c>
      <c r="D22" s="18" t="s">
        <v>208</v>
      </c>
      <c r="E22" s="37">
        <v>388</v>
      </c>
      <c r="F22" s="23" t="s">
        <v>199</v>
      </c>
      <c r="G22" s="24"/>
      <c r="H22" s="23"/>
      <c r="I22" s="23">
        <v>9917993</v>
      </c>
    </row>
    <row r="23" ht="16.5" spans="1:9">
      <c r="A23" s="25"/>
      <c r="B23" s="4">
        <v>150096</v>
      </c>
      <c r="C23" s="36" t="s">
        <v>219</v>
      </c>
      <c r="D23" s="18" t="s">
        <v>196</v>
      </c>
      <c r="E23" s="37">
        <v>288</v>
      </c>
      <c r="F23" s="23" t="s">
        <v>199</v>
      </c>
      <c r="G23" s="24"/>
      <c r="H23" s="23"/>
      <c r="I23" s="23">
        <v>9917994</v>
      </c>
    </row>
    <row r="24" ht="16.5" spans="1:9">
      <c r="A24" s="25"/>
      <c r="B24" s="31" t="s">
        <v>190</v>
      </c>
      <c r="C24" s="40" t="s">
        <v>220</v>
      </c>
      <c r="D24" s="33" t="s">
        <v>221</v>
      </c>
      <c r="E24" s="41">
        <v>128</v>
      </c>
      <c r="F24" s="42" t="s">
        <v>199</v>
      </c>
      <c r="G24" s="24"/>
      <c r="H24" s="23"/>
      <c r="I24" s="42" t="e">
        <v>#N/A</v>
      </c>
    </row>
    <row r="25" ht="16.5" spans="1:9">
      <c r="A25" s="25"/>
      <c r="B25" s="4">
        <v>166670</v>
      </c>
      <c r="C25" s="16" t="s">
        <v>220</v>
      </c>
      <c r="D25" s="18" t="s">
        <v>222</v>
      </c>
      <c r="E25" s="37">
        <v>248</v>
      </c>
      <c r="F25" s="23" t="s">
        <v>199</v>
      </c>
      <c r="G25" s="24" t="s">
        <v>223</v>
      </c>
      <c r="H25" s="23"/>
      <c r="I25" s="23">
        <v>9918066</v>
      </c>
    </row>
    <row r="26" ht="33" spans="1:9">
      <c r="A26" s="25"/>
      <c r="B26" s="31" t="s">
        <v>190</v>
      </c>
      <c r="C26" s="43" t="s">
        <v>224</v>
      </c>
      <c r="D26" s="44" t="s">
        <v>225</v>
      </c>
      <c r="E26" s="42">
        <v>398</v>
      </c>
      <c r="F26" s="35" t="s">
        <v>193</v>
      </c>
      <c r="G26" s="24"/>
      <c r="H26" s="23"/>
      <c r="I26" s="42" t="e">
        <v>#N/A</v>
      </c>
    </row>
    <row r="27" ht="16.5" spans="1:9">
      <c r="A27" s="25"/>
      <c r="B27" s="31" t="s">
        <v>226</v>
      </c>
      <c r="C27" s="45" t="s">
        <v>227</v>
      </c>
      <c r="D27" s="46" t="s">
        <v>208</v>
      </c>
      <c r="E27" s="47">
        <v>428</v>
      </c>
      <c r="F27" s="42" t="s">
        <v>199</v>
      </c>
      <c r="G27" s="24"/>
      <c r="H27" s="23"/>
      <c r="I27" s="42" t="e">
        <v>#N/A</v>
      </c>
    </row>
    <row r="28" ht="16.5" spans="1:9">
      <c r="A28" s="25"/>
      <c r="B28" s="31" t="s">
        <v>226</v>
      </c>
      <c r="C28" s="45" t="s">
        <v>228</v>
      </c>
      <c r="D28" s="46" t="s">
        <v>196</v>
      </c>
      <c r="E28" s="47">
        <v>398</v>
      </c>
      <c r="F28" s="42" t="s">
        <v>199</v>
      </c>
      <c r="G28" s="24"/>
      <c r="H28" s="23"/>
      <c r="I28" s="42" t="e">
        <v>#N/A</v>
      </c>
    </row>
    <row r="29" ht="16.5" spans="1:9">
      <c r="A29" s="25"/>
      <c r="B29" s="31" t="s">
        <v>226</v>
      </c>
      <c r="C29" s="45" t="s">
        <v>229</v>
      </c>
      <c r="D29" s="46" t="s">
        <v>196</v>
      </c>
      <c r="E29" s="47">
        <v>338</v>
      </c>
      <c r="F29" s="42" t="s">
        <v>199</v>
      </c>
      <c r="G29" s="24"/>
      <c r="H29" s="23"/>
      <c r="I29" s="42" t="e">
        <v>#N/A</v>
      </c>
    </row>
    <row r="30" ht="16.5" spans="1:9">
      <c r="A30" s="25"/>
      <c r="B30" s="4">
        <v>191110</v>
      </c>
      <c r="C30" s="48" t="s">
        <v>230</v>
      </c>
      <c r="D30" s="18" t="s">
        <v>208</v>
      </c>
      <c r="E30" s="23">
        <v>298</v>
      </c>
      <c r="F30" s="23" t="s">
        <v>199</v>
      </c>
      <c r="G30" s="24"/>
      <c r="H30" s="23"/>
      <c r="I30" s="23">
        <v>9918052</v>
      </c>
    </row>
    <row r="31" ht="16.5" spans="1:9">
      <c r="A31" s="25"/>
      <c r="B31" s="4">
        <v>204078</v>
      </c>
      <c r="C31" s="48" t="s">
        <v>231</v>
      </c>
      <c r="D31" s="18" t="s">
        <v>232</v>
      </c>
      <c r="E31" s="23">
        <v>218</v>
      </c>
      <c r="F31" s="23" t="s">
        <v>199</v>
      </c>
      <c r="G31" s="24"/>
      <c r="H31" s="23"/>
      <c r="I31" s="23">
        <v>9918058</v>
      </c>
    </row>
    <row r="32" ht="16.5" spans="1:9">
      <c r="A32" s="25"/>
      <c r="B32" s="4">
        <v>185347</v>
      </c>
      <c r="C32" s="48" t="s">
        <v>233</v>
      </c>
      <c r="D32" s="18" t="s">
        <v>234</v>
      </c>
      <c r="E32" s="23">
        <v>288</v>
      </c>
      <c r="F32" s="23" t="s">
        <v>199</v>
      </c>
      <c r="G32" s="24"/>
      <c r="H32" s="23"/>
      <c r="I32" s="23">
        <v>9918036</v>
      </c>
    </row>
    <row r="33" ht="39" customHeight="1" spans="1:9">
      <c r="A33" s="25"/>
      <c r="B33" s="4"/>
      <c r="C33" s="49" t="s">
        <v>235</v>
      </c>
      <c r="D33" s="50"/>
      <c r="E33" s="50"/>
      <c r="F33" s="50"/>
      <c r="G33" s="49"/>
      <c r="H33" s="23" t="s">
        <v>236</v>
      </c>
      <c r="I33" s="23"/>
    </row>
    <row r="34" ht="27" customHeight="1" spans="1:9">
      <c r="A34" s="25"/>
      <c r="B34" s="4"/>
      <c r="C34" s="49" t="s">
        <v>237</v>
      </c>
      <c r="D34" s="50"/>
      <c r="E34" s="50"/>
      <c r="F34" s="50"/>
      <c r="G34" s="49"/>
      <c r="H34" s="23"/>
      <c r="I34" s="23"/>
    </row>
    <row r="35" ht="16.5" spans="1:9">
      <c r="A35" s="51"/>
      <c r="B35" s="4" t="s">
        <v>182</v>
      </c>
      <c r="C35" s="18" t="s">
        <v>183</v>
      </c>
      <c r="D35" s="52" t="s">
        <v>184</v>
      </c>
      <c r="E35" s="52" t="s">
        <v>185</v>
      </c>
      <c r="F35" s="52" t="s">
        <v>186</v>
      </c>
      <c r="G35" s="49"/>
      <c r="H35" s="23"/>
      <c r="I35" s="23"/>
    </row>
    <row r="36" ht="16.5" spans="1:9">
      <c r="A36" s="25" t="s">
        <v>238</v>
      </c>
      <c r="B36" s="53" t="s">
        <v>190</v>
      </c>
      <c r="C36" s="33" t="s">
        <v>239</v>
      </c>
      <c r="D36" s="33" t="s">
        <v>196</v>
      </c>
      <c r="E36" s="54">
        <v>188</v>
      </c>
      <c r="F36" s="55" t="s">
        <v>240</v>
      </c>
      <c r="G36" s="56"/>
      <c r="H36" s="23" t="s">
        <v>241</v>
      </c>
      <c r="I36" s="30">
        <v>9918132</v>
      </c>
    </row>
    <row r="37" ht="16.5" spans="1:9">
      <c r="A37" s="25"/>
      <c r="B37" s="57">
        <v>218919</v>
      </c>
      <c r="C37" s="18" t="s">
        <v>242</v>
      </c>
      <c r="D37" s="18" t="s">
        <v>198</v>
      </c>
      <c r="E37" s="58">
        <v>168</v>
      </c>
      <c r="F37" s="59" t="s">
        <v>240</v>
      </c>
      <c r="G37" s="56"/>
      <c r="H37" s="23"/>
      <c r="I37" s="30">
        <v>9918132</v>
      </c>
    </row>
    <row r="38" ht="16.5" spans="1:9">
      <c r="A38" s="25"/>
      <c r="B38" s="57">
        <v>191033</v>
      </c>
      <c r="C38" s="18" t="s">
        <v>243</v>
      </c>
      <c r="D38" s="18" t="s">
        <v>208</v>
      </c>
      <c r="E38" s="58">
        <v>398</v>
      </c>
      <c r="F38" s="59" t="s">
        <v>244</v>
      </c>
      <c r="G38" s="56"/>
      <c r="H38" s="23"/>
      <c r="I38" s="30">
        <v>9918132</v>
      </c>
    </row>
    <row r="39" ht="16.5" spans="1:9">
      <c r="A39" s="25"/>
      <c r="B39" s="57">
        <v>150089</v>
      </c>
      <c r="C39" s="18" t="s">
        <v>245</v>
      </c>
      <c r="D39" s="18" t="s">
        <v>198</v>
      </c>
      <c r="E39" s="58">
        <v>188</v>
      </c>
      <c r="F39" s="59" t="s">
        <v>240</v>
      </c>
      <c r="G39" s="56"/>
      <c r="H39" s="23"/>
      <c r="I39" s="30">
        <v>9918132</v>
      </c>
    </row>
    <row r="40" ht="16.5" spans="1:9">
      <c r="A40" s="25"/>
      <c r="B40" s="57">
        <v>150092</v>
      </c>
      <c r="C40" s="18" t="s">
        <v>246</v>
      </c>
      <c r="D40" s="18" t="s">
        <v>232</v>
      </c>
      <c r="E40" s="58">
        <v>168</v>
      </c>
      <c r="F40" s="59" t="s">
        <v>240</v>
      </c>
      <c r="G40" s="56"/>
      <c r="H40" s="23"/>
      <c r="I40" s="30">
        <v>9918132</v>
      </c>
    </row>
    <row r="41" ht="16.5" spans="1:9">
      <c r="A41" s="60" t="s">
        <v>247</v>
      </c>
      <c r="B41" s="61"/>
      <c r="C41" s="61"/>
      <c r="D41" s="61"/>
      <c r="E41" s="61"/>
      <c r="F41" s="62"/>
      <c r="G41" s="62"/>
      <c r="H41" s="23" t="s">
        <v>188</v>
      </c>
      <c r="I41" s="23"/>
    </row>
    <row r="42" ht="16.5" spans="1:9">
      <c r="A42" s="25" t="s">
        <v>248</v>
      </c>
      <c r="B42" s="6" t="s">
        <v>182</v>
      </c>
      <c r="C42" s="15" t="s">
        <v>183</v>
      </c>
      <c r="D42" s="18" t="s">
        <v>184</v>
      </c>
      <c r="E42" s="23" t="s">
        <v>185</v>
      </c>
      <c r="F42" s="23" t="s">
        <v>186</v>
      </c>
      <c r="G42" s="24"/>
      <c r="H42" s="23" t="s">
        <v>249</v>
      </c>
      <c r="I42" s="23"/>
    </row>
    <row r="43" ht="33" spans="1:9">
      <c r="A43" s="25"/>
      <c r="B43" s="63" t="s">
        <v>190</v>
      </c>
      <c r="C43" s="43" t="s">
        <v>250</v>
      </c>
      <c r="D43" s="33" t="s">
        <v>196</v>
      </c>
      <c r="E43" s="42">
        <v>388</v>
      </c>
      <c r="F43" s="35" t="s">
        <v>193</v>
      </c>
      <c r="G43" s="24"/>
      <c r="H43" s="23"/>
      <c r="I43" s="42" t="e">
        <v>#N/A</v>
      </c>
    </row>
    <row r="44" ht="33" spans="1:9">
      <c r="A44" s="25"/>
      <c r="B44" s="63" t="s">
        <v>190</v>
      </c>
      <c r="C44" s="43" t="s">
        <v>251</v>
      </c>
      <c r="D44" s="33" t="s">
        <v>208</v>
      </c>
      <c r="E44" s="42">
        <v>398</v>
      </c>
      <c r="F44" s="35" t="s">
        <v>193</v>
      </c>
      <c r="G44" s="24"/>
      <c r="H44" s="23"/>
      <c r="I44" s="42" t="e">
        <v>#N/A</v>
      </c>
    </row>
    <row r="45" ht="16.5" spans="1:9">
      <c r="A45" s="25"/>
      <c r="B45" s="4">
        <v>214778</v>
      </c>
      <c r="C45" s="36" t="s">
        <v>252</v>
      </c>
      <c r="D45" s="18" t="s">
        <v>208</v>
      </c>
      <c r="E45" s="23">
        <v>298</v>
      </c>
      <c r="F45" s="23" t="s">
        <v>199</v>
      </c>
      <c r="G45" s="24"/>
      <c r="H45" s="23"/>
      <c r="I45" s="23">
        <v>9918042</v>
      </c>
    </row>
    <row r="46" ht="16.5" spans="1:9">
      <c r="A46" s="25"/>
      <c r="B46" s="4">
        <v>181297</v>
      </c>
      <c r="C46" s="36" t="s">
        <v>253</v>
      </c>
      <c r="D46" s="18" t="s">
        <v>198</v>
      </c>
      <c r="E46" s="23">
        <v>188</v>
      </c>
      <c r="F46" s="23" t="s">
        <v>199</v>
      </c>
      <c r="G46" s="24"/>
      <c r="H46" s="23"/>
      <c r="I46" s="23">
        <v>9918040</v>
      </c>
    </row>
    <row r="47" ht="16.5" spans="1:9">
      <c r="A47" s="25"/>
      <c r="B47" s="4">
        <v>181301</v>
      </c>
      <c r="C47" s="36" t="s">
        <v>254</v>
      </c>
      <c r="D47" s="18" t="s">
        <v>255</v>
      </c>
      <c r="E47" s="23">
        <v>168</v>
      </c>
      <c r="F47" s="23" t="s">
        <v>199</v>
      </c>
      <c r="G47" s="24"/>
      <c r="H47" s="23"/>
      <c r="I47" s="23">
        <v>9918041</v>
      </c>
    </row>
    <row r="48" ht="16.5" spans="1:9">
      <c r="A48" s="25"/>
      <c r="B48" s="4">
        <v>181299</v>
      </c>
      <c r="C48" s="36" t="s">
        <v>256</v>
      </c>
      <c r="D48" s="18" t="s">
        <v>196</v>
      </c>
      <c r="E48" s="23">
        <v>198</v>
      </c>
      <c r="F48" s="23" t="s">
        <v>199</v>
      </c>
      <c r="G48" s="24"/>
      <c r="H48" s="23"/>
      <c r="I48" s="23">
        <v>9918039</v>
      </c>
    </row>
    <row r="49" ht="16.5" spans="1:9">
      <c r="A49" s="25"/>
      <c r="B49" s="4">
        <v>215787</v>
      </c>
      <c r="C49" s="36" t="s">
        <v>257</v>
      </c>
      <c r="D49" s="18" t="s">
        <v>212</v>
      </c>
      <c r="E49" s="23">
        <v>168</v>
      </c>
      <c r="F49" s="23" t="s">
        <v>199</v>
      </c>
      <c r="G49" s="24"/>
      <c r="H49" s="23"/>
      <c r="I49" s="23">
        <v>9918043</v>
      </c>
    </row>
    <row r="50" ht="33" spans="1:9">
      <c r="A50" s="25"/>
      <c r="B50" s="4">
        <v>218904</v>
      </c>
      <c r="C50" s="64" t="s">
        <v>258</v>
      </c>
      <c r="D50" s="18" t="s">
        <v>259</v>
      </c>
      <c r="E50" s="23">
        <v>308</v>
      </c>
      <c r="F50" s="38" t="s">
        <v>260</v>
      </c>
      <c r="G50" s="24" t="s">
        <v>223</v>
      </c>
      <c r="H50" s="23"/>
      <c r="I50" s="23">
        <v>9918069</v>
      </c>
    </row>
    <row r="51" ht="16.5" spans="1:9">
      <c r="A51" s="25"/>
      <c r="B51" s="4">
        <v>236550</v>
      </c>
      <c r="C51" s="16" t="s">
        <v>261</v>
      </c>
      <c r="D51" s="18" t="s">
        <v>196</v>
      </c>
      <c r="E51" s="23">
        <v>288</v>
      </c>
      <c r="F51" s="23" t="s">
        <v>199</v>
      </c>
      <c r="G51" s="24" t="s">
        <v>223</v>
      </c>
      <c r="H51" s="23"/>
      <c r="I51" s="23">
        <v>9918073</v>
      </c>
    </row>
    <row r="52" ht="16.5" spans="1:9">
      <c r="A52" s="25"/>
      <c r="B52" s="4">
        <v>236548</v>
      </c>
      <c r="C52" s="16" t="s">
        <v>262</v>
      </c>
      <c r="D52" s="18" t="s">
        <v>263</v>
      </c>
      <c r="E52" s="65">
        <v>318</v>
      </c>
      <c r="F52" s="23" t="s">
        <v>199</v>
      </c>
      <c r="G52" s="24" t="s">
        <v>223</v>
      </c>
      <c r="H52" s="23"/>
      <c r="I52" s="23">
        <v>9918075</v>
      </c>
    </row>
    <row r="53" ht="16.5" spans="1:9">
      <c r="A53" s="25"/>
      <c r="B53" s="4">
        <v>237011</v>
      </c>
      <c r="C53" s="36" t="s">
        <v>264</v>
      </c>
      <c r="D53" s="18" t="s">
        <v>265</v>
      </c>
      <c r="E53" s="23">
        <v>28</v>
      </c>
      <c r="F53" s="23" t="s">
        <v>199</v>
      </c>
      <c r="G53" s="24"/>
      <c r="H53" s="23"/>
      <c r="I53" s="23">
        <v>9918077</v>
      </c>
    </row>
    <row r="54" ht="16.5" spans="1:9">
      <c r="A54" s="25"/>
      <c r="B54" s="4">
        <v>172377</v>
      </c>
      <c r="C54" s="36" t="s">
        <v>266</v>
      </c>
      <c r="D54" s="18" t="s">
        <v>212</v>
      </c>
      <c r="E54" s="23">
        <v>198</v>
      </c>
      <c r="F54" s="23" t="s">
        <v>199</v>
      </c>
      <c r="G54" s="24"/>
      <c r="H54" s="23"/>
      <c r="I54" s="23">
        <v>9918024</v>
      </c>
    </row>
    <row r="55" ht="16.5" spans="1:9">
      <c r="A55" s="25"/>
      <c r="B55" s="4">
        <v>150090</v>
      </c>
      <c r="C55" s="36" t="s">
        <v>267</v>
      </c>
      <c r="D55" s="18" t="s">
        <v>196</v>
      </c>
      <c r="E55" s="23">
        <v>268</v>
      </c>
      <c r="F55" s="23" t="s">
        <v>268</v>
      </c>
      <c r="G55" s="24" t="s">
        <v>223</v>
      </c>
      <c r="H55" s="23"/>
      <c r="I55" s="23"/>
    </row>
    <row r="56" ht="16.5" spans="1:9">
      <c r="A56" s="66"/>
      <c r="B56" s="67" t="s">
        <v>269</v>
      </c>
      <c r="C56" s="68"/>
      <c r="D56" s="68"/>
      <c r="E56" s="68"/>
      <c r="F56" s="69"/>
      <c r="G56" s="70"/>
      <c r="H56" s="71"/>
      <c r="I56" s="86"/>
    </row>
    <row r="57" ht="16.5" spans="1:9">
      <c r="A57" s="25"/>
      <c r="B57" s="4" t="s">
        <v>182</v>
      </c>
      <c r="C57" s="18" t="s">
        <v>183</v>
      </c>
      <c r="D57" s="18" t="s">
        <v>184</v>
      </c>
      <c r="E57" s="23" t="s">
        <v>185</v>
      </c>
      <c r="F57" s="23" t="s">
        <v>186</v>
      </c>
      <c r="G57" s="72"/>
      <c r="H57" s="71" t="s">
        <v>270</v>
      </c>
      <c r="I57" s="23"/>
    </row>
    <row r="58" ht="16.5" spans="1:9">
      <c r="A58" s="25"/>
      <c r="B58" s="31" t="s">
        <v>271</v>
      </c>
      <c r="C58" s="32" t="s">
        <v>272</v>
      </c>
      <c r="D58" s="33" t="s">
        <v>273</v>
      </c>
      <c r="E58" s="42"/>
      <c r="F58" s="42" t="s">
        <v>274</v>
      </c>
      <c r="G58" s="73"/>
      <c r="H58" s="74"/>
      <c r="I58" s="42" t="e">
        <v>#N/A</v>
      </c>
    </row>
    <row r="59" ht="16.5" spans="1:9">
      <c r="A59" s="25"/>
      <c r="B59" s="31" t="s">
        <v>271</v>
      </c>
      <c r="C59" s="32" t="s">
        <v>275</v>
      </c>
      <c r="D59" s="33" t="s">
        <v>276</v>
      </c>
      <c r="E59" s="42"/>
      <c r="F59" s="42" t="s">
        <v>274</v>
      </c>
      <c r="G59" s="73"/>
      <c r="H59" s="74"/>
      <c r="I59" s="42" t="e">
        <v>#N/A</v>
      </c>
    </row>
    <row r="60" ht="16.5" spans="1:9">
      <c r="A60" s="25" t="s">
        <v>277</v>
      </c>
      <c r="B60" s="75" t="s">
        <v>278</v>
      </c>
      <c r="C60" s="76"/>
      <c r="D60" s="77"/>
      <c r="E60" s="78"/>
      <c r="F60" s="78"/>
      <c r="G60" s="79"/>
      <c r="H60" s="78"/>
      <c r="I60" s="23"/>
    </row>
    <row r="61" ht="16.5" spans="1:9">
      <c r="A61" s="25"/>
      <c r="B61" s="4" t="s">
        <v>182</v>
      </c>
      <c r="C61" s="15" t="s">
        <v>183</v>
      </c>
      <c r="D61" s="18" t="s">
        <v>184</v>
      </c>
      <c r="E61" s="23" t="s">
        <v>185</v>
      </c>
      <c r="F61" s="80" t="s">
        <v>186</v>
      </c>
      <c r="G61" s="81"/>
      <c r="H61" s="82" t="s">
        <v>188</v>
      </c>
      <c r="I61" s="23"/>
    </row>
    <row r="62" ht="16.5" spans="1:9">
      <c r="A62" s="25"/>
      <c r="B62" s="4">
        <v>215791</v>
      </c>
      <c r="C62" s="36" t="s">
        <v>279</v>
      </c>
      <c r="D62" s="18" t="s">
        <v>280</v>
      </c>
      <c r="E62" s="23">
        <v>68</v>
      </c>
      <c r="F62" s="18" t="s">
        <v>199</v>
      </c>
      <c r="G62" s="49"/>
      <c r="H62" s="83" t="s">
        <v>281</v>
      </c>
      <c r="I62" s="23">
        <v>9918133</v>
      </c>
    </row>
    <row r="63" ht="16.5" spans="1:9">
      <c r="A63" s="25"/>
      <c r="B63" s="31" t="s">
        <v>271</v>
      </c>
      <c r="C63" s="32" t="s">
        <v>282</v>
      </c>
      <c r="D63" s="33" t="s">
        <v>283</v>
      </c>
      <c r="E63" s="42">
        <v>48</v>
      </c>
      <c r="F63" s="33" t="s">
        <v>199</v>
      </c>
      <c r="G63" s="49"/>
      <c r="H63" s="83"/>
      <c r="I63" s="42" t="e">
        <v>#N/A</v>
      </c>
    </row>
    <row r="64" ht="16.5" spans="1:9">
      <c r="A64" s="25"/>
      <c r="B64" s="4">
        <v>215271</v>
      </c>
      <c r="C64" s="36" t="s">
        <v>284</v>
      </c>
      <c r="D64" s="18" t="s">
        <v>234</v>
      </c>
      <c r="E64" s="23">
        <v>56</v>
      </c>
      <c r="F64" s="18" t="s">
        <v>285</v>
      </c>
      <c r="G64" s="84" t="s">
        <v>286</v>
      </c>
      <c r="H64" s="83"/>
      <c r="I64" s="23">
        <v>9918132</v>
      </c>
    </row>
  </sheetData>
  <mergeCells count="23">
    <mergeCell ref="A1:I1"/>
    <mergeCell ref="B2:I2"/>
    <mergeCell ref="B4:D4"/>
    <mergeCell ref="F4:I4"/>
    <mergeCell ref="E5:I5"/>
    <mergeCell ref="B6:I6"/>
    <mergeCell ref="C33:F33"/>
    <mergeCell ref="C34:F34"/>
    <mergeCell ref="A41:F41"/>
    <mergeCell ref="B56:F56"/>
    <mergeCell ref="B60:D60"/>
    <mergeCell ref="A6:A34"/>
    <mergeCell ref="A36:A40"/>
    <mergeCell ref="A42:A55"/>
    <mergeCell ref="A56:A59"/>
    <mergeCell ref="A60:A64"/>
    <mergeCell ref="B33:B34"/>
    <mergeCell ref="H8:H32"/>
    <mergeCell ref="H33:H34"/>
    <mergeCell ref="H36:H40"/>
    <mergeCell ref="H42:H54"/>
    <mergeCell ref="H58:H59"/>
    <mergeCell ref="H62:H64"/>
  </mergeCells>
  <conditionalFormatting sqref="C10">
    <cfRule type="duplicateValues" dxfId="0" priority="4"/>
  </conditionalFormatting>
  <conditionalFormatting sqref="C11">
    <cfRule type="duplicateValues" dxfId="0" priority="3"/>
  </conditionalFormatting>
  <conditionalFormatting sqref="C24">
    <cfRule type="duplicateValues" dxfId="0" priority="5"/>
  </conditionalFormatting>
  <conditionalFormatting sqref="C36">
    <cfRule type="duplicateValues" dxfId="0" priority="9"/>
  </conditionalFormatting>
  <conditionalFormatting sqref="C39">
    <cfRule type="duplicateValues" dxfId="0" priority="10"/>
  </conditionalFormatting>
  <conditionalFormatting sqref="C51">
    <cfRule type="duplicateValues" dxfId="0" priority="2"/>
  </conditionalFormatting>
  <conditionalFormatting sqref="C52">
    <cfRule type="duplicateValues" dxfId="0" priority="1"/>
  </conditionalFormatting>
  <conditionalFormatting sqref="C33:C34">
    <cfRule type="duplicateValues" dxfId="0" priority="8"/>
  </conditionalFormatting>
  <conditionalFormatting sqref="C25 C8:C9 C12:C23">
    <cfRule type="duplicateValues" dxfId="0" priority="6"/>
  </conditionalFormatting>
  <conditionalFormatting sqref="C40 C35 C37:C38">
    <cfRule type="duplicateValues" dxfId="0" priority="7"/>
  </conditionalFormatting>
  <dataValidations count="3">
    <dataValidation type="list" allowBlank="1" showInputMessage="1" showErrorMessage="1" sqref="D3">
      <formula1>"是,否"</formula1>
    </dataValidation>
    <dataValidation type="list" allowBlank="1" showInputMessage="1" showErrorMessage="1" sqref="F3 G3">
      <formula1>"满减,买赠,买一赠一,满减、买赠,满减、买赠、买一赠一,满减、买一赠一,买赠、买一赠一,其他活动类型"</formula1>
    </dataValidation>
    <dataValidation type="list" allowBlank="1" showInputMessage="1" showErrorMessage="1" sqref="B4:D4">
      <formula1>"现金,赠品（货物）,票折,现金、赠品（货物）、票折,现金、票折,现金、赠品（货物）,票折、赠品（货物）,其他核销方式"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C25" sqref="C25"/>
    </sheetView>
  </sheetViews>
  <sheetFormatPr defaultColWidth="9" defaultRowHeight="17" customHeight="1" outlineLevelCol="6"/>
  <cols>
    <col min="1" max="1" width="9" style="1"/>
    <col min="2" max="2" width="33.875" style="1" customWidth="1"/>
    <col min="3" max="3" width="13.875" style="1" customWidth="1"/>
    <col min="4" max="5" width="9" style="1"/>
    <col min="6" max="6" width="26.5" style="2" customWidth="1"/>
    <col min="7" max="7" width="31.5" style="3" customWidth="1"/>
    <col min="8" max="16384" width="9" style="1"/>
  </cols>
  <sheetData>
    <row r="1" customHeight="1" spans="1:7">
      <c r="A1" s="4" t="s">
        <v>287</v>
      </c>
      <c r="B1" s="5" t="s">
        <v>183</v>
      </c>
      <c r="C1" s="4" t="s">
        <v>184</v>
      </c>
      <c r="D1" s="4" t="s">
        <v>185</v>
      </c>
      <c r="E1" s="4" t="s">
        <v>288</v>
      </c>
      <c r="G1" s="3" t="s">
        <v>289</v>
      </c>
    </row>
    <row r="2" customHeight="1" spans="1:7">
      <c r="A2" s="6"/>
      <c r="B2" s="7" t="s">
        <v>290</v>
      </c>
      <c r="C2" s="6" t="s">
        <v>291</v>
      </c>
      <c r="D2" s="6">
        <v>78</v>
      </c>
      <c r="E2" s="6" t="s">
        <v>292</v>
      </c>
      <c r="F2" s="8" t="s">
        <v>293</v>
      </c>
      <c r="G2" s="3" t="s">
        <v>294</v>
      </c>
    </row>
    <row r="3" customHeight="1" spans="1:7">
      <c r="A3" s="6">
        <v>172340</v>
      </c>
      <c r="B3" s="7" t="s">
        <v>295</v>
      </c>
      <c r="C3" s="6" t="s">
        <v>196</v>
      </c>
      <c r="D3" s="6">
        <v>128</v>
      </c>
      <c r="E3" s="6" t="s">
        <v>292</v>
      </c>
      <c r="F3" s="8" t="s">
        <v>293</v>
      </c>
      <c r="G3" s="3" t="s">
        <v>294</v>
      </c>
    </row>
    <row r="4" customHeight="1" spans="1:7">
      <c r="A4" s="6">
        <v>166671</v>
      </c>
      <c r="B4" s="7" t="s">
        <v>296</v>
      </c>
      <c r="C4" s="6" t="s">
        <v>217</v>
      </c>
      <c r="D4" s="6">
        <v>198</v>
      </c>
      <c r="E4" s="6" t="s">
        <v>292</v>
      </c>
      <c r="F4" s="8" t="s">
        <v>293</v>
      </c>
      <c r="G4" s="3" t="s">
        <v>294</v>
      </c>
    </row>
    <row r="5" customHeight="1" spans="1:7">
      <c r="A5" s="6">
        <v>184993</v>
      </c>
      <c r="B5" s="7" t="s">
        <v>297</v>
      </c>
      <c r="C5" s="6" t="s">
        <v>298</v>
      </c>
      <c r="D5" s="6">
        <v>138</v>
      </c>
      <c r="E5" s="6" t="s">
        <v>292</v>
      </c>
      <c r="F5" s="8" t="s">
        <v>293</v>
      </c>
      <c r="G5" s="3" t="s">
        <v>294</v>
      </c>
    </row>
    <row r="6" customHeight="1" spans="1:7">
      <c r="A6" s="6">
        <v>184997</v>
      </c>
      <c r="B6" s="7" t="s">
        <v>299</v>
      </c>
      <c r="C6" s="6" t="s">
        <v>300</v>
      </c>
      <c r="D6" s="6">
        <v>258</v>
      </c>
      <c r="E6" s="6" t="s">
        <v>292</v>
      </c>
      <c r="F6" s="8" t="s">
        <v>293</v>
      </c>
      <c r="G6" s="3" t="s">
        <v>294</v>
      </c>
    </row>
    <row r="7" customHeight="1" spans="1:7">
      <c r="A7" s="6">
        <v>150091</v>
      </c>
      <c r="B7" s="7" t="s">
        <v>301</v>
      </c>
      <c r="C7" s="6" t="s">
        <v>234</v>
      </c>
      <c r="D7" s="6">
        <v>88</v>
      </c>
      <c r="E7" s="6" t="s">
        <v>302</v>
      </c>
      <c r="F7" s="8" t="s">
        <v>293</v>
      </c>
      <c r="G7" s="3" t="s">
        <v>294</v>
      </c>
    </row>
    <row r="8" customHeight="1" spans="1:7">
      <c r="A8" s="6">
        <v>150090</v>
      </c>
      <c r="B8" s="7" t="s">
        <v>303</v>
      </c>
      <c r="C8" s="6" t="s">
        <v>196</v>
      </c>
      <c r="D8" s="6">
        <v>268</v>
      </c>
      <c r="E8" s="6" t="s">
        <v>302</v>
      </c>
      <c r="F8" s="8" t="s">
        <v>293</v>
      </c>
      <c r="G8" s="3" t="s">
        <v>294</v>
      </c>
    </row>
    <row r="9" customHeight="1" spans="1:7">
      <c r="A9" s="6">
        <v>192488</v>
      </c>
      <c r="B9" s="9" t="s">
        <v>304</v>
      </c>
      <c r="C9" s="6" t="s">
        <v>305</v>
      </c>
      <c r="D9" s="6">
        <v>198</v>
      </c>
      <c r="E9" s="6" t="s">
        <v>302</v>
      </c>
      <c r="F9" s="8" t="s">
        <v>293</v>
      </c>
      <c r="G9" s="3" t="s">
        <v>294</v>
      </c>
    </row>
    <row r="10" customHeight="1" spans="1:7">
      <c r="A10" s="6">
        <v>191033</v>
      </c>
      <c r="B10" s="7" t="s">
        <v>306</v>
      </c>
      <c r="C10" s="6" t="s">
        <v>208</v>
      </c>
      <c r="D10" s="6">
        <v>398</v>
      </c>
      <c r="E10" s="6" t="s">
        <v>302</v>
      </c>
      <c r="F10" s="8" t="s">
        <v>293</v>
      </c>
      <c r="G10" s="3" t="s">
        <v>294</v>
      </c>
    </row>
    <row r="11" customHeight="1" spans="1:7">
      <c r="A11" s="6">
        <v>150094</v>
      </c>
      <c r="B11" s="7" t="s">
        <v>307</v>
      </c>
      <c r="C11" s="6" t="s">
        <v>217</v>
      </c>
      <c r="D11" s="6">
        <v>88</v>
      </c>
      <c r="E11" s="6" t="s">
        <v>302</v>
      </c>
      <c r="F11" s="8" t="s">
        <v>293</v>
      </c>
      <c r="G11" s="3" t="s">
        <v>294</v>
      </c>
    </row>
    <row r="12" customHeight="1" spans="1:7">
      <c r="A12" s="6">
        <v>150093</v>
      </c>
      <c r="B12" s="7" t="s">
        <v>308</v>
      </c>
      <c r="C12" s="6" t="s">
        <v>309</v>
      </c>
      <c r="D12" s="6">
        <v>168</v>
      </c>
      <c r="E12" s="6" t="s">
        <v>302</v>
      </c>
      <c r="F12" s="8" t="s">
        <v>293</v>
      </c>
      <c r="G12" s="3" t="s">
        <v>294</v>
      </c>
    </row>
    <row r="13" customHeight="1" spans="1:7">
      <c r="A13" s="6">
        <v>150088</v>
      </c>
      <c r="B13" s="7" t="s">
        <v>310</v>
      </c>
      <c r="C13" s="6" t="s">
        <v>217</v>
      </c>
      <c r="D13" s="6">
        <v>158</v>
      </c>
      <c r="E13" s="6" t="s">
        <v>302</v>
      </c>
      <c r="F13" s="8" t="s">
        <v>293</v>
      </c>
      <c r="G13" s="3" t="s">
        <v>294</v>
      </c>
    </row>
    <row r="14" customHeight="1" spans="1:7">
      <c r="A14" s="6">
        <v>150089</v>
      </c>
      <c r="B14" s="7" t="s">
        <v>311</v>
      </c>
      <c r="C14" s="6" t="s">
        <v>198</v>
      </c>
      <c r="D14" s="6">
        <v>188</v>
      </c>
      <c r="E14" s="6" t="s">
        <v>302</v>
      </c>
      <c r="F14" s="8" t="s">
        <v>293</v>
      </c>
      <c r="G14" s="3" t="s">
        <v>294</v>
      </c>
    </row>
    <row r="15" customHeight="1" spans="1:7">
      <c r="A15" s="6">
        <v>150092</v>
      </c>
      <c r="B15" s="7" t="s">
        <v>312</v>
      </c>
      <c r="C15" s="6" t="s">
        <v>232</v>
      </c>
      <c r="D15" s="6">
        <v>168</v>
      </c>
      <c r="E15" s="6" t="s">
        <v>302</v>
      </c>
      <c r="F15" s="8" t="s">
        <v>293</v>
      </c>
      <c r="G15" s="3" t="s">
        <v>294</v>
      </c>
    </row>
    <row r="16" customHeight="1" spans="1:7">
      <c r="A16" s="6">
        <v>185350</v>
      </c>
      <c r="B16" s="7" t="s">
        <v>313</v>
      </c>
      <c r="C16" s="6" t="s">
        <v>196</v>
      </c>
      <c r="D16" s="6">
        <v>188</v>
      </c>
      <c r="E16" s="6" t="s">
        <v>302</v>
      </c>
      <c r="F16" s="8" t="s">
        <v>293</v>
      </c>
      <c r="G16" s="3" t="s">
        <v>294</v>
      </c>
    </row>
    <row r="17" customHeight="1" spans="1:7">
      <c r="A17" s="6">
        <v>215271</v>
      </c>
      <c r="B17" s="7" t="s">
        <v>314</v>
      </c>
      <c r="C17" s="6" t="s">
        <v>234</v>
      </c>
      <c r="D17" s="6">
        <v>78</v>
      </c>
      <c r="E17" s="6" t="s">
        <v>302</v>
      </c>
      <c r="F17" s="8" t="s">
        <v>293</v>
      </c>
      <c r="G17" s="3" t="s">
        <v>294</v>
      </c>
    </row>
    <row r="18" customHeight="1" spans="1:7">
      <c r="A18" s="6"/>
      <c r="B18" s="7" t="s">
        <v>315</v>
      </c>
      <c r="C18" s="6" t="s">
        <v>196</v>
      </c>
      <c r="D18" s="6">
        <v>198</v>
      </c>
      <c r="E18" s="6" t="s">
        <v>302</v>
      </c>
      <c r="F18" s="8" t="s">
        <v>293</v>
      </c>
      <c r="G18" s="3" t="s">
        <v>294</v>
      </c>
    </row>
    <row r="19" customHeight="1" spans="1:7">
      <c r="A19" s="6"/>
      <c r="B19" s="7" t="s">
        <v>316</v>
      </c>
      <c r="C19" s="6" t="s">
        <v>317</v>
      </c>
      <c r="D19" s="6">
        <v>118</v>
      </c>
      <c r="E19" s="6" t="s">
        <v>302</v>
      </c>
      <c r="F19" s="8" t="s">
        <v>293</v>
      </c>
      <c r="G19" s="3" t="s">
        <v>294</v>
      </c>
    </row>
    <row r="20" customHeight="1" spans="1:7">
      <c r="A20" s="6">
        <v>218919</v>
      </c>
      <c r="B20" s="7" t="s">
        <v>318</v>
      </c>
      <c r="C20" s="6" t="s">
        <v>198</v>
      </c>
      <c r="D20" s="6">
        <v>168</v>
      </c>
      <c r="E20" s="6" t="s">
        <v>302</v>
      </c>
      <c r="F20" s="8" t="s">
        <v>293</v>
      </c>
      <c r="G20" s="3" t="s">
        <v>294</v>
      </c>
    </row>
  </sheetData>
  <conditionalFormatting sqref="C3">
    <cfRule type="duplicateValues" dxfId="0" priority="2"/>
  </conditionalFormatting>
  <conditionalFormatting sqref="C4:C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6月门店任务</vt:lpstr>
      <vt:lpstr>6月活动品种清单</vt:lpstr>
      <vt:lpstr>薇诺娜A1A2品种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2022-03-03T10:12:00Z</dcterms:created>
  <dcterms:modified xsi:type="dcterms:W3CDTF">2022-06-21T11:10:51Z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F65A0047027540F998961DB1729A4728</vt:lpwstr>
  </property>
  <property fmtid="{D5CDD505-2E9C-101B-9397-08002B2CF9AE}" pid="3" name="KSOProductBuildVer">
    <vt:lpwstr>2052-11.1.0.11744</vt:lpwstr>
  </property>
</Properties>
</file>