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4月闪电战计划表" sheetId="1" r:id="rId1"/>
    <sheet name="4月闪电战汇总表" sheetId="5" r:id="rId2"/>
    <sheet name="4月奖励门店" sheetId="6" r:id="rId3"/>
  </sheets>
  <definedNames>
    <definedName name="_xlnm._FilterDatabase" localSheetId="1" hidden="1">'4月闪电战汇总表'!$A$2:$O$104</definedName>
    <definedName name="_xlnm._FilterDatabase" localSheetId="0" hidden="1">'4月闪电战计划表'!$A$2:$U$275</definedName>
  </definedNames>
  <calcPr calcId="144525"/>
</workbook>
</file>

<file path=xl/sharedStrings.xml><?xml version="1.0" encoding="utf-8"?>
<sst xmlns="http://schemas.openxmlformats.org/spreadsheetml/2006/main" count="2045" uniqueCount="571">
  <si>
    <t>序号</t>
  </si>
  <si>
    <t>门店ID</t>
  </si>
  <si>
    <t>门店名称</t>
  </si>
  <si>
    <t>片区名称</t>
  </si>
  <si>
    <t>每周活动</t>
  </si>
  <si>
    <t>分类</t>
  </si>
  <si>
    <r>
      <rPr>
        <b/>
        <sz val="10"/>
        <color rgb="FF000000"/>
        <rFont val="宋体"/>
        <charset val="134"/>
      </rPr>
      <t>活动时间（</t>
    </r>
    <r>
      <rPr>
        <b/>
        <sz val="10"/>
        <color rgb="FFFF0000"/>
        <rFont val="宋体"/>
        <charset val="134"/>
      </rPr>
      <t>下滑门店至少保证每周一场，新开门店至少保证每周两场</t>
    </r>
    <r>
      <rPr>
        <b/>
        <sz val="10"/>
        <color rgb="FF000000"/>
        <rFont val="宋体"/>
        <charset val="134"/>
      </rPr>
      <t>）</t>
    </r>
  </si>
  <si>
    <t>活动时间段          （上午？点—？点、下午？点—？点）</t>
  </si>
  <si>
    <t>活动期间（天）</t>
  </si>
  <si>
    <t>上月日均（天）</t>
  </si>
  <si>
    <t>上月日均对比增幅</t>
  </si>
  <si>
    <t>奖励</t>
  </si>
  <si>
    <t>备注</t>
  </si>
  <si>
    <t>客流</t>
  </si>
  <si>
    <t>销售</t>
  </si>
  <si>
    <t>毛利额</t>
  </si>
  <si>
    <t>毛利率</t>
  </si>
  <si>
    <t>客流增幅</t>
  </si>
  <si>
    <t>销售增幅</t>
  </si>
  <si>
    <t>四川太极崇州中心店</t>
  </si>
  <si>
    <t>城郊二片</t>
  </si>
  <si>
    <t>每周四</t>
  </si>
  <si>
    <t>C1</t>
  </si>
  <si>
    <t>上午9:00-11：00</t>
  </si>
  <si>
    <t>29.95%</t>
  </si>
  <si>
    <t>34.84%</t>
  </si>
  <si>
    <t>38.47%</t>
  </si>
  <si>
    <t>4月活动</t>
  </si>
  <si>
    <t>33.09%</t>
  </si>
  <si>
    <t>四川太极怀远店</t>
  </si>
  <si>
    <t>每周三</t>
  </si>
  <si>
    <t>B1</t>
  </si>
  <si>
    <t>上午10:00-12:00</t>
  </si>
  <si>
    <t>33.33%</t>
  </si>
  <si>
    <t>31.94%</t>
  </si>
  <si>
    <t>32.11%</t>
  </si>
  <si>
    <t>26.34%</t>
  </si>
  <si>
    <t>四川太极三江店</t>
  </si>
  <si>
    <t>下午4：00—6：00</t>
  </si>
  <si>
    <t>33.99%</t>
  </si>
  <si>
    <t>32.2%</t>
  </si>
  <si>
    <t>西部店</t>
  </si>
  <si>
    <t>西北片区</t>
  </si>
  <si>
    <t>周三</t>
  </si>
  <si>
    <t>22.56%</t>
  </si>
  <si>
    <t>25.01%</t>
  </si>
  <si>
    <t>四川太极温江店</t>
  </si>
  <si>
    <t>B2</t>
  </si>
  <si>
    <t>上午9:00-11:00</t>
  </si>
  <si>
    <t>17.52%</t>
  </si>
  <si>
    <t>-2.79%</t>
  </si>
  <si>
    <t>41.35%</t>
  </si>
  <si>
    <t>33.38%</t>
  </si>
  <si>
    <t>40.55%</t>
  </si>
  <si>
    <t>浆洗街店</t>
  </si>
  <si>
    <t>城中片区</t>
  </si>
  <si>
    <t>A1</t>
  </si>
  <si>
    <t>早上8:30</t>
  </si>
  <si>
    <t>21.87%</t>
  </si>
  <si>
    <t>28.54%</t>
  </si>
  <si>
    <t>沙河源药店</t>
  </si>
  <si>
    <t>21.55%</t>
  </si>
  <si>
    <t>26.67%</t>
  </si>
  <si>
    <t>四川太极邛崃中心药店</t>
  </si>
  <si>
    <t>城郊一片</t>
  </si>
  <si>
    <t>每周一</t>
  </si>
  <si>
    <t>A2</t>
  </si>
  <si>
    <t>下午6点-8点</t>
  </si>
  <si>
    <t>26.6%</t>
  </si>
  <si>
    <t>31.52%</t>
  </si>
  <si>
    <t>30.39%</t>
  </si>
  <si>
    <t>32.69%</t>
  </si>
  <si>
    <t>38.57%</t>
  </si>
  <si>
    <t>光华药店</t>
  </si>
  <si>
    <t>周六</t>
  </si>
  <si>
    <t>30.18%</t>
  </si>
  <si>
    <t>27.46%</t>
  </si>
  <si>
    <t>四川太极都江堰药店</t>
  </si>
  <si>
    <t>下午3：30-5：30</t>
  </si>
  <si>
    <t>34.41%</t>
  </si>
  <si>
    <t>29.4%</t>
  </si>
  <si>
    <t>22.9%</t>
  </si>
  <si>
    <t>35.59%</t>
  </si>
  <si>
    <t>42.39%</t>
  </si>
  <si>
    <t>四川太极双林路药店</t>
  </si>
  <si>
    <t>东南片区</t>
  </si>
  <si>
    <t>每周天</t>
  </si>
  <si>
    <t>22.51%</t>
  </si>
  <si>
    <t>27.79%</t>
  </si>
  <si>
    <t>35.87%</t>
  </si>
  <si>
    <t>35.24%</t>
  </si>
  <si>
    <t>35.42%</t>
  </si>
  <si>
    <t>清江东路药店</t>
  </si>
  <si>
    <t>周五</t>
  </si>
  <si>
    <t>A3</t>
  </si>
  <si>
    <t>30.96%</t>
  </si>
  <si>
    <t>24.18%</t>
  </si>
  <si>
    <t>四川太极枣子巷药店</t>
  </si>
  <si>
    <t>15：00-17：00</t>
  </si>
  <si>
    <t>20.77%</t>
  </si>
  <si>
    <t>24.29%</t>
  </si>
  <si>
    <t>31.35%</t>
  </si>
  <si>
    <t>枣子巷药店</t>
  </si>
  <si>
    <t>周日</t>
  </si>
  <si>
    <t>30.63%</t>
  </si>
  <si>
    <t>16.98%</t>
  </si>
  <si>
    <t>29.26%</t>
  </si>
  <si>
    <t>光华村店</t>
  </si>
  <si>
    <t>早上8：00</t>
  </si>
  <si>
    <t>19.85%</t>
  </si>
  <si>
    <t>26.73%</t>
  </si>
  <si>
    <t>四川太极金带街药店</t>
  </si>
  <si>
    <t>上午9点一11点</t>
  </si>
  <si>
    <t>29.36%</t>
  </si>
  <si>
    <t>28.89%</t>
  </si>
  <si>
    <t>30.65%</t>
  </si>
  <si>
    <t>28.65%</t>
  </si>
  <si>
    <t>34.36%</t>
  </si>
  <si>
    <t>锦江区通盈街药店</t>
  </si>
  <si>
    <t>周天</t>
  </si>
  <si>
    <t>29.88%</t>
  </si>
  <si>
    <t>33.12%</t>
  </si>
  <si>
    <t>土龙路</t>
  </si>
  <si>
    <t>早上9点</t>
  </si>
  <si>
    <t>24.37%</t>
  </si>
  <si>
    <t>26.52%</t>
  </si>
  <si>
    <t>五津西路店</t>
  </si>
  <si>
    <t>新津片区</t>
  </si>
  <si>
    <t>28.62%</t>
  </si>
  <si>
    <t>23.1%</t>
  </si>
  <si>
    <t>新乐中街</t>
  </si>
  <si>
    <t>下午6点</t>
  </si>
  <si>
    <t>28.38%</t>
  </si>
  <si>
    <t>27.58%</t>
  </si>
  <si>
    <t>杉板桥</t>
  </si>
  <si>
    <t xml:space="preserve"> 下午4:30</t>
  </si>
  <si>
    <t>28.47%</t>
  </si>
  <si>
    <t>30.44%</t>
  </si>
  <si>
    <t>武侯区顺和街药店</t>
  </si>
  <si>
    <t>周四</t>
  </si>
  <si>
    <t>33%</t>
  </si>
  <si>
    <t>31.91%</t>
  </si>
  <si>
    <t>邓双店</t>
  </si>
  <si>
    <t>上午9:00</t>
  </si>
  <si>
    <t>37.08%</t>
  </si>
  <si>
    <t>34.26%</t>
  </si>
  <si>
    <t>崔家店</t>
  </si>
  <si>
    <t>下午7:30</t>
  </si>
  <si>
    <t>28.32%</t>
  </si>
  <si>
    <t>28.9%</t>
  </si>
  <si>
    <t>北东街店</t>
  </si>
  <si>
    <t>周二</t>
  </si>
  <si>
    <t>早上9：00</t>
  </si>
  <si>
    <t>21.58%</t>
  </si>
  <si>
    <t>20.1%</t>
  </si>
  <si>
    <t>四川太极成华区龙潭西路药店</t>
  </si>
  <si>
    <t>C2</t>
  </si>
  <si>
    <t>晚上6-8点</t>
  </si>
  <si>
    <t>32.75%</t>
  </si>
  <si>
    <t>33.35%</t>
  </si>
  <si>
    <t>锦江区榕声路店</t>
  </si>
  <si>
    <t>35.45%</t>
  </si>
  <si>
    <t>四川太极大邑县晋源镇东壕沟段药店</t>
  </si>
  <si>
    <t>每周五</t>
  </si>
  <si>
    <t>下午六点—-八点</t>
  </si>
  <si>
    <t>36.12%</t>
  </si>
  <si>
    <t>29.94%</t>
  </si>
  <si>
    <t>27.41%</t>
  </si>
  <si>
    <t>34.05%</t>
  </si>
  <si>
    <t>大石西路药店</t>
  </si>
  <si>
    <t>33.84%</t>
  </si>
  <si>
    <t>32.61%</t>
  </si>
  <si>
    <t>四川太极成华区华油路药店</t>
  </si>
  <si>
    <t>每周六</t>
  </si>
  <si>
    <t>6点到8点</t>
  </si>
  <si>
    <t>33.65%</t>
  </si>
  <si>
    <t>30.68%</t>
  </si>
  <si>
    <t>33.3%</t>
  </si>
  <si>
    <t>30.62%</t>
  </si>
  <si>
    <t>27.17%</t>
  </si>
  <si>
    <t>29.63%</t>
  </si>
  <si>
    <t>汇融名城店</t>
  </si>
  <si>
    <t>周一</t>
  </si>
  <si>
    <t xml:space="preserve">    9:00-12:00</t>
  </si>
  <si>
    <t>30.27%</t>
  </si>
  <si>
    <t>28.4%</t>
  </si>
  <si>
    <t>11.38%</t>
  </si>
  <si>
    <t>四川太极成华区羊子山西路药店（兴元华盛）</t>
  </si>
  <si>
    <t>6-8点</t>
  </si>
  <si>
    <t>32.56%</t>
  </si>
  <si>
    <t>32.51%</t>
  </si>
  <si>
    <t>羊子山店</t>
  </si>
  <si>
    <t>（9:30-12:00）</t>
  </si>
  <si>
    <t>32.44%</t>
  </si>
  <si>
    <t>28.72%</t>
  </si>
  <si>
    <t>27.24%</t>
  </si>
  <si>
    <t>35.6%</t>
  </si>
  <si>
    <t>四川太极都江堰景中路店</t>
  </si>
  <si>
    <t>14:00-15:00</t>
  </si>
  <si>
    <t>31.36%</t>
  </si>
  <si>
    <t>30.38%</t>
  </si>
  <si>
    <t>29.93%</t>
  </si>
  <si>
    <t>37.77%</t>
  </si>
  <si>
    <t>33.07%</t>
  </si>
  <si>
    <t>25.86%</t>
  </si>
  <si>
    <t>四川太极邛崃市文君街道凤凰大道药店</t>
  </si>
  <si>
    <t>下午6点一8点</t>
  </si>
  <si>
    <t>23.87%</t>
  </si>
  <si>
    <t>19.47%</t>
  </si>
  <si>
    <t>27.64%</t>
  </si>
  <si>
    <t>26.41%</t>
  </si>
  <si>
    <t>4.12（调整）</t>
  </si>
  <si>
    <t>大邑安仁店</t>
  </si>
  <si>
    <t>（10:00-12:00）</t>
  </si>
  <si>
    <t>26.81%</t>
  </si>
  <si>
    <t>28.68%</t>
  </si>
  <si>
    <t>水杉街</t>
  </si>
  <si>
    <t>上午9点</t>
  </si>
  <si>
    <t>32.81%</t>
  </si>
  <si>
    <t>奎光路店</t>
  </si>
  <si>
    <t>（10:20-12:00）</t>
  </si>
  <si>
    <t>35.47%</t>
  </si>
  <si>
    <t>24.87%</t>
  </si>
  <si>
    <t>翔凤路店</t>
  </si>
  <si>
    <t>35.92%</t>
  </si>
  <si>
    <t>万科店</t>
  </si>
  <si>
    <t>早上9:00</t>
  </si>
  <si>
    <t>32.4%</t>
  </si>
  <si>
    <t>四川太极新都区马超东路店</t>
  </si>
  <si>
    <t>30.09%</t>
  </si>
  <si>
    <t>31.88%</t>
  </si>
  <si>
    <t>26.94%</t>
  </si>
  <si>
    <t>四川太极成华区华泰路药店</t>
  </si>
  <si>
    <t>29.71%</t>
  </si>
  <si>
    <t>36.26%</t>
  </si>
  <si>
    <t>30.59%</t>
  </si>
  <si>
    <t>35.1%</t>
  </si>
  <si>
    <t>华泰店</t>
  </si>
  <si>
    <t>29.58%</t>
  </si>
  <si>
    <t>30.56%</t>
  </si>
  <si>
    <t>四川太极大邑县新场镇文昌街药店</t>
  </si>
  <si>
    <t>下午6-8</t>
  </si>
  <si>
    <t>25.54%</t>
  </si>
  <si>
    <t>29.7%</t>
  </si>
  <si>
    <t>33.67%</t>
  </si>
  <si>
    <t>观音桥店</t>
  </si>
  <si>
    <t>31.15%</t>
  </si>
  <si>
    <t>34.17%</t>
  </si>
  <si>
    <t>交大路第三药店</t>
  </si>
  <si>
    <t>29.69%</t>
  </si>
  <si>
    <t>26.88%</t>
  </si>
  <si>
    <t>黄苑东街药店</t>
  </si>
  <si>
    <t>36.84%</t>
  </si>
  <si>
    <t>34.29%</t>
  </si>
  <si>
    <t>新都新繁店</t>
  </si>
  <si>
    <t>34.78%</t>
  </si>
  <si>
    <t>28.37%</t>
  </si>
  <si>
    <t>四川太极新都区新繁镇繁江北路药店</t>
  </si>
  <si>
    <t>27.78%</t>
  </si>
  <si>
    <t>27.47%</t>
  </si>
  <si>
    <t>33.96%</t>
  </si>
  <si>
    <t>34.27%</t>
  </si>
  <si>
    <t>四川太极邛崃市羊安镇永康大道药店</t>
  </si>
  <si>
    <t>上午10点到11点</t>
  </si>
  <si>
    <t>24.39%</t>
  </si>
  <si>
    <t>29.72%</t>
  </si>
  <si>
    <t>27.36%</t>
  </si>
  <si>
    <t>31.89%</t>
  </si>
  <si>
    <t>37.55%</t>
  </si>
  <si>
    <t>三强西路</t>
  </si>
  <si>
    <t>下午7点</t>
  </si>
  <si>
    <t>35.44%</t>
  </si>
  <si>
    <t>高新区大源北街药店</t>
  </si>
  <si>
    <t>25.16%</t>
  </si>
  <si>
    <t>蒲阳路</t>
  </si>
  <si>
    <t>29.49%</t>
  </si>
  <si>
    <t>28.82%</t>
  </si>
  <si>
    <t>华康店</t>
  </si>
  <si>
    <t>东南片</t>
  </si>
  <si>
    <t>26.53%</t>
  </si>
  <si>
    <t>32.74%</t>
  </si>
  <si>
    <t>科华店</t>
  </si>
  <si>
    <t>34.99%</t>
  </si>
  <si>
    <t>28.15%</t>
  </si>
  <si>
    <t>金沙路药店</t>
  </si>
  <si>
    <t>25.52%</t>
  </si>
  <si>
    <t>大邑桃源</t>
  </si>
  <si>
    <t>早上9:30</t>
  </si>
  <si>
    <t>28.74%</t>
  </si>
  <si>
    <t>28.77%</t>
  </si>
  <si>
    <t>四川太极大邑县晋原镇东街药店</t>
  </si>
  <si>
    <t>每周二</t>
  </si>
  <si>
    <t>33.8%</t>
  </si>
  <si>
    <t>33.63%</t>
  </si>
  <si>
    <t>35.74%</t>
  </si>
  <si>
    <t>4.20（调整）</t>
  </si>
  <si>
    <t>成汉南路店</t>
  </si>
  <si>
    <t>旗舰片</t>
  </si>
  <si>
    <t>29.73%</t>
  </si>
  <si>
    <t>29.82%</t>
  </si>
  <si>
    <t>武侯区聚萃街药店</t>
  </si>
  <si>
    <t>29.15%</t>
  </si>
  <si>
    <t>四川太极崇州市崇阳镇尚贤坊街药店</t>
  </si>
  <si>
    <t>9点——11点</t>
  </si>
  <si>
    <t>27.62%</t>
  </si>
  <si>
    <t>温江江安路店</t>
  </si>
  <si>
    <t>42.88%</t>
  </si>
  <si>
    <t>33.97%</t>
  </si>
  <si>
    <t>四川太极锦江区劼人路药店</t>
  </si>
  <si>
    <t>6—8点</t>
  </si>
  <si>
    <t>32.62%</t>
  </si>
  <si>
    <t>38.63%</t>
  </si>
  <si>
    <t>33.27%</t>
  </si>
  <si>
    <t>34.38%</t>
  </si>
  <si>
    <t>四川太极邛崃市临邛镇翠荫街药店</t>
  </si>
  <si>
    <t>下午6:30—8:30</t>
  </si>
  <si>
    <t>34.85%</t>
  </si>
  <si>
    <t>29.28%</t>
  </si>
  <si>
    <t>20.33%</t>
  </si>
  <si>
    <t>38.3%</t>
  </si>
  <si>
    <t>31.85%</t>
  </si>
  <si>
    <t>佳灵路店</t>
  </si>
  <si>
    <t>38.55%</t>
  </si>
  <si>
    <t>27.1%</t>
  </si>
  <si>
    <t>银河北街店</t>
  </si>
  <si>
    <t>23.58%</t>
  </si>
  <si>
    <t>贝森路店</t>
  </si>
  <si>
    <t>下午5:00</t>
  </si>
  <si>
    <t>30.05%</t>
  </si>
  <si>
    <t>28.7%</t>
  </si>
  <si>
    <t>西林一街</t>
  </si>
  <si>
    <t>下午6：00</t>
  </si>
  <si>
    <t>29.77%</t>
  </si>
  <si>
    <t>四川太极成华区金马河路药店</t>
  </si>
  <si>
    <t>6:00-7:00</t>
  </si>
  <si>
    <t>33.92%</t>
  </si>
  <si>
    <t>43.27%</t>
  </si>
  <si>
    <t>31.32%</t>
  </si>
  <si>
    <t>34.08%</t>
  </si>
  <si>
    <t>27.84%</t>
  </si>
  <si>
    <t xml:space="preserve">四川太极崇州市崇阳镇永康东路药店 </t>
  </si>
  <si>
    <t>上午9：30——11：30</t>
  </si>
  <si>
    <t>29.29%</t>
  </si>
  <si>
    <t>31.9%</t>
  </si>
  <si>
    <t>23.79%</t>
  </si>
  <si>
    <t>大华街药店</t>
  </si>
  <si>
    <t>26.05%</t>
  </si>
  <si>
    <t>24.31%</t>
  </si>
  <si>
    <t>中和大道店</t>
  </si>
  <si>
    <t>29.52%</t>
  </si>
  <si>
    <t>29.89%</t>
  </si>
  <si>
    <t>四川太极大邑县晋原镇潘家街药店</t>
  </si>
  <si>
    <t>下午5-7</t>
  </si>
  <si>
    <t>34.52%</t>
  </si>
  <si>
    <t>31.14%</t>
  </si>
  <si>
    <t>38.99%</t>
  </si>
  <si>
    <t>30.49%</t>
  </si>
  <si>
    <t>四川太极崇州市崇阳镇蜀州中路药店</t>
  </si>
  <si>
    <t>下午14：00—16：00</t>
  </si>
  <si>
    <t>27.2%</t>
  </si>
  <si>
    <t>33.24%</t>
  </si>
  <si>
    <t>32.38%</t>
  </si>
  <si>
    <t>27%</t>
  </si>
  <si>
    <t>金牛区蜀汉路药店</t>
  </si>
  <si>
    <t>31.1%</t>
  </si>
  <si>
    <t>32.77%</t>
  </si>
  <si>
    <t>新下街店</t>
  </si>
  <si>
    <t>4.17（调整）</t>
  </si>
  <si>
    <t>30.82%</t>
  </si>
  <si>
    <t>紫薇东路店</t>
  </si>
  <si>
    <t>城中片</t>
  </si>
  <si>
    <t>27.88%</t>
  </si>
  <si>
    <t>33.05%</t>
  </si>
  <si>
    <t>四川太极青羊区蜀辉路药店</t>
  </si>
  <si>
    <t>西门片区</t>
  </si>
  <si>
    <t>下午7-9</t>
  </si>
  <si>
    <t>36.98%</t>
  </si>
  <si>
    <t>31.87%</t>
  </si>
  <si>
    <t>37.86%</t>
  </si>
  <si>
    <t>蜀辉店</t>
  </si>
  <si>
    <t>27.48%</t>
  </si>
  <si>
    <t>32.87%</t>
  </si>
  <si>
    <t>大悦路药店</t>
  </si>
  <si>
    <t>30.91%</t>
  </si>
  <si>
    <t>银沙店</t>
  </si>
  <si>
    <t>早上9.00</t>
  </si>
  <si>
    <t>25.84%</t>
  </si>
  <si>
    <t>五津西路二药房</t>
  </si>
  <si>
    <t>新津片</t>
  </si>
  <si>
    <t>32.03%</t>
  </si>
  <si>
    <t>20.97%</t>
  </si>
  <si>
    <t>花照壁药店</t>
  </si>
  <si>
    <t>29.21%</t>
  </si>
  <si>
    <t>22.53%</t>
  </si>
  <si>
    <t>四川太极邛崃市文君街道杏林路药店</t>
  </si>
  <si>
    <t>下午18-20点</t>
  </si>
  <si>
    <t>26.86%</t>
  </si>
  <si>
    <t>18.78%</t>
  </si>
  <si>
    <t>33.06%</t>
  </si>
  <si>
    <t>25.08%</t>
  </si>
  <si>
    <t>五福桥东路药店</t>
  </si>
  <si>
    <t>18.61%</t>
  </si>
  <si>
    <t>24.52%</t>
  </si>
  <si>
    <t>四川太极武侯区双楠路药店</t>
  </si>
  <si>
    <t>17：00-19：00</t>
  </si>
  <si>
    <t>35.37%</t>
  </si>
  <si>
    <t>30.02%</t>
  </si>
  <si>
    <t>31.74%</t>
  </si>
  <si>
    <t>39.6%</t>
  </si>
  <si>
    <t>24.7%</t>
  </si>
  <si>
    <t>蜀鑫路药店</t>
  </si>
  <si>
    <t>25.05%</t>
  </si>
  <si>
    <t>24.99%</t>
  </si>
  <si>
    <t>逸都路药店</t>
  </si>
  <si>
    <t>33.31%</t>
  </si>
  <si>
    <t>30.57%</t>
  </si>
  <si>
    <t>光华西一路药店</t>
  </si>
  <si>
    <t>21.48%</t>
  </si>
  <si>
    <t>29.68%</t>
  </si>
  <si>
    <t>光华北五路药店</t>
  </si>
  <si>
    <t>25.45%</t>
  </si>
  <si>
    <t>四川太极成华区东昌路一药店</t>
  </si>
  <si>
    <t>33.87%</t>
  </si>
  <si>
    <t>34.65%</t>
  </si>
  <si>
    <t>东昌路店</t>
  </si>
  <si>
    <t>23.53%</t>
  </si>
  <si>
    <t>31.43%</t>
  </si>
  <si>
    <t>37.02%</t>
  </si>
  <si>
    <t>培华东路</t>
  </si>
  <si>
    <t>21.41%</t>
  </si>
  <si>
    <t>21.63%</t>
  </si>
  <si>
    <t>经一路药店</t>
  </si>
  <si>
    <t>24.45%</t>
  </si>
  <si>
    <t>32.02%</t>
  </si>
  <si>
    <t>四川太极武侯区科华北路药店</t>
  </si>
  <si>
    <t>下午5点到7点</t>
  </si>
  <si>
    <t>31.16%</t>
  </si>
  <si>
    <t>27.32%</t>
  </si>
  <si>
    <t>33.26%</t>
  </si>
  <si>
    <t>29.67%</t>
  </si>
  <si>
    <t>35.38%</t>
  </si>
  <si>
    <t>花照壁中横街药店</t>
  </si>
  <si>
    <t>15.16%</t>
  </si>
  <si>
    <t>14.97%</t>
  </si>
  <si>
    <t>大邑县晋原街道金巷西街药店</t>
  </si>
  <si>
    <t>36.95%</t>
  </si>
  <si>
    <t>28.3%</t>
  </si>
  <si>
    <t>沙湾东一路药店</t>
  </si>
  <si>
    <t>25.41%</t>
  </si>
  <si>
    <t>20.31%</t>
  </si>
  <si>
    <t>四川太极青羊区金祥路药店</t>
  </si>
  <si>
    <t>18：00-20：00</t>
  </si>
  <si>
    <t>30.61%</t>
  </si>
  <si>
    <t>27.93%</t>
  </si>
  <si>
    <t>金祥路药店</t>
  </si>
  <si>
    <t>38.17%</t>
  </si>
  <si>
    <t>26.09%</t>
  </si>
  <si>
    <t>29.46%</t>
  </si>
  <si>
    <t>32.16%</t>
  </si>
  <si>
    <t>33.57%</t>
  </si>
  <si>
    <t>四川太极成华区驷马桥三路药店</t>
  </si>
  <si>
    <t>17:00-19:00</t>
  </si>
  <si>
    <t>24.26%</t>
  </si>
  <si>
    <t>29.66%</t>
  </si>
  <si>
    <t>27.03%</t>
  </si>
  <si>
    <t>30.78%</t>
  </si>
  <si>
    <t>40.9%</t>
  </si>
  <si>
    <t>31.11%</t>
  </si>
  <si>
    <t>32.36%</t>
  </si>
  <si>
    <t>35.99%</t>
  </si>
  <si>
    <t>四川太极青羊区蜀源路药店</t>
  </si>
  <si>
    <t>27.56%</t>
  </si>
  <si>
    <t>20.18%</t>
  </si>
  <si>
    <t>34.53%</t>
  </si>
  <si>
    <t>蜀源路药店</t>
  </si>
  <si>
    <t>27.43%</t>
  </si>
  <si>
    <t>28.17%</t>
  </si>
  <si>
    <t>30.28%</t>
  </si>
  <si>
    <t>四川太极彭州市致和镇南三环路药店</t>
  </si>
  <si>
    <t>上午11：00-13：00</t>
  </si>
  <si>
    <t>18.59%</t>
  </si>
  <si>
    <t>22.15%</t>
  </si>
  <si>
    <t>29.42%</t>
  </si>
  <si>
    <t>28.87%</t>
  </si>
  <si>
    <t>26.32%</t>
  </si>
  <si>
    <t>22.69%</t>
  </si>
  <si>
    <t>18.72%</t>
  </si>
  <si>
    <t>19.55%</t>
  </si>
  <si>
    <t>四川太极崇州市怀远镇文井北路药店</t>
  </si>
  <si>
    <t>30.17%</t>
  </si>
  <si>
    <t>36.16%</t>
  </si>
  <si>
    <t>36.85%</t>
  </si>
  <si>
    <t>35.48%</t>
  </si>
  <si>
    <t>36.6%</t>
  </si>
  <si>
    <t>30.2%</t>
  </si>
  <si>
    <t>20.62%</t>
  </si>
  <si>
    <t>46.6%</t>
  </si>
  <si>
    <t>四川太极成华区华泰路二药店</t>
  </si>
  <si>
    <t>9点到11点</t>
  </si>
  <si>
    <t>24.93%</t>
  </si>
  <si>
    <t>23.76%</t>
  </si>
  <si>
    <t>23.32%</t>
  </si>
  <si>
    <t>30.77%</t>
  </si>
  <si>
    <t>14.93%</t>
  </si>
  <si>
    <t>15.94%</t>
  </si>
  <si>
    <t>15.29%</t>
  </si>
  <si>
    <t>26.84%</t>
  </si>
  <si>
    <t>四川太极大邑县晋原街道蜀望路药店</t>
  </si>
  <si>
    <t>18：00-20:00</t>
  </si>
  <si>
    <t>29.03%</t>
  </si>
  <si>
    <t>30.54%</t>
  </si>
  <si>
    <t>48.47%</t>
  </si>
  <si>
    <t>17.99%</t>
  </si>
  <si>
    <t>34.32%</t>
  </si>
  <si>
    <t>27.08%</t>
  </si>
  <si>
    <t>33.71%</t>
  </si>
  <si>
    <t>四川太极大邑县晋原街道南街药店</t>
  </si>
  <si>
    <t>32.19%</t>
  </si>
  <si>
    <t>33.04%</t>
  </si>
  <si>
    <t>52.55%</t>
  </si>
  <si>
    <t>39.06%</t>
  </si>
  <si>
    <t>30.75%</t>
  </si>
  <si>
    <t>38.97%</t>
  </si>
  <si>
    <t>37.93%</t>
  </si>
  <si>
    <t>31.65%</t>
  </si>
  <si>
    <t>28.04%</t>
  </si>
  <si>
    <t>四川太极新都区斑竹园街道医贸大道药店</t>
  </si>
  <si>
    <t>上午11:00-13:00</t>
  </si>
  <si>
    <t>28.69%</t>
  </si>
  <si>
    <t>39.74%</t>
  </si>
  <si>
    <t>28.6%</t>
  </si>
  <si>
    <t>31.77%</t>
  </si>
  <si>
    <t>35.52%</t>
  </si>
  <si>
    <t>35.03%</t>
  </si>
  <si>
    <t>23.92%</t>
  </si>
  <si>
    <t>31.34%</t>
  </si>
  <si>
    <t>四川太极大邑县青霞街道元通路南段药店</t>
  </si>
  <si>
    <t>25.09%</t>
  </si>
  <si>
    <t>30.8%</t>
  </si>
  <si>
    <t>32.9%</t>
  </si>
  <si>
    <t>33.5%</t>
  </si>
  <si>
    <t>31.18%</t>
  </si>
  <si>
    <t>27.31%</t>
  </si>
  <si>
    <t>31.82%</t>
  </si>
  <si>
    <t>29.14%</t>
  </si>
  <si>
    <t>2022年4月闪电战</t>
  </si>
  <si>
    <t>场次</t>
  </si>
  <si>
    <t>活动期间</t>
  </si>
  <si>
    <t>环比数据</t>
  </si>
  <si>
    <t>增幅</t>
  </si>
  <si>
    <t>门店</t>
  </si>
  <si>
    <t>求和项:客流</t>
  </si>
  <si>
    <t>求和项:销售</t>
  </si>
  <si>
    <t>求和项:毛利额</t>
  </si>
  <si>
    <t>求和项:客流2</t>
  </si>
  <si>
    <t>求和项:销售2</t>
  </si>
  <si>
    <t>求和项:毛利额2</t>
  </si>
  <si>
    <t>毛利增幅</t>
  </si>
  <si>
    <t>整月未达标</t>
  </si>
  <si>
    <t>店长签字</t>
  </si>
  <si>
    <t>彭州市致和镇南三环路药店</t>
  </si>
  <si>
    <t>大邑县元通路南段药店</t>
  </si>
  <si>
    <t>蜀辉路药店</t>
  </si>
  <si>
    <t>华油路药店</t>
  </si>
  <si>
    <t>邛崃中心药店</t>
  </si>
  <si>
    <t>都江堰药店</t>
  </si>
  <si>
    <t>金带街药店</t>
  </si>
  <si>
    <t>邛崃市临邛镇翠荫街药店</t>
  </si>
  <si>
    <t>崇州中心店</t>
  </si>
  <si>
    <t>大邑东街药店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</si>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</sst>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  <numFmt numFmtId="178" formatCode="m&quot;月&quot;d&quot;日&quot;;@"/>
    <numFmt numFmtId="179" formatCode="yyyy/m/d;@"/>
  </numFmts>
  <fonts count="37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2"/>
      <color theme="10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AFFC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4" borderId="12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0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0" fontId="7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21" fontId="8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vertical="center"/>
    </xf>
    <xf numFmtId="177" fontId="13" fillId="4" borderId="1" xfId="0" applyNumberFormat="1" applyFont="1" applyFill="1" applyBorder="1" applyAlignment="1">
      <alignment vertical="center"/>
    </xf>
    <xf numFmtId="177" fontId="14" fillId="3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77" fontId="14" fillId="4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0" fontId="8" fillId="5" borderId="1" xfId="11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10" fontId="10" fillId="5" borderId="1" xfId="11" applyNumberFormat="1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FFC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318"/>
  <sheetViews>
    <sheetView topLeftCell="C1" workbookViewId="0">
      <selection activeCell="N12" sqref="N12"/>
    </sheetView>
  </sheetViews>
  <sheetFormatPr defaultColWidth="9" defaultRowHeight="18" customHeight="1"/>
  <cols>
    <col min="1" max="1" width="4.75" style="36" customWidth="1"/>
    <col min="2" max="2" width="6" style="37" customWidth="1"/>
    <col min="3" max="3" width="17.5" style="38" customWidth="1"/>
    <col min="4" max="4" width="8.5" style="37" customWidth="1"/>
    <col min="5" max="5" width="8.125" style="39" customWidth="1"/>
    <col min="6" max="6" width="4.875" style="39" customWidth="1"/>
    <col min="7" max="7" width="7.5" style="39" customWidth="1"/>
    <col min="8" max="8" width="12.375" style="39" customWidth="1"/>
    <col min="9" max="9" width="6" style="36" customWidth="1"/>
    <col min="10" max="10" width="9.875" style="36" customWidth="1"/>
    <col min="11" max="11" width="9" style="40" customWidth="1"/>
    <col min="12" max="12" width="8.5" style="36" customWidth="1"/>
    <col min="13" max="13" width="5.5" style="41" customWidth="1"/>
    <col min="14" max="14" width="10.875" style="40" customWidth="1"/>
    <col min="15" max="15" width="9.375" style="40" customWidth="1"/>
    <col min="16" max="16" width="8.25" style="36" customWidth="1"/>
    <col min="17" max="17" width="8.75" style="42" customWidth="1"/>
    <col min="18" max="18" width="9.76666666666667" style="42"/>
    <col min="19" max="19" width="9.875" style="36" customWidth="1"/>
    <col min="20" max="20" width="9.375" style="43" customWidth="1"/>
    <col min="21" max="21" width="8.75" style="36" customWidth="1"/>
    <col min="22" max="16384" width="9" style="36"/>
  </cols>
  <sheetData>
    <row r="1" s="35" customFormat="1" customHeight="1" spans="1:21">
      <c r="A1" s="44" t="s">
        <v>0</v>
      </c>
      <c r="B1" s="45" t="s">
        <v>1</v>
      </c>
      <c r="C1" s="46" t="s">
        <v>2</v>
      </c>
      <c r="D1" s="46" t="s">
        <v>3</v>
      </c>
      <c r="E1" s="46" t="s">
        <v>4</v>
      </c>
      <c r="F1" s="45" t="s">
        <v>5</v>
      </c>
      <c r="G1" s="47" t="s">
        <v>6</v>
      </c>
      <c r="H1" s="48" t="s">
        <v>7</v>
      </c>
      <c r="I1" s="72" t="s">
        <v>8</v>
      </c>
      <c r="J1" s="72"/>
      <c r="K1" s="72"/>
      <c r="L1" s="72"/>
      <c r="M1" s="73" t="s">
        <v>9</v>
      </c>
      <c r="N1" s="73"/>
      <c r="O1" s="73"/>
      <c r="P1" s="73"/>
      <c r="Q1" s="83" t="s">
        <v>10</v>
      </c>
      <c r="R1" s="83"/>
      <c r="S1" s="83"/>
      <c r="T1" s="84" t="s">
        <v>11</v>
      </c>
      <c r="U1" s="35" t="s">
        <v>12</v>
      </c>
    </row>
    <row r="2" s="35" customFormat="1" customHeight="1" spans="2:20">
      <c r="B2" s="45"/>
      <c r="C2" s="46"/>
      <c r="D2" s="46"/>
      <c r="E2" s="46"/>
      <c r="F2" s="45"/>
      <c r="G2" s="47"/>
      <c r="H2" s="48"/>
      <c r="I2" s="74" t="s">
        <v>13</v>
      </c>
      <c r="J2" s="75" t="s">
        <v>14</v>
      </c>
      <c r="K2" s="75" t="s">
        <v>15</v>
      </c>
      <c r="L2" s="76" t="s">
        <v>16</v>
      </c>
      <c r="M2" s="77" t="s">
        <v>13</v>
      </c>
      <c r="N2" s="78" t="s">
        <v>14</v>
      </c>
      <c r="O2" s="78" t="s">
        <v>15</v>
      </c>
      <c r="P2" s="79" t="s">
        <v>16</v>
      </c>
      <c r="Q2" s="85" t="s">
        <v>17</v>
      </c>
      <c r="R2" s="83" t="s">
        <v>18</v>
      </c>
      <c r="S2" s="83" t="s">
        <v>16</v>
      </c>
      <c r="T2" s="84"/>
    </row>
    <row r="3" s="35" customFormat="1" customHeight="1" spans="1:20">
      <c r="A3" s="49">
        <v>1</v>
      </c>
      <c r="B3" s="50">
        <v>52</v>
      </c>
      <c r="C3" s="51" t="s">
        <v>19</v>
      </c>
      <c r="D3" s="52" t="s">
        <v>20</v>
      </c>
      <c r="E3" s="52" t="s">
        <v>21</v>
      </c>
      <c r="F3" s="52" t="s">
        <v>22</v>
      </c>
      <c r="G3" s="52">
        <v>4.14</v>
      </c>
      <c r="H3" s="52" t="s">
        <v>23</v>
      </c>
      <c r="I3" s="49">
        <v>39</v>
      </c>
      <c r="J3" s="49">
        <v>2207.9</v>
      </c>
      <c r="K3" s="80">
        <f t="shared" ref="K3:K66" si="0">J3*L3</f>
        <v>661.26605</v>
      </c>
      <c r="L3" s="49" t="s">
        <v>24</v>
      </c>
      <c r="M3" s="81">
        <v>37.4117647058824</v>
      </c>
      <c r="N3" s="80">
        <v>2295.71411764706</v>
      </c>
      <c r="O3" s="80">
        <f t="shared" ref="O3:O66" si="1">N3*P3</f>
        <v>799.826798588236</v>
      </c>
      <c r="P3" s="49" t="s">
        <v>25</v>
      </c>
      <c r="Q3" s="86">
        <f t="shared" ref="Q3:Q66" si="2">(I3-M3)/M3</f>
        <v>0.042452830188678</v>
      </c>
      <c r="R3" s="87">
        <f t="shared" ref="R3:R66" si="3">(J3-N3)/N3</f>
        <v>-0.0382513297156804</v>
      </c>
      <c r="S3" s="86">
        <f t="shared" ref="S3:S66" si="4">L3-P3</f>
        <v>-0.0489000000000001</v>
      </c>
      <c r="T3" s="43"/>
    </row>
    <row r="4" s="35" customFormat="1" customHeight="1" spans="1:21">
      <c r="A4" s="49">
        <v>2</v>
      </c>
      <c r="B4" s="50">
        <v>52</v>
      </c>
      <c r="C4" s="51" t="s">
        <v>19</v>
      </c>
      <c r="D4" s="52" t="s">
        <v>20</v>
      </c>
      <c r="E4" s="52" t="s">
        <v>21</v>
      </c>
      <c r="F4" s="52" t="s">
        <v>22</v>
      </c>
      <c r="G4" s="52">
        <v>4.21</v>
      </c>
      <c r="H4" s="52" t="s">
        <v>23</v>
      </c>
      <c r="I4" s="49">
        <v>48</v>
      </c>
      <c r="J4" s="49">
        <v>4375.88</v>
      </c>
      <c r="K4" s="80">
        <f t="shared" si="0"/>
        <v>1683.401036</v>
      </c>
      <c r="L4" s="49" t="s">
        <v>26</v>
      </c>
      <c r="M4" s="81">
        <v>37.4117647058824</v>
      </c>
      <c r="N4" s="80">
        <v>2295.71411764706</v>
      </c>
      <c r="O4" s="80">
        <f t="shared" si="1"/>
        <v>799.826798588236</v>
      </c>
      <c r="P4" s="49" t="s">
        <v>25</v>
      </c>
      <c r="Q4" s="88">
        <f t="shared" si="2"/>
        <v>0.283018867924527</v>
      </c>
      <c r="R4" s="89">
        <f t="shared" si="3"/>
        <v>0.906108415835748</v>
      </c>
      <c r="S4" s="86">
        <f t="shared" si="4"/>
        <v>0.0362999999999999</v>
      </c>
      <c r="T4" s="43">
        <v>0</v>
      </c>
      <c r="U4" s="35" t="s">
        <v>27</v>
      </c>
    </row>
    <row r="5" s="35" customFormat="1" customHeight="1" spans="1:20">
      <c r="A5" s="49">
        <v>3</v>
      </c>
      <c r="B5" s="50">
        <v>52</v>
      </c>
      <c r="C5" s="51" t="s">
        <v>19</v>
      </c>
      <c r="D5" s="52" t="s">
        <v>20</v>
      </c>
      <c r="E5" s="52" t="s">
        <v>21</v>
      </c>
      <c r="F5" s="52" t="s">
        <v>22</v>
      </c>
      <c r="G5" s="52">
        <v>4.7</v>
      </c>
      <c r="H5" s="52" t="s">
        <v>23</v>
      </c>
      <c r="I5" s="49">
        <v>42</v>
      </c>
      <c r="J5" s="49">
        <v>3319.32</v>
      </c>
      <c r="K5" s="80">
        <f t="shared" si="0"/>
        <v>1098.362988</v>
      </c>
      <c r="L5" s="49" t="s">
        <v>28</v>
      </c>
      <c r="M5" s="81">
        <v>37.4117647058824</v>
      </c>
      <c r="N5" s="80">
        <v>2295.71411764706</v>
      </c>
      <c r="O5" s="80">
        <f t="shared" si="1"/>
        <v>799.826798588236</v>
      </c>
      <c r="P5" s="49" t="s">
        <v>25</v>
      </c>
      <c r="Q5" s="88">
        <f t="shared" si="2"/>
        <v>0.122641509433961</v>
      </c>
      <c r="R5" s="89">
        <f t="shared" si="3"/>
        <v>0.445876894899292</v>
      </c>
      <c r="S5" s="86">
        <f t="shared" si="4"/>
        <v>-0.0175</v>
      </c>
      <c r="T5" s="43">
        <f>(K5-O5)*0.1</f>
        <v>29.8536189411764</v>
      </c>
    </row>
    <row r="6" s="35" customFormat="1" customHeight="1" spans="1:20">
      <c r="A6" s="49">
        <v>4</v>
      </c>
      <c r="B6" s="50">
        <v>54</v>
      </c>
      <c r="C6" s="51" t="s">
        <v>29</v>
      </c>
      <c r="D6" s="52" t="s">
        <v>20</v>
      </c>
      <c r="E6" s="52" t="s">
        <v>30</v>
      </c>
      <c r="F6" s="52" t="s">
        <v>31</v>
      </c>
      <c r="G6" s="52">
        <v>4.13</v>
      </c>
      <c r="H6" s="52" t="s">
        <v>32</v>
      </c>
      <c r="I6" s="49">
        <v>82</v>
      </c>
      <c r="J6" s="49">
        <v>8011.6</v>
      </c>
      <c r="K6" s="80">
        <f t="shared" si="0"/>
        <v>2670.26628</v>
      </c>
      <c r="L6" s="49" t="s">
        <v>33</v>
      </c>
      <c r="M6" s="81">
        <v>84.0588235294118</v>
      </c>
      <c r="N6" s="80">
        <v>7771.82941176471</v>
      </c>
      <c r="O6" s="80">
        <f t="shared" si="1"/>
        <v>2482.32231411765</v>
      </c>
      <c r="P6" s="49" t="s">
        <v>34</v>
      </c>
      <c r="Q6" s="86">
        <f t="shared" si="2"/>
        <v>-0.0244926522043391</v>
      </c>
      <c r="R6" s="87">
        <f t="shared" si="3"/>
        <v>0.0308512417774294</v>
      </c>
      <c r="S6" s="86">
        <f t="shared" si="4"/>
        <v>0.0139</v>
      </c>
      <c r="T6" s="43"/>
    </row>
    <row r="7" s="35" customFormat="1" customHeight="1" spans="1:20">
      <c r="A7" s="49">
        <v>5</v>
      </c>
      <c r="B7" s="50">
        <v>54</v>
      </c>
      <c r="C7" s="51" t="s">
        <v>29</v>
      </c>
      <c r="D7" s="52" t="s">
        <v>20</v>
      </c>
      <c r="E7" s="52" t="s">
        <v>30</v>
      </c>
      <c r="F7" s="52" t="s">
        <v>31</v>
      </c>
      <c r="G7" s="53">
        <v>4.2</v>
      </c>
      <c r="H7" s="52" t="s">
        <v>32</v>
      </c>
      <c r="I7" s="49">
        <v>99</v>
      </c>
      <c r="J7" s="49">
        <v>9826.87</v>
      </c>
      <c r="K7" s="80">
        <f t="shared" si="0"/>
        <v>3155.407957</v>
      </c>
      <c r="L7" s="49" t="s">
        <v>35</v>
      </c>
      <c r="M7" s="81">
        <v>84.0588235294118</v>
      </c>
      <c r="N7" s="80">
        <v>7771.82941176471</v>
      </c>
      <c r="O7" s="80">
        <f t="shared" si="1"/>
        <v>2482.32231411765</v>
      </c>
      <c r="P7" s="49" t="s">
        <v>34</v>
      </c>
      <c r="Q7" s="86">
        <f t="shared" si="2"/>
        <v>0.1777466759972</v>
      </c>
      <c r="R7" s="87">
        <f t="shared" si="3"/>
        <v>0.264421731275322</v>
      </c>
      <c r="S7" s="86">
        <f t="shared" si="4"/>
        <v>0.00169999999999998</v>
      </c>
      <c r="T7" s="43"/>
    </row>
    <row r="8" s="35" customFormat="1" customHeight="1" spans="1:20">
      <c r="A8" s="49">
        <v>6</v>
      </c>
      <c r="B8" s="50">
        <v>54</v>
      </c>
      <c r="C8" s="51" t="s">
        <v>29</v>
      </c>
      <c r="D8" s="52" t="s">
        <v>20</v>
      </c>
      <c r="E8" s="52" t="s">
        <v>30</v>
      </c>
      <c r="F8" s="52" t="s">
        <v>31</v>
      </c>
      <c r="G8" s="52">
        <v>4.6</v>
      </c>
      <c r="H8" s="52" t="s">
        <v>32</v>
      </c>
      <c r="I8" s="49">
        <v>104</v>
      </c>
      <c r="J8" s="49">
        <v>10868.5</v>
      </c>
      <c r="K8" s="80">
        <f t="shared" si="0"/>
        <v>2862.7629</v>
      </c>
      <c r="L8" s="82" t="s">
        <v>36</v>
      </c>
      <c r="M8" s="81">
        <v>84.0588235294118</v>
      </c>
      <c r="N8" s="80">
        <v>7771.82941176471</v>
      </c>
      <c r="O8" s="80">
        <f t="shared" si="1"/>
        <v>2482.32231411765</v>
      </c>
      <c r="P8" s="49" t="s">
        <v>34</v>
      </c>
      <c r="Q8" s="86">
        <f t="shared" si="2"/>
        <v>0.237228831350594</v>
      </c>
      <c r="R8" s="87">
        <f t="shared" si="3"/>
        <v>0.398448090426131</v>
      </c>
      <c r="S8" s="86">
        <f t="shared" si="4"/>
        <v>-0.056</v>
      </c>
      <c r="T8" s="43"/>
    </row>
    <row r="9" s="35" customFormat="1" customHeight="1" spans="1:20">
      <c r="A9" s="49">
        <v>7</v>
      </c>
      <c r="B9" s="50">
        <v>56</v>
      </c>
      <c r="C9" s="51" t="s">
        <v>37</v>
      </c>
      <c r="D9" s="52" t="s">
        <v>20</v>
      </c>
      <c r="E9" s="52" t="s">
        <v>30</v>
      </c>
      <c r="F9" s="52" t="s">
        <v>22</v>
      </c>
      <c r="G9" s="52">
        <v>4.6</v>
      </c>
      <c r="H9" s="52" t="s">
        <v>38</v>
      </c>
      <c r="I9" s="49">
        <v>81</v>
      </c>
      <c r="J9" s="49">
        <v>9069.77</v>
      </c>
      <c r="K9" s="80">
        <f t="shared" si="0"/>
        <v>3082.814823</v>
      </c>
      <c r="L9" s="82" t="s">
        <v>39</v>
      </c>
      <c r="M9" s="81">
        <v>37</v>
      </c>
      <c r="N9" s="80">
        <v>2863.12705882353</v>
      </c>
      <c r="O9" s="80">
        <f t="shared" si="1"/>
        <v>921.926912941177</v>
      </c>
      <c r="P9" s="49" t="s">
        <v>40</v>
      </c>
      <c r="Q9" s="88">
        <f t="shared" si="2"/>
        <v>1.18918918918919</v>
      </c>
      <c r="R9" s="89">
        <f t="shared" si="3"/>
        <v>2.16778466818263</v>
      </c>
      <c r="S9" s="86">
        <f t="shared" si="4"/>
        <v>0.0179</v>
      </c>
      <c r="T9" s="43"/>
    </row>
    <row r="10" s="35" customFormat="1" customHeight="1" spans="1:20">
      <c r="A10" s="49">
        <v>8</v>
      </c>
      <c r="B10" s="54">
        <v>311</v>
      </c>
      <c r="C10" s="55" t="s">
        <v>41</v>
      </c>
      <c r="D10" s="56" t="s">
        <v>42</v>
      </c>
      <c r="E10" s="52" t="s">
        <v>43</v>
      </c>
      <c r="F10" s="52" t="s">
        <v>31</v>
      </c>
      <c r="G10" s="56">
        <v>4.27</v>
      </c>
      <c r="H10" s="56"/>
      <c r="I10" s="49">
        <v>25</v>
      </c>
      <c r="J10" s="49">
        <v>8910.15</v>
      </c>
      <c r="K10" s="80">
        <f t="shared" si="0"/>
        <v>2010.12984</v>
      </c>
      <c r="L10" s="49" t="s">
        <v>44</v>
      </c>
      <c r="M10" s="81">
        <v>30.8235294117647</v>
      </c>
      <c r="N10" s="80">
        <v>6205.54058823529</v>
      </c>
      <c r="O10" s="80">
        <f t="shared" si="1"/>
        <v>1552.00570111765</v>
      </c>
      <c r="P10" s="49" t="s">
        <v>45</v>
      </c>
      <c r="Q10" s="86">
        <f t="shared" si="2"/>
        <v>-0.188931297709924</v>
      </c>
      <c r="R10" s="89">
        <f t="shared" si="3"/>
        <v>0.435837840927544</v>
      </c>
      <c r="S10" s="86">
        <f t="shared" si="4"/>
        <v>-0.0245</v>
      </c>
      <c r="T10" s="43"/>
    </row>
    <row r="11" s="35" customFormat="1" customHeight="1" spans="1:20">
      <c r="A11" s="49">
        <v>9</v>
      </c>
      <c r="B11" s="50">
        <v>329</v>
      </c>
      <c r="C11" s="51" t="s">
        <v>46</v>
      </c>
      <c r="D11" s="52" t="s">
        <v>20</v>
      </c>
      <c r="E11" s="52" t="s">
        <v>30</v>
      </c>
      <c r="F11" s="52" t="s">
        <v>47</v>
      </c>
      <c r="G11" s="52">
        <v>4.13</v>
      </c>
      <c r="H11" s="52" t="s">
        <v>48</v>
      </c>
      <c r="I11" s="49">
        <v>52</v>
      </c>
      <c r="J11" s="49">
        <v>5703.26</v>
      </c>
      <c r="K11" s="80">
        <f t="shared" si="0"/>
        <v>999.211152</v>
      </c>
      <c r="L11" s="49" t="s">
        <v>49</v>
      </c>
      <c r="M11" s="81">
        <v>51</v>
      </c>
      <c r="N11" s="80">
        <v>5711.13764705882</v>
      </c>
      <c r="O11" s="80">
        <f t="shared" si="1"/>
        <v>-159.340740352941</v>
      </c>
      <c r="P11" s="49" t="s">
        <v>50</v>
      </c>
      <c r="Q11" s="86">
        <f t="shared" si="2"/>
        <v>0.0196078431372549</v>
      </c>
      <c r="R11" s="87">
        <f t="shared" si="3"/>
        <v>-0.00137934813440837</v>
      </c>
      <c r="S11" s="86">
        <f t="shared" si="4"/>
        <v>0.2031</v>
      </c>
      <c r="T11" s="43"/>
    </row>
    <row r="12" s="35" customFormat="1" customHeight="1" spans="1:20">
      <c r="A12" s="49">
        <v>10</v>
      </c>
      <c r="B12" s="50">
        <v>329</v>
      </c>
      <c r="C12" s="51" t="s">
        <v>46</v>
      </c>
      <c r="D12" s="52" t="s">
        <v>20</v>
      </c>
      <c r="E12" s="52" t="s">
        <v>30</v>
      </c>
      <c r="F12" s="52" t="s">
        <v>47</v>
      </c>
      <c r="G12" s="53">
        <v>4.2</v>
      </c>
      <c r="H12" s="52" t="s">
        <v>48</v>
      </c>
      <c r="I12" s="49">
        <v>46</v>
      </c>
      <c r="J12" s="49">
        <v>4914.4</v>
      </c>
      <c r="K12" s="80">
        <f t="shared" si="0"/>
        <v>2032.1044</v>
      </c>
      <c r="L12" s="49" t="s">
        <v>51</v>
      </c>
      <c r="M12" s="81">
        <v>51</v>
      </c>
      <c r="N12" s="80">
        <v>5711.13764705882</v>
      </c>
      <c r="O12" s="80">
        <f t="shared" si="1"/>
        <v>-159.340740352941</v>
      </c>
      <c r="P12" s="49" t="s">
        <v>50</v>
      </c>
      <c r="Q12" s="86">
        <f t="shared" si="2"/>
        <v>-0.0980392156862745</v>
      </c>
      <c r="R12" s="87">
        <f t="shared" si="3"/>
        <v>-0.139505943700925</v>
      </c>
      <c r="S12" s="86">
        <f t="shared" si="4"/>
        <v>0.4414</v>
      </c>
      <c r="T12" s="43"/>
    </row>
    <row r="13" s="35" customFormat="1" customHeight="1" spans="1:20">
      <c r="A13" s="49">
        <v>11</v>
      </c>
      <c r="B13" s="50">
        <v>329</v>
      </c>
      <c r="C13" s="51" t="s">
        <v>46</v>
      </c>
      <c r="D13" s="52" t="s">
        <v>20</v>
      </c>
      <c r="E13" s="52" t="s">
        <v>30</v>
      </c>
      <c r="F13" s="52" t="s">
        <v>47</v>
      </c>
      <c r="G13" s="52">
        <v>4.27</v>
      </c>
      <c r="H13" s="52" t="s">
        <v>48</v>
      </c>
      <c r="I13" s="49">
        <v>59</v>
      </c>
      <c r="J13" s="49">
        <v>5788.85</v>
      </c>
      <c r="K13" s="80">
        <f t="shared" si="0"/>
        <v>1932.31813</v>
      </c>
      <c r="L13" s="49" t="s">
        <v>52</v>
      </c>
      <c r="M13" s="81">
        <v>51</v>
      </c>
      <c r="N13" s="80">
        <v>5711.13764705882</v>
      </c>
      <c r="O13" s="80">
        <f t="shared" si="1"/>
        <v>-159.340740352941</v>
      </c>
      <c r="P13" s="49" t="s">
        <v>50</v>
      </c>
      <c r="Q13" s="86">
        <f t="shared" si="2"/>
        <v>0.156862745098039</v>
      </c>
      <c r="R13" s="87">
        <f t="shared" si="3"/>
        <v>0.0136071581081925</v>
      </c>
      <c r="S13" s="86">
        <f t="shared" si="4"/>
        <v>0.3617</v>
      </c>
      <c r="T13" s="43"/>
    </row>
    <row r="14" s="35" customFormat="1" customHeight="1" spans="1:20">
      <c r="A14" s="49">
        <v>12</v>
      </c>
      <c r="B14" s="50">
        <v>329</v>
      </c>
      <c r="C14" s="51" t="s">
        <v>46</v>
      </c>
      <c r="D14" s="52" t="s">
        <v>20</v>
      </c>
      <c r="E14" s="52" t="s">
        <v>30</v>
      </c>
      <c r="F14" s="52" t="s">
        <v>47</v>
      </c>
      <c r="G14" s="52">
        <v>4.6</v>
      </c>
      <c r="H14" s="52" t="s">
        <v>48</v>
      </c>
      <c r="I14" s="49">
        <v>53</v>
      </c>
      <c r="J14" s="49">
        <v>4029.82</v>
      </c>
      <c r="K14" s="80">
        <f t="shared" si="0"/>
        <v>1634.09201</v>
      </c>
      <c r="L14" s="82" t="s">
        <v>53</v>
      </c>
      <c r="M14" s="81">
        <v>51</v>
      </c>
      <c r="N14" s="80">
        <v>5711.13764705882</v>
      </c>
      <c r="O14" s="80">
        <f t="shared" si="1"/>
        <v>-159.340740352941</v>
      </c>
      <c r="P14" s="49" t="s">
        <v>50</v>
      </c>
      <c r="Q14" s="86">
        <f t="shared" si="2"/>
        <v>0.0392156862745098</v>
      </c>
      <c r="R14" s="87">
        <f t="shared" si="3"/>
        <v>-0.294392772677206</v>
      </c>
      <c r="S14" s="86">
        <f t="shared" si="4"/>
        <v>0.4334</v>
      </c>
      <c r="T14" s="43"/>
    </row>
    <row r="15" s="35" customFormat="1" customHeight="1" spans="1:20">
      <c r="A15" s="49">
        <v>13</v>
      </c>
      <c r="B15" s="57">
        <v>337</v>
      </c>
      <c r="C15" s="58" t="s">
        <v>54</v>
      </c>
      <c r="D15" s="59" t="s">
        <v>55</v>
      </c>
      <c r="E15" s="52" t="s">
        <v>43</v>
      </c>
      <c r="F15" s="52" t="s">
        <v>56</v>
      </c>
      <c r="G15" s="59">
        <v>4.27</v>
      </c>
      <c r="H15" s="60" t="s">
        <v>57</v>
      </c>
      <c r="I15" s="49">
        <v>241</v>
      </c>
      <c r="J15" s="49">
        <v>27992.2</v>
      </c>
      <c r="K15" s="80">
        <f t="shared" si="0"/>
        <v>6121.89414</v>
      </c>
      <c r="L15" s="49" t="s">
        <v>58</v>
      </c>
      <c r="M15" s="81">
        <v>221.117647058824</v>
      </c>
      <c r="N15" s="80">
        <v>23749.5258823529</v>
      </c>
      <c r="O15" s="80">
        <f t="shared" si="1"/>
        <v>6778.11468682352</v>
      </c>
      <c r="P15" s="49" t="s">
        <v>59</v>
      </c>
      <c r="Q15" s="86">
        <f t="shared" si="2"/>
        <v>0.0899175312583111</v>
      </c>
      <c r="R15" s="87">
        <f t="shared" si="3"/>
        <v>0.178642476429377</v>
      </c>
      <c r="S15" s="86">
        <f t="shared" si="4"/>
        <v>-0.0667</v>
      </c>
      <c r="T15" s="43"/>
    </row>
    <row r="16" s="35" customFormat="1" customHeight="1" spans="1:20">
      <c r="A16" s="49">
        <v>14</v>
      </c>
      <c r="B16" s="57">
        <v>339</v>
      </c>
      <c r="C16" s="58" t="s">
        <v>60</v>
      </c>
      <c r="D16" s="59" t="s">
        <v>42</v>
      </c>
      <c r="E16" s="52" t="s">
        <v>43</v>
      </c>
      <c r="F16" s="52" t="s">
        <v>22</v>
      </c>
      <c r="G16" s="61">
        <v>4.2</v>
      </c>
      <c r="H16" s="62"/>
      <c r="I16" s="49">
        <v>41</v>
      </c>
      <c r="J16" s="49">
        <v>3476.58</v>
      </c>
      <c r="K16" s="80">
        <f t="shared" si="0"/>
        <v>749.20299</v>
      </c>
      <c r="L16" s="49" t="s">
        <v>61</v>
      </c>
      <c r="M16" s="81">
        <v>49.8823529411765</v>
      </c>
      <c r="N16" s="80">
        <v>4061.15411764706</v>
      </c>
      <c r="O16" s="80">
        <f t="shared" si="1"/>
        <v>1083.10980317647</v>
      </c>
      <c r="P16" s="49" t="s">
        <v>62</v>
      </c>
      <c r="Q16" s="86">
        <f t="shared" si="2"/>
        <v>-0.17806603773585</v>
      </c>
      <c r="R16" s="87">
        <f t="shared" si="3"/>
        <v>-0.143942854841901</v>
      </c>
      <c r="S16" s="86">
        <f t="shared" si="4"/>
        <v>-0.0512</v>
      </c>
      <c r="T16" s="43"/>
    </row>
    <row r="17" s="35" customFormat="1" customHeight="1" spans="1:20">
      <c r="A17" s="49">
        <v>15</v>
      </c>
      <c r="B17" s="63">
        <v>341</v>
      </c>
      <c r="C17" s="64" t="s">
        <v>63</v>
      </c>
      <c r="D17" s="65" t="s">
        <v>64</v>
      </c>
      <c r="E17" s="52" t="s">
        <v>65</v>
      </c>
      <c r="F17" s="52" t="s">
        <v>66</v>
      </c>
      <c r="G17" s="65">
        <v>4.11</v>
      </c>
      <c r="H17" s="65" t="s">
        <v>67</v>
      </c>
      <c r="I17" s="49">
        <v>149</v>
      </c>
      <c r="J17" s="49">
        <v>20854.98</v>
      </c>
      <c r="K17" s="80">
        <f t="shared" si="0"/>
        <v>5547.42468</v>
      </c>
      <c r="L17" s="49" t="s">
        <v>68</v>
      </c>
      <c r="M17" s="81">
        <v>107.411764705882</v>
      </c>
      <c r="N17" s="80">
        <v>11131.7288235294</v>
      </c>
      <c r="O17" s="80">
        <f t="shared" si="1"/>
        <v>3508.72092517647</v>
      </c>
      <c r="P17" s="49" t="s">
        <v>69</v>
      </c>
      <c r="Q17" s="88">
        <f t="shared" si="2"/>
        <v>0.387185104052578</v>
      </c>
      <c r="R17" s="89">
        <f t="shared" si="3"/>
        <v>0.873471796754367</v>
      </c>
      <c r="S17" s="86">
        <f t="shared" si="4"/>
        <v>-0.0492</v>
      </c>
      <c r="T17" s="43">
        <f>(K17-O17)*0.3</f>
        <v>611.61112644706</v>
      </c>
    </row>
    <row r="18" s="35" customFormat="1" customHeight="1" spans="1:21">
      <c r="A18" s="49">
        <v>16</v>
      </c>
      <c r="B18" s="63">
        <v>341</v>
      </c>
      <c r="C18" s="64" t="s">
        <v>63</v>
      </c>
      <c r="D18" s="65" t="s">
        <v>64</v>
      </c>
      <c r="E18" s="52" t="s">
        <v>65</v>
      </c>
      <c r="F18" s="52" t="s">
        <v>66</v>
      </c>
      <c r="G18" s="65">
        <v>4.18</v>
      </c>
      <c r="H18" s="65" t="s">
        <v>67</v>
      </c>
      <c r="I18" s="49">
        <v>134</v>
      </c>
      <c r="J18" s="49">
        <v>16412.5</v>
      </c>
      <c r="K18" s="80">
        <f t="shared" si="0"/>
        <v>4987.75875</v>
      </c>
      <c r="L18" s="49" t="s">
        <v>70</v>
      </c>
      <c r="M18" s="81">
        <v>107.411764705882</v>
      </c>
      <c r="N18" s="80">
        <v>11131.7288235294</v>
      </c>
      <c r="O18" s="80">
        <f t="shared" si="1"/>
        <v>3508.72092517647</v>
      </c>
      <c r="P18" s="49" t="s">
        <v>69</v>
      </c>
      <c r="Q18" s="88">
        <f t="shared" si="2"/>
        <v>0.247535596933191</v>
      </c>
      <c r="R18" s="89">
        <f t="shared" si="3"/>
        <v>0.47438913219917</v>
      </c>
      <c r="S18" s="86">
        <f t="shared" si="4"/>
        <v>-0.0113</v>
      </c>
      <c r="T18" s="43">
        <v>0</v>
      </c>
      <c r="U18" s="35" t="s">
        <v>27</v>
      </c>
    </row>
    <row r="19" s="35" customFormat="1" customHeight="1" spans="1:20">
      <c r="A19" s="49">
        <v>17</v>
      </c>
      <c r="B19" s="63">
        <v>341</v>
      </c>
      <c r="C19" s="64" t="s">
        <v>63</v>
      </c>
      <c r="D19" s="65" t="s">
        <v>64</v>
      </c>
      <c r="E19" s="52" t="s">
        <v>65</v>
      </c>
      <c r="F19" s="52" t="s">
        <v>66</v>
      </c>
      <c r="G19" s="65">
        <v>4.25</v>
      </c>
      <c r="H19" s="65" t="s">
        <v>67</v>
      </c>
      <c r="I19" s="49">
        <v>121</v>
      </c>
      <c r="J19" s="49">
        <v>13842.71</v>
      </c>
      <c r="K19" s="80">
        <f t="shared" si="0"/>
        <v>4525.181899</v>
      </c>
      <c r="L19" s="49" t="s">
        <v>71</v>
      </c>
      <c r="M19" s="81">
        <v>107.411764705882</v>
      </c>
      <c r="N19" s="80">
        <v>11131.7288235294</v>
      </c>
      <c r="O19" s="80">
        <f t="shared" si="1"/>
        <v>3508.72092517647</v>
      </c>
      <c r="P19" s="49" t="s">
        <v>69</v>
      </c>
      <c r="Q19" s="88">
        <f t="shared" si="2"/>
        <v>0.126506024096389</v>
      </c>
      <c r="R19" s="89">
        <f t="shared" si="3"/>
        <v>0.243536401168912</v>
      </c>
      <c r="S19" s="86">
        <f t="shared" si="4"/>
        <v>0.0117</v>
      </c>
      <c r="T19" s="43">
        <f>(K19-O19)*0.1</f>
        <v>101.646097382353</v>
      </c>
    </row>
    <row r="20" s="35" customFormat="1" customHeight="1" spans="1:20">
      <c r="A20" s="49">
        <v>18</v>
      </c>
      <c r="B20" s="63">
        <v>341</v>
      </c>
      <c r="C20" s="64" t="s">
        <v>63</v>
      </c>
      <c r="D20" s="65" t="s">
        <v>64</v>
      </c>
      <c r="E20" s="52" t="s">
        <v>65</v>
      </c>
      <c r="F20" s="52" t="s">
        <v>66</v>
      </c>
      <c r="G20" s="65">
        <v>4.4</v>
      </c>
      <c r="H20" s="65" t="s">
        <v>67</v>
      </c>
      <c r="I20" s="49">
        <v>119</v>
      </c>
      <c r="J20" s="49">
        <v>12137.85</v>
      </c>
      <c r="K20" s="80">
        <f t="shared" si="0"/>
        <v>4681.568745</v>
      </c>
      <c r="L20" s="82" t="s">
        <v>72</v>
      </c>
      <c r="M20" s="81">
        <v>107.411764705882</v>
      </c>
      <c r="N20" s="80">
        <v>11131.7288235294</v>
      </c>
      <c r="O20" s="80">
        <f t="shared" si="1"/>
        <v>3508.72092517647</v>
      </c>
      <c r="P20" s="49" t="s">
        <v>69</v>
      </c>
      <c r="Q20" s="86">
        <f t="shared" si="2"/>
        <v>0.107886089813804</v>
      </c>
      <c r="R20" s="87">
        <f t="shared" si="3"/>
        <v>0.0903831913641247</v>
      </c>
      <c r="S20" s="86">
        <f t="shared" si="4"/>
        <v>0.0705</v>
      </c>
      <c r="T20" s="43"/>
    </row>
    <row r="21" s="35" customFormat="1" customHeight="1" spans="1:20">
      <c r="A21" s="49">
        <v>19</v>
      </c>
      <c r="B21" s="57">
        <v>343</v>
      </c>
      <c r="C21" s="58" t="s">
        <v>73</v>
      </c>
      <c r="D21" s="59" t="s">
        <v>42</v>
      </c>
      <c r="E21" s="52" t="s">
        <v>74</v>
      </c>
      <c r="F21" s="52" t="s">
        <v>66</v>
      </c>
      <c r="G21" s="59">
        <v>4.16</v>
      </c>
      <c r="H21" s="62"/>
      <c r="I21" s="49">
        <v>142</v>
      </c>
      <c r="J21" s="49">
        <v>22679.71</v>
      </c>
      <c r="K21" s="80">
        <f t="shared" si="0"/>
        <v>6844.736478</v>
      </c>
      <c r="L21" s="49" t="s">
        <v>75</v>
      </c>
      <c r="M21" s="81">
        <v>144</v>
      </c>
      <c r="N21" s="80">
        <v>17826.1329411765</v>
      </c>
      <c r="O21" s="80">
        <f t="shared" si="1"/>
        <v>4895.05610564707</v>
      </c>
      <c r="P21" s="49" t="s">
        <v>76</v>
      </c>
      <c r="Q21" s="86">
        <f t="shared" si="2"/>
        <v>-0.0138888888888889</v>
      </c>
      <c r="R21" s="89">
        <f t="shared" si="3"/>
        <v>0.272273132644055</v>
      </c>
      <c r="S21" s="86">
        <f t="shared" si="4"/>
        <v>0.0272</v>
      </c>
      <c r="T21" s="43"/>
    </row>
    <row r="22" s="35" customFormat="1" customHeight="1" spans="1:20">
      <c r="A22" s="49">
        <v>20</v>
      </c>
      <c r="B22" s="50">
        <v>351</v>
      </c>
      <c r="C22" s="51" t="s">
        <v>77</v>
      </c>
      <c r="D22" s="52" t="s">
        <v>20</v>
      </c>
      <c r="E22" s="52" t="s">
        <v>30</v>
      </c>
      <c r="F22" s="52" t="s">
        <v>22</v>
      </c>
      <c r="G22" s="52">
        <v>4.13</v>
      </c>
      <c r="H22" s="52" t="s">
        <v>78</v>
      </c>
      <c r="I22" s="49">
        <v>36</v>
      </c>
      <c r="J22" s="49">
        <v>3651.15</v>
      </c>
      <c r="K22" s="80">
        <f t="shared" si="0"/>
        <v>1256.360715</v>
      </c>
      <c r="L22" s="49" t="s">
        <v>79</v>
      </c>
      <c r="M22" s="81">
        <v>36.4705882352941</v>
      </c>
      <c r="N22" s="80">
        <v>3625.40235294118</v>
      </c>
      <c r="O22" s="80">
        <f t="shared" si="1"/>
        <v>1065.86829176471</v>
      </c>
      <c r="P22" s="49" t="s">
        <v>80</v>
      </c>
      <c r="Q22" s="86">
        <f t="shared" si="2"/>
        <v>-0.0129032258064512</v>
      </c>
      <c r="R22" s="87">
        <f t="shared" si="3"/>
        <v>0.00710201090864621</v>
      </c>
      <c r="S22" s="86">
        <f t="shared" si="4"/>
        <v>0.0501</v>
      </c>
      <c r="T22" s="43"/>
    </row>
    <row r="23" s="35" customFormat="1" customHeight="1" spans="1:20">
      <c r="A23" s="49">
        <v>21</v>
      </c>
      <c r="B23" s="50">
        <v>351</v>
      </c>
      <c r="C23" s="51" t="s">
        <v>77</v>
      </c>
      <c r="D23" s="52" t="s">
        <v>20</v>
      </c>
      <c r="E23" s="52" t="s">
        <v>30</v>
      </c>
      <c r="F23" s="52" t="s">
        <v>22</v>
      </c>
      <c r="G23" s="53">
        <v>4.2</v>
      </c>
      <c r="H23" s="52" t="s">
        <v>78</v>
      </c>
      <c r="I23" s="49">
        <v>43</v>
      </c>
      <c r="J23" s="49">
        <v>4643.01</v>
      </c>
      <c r="K23" s="80">
        <f t="shared" si="0"/>
        <v>1063.24929</v>
      </c>
      <c r="L23" s="49" t="s">
        <v>81</v>
      </c>
      <c r="M23" s="81">
        <v>36.4705882352941</v>
      </c>
      <c r="N23" s="80">
        <v>3625.40235294118</v>
      </c>
      <c r="O23" s="80">
        <f t="shared" si="1"/>
        <v>1065.86829176471</v>
      </c>
      <c r="P23" s="49" t="s">
        <v>80</v>
      </c>
      <c r="Q23" s="86">
        <f t="shared" si="2"/>
        <v>0.179032258064517</v>
      </c>
      <c r="R23" s="87">
        <f t="shared" si="3"/>
        <v>0.280688196231038</v>
      </c>
      <c r="S23" s="86">
        <f t="shared" si="4"/>
        <v>-0.065</v>
      </c>
      <c r="T23" s="43"/>
    </row>
    <row r="24" s="35" customFormat="1" customHeight="1" spans="1:20">
      <c r="A24" s="49">
        <v>22</v>
      </c>
      <c r="B24" s="50">
        <v>351</v>
      </c>
      <c r="C24" s="51" t="s">
        <v>77</v>
      </c>
      <c r="D24" s="52" t="s">
        <v>20</v>
      </c>
      <c r="E24" s="52" t="s">
        <v>30</v>
      </c>
      <c r="F24" s="52" t="s">
        <v>22</v>
      </c>
      <c r="G24" s="52">
        <v>4.27</v>
      </c>
      <c r="H24" s="52" t="s">
        <v>78</v>
      </c>
      <c r="I24" s="49">
        <v>57</v>
      </c>
      <c r="J24" s="49">
        <v>5209.9</v>
      </c>
      <c r="K24" s="80">
        <f t="shared" si="0"/>
        <v>1854.20341</v>
      </c>
      <c r="L24" s="49" t="s">
        <v>82</v>
      </c>
      <c r="M24" s="81">
        <v>36.4705882352941</v>
      </c>
      <c r="N24" s="80">
        <v>3625.40235294118</v>
      </c>
      <c r="O24" s="80">
        <f t="shared" si="1"/>
        <v>1065.86829176471</v>
      </c>
      <c r="P24" s="49" t="s">
        <v>80</v>
      </c>
      <c r="Q24" s="88">
        <f t="shared" si="2"/>
        <v>0.562903225806452</v>
      </c>
      <c r="R24" s="89">
        <f t="shared" si="3"/>
        <v>0.43705428882214</v>
      </c>
      <c r="S24" s="86">
        <f t="shared" si="4"/>
        <v>0.0619000000000001</v>
      </c>
      <c r="T24" s="43">
        <f>(K24-O24)*0.1</f>
        <v>78.8335118235293</v>
      </c>
    </row>
    <row r="25" s="35" customFormat="1" customHeight="1" spans="1:20">
      <c r="A25" s="49">
        <v>23</v>
      </c>
      <c r="B25" s="50">
        <v>351</v>
      </c>
      <c r="C25" s="51" t="s">
        <v>77</v>
      </c>
      <c r="D25" s="52" t="s">
        <v>20</v>
      </c>
      <c r="E25" s="52" t="s">
        <v>30</v>
      </c>
      <c r="F25" s="52" t="s">
        <v>22</v>
      </c>
      <c r="G25" s="52">
        <v>4.6</v>
      </c>
      <c r="H25" s="52" t="s">
        <v>78</v>
      </c>
      <c r="I25" s="49">
        <v>53</v>
      </c>
      <c r="J25" s="49">
        <v>3701.77</v>
      </c>
      <c r="K25" s="80">
        <f t="shared" si="0"/>
        <v>1569.180303</v>
      </c>
      <c r="L25" s="82" t="s">
        <v>83</v>
      </c>
      <c r="M25" s="81">
        <v>36.4705882352941</v>
      </c>
      <c r="N25" s="80">
        <v>3625.40235294118</v>
      </c>
      <c r="O25" s="80">
        <f t="shared" si="1"/>
        <v>1065.86829176471</v>
      </c>
      <c r="P25" s="49" t="s">
        <v>80</v>
      </c>
      <c r="Q25" s="86">
        <f t="shared" si="2"/>
        <v>0.453225806451614</v>
      </c>
      <c r="R25" s="87">
        <f t="shared" si="3"/>
        <v>0.021064599077359</v>
      </c>
      <c r="S25" s="86">
        <f t="shared" si="4"/>
        <v>0.1299</v>
      </c>
      <c r="T25" s="43"/>
    </row>
    <row r="26" s="35" customFormat="1" customHeight="1" spans="1:20">
      <c r="A26" s="49">
        <v>24</v>
      </c>
      <c r="B26" s="50">
        <v>355</v>
      </c>
      <c r="C26" s="51" t="s">
        <v>84</v>
      </c>
      <c r="D26" s="52" t="s">
        <v>85</v>
      </c>
      <c r="E26" s="52" t="s">
        <v>86</v>
      </c>
      <c r="F26" s="52" t="s">
        <v>31</v>
      </c>
      <c r="G26" s="53">
        <v>4.1</v>
      </c>
      <c r="H26" s="66">
        <v>0.721527777777777</v>
      </c>
      <c r="I26" s="49">
        <v>45</v>
      </c>
      <c r="J26" s="49">
        <v>4015.3</v>
      </c>
      <c r="K26" s="80">
        <f t="shared" si="0"/>
        <v>903.84403</v>
      </c>
      <c r="L26" s="49" t="s">
        <v>87</v>
      </c>
      <c r="M26" s="81">
        <v>62.4117647058824</v>
      </c>
      <c r="N26" s="80">
        <v>4632.91058823529</v>
      </c>
      <c r="O26" s="80">
        <f t="shared" si="1"/>
        <v>1287.48585247059</v>
      </c>
      <c r="P26" s="49" t="s">
        <v>88</v>
      </c>
      <c r="Q26" s="86">
        <f t="shared" si="2"/>
        <v>-0.278982092365693</v>
      </c>
      <c r="R26" s="87">
        <f t="shared" si="3"/>
        <v>-0.133309412403433</v>
      </c>
      <c r="S26" s="86">
        <f t="shared" si="4"/>
        <v>-0.0528</v>
      </c>
      <c r="T26" s="43"/>
    </row>
    <row r="27" s="35" customFormat="1" customHeight="1" spans="1:20">
      <c r="A27" s="49">
        <v>25</v>
      </c>
      <c r="B27" s="50">
        <v>355</v>
      </c>
      <c r="C27" s="51" t="s">
        <v>84</v>
      </c>
      <c r="D27" s="52" t="s">
        <v>85</v>
      </c>
      <c r="E27" s="52" t="s">
        <v>86</v>
      </c>
      <c r="F27" s="52" t="s">
        <v>31</v>
      </c>
      <c r="G27" s="52">
        <v>4.17</v>
      </c>
      <c r="H27" s="66">
        <v>0.721527777777777</v>
      </c>
      <c r="I27" s="49">
        <v>63</v>
      </c>
      <c r="J27" s="49">
        <v>5174.4</v>
      </c>
      <c r="K27" s="80">
        <f t="shared" si="0"/>
        <v>1856.05728</v>
      </c>
      <c r="L27" s="49" t="s">
        <v>89</v>
      </c>
      <c r="M27" s="81">
        <v>62.4117647058824</v>
      </c>
      <c r="N27" s="80">
        <v>4632.91058823529</v>
      </c>
      <c r="O27" s="80">
        <f t="shared" si="1"/>
        <v>1287.48585247059</v>
      </c>
      <c r="P27" s="49" t="s">
        <v>88</v>
      </c>
      <c r="Q27" s="86">
        <f t="shared" si="2"/>
        <v>0.00942507068802944</v>
      </c>
      <c r="R27" s="87">
        <f t="shared" si="3"/>
        <v>0.116878882389778</v>
      </c>
      <c r="S27" s="86">
        <f t="shared" si="4"/>
        <v>0.0808</v>
      </c>
      <c r="T27" s="43"/>
    </row>
    <row r="28" s="35" customFormat="1" customHeight="1" spans="1:20">
      <c r="A28" s="49">
        <v>26</v>
      </c>
      <c r="B28" s="50">
        <v>355</v>
      </c>
      <c r="C28" s="51" t="s">
        <v>84</v>
      </c>
      <c r="D28" s="52" t="s">
        <v>85</v>
      </c>
      <c r="E28" s="52" t="s">
        <v>86</v>
      </c>
      <c r="F28" s="52" t="s">
        <v>31</v>
      </c>
      <c r="G28" s="52">
        <v>4.24</v>
      </c>
      <c r="H28" s="66">
        <v>0.721527777777777</v>
      </c>
      <c r="I28" s="49">
        <v>52</v>
      </c>
      <c r="J28" s="49">
        <v>4022.5</v>
      </c>
      <c r="K28" s="80">
        <f t="shared" si="0"/>
        <v>1417.529</v>
      </c>
      <c r="L28" s="49" t="s">
        <v>90</v>
      </c>
      <c r="M28" s="81">
        <v>62.4117647058824</v>
      </c>
      <c r="N28" s="80">
        <v>4632.91058823529</v>
      </c>
      <c r="O28" s="80">
        <f t="shared" si="1"/>
        <v>1287.48585247059</v>
      </c>
      <c r="P28" s="49" t="s">
        <v>88</v>
      </c>
      <c r="Q28" s="86">
        <f t="shared" si="2"/>
        <v>-0.166823751178134</v>
      </c>
      <c r="R28" s="87">
        <f t="shared" si="3"/>
        <v>-0.131755313773021</v>
      </c>
      <c r="S28" s="86">
        <f t="shared" si="4"/>
        <v>0.0745000000000001</v>
      </c>
      <c r="T28" s="43"/>
    </row>
    <row r="29" s="35" customFormat="1" customHeight="1" spans="1:20">
      <c r="A29" s="49">
        <v>27</v>
      </c>
      <c r="B29" s="50">
        <v>355</v>
      </c>
      <c r="C29" s="51" t="s">
        <v>84</v>
      </c>
      <c r="D29" s="52" t="s">
        <v>85</v>
      </c>
      <c r="E29" s="52" t="s">
        <v>86</v>
      </c>
      <c r="F29" s="52" t="s">
        <v>31</v>
      </c>
      <c r="G29" s="52">
        <v>4.3</v>
      </c>
      <c r="H29" s="66">
        <v>0.721527777777777</v>
      </c>
      <c r="I29" s="49">
        <v>58</v>
      </c>
      <c r="J29" s="49">
        <v>5161.85</v>
      </c>
      <c r="K29" s="80">
        <f t="shared" si="0"/>
        <v>1828.32727</v>
      </c>
      <c r="L29" s="82" t="s">
        <v>91</v>
      </c>
      <c r="M29" s="81">
        <v>62.4117647058824</v>
      </c>
      <c r="N29" s="80">
        <v>4632.91058823529</v>
      </c>
      <c r="O29" s="80">
        <f t="shared" si="1"/>
        <v>1287.48585247059</v>
      </c>
      <c r="P29" s="49" t="s">
        <v>88</v>
      </c>
      <c r="Q29" s="86">
        <f t="shared" si="2"/>
        <v>-0.0706880301602269</v>
      </c>
      <c r="R29" s="87">
        <f t="shared" si="3"/>
        <v>0.114170002138156</v>
      </c>
      <c r="S29" s="86">
        <f t="shared" si="4"/>
        <v>0.0763</v>
      </c>
      <c r="T29" s="43"/>
    </row>
    <row r="30" s="35" customFormat="1" customHeight="1" spans="1:20">
      <c r="A30" s="49">
        <v>28</v>
      </c>
      <c r="B30" s="57">
        <v>357</v>
      </c>
      <c r="C30" s="58" t="s">
        <v>92</v>
      </c>
      <c r="D30" s="59" t="s">
        <v>42</v>
      </c>
      <c r="E30" s="52" t="s">
        <v>93</v>
      </c>
      <c r="F30" s="52" t="s">
        <v>94</v>
      </c>
      <c r="G30" s="59">
        <v>4.8</v>
      </c>
      <c r="H30" s="62"/>
      <c r="I30" s="49">
        <v>105</v>
      </c>
      <c r="J30" s="49">
        <v>12907.11</v>
      </c>
      <c r="K30" s="80">
        <f t="shared" si="0"/>
        <v>3996.041256</v>
      </c>
      <c r="L30" s="49" t="s">
        <v>95</v>
      </c>
      <c r="M30" s="81">
        <v>97.6470588235294</v>
      </c>
      <c r="N30" s="80">
        <v>9540.20882352941</v>
      </c>
      <c r="O30" s="80">
        <f t="shared" si="1"/>
        <v>2306.82249352941</v>
      </c>
      <c r="P30" s="49" t="s">
        <v>96</v>
      </c>
      <c r="Q30" s="88">
        <f t="shared" si="2"/>
        <v>0.0753012048192772</v>
      </c>
      <c r="R30" s="89">
        <f t="shared" si="3"/>
        <v>0.352916926531698</v>
      </c>
      <c r="S30" s="86">
        <f t="shared" si="4"/>
        <v>0.0678</v>
      </c>
      <c r="T30" s="43">
        <f>(K30-O30)*0.1</f>
        <v>168.921876247059</v>
      </c>
    </row>
    <row r="31" s="35" customFormat="1" customHeight="1" spans="1:20">
      <c r="A31" s="49">
        <v>29</v>
      </c>
      <c r="B31" s="50">
        <v>359</v>
      </c>
      <c r="C31" s="51" t="s">
        <v>97</v>
      </c>
      <c r="D31" s="52" t="s">
        <v>42</v>
      </c>
      <c r="E31" s="52" t="s">
        <v>21</v>
      </c>
      <c r="F31" s="52" t="s">
        <v>94</v>
      </c>
      <c r="G31" s="52">
        <v>4.14</v>
      </c>
      <c r="H31" s="52" t="s">
        <v>98</v>
      </c>
      <c r="I31" s="49">
        <v>67</v>
      </c>
      <c r="J31" s="49">
        <v>7510.54</v>
      </c>
      <c r="K31" s="80">
        <f t="shared" si="0"/>
        <v>1559.939158</v>
      </c>
      <c r="L31" s="49" t="s">
        <v>99</v>
      </c>
      <c r="M31" s="81">
        <v>100.882352941176</v>
      </c>
      <c r="N31" s="80">
        <v>9134.67882352941</v>
      </c>
      <c r="O31" s="80">
        <f t="shared" si="1"/>
        <v>2218.81348623529</v>
      </c>
      <c r="P31" s="49" t="s">
        <v>100</v>
      </c>
      <c r="Q31" s="86">
        <f t="shared" si="2"/>
        <v>-0.335860058309035</v>
      </c>
      <c r="R31" s="87">
        <f t="shared" si="3"/>
        <v>-0.177799225884757</v>
      </c>
      <c r="S31" s="86">
        <f t="shared" si="4"/>
        <v>-0.0352</v>
      </c>
      <c r="T31" s="43"/>
    </row>
    <row r="32" s="35" customFormat="1" customHeight="1" spans="1:20">
      <c r="A32" s="49">
        <v>30</v>
      </c>
      <c r="B32" s="50">
        <v>359</v>
      </c>
      <c r="C32" s="51" t="s">
        <v>97</v>
      </c>
      <c r="D32" s="52" t="s">
        <v>42</v>
      </c>
      <c r="E32" s="52" t="s">
        <v>21</v>
      </c>
      <c r="F32" s="52" t="s">
        <v>94</v>
      </c>
      <c r="G32" s="52">
        <v>4.21</v>
      </c>
      <c r="H32" s="52" t="s">
        <v>98</v>
      </c>
      <c r="I32" s="49">
        <v>80</v>
      </c>
      <c r="J32" s="49">
        <v>6722.38</v>
      </c>
      <c r="K32" s="80">
        <f t="shared" si="0"/>
        <v>2107.46613</v>
      </c>
      <c r="L32" s="49" t="s">
        <v>101</v>
      </c>
      <c r="M32" s="81">
        <v>100.882352941176</v>
      </c>
      <c r="N32" s="80">
        <v>9134.67882352941</v>
      </c>
      <c r="O32" s="80">
        <f t="shared" si="1"/>
        <v>2218.81348623529</v>
      </c>
      <c r="P32" s="49" t="s">
        <v>100</v>
      </c>
      <c r="Q32" s="86">
        <f t="shared" si="2"/>
        <v>-0.206997084548101</v>
      </c>
      <c r="R32" s="87">
        <f t="shared" si="3"/>
        <v>-0.264081405611736</v>
      </c>
      <c r="S32" s="86">
        <f t="shared" si="4"/>
        <v>0.0706</v>
      </c>
      <c r="T32" s="43"/>
    </row>
    <row r="33" s="35" customFormat="1" customHeight="1" spans="1:20">
      <c r="A33" s="49">
        <v>31</v>
      </c>
      <c r="B33" s="57">
        <v>359</v>
      </c>
      <c r="C33" s="58" t="s">
        <v>102</v>
      </c>
      <c r="D33" s="59" t="s">
        <v>42</v>
      </c>
      <c r="E33" s="52" t="s">
        <v>103</v>
      </c>
      <c r="F33" s="52" t="s">
        <v>94</v>
      </c>
      <c r="G33" s="59">
        <v>4.24</v>
      </c>
      <c r="H33" s="62"/>
      <c r="I33" s="49">
        <v>96</v>
      </c>
      <c r="J33" s="49">
        <v>7906.01</v>
      </c>
      <c r="K33" s="80">
        <f t="shared" si="0"/>
        <v>2421.610863</v>
      </c>
      <c r="L33" s="49" t="s">
        <v>104</v>
      </c>
      <c r="M33" s="81">
        <v>100.882352941176</v>
      </c>
      <c r="N33" s="80">
        <v>9134.67882352941</v>
      </c>
      <c r="O33" s="80">
        <f t="shared" si="1"/>
        <v>2218.81348623529</v>
      </c>
      <c r="P33" s="49" t="s">
        <v>100</v>
      </c>
      <c r="Q33" s="86">
        <f t="shared" si="2"/>
        <v>-0.0483965014577215</v>
      </c>
      <c r="R33" s="87">
        <f t="shared" si="3"/>
        <v>-0.134505968657</v>
      </c>
      <c r="S33" s="86">
        <f t="shared" si="4"/>
        <v>0.0634</v>
      </c>
      <c r="T33" s="43"/>
    </row>
    <row r="34" s="35" customFormat="1" customHeight="1" spans="1:20">
      <c r="A34" s="49">
        <v>32</v>
      </c>
      <c r="B34" s="50">
        <v>359</v>
      </c>
      <c r="C34" s="51" t="s">
        <v>97</v>
      </c>
      <c r="D34" s="52" t="s">
        <v>42</v>
      </c>
      <c r="E34" s="52" t="s">
        <v>21</v>
      </c>
      <c r="F34" s="52" t="s">
        <v>94</v>
      </c>
      <c r="G34" s="52">
        <v>4.28</v>
      </c>
      <c r="H34" s="52" t="s">
        <v>98</v>
      </c>
      <c r="I34" s="49">
        <v>88</v>
      </c>
      <c r="J34" s="49">
        <v>14248.41</v>
      </c>
      <c r="K34" s="80">
        <f t="shared" si="0"/>
        <v>2419.380018</v>
      </c>
      <c r="L34" s="49" t="s">
        <v>105</v>
      </c>
      <c r="M34" s="81">
        <v>100.882352941176</v>
      </c>
      <c r="N34" s="80">
        <v>9134.67882352941</v>
      </c>
      <c r="O34" s="80">
        <f t="shared" si="1"/>
        <v>2218.81348623529</v>
      </c>
      <c r="P34" s="49" t="s">
        <v>100</v>
      </c>
      <c r="Q34" s="86">
        <f t="shared" si="2"/>
        <v>-0.127696793002911</v>
      </c>
      <c r="R34" s="87">
        <f t="shared" si="3"/>
        <v>0.559815104095228</v>
      </c>
      <c r="S34" s="86">
        <f t="shared" si="4"/>
        <v>-0.0731</v>
      </c>
      <c r="T34" s="43"/>
    </row>
    <row r="35" s="35" customFormat="1" customHeight="1" spans="1:20">
      <c r="A35" s="49">
        <v>33</v>
      </c>
      <c r="B35" s="50">
        <v>359</v>
      </c>
      <c r="C35" s="51" t="s">
        <v>97</v>
      </c>
      <c r="D35" s="52" t="s">
        <v>42</v>
      </c>
      <c r="E35" s="52" t="s">
        <v>21</v>
      </c>
      <c r="F35" s="52" t="s">
        <v>94</v>
      </c>
      <c r="G35" s="52">
        <v>4.7</v>
      </c>
      <c r="H35" s="52" t="s">
        <v>98</v>
      </c>
      <c r="I35" s="49">
        <v>103</v>
      </c>
      <c r="J35" s="49">
        <v>9907.43</v>
      </c>
      <c r="K35" s="80">
        <f t="shared" si="0"/>
        <v>2898.914018</v>
      </c>
      <c r="L35" s="49" t="s">
        <v>106</v>
      </c>
      <c r="M35" s="81">
        <v>100.882352941176</v>
      </c>
      <c r="N35" s="80">
        <v>9134.67882352941</v>
      </c>
      <c r="O35" s="80">
        <f t="shared" si="1"/>
        <v>2218.81348623529</v>
      </c>
      <c r="P35" s="49" t="s">
        <v>100</v>
      </c>
      <c r="Q35" s="86">
        <f t="shared" si="2"/>
        <v>0.0209912536443197</v>
      </c>
      <c r="R35" s="87">
        <f t="shared" si="3"/>
        <v>0.0845953307608487</v>
      </c>
      <c r="S35" s="86">
        <f t="shared" si="4"/>
        <v>0.0497</v>
      </c>
      <c r="T35" s="43"/>
    </row>
    <row r="36" s="35" customFormat="1" customHeight="1" spans="1:20">
      <c r="A36" s="49">
        <v>34</v>
      </c>
      <c r="B36" s="57">
        <v>365</v>
      </c>
      <c r="C36" s="58" t="s">
        <v>107</v>
      </c>
      <c r="D36" s="59" t="s">
        <v>42</v>
      </c>
      <c r="E36" s="52" t="s">
        <v>93</v>
      </c>
      <c r="F36" s="52" t="s">
        <v>66</v>
      </c>
      <c r="G36" s="59">
        <v>4.15</v>
      </c>
      <c r="H36" s="60" t="s">
        <v>108</v>
      </c>
      <c r="I36" s="49">
        <v>68</v>
      </c>
      <c r="J36" s="49">
        <v>8757.55</v>
      </c>
      <c r="K36" s="80">
        <f t="shared" si="0"/>
        <v>1738.373675</v>
      </c>
      <c r="L36" s="49" t="s">
        <v>109</v>
      </c>
      <c r="M36" s="81">
        <v>121.117647058824</v>
      </c>
      <c r="N36" s="80">
        <v>10740.7247058824</v>
      </c>
      <c r="O36" s="80">
        <f t="shared" si="1"/>
        <v>2870.99571388237</v>
      </c>
      <c r="P36" s="49" t="s">
        <v>110</v>
      </c>
      <c r="Q36" s="86">
        <f t="shared" si="2"/>
        <v>-0.438562408936379</v>
      </c>
      <c r="R36" s="87">
        <f t="shared" si="3"/>
        <v>-0.184640679301302</v>
      </c>
      <c r="S36" s="86">
        <f t="shared" si="4"/>
        <v>-0.0688</v>
      </c>
      <c r="T36" s="43"/>
    </row>
    <row r="37" s="35" customFormat="1" customHeight="1" spans="1:20">
      <c r="A37" s="49">
        <v>35</v>
      </c>
      <c r="B37" s="50">
        <v>367</v>
      </c>
      <c r="C37" s="51" t="s">
        <v>111</v>
      </c>
      <c r="D37" s="52" t="s">
        <v>20</v>
      </c>
      <c r="E37" s="52" t="s">
        <v>30</v>
      </c>
      <c r="F37" s="52" t="s">
        <v>22</v>
      </c>
      <c r="G37" s="52">
        <v>4.13</v>
      </c>
      <c r="H37" s="52" t="s">
        <v>112</v>
      </c>
      <c r="I37" s="49">
        <v>92</v>
      </c>
      <c r="J37" s="49">
        <v>7579.66</v>
      </c>
      <c r="K37" s="80">
        <f t="shared" si="0"/>
        <v>2225.388176</v>
      </c>
      <c r="L37" s="49" t="s">
        <v>113</v>
      </c>
      <c r="M37" s="81">
        <v>57.6470588235294</v>
      </c>
      <c r="N37" s="80">
        <v>4783.99941176471</v>
      </c>
      <c r="O37" s="80">
        <f t="shared" si="1"/>
        <v>1382.09743005882</v>
      </c>
      <c r="P37" s="49" t="s">
        <v>114</v>
      </c>
      <c r="Q37" s="88">
        <f t="shared" si="2"/>
        <v>0.595918367346939</v>
      </c>
      <c r="R37" s="89">
        <f t="shared" si="3"/>
        <v>0.584377285114262</v>
      </c>
      <c r="S37" s="86">
        <f t="shared" si="4"/>
        <v>0.00469999999999998</v>
      </c>
      <c r="T37" s="43">
        <f>(K37-O37)*0.1</f>
        <v>84.3290745941175</v>
      </c>
    </row>
    <row r="38" s="35" customFormat="1" customHeight="1" spans="1:20">
      <c r="A38" s="49">
        <v>36</v>
      </c>
      <c r="B38" s="50">
        <v>367</v>
      </c>
      <c r="C38" s="51" t="s">
        <v>111</v>
      </c>
      <c r="D38" s="52" t="s">
        <v>20</v>
      </c>
      <c r="E38" s="52" t="s">
        <v>30</v>
      </c>
      <c r="F38" s="52" t="s">
        <v>22</v>
      </c>
      <c r="G38" s="53">
        <v>4.2</v>
      </c>
      <c r="H38" s="52" t="s">
        <v>112</v>
      </c>
      <c r="I38" s="49">
        <v>65</v>
      </c>
      <c r="J38" s="49">
        <v>5854.65</v>
      </c>
      <c r="K38" s="80">
        <f t="shared" si="0"/>
        <v>1794.450225</v>
      </c>
      <c r="L38" s="49" t="s">
        <v>115</v>
      </c>
      <c r="M38" s="81">
        <v>57.6470588235294</v>
      </c>
      <c r="N38" s="80">
        <v>4783.99941176471</v>
      </c>
      <c r="O38" s="80">
        <f t="shared" si="1"/>
        <v>1382.09743005882</v>
      </c>
      <c r="P38" s="49" t="s">
        <v>114</v>
      </c>
      <c r="Q38" s="86">
        <f t="shared" si="2"/>
        <v>0.127551020408164</v>
      </c>
      <c r="R38" s="87">
        <f t="shared" si="3"/>
        <v>0.223798227399938</v>
      </c>
      <c r="S38" s="86">
        <f t="shared" si="4"/>
        <v>0.0176</v>
      </c>
      <c r="T38" s="43"/>
    </row>
    <row r="39" s="35" customFormat="1" customHeight="1" spans="1:20">
      <c r="A39" s="49">
        <v>37</v>
      </c>
      <c r="B39" s="50">
        <v>367</v>
      </c>
      <c r="C39" s="51" t="s">
        <v>111</v>
      </c>
      <c r="D39" s="52" t="s">
        <v>20</v>
      </c>
      <c r="E39" s="52" t="s">
        <v>30</v>
      </c>
      <c r="F39" s="52" t="s">
        <v>22</v>
      </c>
      <c r="G39" s="52">
        <v>4.27</v>
      </c>
      <c r="H39" s="52" t="s">
        <v>112</v>
      </c>
      <c r="I39" s="49">
        <v>64</v>
      </c>
      <c r="J39" s="49">
        <v>5122.31</v>
      </c>
      <c r="K39" s="80">
        <f t="shared" si="0"/>
        <v>1467.541815</v>
      </c>
      <c r="L39" s="49" t="s">
        <v>116</v>
      </c>
      <c r="M39" s="81">
        <v>57.6470588235294</v>
      </c>
      <c r="N39" s="80">
        <v>4783.99941176471</v>
      </c>
      <c r="O39" s="80">
        <f t="shared" si="1"/>
        <v>1382.09743005882</v>
      </c>
      <c r="P39" s="49" t="s">
        <v>114</v>
      </c>
      <c r="Q39" s="86">
        <f t="shared" si="2"/>
        <v>0.110204081632653</v>
      </c>
      <c r="R39" s="87">
        <f t="shared" si="3"/>
        <v>0.070717104898325</v>
      </c>
      <c r="S39" s="86">
        <f t="shared" si="4"/>
        <v>-0.00240000000000001</v>
      </c>
      <c r="T39" s="43"/>
    </row>
    <row r="40" s="35" customFormat="1" customHeight="1" spans="1:20">
      <c r="A40" s="49">
        <v>38</v>
      </c>
      <c r="B40" s="50">
        <v>367</v>
      </c>
      <c r="C40" s="51" t="s">
        <v>111</v>
      </c>
      <c r="D40" s="52" t="s">
        <v>20</v>
      </c>
      <c r="E40" s="52" t="s">
        <v>30</v>
      </c>
      <c r="F40" s="52" t="s">
        <v>22</v>
      </c>
      <c r="G40" s="52">
        <v>4.6</v>
      </c>
      <c r="H40" s="52" t="s">
        <v>112</v>
      </c>
      <c r="I40" s="49">
        <v>58</v>
      </c>
      <c r="J40" s="49">
        <v>3587.7</v>
      </c>
      <c r="K40" s="80">
        <f t="shared" si="0"/>
        <v>1232.73372</v>
      </c>
      <c r="L40" s="82" t="s">
        <v>117</v>
      </c>
      <c r="M40" s="81">
        <v>57.6470588235294</v>
      </c>
      <c r="N40" s="80">
        <v>4783.99941176471</v>
      </c>
      <c r="O40" s="80">
        <f t="shared" si="1"/>
        <v>1382.09743005882</v>
      </c>
      <c r="P40" s="49" t="s">
        <v>114</v>
      </c>
      <c r="Q40" s="86">
        <f t="shared" si="2"/>
        <v>0.00612244897959206</v>
      </c>
      <c r="R40" s="87">
        <f t="shared" si="3"/>
        <v>-0.250062616818638</v>
      </c>
      <c r="S40" s="86">
        <f t="shared" si="4"/>
        <v>0.0547</v>
      </c>
      <c r="T40" s="43"/>
    </row>
    <row r="41" s="35" customFormat="1" customHeight="1" spans="1:20">
      <c r="A41" s="49">
        <v>39</v>
      </c>
      <c r="B41" s="57">
        <v>373</v>
      </c>
      <c r="C41" s="58" t="s">
        <v>118</v>
      </c>
      <c r="D41" s="59" t="s">
        <v>55</v>
      </c>
      <c r="E41" s="52" t="s">
        <v>119</v>
      </c>
      <c r="F41" s="52" t="s">
        <v>66</v>
      </c>
      <c r="G41" s="61">
        <v>4.1</v>
      </c>
      <c r="H41" s="60" t="s">
        <v>108</v>
      </c>
      <c r="I41" s="49">
        <v>118</v>
      </c>
      <c r="J41" s="49">
        <v>13704.25</v>
      </c>
      <c r="K41" s="80">
        <f t="shared" si="0"/>
        <v>4094.8299</v>
      </c>
      <c r="L41" s="49" t="s">
        <v>120</v>
      </c>
      <c r="M41" s="81">
        <v>94.4705882352941</v>
      </c>
      <c r="N41" s="80">
        <v>9970.52823529412</v>
      </c>
      <c r="O41" s="80">
        <f t="shared" si="1"/>
        <v>3302.23895152941</v>
      </c>
      <c r="P41" s="49" t="s">
        <v>121</v>
      </c>
      <c r="Q41" s="88">
        <f t="shared" si="2"/>
        <v>0.24906600249066</v>
      </c>
      <c r="R41" s="89">
        <f t="shared" si="3"/>
        <v>0.374475822804361</v>
      </c>
      <c r="S41" s="86">
        <f t="shared" si="4"/>
        <v>-0.0324</v>
      </c>
      <c r="T41" s="43">
        <f>(K41-O41)*0.1</f>
        <v>79.2590948470588</v>
      </c>
    </row>
    <row r="42" s="35" customFormat="1" customHeight="1" spans="1:21">
      <c r="A42" s="49">
        <v>40</v>
      </c>
      <c r="B42" s="57">
        <v>379</v>
      </c>
      <c r="C42" s="58" t="s">
        <v>122</v>
      </c>
      <c r="D42" s="59" t="s">
        <v>42</v>
      </c>
      <c r="E42" s="52" t="s">
        <v>74</v>
      </c>
      <c r="F42" s="52" t="s">
        <v>94</v>
      </c>
      <c r="G42" s="59">
        <v>4.16</v>
      </c>
      <c r="H42" s="60" t="s">
        <v>123</v>
      </c>
      <c r="I42" s="49">
        <v>112</v>
      </c>
      <c r="J42" s="49">
        <v>11450.67</v>
      </c>
      <c r="K42" s="80">
        <f t="shared" si="0"/>
        <v>2790.528279</v>
      </c>
      <c r="L42" s="49" t="s">
        <v>124</v>
      </c>
      <c r="M42" s="81">
        <v>97.2941176470588</v>
      </c>
      <c r="N42" s="80">
        <v>8528.03117647059</v>
      </c>
      <c r="O42" s="80">
        <f t="shared" si="1"/>
        <v>2261.633868</v>
      </c>
      <c r="P42" s="49" t="s">
        <v>125</v>
      </c>
      <c r="Q42" s="88">
        <f t="shared" si="2"/>
        <v>0.151148730350665</v>
      </c>
      <c r="R42" s="89">
        <f t="shared" si="3"/>
        <v>0.342709678594183</v>
      </c>
      <c r="S42" s="86">
        <f t="shared" si="4"/>
        <v>-0.0215</v>
      </c>
      <c r="T42" s="43">
        <v>0</v>
      </c>
      <c r="U42" s="35" t="s">
        <v>27</v>
      </c>
    </row>
    <row r="43" s="35" customFormat="1" customHeight="1" spans="1:20">
      <c r="A43" s="49">
        <v>41</v>
      </c>
      <c r="B43" s="57">
        <v>385</v>
      </c>
      <c r="C43" s="58" t="s">
        <v>126</v>
      </c>
      <c r="D43" s="59" t="s">
        <v>127</v>
      </c>
      <c r="E43" s="52" t="s">
        <v>93</v>
      </c>
      <c r="F43" s="52" t="s">
        <v>66</v>
      </c>
      <c r="G43" s="59">
        <v>4.29</v>
      </c>
      <c r="H43" s="60" t="s">
        <v>57</v>
      </c>
      <c r="I43" s="49">
        <v>75</v>
      </c>
      <c r="J43" s="49">
        <v>11067.7</v>
      </c>
      <c r="K43" s="80">
        <f t="shared" si="0"/>
        <v>3167.57574</v>
      </c>
      <c r="L43" s="49" t="s">
        <v>128</v>
      </c>
      <c r="M43" s="81">
        <v>81.9411764705882</v>
      </c>
      <c r="N43" s="80">
        <v>12356.6758823529</v>
      </c>
      <c r="O43" s="80">
        <f t="shared" si="1"/>
        <v>2854.39212882352</v>
      </c>
      <c r="P43" s="49" t="s">
        <v>129</v>
      </c>
      <c r="Q43" s="86">
        <f t="shared" si="2"/>
        <v>-0.0847092605886572</v>
      </c>
      <c r="R43" s="87">
        <f t="shared" si="3"/>
        <v>-0.104314129028321</v>
      </c>
      <c r="S43" s="86">
        <f t="shared" si="4"/>
        <v>0.0552</v>
      </c>
      <c r="T43" s="43"/>
    </row>
    <row r="44" s="35" customFormat="1" customHeight="1" spans="1:20">
      <c r="A44" s="49">
        <v>42</v>
      </c>
      <c r="B44" s="67">
        <v>387</v>
      </c>
      <c r="C44" s="68" t="s">
        <v>130</v>
      </c>
      <c r="D44" s="69" t="s">
        <v>85</v>
      </c>
      <c r="E44" s="52" t="s">
        <v>103</v>
      </c>
      <c r="F44" s="52" t="s">
        <v>94</v>
      </c>
      <c r="G44" s="69">
        <v>4.17</v>
      </c>
      <c r="H44" s="60" t="s">
        <v>131</v>
      </c>
      <c r="I44" s="49">
        <v>114</v>
      </c>
      <c r="J44" s="49">
        <v>9357.59</v>
      </c>
      <c r="K44" s="80">
        <f t="shared" si="0"/>
        <v>2655.684042</v>
      </c>
      <c r="L44" s="49" t="s">
        <v>132</v>
      </c>
      <c r="M44" s="81">
        <v>104.529411764706</v>
      </c>
      <c r="N44" s="80">
        <v>9161.03588235294</v>
      </c>
      <c r="O44" s="80">
        <f t="shared" si="1"/>
        <v>2526.61369635294</v>
      </c>
      <c r="P44" s="49" t="s">
        <v>133</v>
      </c>
      <c r="Q44" s="86">
        <f t="shared" si="2"/>
        <v>0.0906021384355644</v>
      </c>
      <c r="R44" s="87">
        <f t="shared" si="3"/>
        <v>0.0214554467607408</v>
      </c>
      <c r="S44" s="86">
        <f t="shared" si="4"/>
        <v>0.00800000000000001</v>
      </c>
      <c r="T44" s="43"/>
    </row>
    <row r="45" s="35" customFormat="1" customHeight="1" spans="1:20">
      <c r="A45" s="49">
        <v>43</v>
      </c>
      <c r="B45" s="57">
        <v>511</v>
      </c>
      <c r="C45" s="58" t="s">
        <v>134</v>
      </c>
      <c r="D45" s="59" t="s">
        <v>85</v>
      </c>
      <c r="E45" s="52" t="s">
        <v>43</v>
      </c>
      <c r="F45" s="52" t="s">
        <v>94</v>
      </c>
      <c r="G45" s="59">
        <v>4.13</v>
      </c>
      <c r="H45" s="60" t="s">
        <v>135</v>
      </c>
      <c r="I45" s="49">
        <v>112</v>
      </c>
      <c r="J45" s="49">
        <v>12197.82</v>
      </c>
      <c r="K45" s="80">
        <f t="shared" si="0"/>
        <v>3472.719354</v>
      </c>
      <c r="L45" s="49" t="s">
        <v>136</v>
      </c>
      <c r="M45" s="81">
        <v>113.941176470588</v>
      </c>
      <c r="N45" s="80">
        <v>8719.29470588235</v>
      </c>
      <c r="O45" s="80">
        <f t="shared" si="1"/>
        <v>2654.15330847059</v>
      </c>
      <c r="P45" s="49" t="s">
        <v>137</v>
      </c>
      <c r="Q45" s="86">
        <f t="shared" si="2"/>
        <v>-0.0170366546205452</v>
      </c>
      <c r="R45" s="89">
        <f t="shared" si="3"/>
        <v>0.398945718828716</v>
      </c>
      <c r="S45" s="86">
        <f t="shared" si="4"/>
        <v>-0.0197</v>
      </c>
      <c r="T45" s="43"/>
    </row>
    <row r="46" s="35" customFormat="1" customHeight="1" spans="1:20">
      <c r="A46" s="49">
        <v>44</v>
      </c>
      <c r="B46" s="57">
        <v>513</v>
      </c>
      <c r="C46" s="58" t="s">
        <v>138</v>
      </c>
      <c r="D46" s="59" t="s">
        <v>42</v>
      </c>
      <c r="E46" s="52" t="s">
        <v>139</v>
      </c>
      <c r="F46" s="52" t="s">
        <v>31</v>
      </c>
      <c r="G46" s="59">
        <v>4.21</v>
      </c>
      <c r="H46" s="60" t="s">
        <v>108</v>
      </c>
      <c r="I46" s="49">
        <v>76</v>
      </c>
      <c r="J46" s="49">
        <v>5589.4</v>
      </c>
      <c r="K46" s="80">
        <f t="shared" si="0"/>
        <v>1844.502</v>
      </c>
      <c r="L46" s="49" t="s">
        <v>140</v>
      </c>
      <c r="M46" s="81">
        <v>87.5882352941177</v>
      </c>
      <c r="N46" s="80">
        <v>7552.33764705882</v>
      </c>
      <c r="O46" s="80">
        <f t="shared" si="1"/>
        <v>2409.95094317647</v>
      </c>
      <c r="P46" s="49" t="s">
        <v>141</v>
      </c>
      <c r="Q46" s="86">
        <f t="shared" si="2"/>
        <v>-0.132303559435863</v>
      </c>
      <c r="R46" s="87">
        <f t="shared" si="3"/>
        <v>-0.259911267052959</v>
      </c>
      <c r="S46" s="86">
        <f t="shared" si="4"/>
        <v>0.0109</v>
      </c>
      <c r="T46" s="43"/>
    </row>
    <row r="47" s="35" customFormat="1" customHeight="1" spans="1:20">
      <c r="A47" s="49">
        <v>45</v>
      </c>
      <c r="B47" s="57">
        <v>514</v>
      </c>
      <c r="C47" s="58" t="s">
        <v>142</v>
      </c>
      <c r="D47" s="59" t="s">
        <v>127</v>
      </c>
      <c r="E47" s="52" t="s">
        <v>43</v>
      </c>
      <c r="F47" s="52" t="s">
        <v>31</v>
      </c>
      <c r="G47" s="61">
        <v>4.2</v>
      </c>
      <c r="H47" s="60" t="s">
        <v>143</v>
      </c>
      <c r="I47" s="49">
        <v>125</v>
      </c>
      <c r="J47" s="49">
        <v>8213.25</v>
      </c>
      <c r="K47" s="80">
        <f t="shared" si="0"/>
        <v>3045.4731</v>
      </c>
      <c r="L47" s="49" t="s">
        <v>144</v>
      </c>
      <c r="M47" s="81">
        <v>119.117647058824</v>
      </c>
      <c r="N47" s="80">
        <v>8193.16647058823</v>
      </c>
      <c r="O47" s="80">
        <f t="shared" si="1"/>
        <v>2806.97883282353</v>
      </c>
      <c r="P47" s="49" t="s">
        <v>145</v>
      </c>
      <c r="Q47" s="86">
        <f t="shared" si="2"/>
        <v>0.0493827160493785</v>
      </c>
      <c r="R47" s="87">
        <f t="shared" si="3"/>
        <v>0.00245125367388364</v>
      </c>
      <c r="S47" s="86">
        <f t="shared" si="4"/>
        <v>0.0282</v>
      </c>
      <c r="T47" s="43"/>
    </row>
    <row r="48" s="35" customFormat="1" customHeight="1" spans="1:20">
      <c r="A48" s="49">
        <v>46</v>
      </c>
      <c r="B48" s="67">
        <v>515</v>
      </c>
      <c r="C48" s="68" t="s">
        <v>146</v>
      </c>
      <c r="D48" s="69" t="s">
        <v>85</v>
      </c>
      <c r="E48" s="52" t="s">
        <v>93</v>
      </c>
      <c r="F48" s="52" t="s">
        <v>31</v>
      </c>
      <c r="G48" s="69">
        <v>4.29</v>
      </c>
      <c r="H48" s="60" t="s">
        <v>147</v>
      </c>
      <c r="I48" s="49">
        <v>74</v>
      </c>
      <c r="J48" s="49">
        <v>6226.95</v>
      </c>
      <c r="K48" s="80">
        <f t="shared" si="0"/>
        <v>1763.47224</v>
      </c>
      <c r="L48" s="49" t="s">
        <v>148</v>
      </c>
      <c r="M48" s="81">
        <v>89.0588235294118</v>
      </c>
      <c r="N48" s="80">
        <v>6768.19764705882</v>
      </c>
      <c r="O48" s="80">
        <f t="shared" si="1"/>
        <v>1956.00912</v>
      </c>
      <c r="P48" s="49" t="s">
        <v>149</v>
      </c>
      <c r="Q48" s="86">
        <f t="shared" si="2"/>
        <v>-0.169088507265522</v>
      </c>
      <c r="R48" s="87">
        <f t="shared" si="3"/>
        <v>-0.0799692437016853</v>
      </c>
      <c r="S48" s="86">
        <f t="shared" si="4"/>
        <v>-0.00579999999999997</v>
      </c>
      <c r="T48" s="43"/>
    </row>
    <row r="49" s="35" customFormat="1" customHeight="1" spans="1:20">
      <c r="A49" s="49">
        <v>47</v>
      </c>
      <c r="B49" s="57">
        <v>517</v>
      </c>
      <c r="C49" s="58" t="s">
        <v>150</v>
      </c>
      <c r="D49" s="59" t="s">
        <v>55</v>
      </c>
      <c r="E49" s="52" t="s">
        <v>151</v>
      </c>
      <c r="F49" s="52" t="s">
        <v>56</v>
      </c>
      <c r="G49" s="59">
        <v>4.12</v>
      </c>
      <c r="H49" s="60" t="s">
        <v>152</v>
      </c>
      <c r="I49" s="49">
        <v>190</v>
      </c>
      <c r="J49" s="49">
        <v>23370.63</v>
      </c>
      <c r="K49" s="80">
        <f t="shared" si="0"/>
        <v>5043.381954</v>
      </c>
      <c r="L49" s="49" t="s">
        <v>153</v>
      </c>
      <c r="M49" s="81">
        <v>214.117647058824</v>
      </c>
      <c r="N49" s="80">
        <v>35364.7917647059</v>
      </c>
      <c r="O49" s="80">
        <f t="shared" si="1"/>
        <v>7108.32314470589</v>
      </c>
      <c r="P49" s="49" t="s">
        <v>154</v>
      </c>
      <c r="Q49" s="86">
        <f t="shared" si="2"/>
        <v>-0.112637362637365</v>
      </c>
      <c r="R49" s="87">
        <f t="shared" si="3"/>
        <v>-0.339155447160757</v>
      </c>
      <c r="S49" s="86">
        <f t="shared" si="4"/>
        <v>0.0148</v>
      </c>
      <c r="T49" s="43"/>
    </row>
    <row r="50" s="35" customFormat="1" customHeight="1" spans="1:20">
      <c r="A50" s="49">
        <v>48</v>
      </c>
      <c r="B50" s="50">
        <v>545</v>
      </c>
      <c r="C50" s="51" t="s">
        <v>155</v>
      </c>
      <c r="D50" s="52" t="s">
        <v>85</v>
      </c>
      <c r="E50" s="52" t="s">
        <v>21</v>
      </c>
      <c r="F50" s="52" t="s">
        <v>156</v>
      </c>
      <c r="G50" s="52">
        <v>4.7</v>
      </c>
      <c r="H50" s="52" t="s">
        <v>157</v>
      </c>
      <c r="I50" s="49">
        <v>40</v>
      </c>
      <c r="J50" s="49">
        <v>2103.26</v>
      </c>
      <c r="K50" s="80">
        <f t="shared" si="0"/>
        <v>688.81765</v>
      </c>
      <c r="L50" s="49" t="s">
        <v>158</v>
      </c>
      <c r="M50" s="81">
        <v>25.8235294117647</v>
      </c>
      <c r="N50" s="80">
        <v>2015.76235294118</v>
      </c>
      <c r="O50" s="80">
        <f t="shared" si="1"/>
        <v>672.256744705884</v>
      </c>
      <c r="P50" s="49" t="s">
        <v>159</v>
      </c>
      <c r="Q50" s="86">
        <f t="shared" si="2"/>
        <v>0.548974943052392</v>
      </c>
      <c r="R50" s="87">
        <f t="shared" si="3"/>
        <v>0.0434067274503629</v>
      </c>
      <c r="S50" s="86">
        <f t="shared" si="4"/>
        <v>-0.00600000000000001</v>
      </c>
      <c r="T50" s="43"/>
    </row>
    <row r="51" s="35" customFormat="1" customHeight="1" spans="1:20">
      <c r="A51" s="49">
        <v>49</v>
      </c>
      <c r="B51" s="57">
        <v>546</v>
      </c>
      <c r="C51" s="58" t="s">
        <v>160</v>
      </c>
      <c r="D51" s="59" t="s">
        <v>85</v>
      </c>
      <c r="E51" s="52" t="s">
        <v>151</v>
      </c>
      <c r="F51" s="52" t="s">
        <v>94</v>
      </c>
      <c r="G51" s="59">
        <v>4.26</v>
      </c>
      <c r="H51" s="60" t="s">
        <v>108</v>
      </c>
      <c r="I51" s="49">
        <v>117</v>
      </c>
      <c r="J51" s="49">
        <v>12314.02</v>
      </c>
      <c r="K51" s="80">
        <f t="shared" si="0"/>
        <v>3317.396988</v>
      </c>
      <c r="L51" s="82">
        <v>0.2694</v>
      </c>
      <c r="M51" s="81">
        <v>132.705882352941</v>
      </c>
      <c r="N51" s="80">
        <v>10147.2752941176</v>
      </c>
      <c r="O51" s="80">
        <f t="shared" si="1"/>
        <v>3597.20909176469</v>
      </c>
      <c r="P51" s="49" t="s">
        <v>161</v>
      </c>
      <c r="Q51" s="86">
        <f t="shared" si="2"/>
        <v>-0.118351063829786</v>
      </c>
      <c r="R51" s="89">
        <f t="shared" si="3"/>
        <v>0.213529705569185</v>
      </c>
      <c r="S51" s="86">
        <f t="shared" si="4"/>
        <v>-0.0851000000000001</v>
      </c>
      <c r="T51" s="43"/>
    </row>
    <row r="52" s="35" customFormat="1" customHeight="1" spans="1:20">
      <c r="A52" s="49">
        <v>50</v>
      </c>
      <c r="B52" s="63">
        <v>549</v>
      </c>
      <c r="C52" s="64" t="s">
        <v>162</v>
      </c>
      <c r="D52" s="65" t="s">
        <v>64</v>
      </c>
      <c r="E52" s="52" t="s">
        <v>163</v>
      </c>
      <c r="F52" s="52" t="s">
        <v>22</v>
      </c>
      <c r="G52" s="52">
        <v>4.1</v>
      </c>
      <c r="H52" s="65" t="s">
        <v>164</v>
      </c>
      <c r="I52" s="49">
        <v>40</v>
      </c>
      <c r="J52" s="49">
        <v>3638</v>
      </c>
      <c r="K52" s="80">
        <f t="shared" si="0"/>
        <v>1314.0456</v>
      </c>
      <c r="L52" s="49" t="s">
        <v>165</v>
      </c>
      <c r="M52" s="81">
        <v>37.7058823529412</v>
      </c>
      <c r="N52" s="80">
        <v>3864.44294117647</v>
      </c>
      <c r="O52" s="80">
        <f t="shared" si="1"/>
        <v>1157.01421658824</v>
      </c>
      <c r="P52" s="49" t="s">
        <v>166</v>
      </c>
      <c r="Q52" s="86">
        <f t="shared" si="2"/>
        <v>0.0608424336973472</v>
      </c>
      <c r="R52" s="87">
        <f t="shared" si="3"/>
        <v>-0.0585965285613799</v>
      </c>
      <c r="S52" s="86">
        <f t="shared" si="4"/>
        <v>0.0618</v>
      </c>
      <c r="T52" s="43"/>
    </row>
    <row r="53" s="35" customFormat="1" customHeight="1" spans="1:20">
      <c r="A53" s="49">
        <v>51</v>
      </c>
      <c r="B53" s="63">
        <v>549</v>
      </c>
      <c r="C53" s="64" t="s">
        <v>162</v>
      </c>
      <c r="D53" s="65" t="s">
        <v>64</v>
      </c>
      <c r="E53" s="52" t="s">
        <v>163</v>
      </c>
      <c r="F53" s="52" t="s">
        <v>22</v>
      </c>
      <c r="G53" s="52">
        <v>4.15</v>
      </c>
      <c r="H53" s="65" t="s">
        <v>164</v>
      </c>
      <c r="I53" s="49">
        <v>24</v>
      </c>
      <c r="J53" s="49">
        <v>2013.5</v>
      </c>
      <c r="K53" s="80">
        <f t="shared" si="0"/>
        <v>552.9071</v>
      </c>
      <c r="L53" s="49" t="s">
        <v>76</v>
      </c>
      <c r="M53" s="81">
        <v>37.7058823529412</v>
      </c>
      <c r="N53" s="80">
        <v>3864.44294117647</v>
      </c>
      <c r="O53" s="80">
        <f t="shared" si="1"/>
        <v>1157.01421658824</v>
      </c>
      <c r="P53" s="49" t="s">
        <v>166</v>
      </c>
      <c r="Q53" s="86">
        <f t="shared" si="2"/>
        <v>-0.363494539781592</v>
      </c>
      <c r="R53" s="87">
        <f t="shared" si="3"/>
        <v>-0.478967594903337</v>
      </c>
      <c r="S53" s="86">
        <f t="shared" si="4"/>
        <v>-0.0248</v>
      </c>
      <c r="T53" s="43"/>
    </row>
    <row r="54" s="35" customFormat="1" customHeight="1" spans="1:20">
      <c r="A54" s="49">
        <v>52</v>
      </c>
      <c r="B54" s="63">
        <v>549</v>
      </c>
      <c r="C54" s="64" t="s">
        <v>162</v>
      </c>
      <c r="D54" s="65" t="s">
        <v>64</v>
      </c>
      <c r="E54" s="52" t="s">
        <v>163</v>
      </c>
      <c r="F54" s="52" t="s">
        <v>22</v>
      </c>
      <c r="G54" s="52">
        <v>4.22</v>
      </c>
      <c r="H54" s="65" t="s">
        <v>164</v>
      </c>
      <c r="I54" s="49">
        <v>22</v>
      </c>
      <c r="J54" s="49">
        <v>2231.02</v>
      </c>
      <c r="K54" s="80">
        <f t="shared" si="0"/>
        <v>611.522582</v>
      </c>
      <c r="L54" s="49" t="s">
        <v>167</v>
      </c>
      <c r="M54" s="81">
        <v>37.7058823529412</v>
      </c>
      <c r="N54" s="80">
        <v>3864.44294117647</v>
      </c>
      <c r="O54" s="80">
        <f t="shared" si="1"/>
        <v>1157.01421658824</v>
      </c>
      <c r="P54" s="49" t="s">
        <v>166</v>
      </c>
      <c r="Q54" s="86">
        <f t="shared" si="2"/>
        <v>-0.416536661466459</v>
      </c>
      <c r="R54" s="87">
        <f t="shared" si="3"/>
        <v>-0.422680051443378</v>
      </c>
      <c r="S54" s="86">
        <f t="shared" si="4"/>
        <v>-0.0253</v>
      </c>
      <c r="T54" s="43"/>
    </row>
    <row r="55" s="35" customFormat="1" customHeight="1" spans="1:20">
      <c r="A55" s="49">
        <v>53</v>
      </c>
      <c r="B55" s="63">
        <v>549</v>
      </c>
      <c r="C55" s="64" t="s">
        <v>162</v>
      </c>
      <c r="D55" s="65" t="s">
        <v>64</v>
      </c>
      <c r="E55" s="52" t="s">
        <v>163</v>
      </c>
      <c r="F55" s="52" t="s">
        <v>22</v>
      </c>
      <c r="G55" s="52">
        <v>4.29</v>
      </c>
      <c r="H55" s="65" t="s">
        <v>164</v>
      </c>
      <c r="I55" s="49">
        <v>50</v>
      </c>
      <c r="J55" s="49">
        <v>5756.71</v>
      </c>
      <c r="K55" s="80">
        <f t="shared" si="0"/>
        <v>1647.570402</v>
      </c>
      <c r="L55" s="49" t="s">
        <v>128</v>
      </c>
      <c r="M55" s="81">
        <v>37.7058823529412</v>
      </c>
      <c r="N55" s="80">
        <v>3864.44294117647</v>
      </c>
      <c r="O55" s="80">
        <f t="shared" si="1"/>
        <v>1157.01421658824</v>
      </c>
      <c r="P55" s="49" t="s">
        <v>166</v>
      </c>
      <c r="Q55" s="88">
        <f t="shared" si="2"/>
        <v>0.326053042121684</v>
      </c>
      <c r="R55" s="89">
        <f t="shared" si="3"/>
        <v>0.48966101651056</v>
      </c>
      <c r="S55" s="86">
        <f t="shared" si="4"/>
        <v>-0.0132</v>
      </c>
      <c r="T55" s="43">
        <f>(K55-O55)*0.1</f>
        <v>49.0556185411765</v>
      </c>
    </row>
    <row r="56" s="35" customFormat="1" customHeight="1" spans="1:20">
      <c r="A56" s="49">
        <v>54</v>
      </c>
      <c r="B56" s="63">
        <v>549</v>
      </c>
      <c r="C56" s="64" t="s">
        <v>162</v>
      </c>
      <c r="D56" s="65" t="s">
        <v>64</v>
      </c>
      <c r="E56" s="52" t="s">
        <v>163</v>
      </c>
      <c r="F56" s="52" t="s">
        <v>22</v>
      </c>
      <c r="G56" s="52">
        <v>4.8</v>
      </c>
      <c r="H56" s="65" t="s">
        <v>164</v>
      </c>
      <c r="I56" s="49">
        <v>35</v>
      </c>
      <c r="J56" s="49">
        <v>4229.4</v>
      </c>
      <c r="K56" s="80">
        <f t="shared" si="0"/>
        <v>1440.1107</v>
      </c>
      <c r="L56" s="49" t="s">
        <v>168</v>
      </c>
      <c r="M56" s="81">
        <v>37.7058823529412</v>
      </c>
      <c r="N56" s="80">
        <v>3864.44294117647</v>
      </c>
      <c r="O56" s="80">
        <f t="shared" si="1"/>
        <v>1157.01421658824</v>
      </c>
      <c r="P56" s="49" t="s">
        <v>166</v>
      </c>
      <c r="Q56" s="86">
        <f t="shared" si="2"/>
        <v>-0.0717628705148212</v>
      </c>
      <c r="R56" s="87">
        <f t="shared" si="3"/>
        <v>0.0944397586867783</v>
      </c>
      <c r="S56" s="86">
        <f t="shared" si="4"/>
        <v>0.0411</v>
      </c>
      <c r="T56" s="43"/>
    </row>
    <row r="57" s="35" customFormat="1" customHeight="1" spans="1:20">
      <c r="A57" s="49">
        <v>55</v>
      </c>
      <c r="B57" s="57">
        <v>570</v>
      </c>
      <c r="C57" s="58" t="s">
        <v>169</v>
      </c>
      <c r="D57" s="59" t="s">
        <v>42</v>
      </c>
      <c r="E57" s="52" t="s">
        <v>103</v>
      </c>
      <c r="F57" s="52" t="s">
        <v>22</v>
      </c>
      <c r="G57" s="59">
        <v>4.17</v>
      </c>
      <c r="H57" s="62"/>
      <c r="I57" s="49">
        <v>65</v>
      </c>
      <c r="J57" s="49">
        <v>4688.11</v>
      </c>
      <c r="K57" s="80">
        <f t="shared" si="0"/>
        <v>1586.456424</v>
      </c>
      <c r="L57" s="49" t="s">
        <v>170</v>
      </c>
      <c r="M57" s="81">
        <v>63</v>
      </c>
      <c r="N57" s="80">
        <v>4303.62470588235</v>
      </c>
      <c r="O57" s="80">
        <f t="shared" si="1"/>
        <v>1403.41201658823</v>
      </c>
      <c r="P57" s="49" t="s">
        <v>171</v>
      </c>
      <c r="Q57" s="86">
        <f t="shared" si="2"/>
        <v>0.0317460317460317</v>
      </c>
      <c r="R57" s="87">
        <f t="shared" si="3"/>
        <v>0.0893398751968593</v>
      </c>
      <c r="S57" s="86">
        <f t="shared" si="4"/>
        <v>0.0123</v>
      </c>
      <c r="T57" s="43"/>
    </row>
    <row r="58" s="35" customFormat="1" customHeight="1" spans="1:20">
      <c r="A58" s="49">
        <v>56</v>
      </c>
      <c r="B58" s="50">
        <v>578</v>
      </c>
      <c r="C58" s="51" t="s">
        <v>172</v>
      </c>
      <c r="D58" s="52" t="s">
        <v>55</v>
      </c>
      <c r="E58" s="52" t="s">
        <v>173</v>
      </c>
      <c r="F58" s="52" t="s">
        <v>94</v>
      </c>
      <c r="G58" s="52">
        <v>4.2</v>
      </c>
      <c r="H58" s="52" t="s">
        <v>174</v>
      </c>
      <c r="I58" s="49">
        <v>90</v>
      </c>
      <c r="J58" s="49">
        <v>6581.22</v>
      </c>
      <c r="K58" s="80">
        <f t="shared" si="0"/>
        <v>2214.58053</v>
      </c>
      <c r="L58" s="49" t="s">
        <v>175</v>
      </c>
      <c r="M58" s="81">
        <v>92.1764705882353</v>
      </c>
      <c r="N58" s="80">
        <v>7717.98352941176</v>
      </c>
      <c r="O58" s="80">
        <f t="shared" si="1"/>
        <v>2367.87734682353</v>
      </c>
      <c r="P58" s="49" t="s">
        <v>176</v>
      </c>
      <c r="Q58" s="86">
        <f t="shared" si="2"/>
        <v>-0.0236119974473517</v>
      </c>
      <c r="R58" s="87">
        <f t="shared" si="3"/>
        <v>-0.147287633496466</v>
      </c>
      <c r="S58" s="86">
        <f t="shared" si="4"/>
        <v>0.0296999999999999</v>
      </c>
      <c r="T58" s="43"/>
    </row>
    <row r="59" s="35" customFormat="1" customHeight="1" spans="1:20">
      <c r="A59" s="49">
        <v>57</v>
      </c>
      <c r="B59" s="50">
        <v>578</v>
      </c>
      <c r="C59" s="51" t="s">
        <v>172</v>
      </c>
      <c r="D59" s="52" t="s">
        <v>55</v>
      </c>
      <c r="E59" s="52" t="s">
        <v>173</v>
      </c>
      <c r="F59" s="52" t="s">
        <v>94</v>
      </c>
      <c r="G59" s="52">
        <v>4.16</v>
      </c>
      <c r="H59" s="52" t="s">
        <v>174</v>
      </c>
      <c r="I59" s="49">
        <v>99</v>
      </c>
      <c r="J59" s="49">
        <v>9134.73</v>
      </c>
      <c r="K59" s="80">
        <f t="shared" si="0"/>
        <v>3041.86509</v>
      </c>
      <c r="L59" s="49" t="s">
        <v>177</v>
      </c>
      <c r="M59" s="81">
        <v>92.1764705882353</v>
      </c>
      <c r="N59" s="80">
        <v>7717.98352941176</v>
      </c>
      <c r="O59" s="80">
        <f t="shared" si="1"/>
        <v>2367.87734682353</v>
      </c>
      <c r="P59" s="49" t="s">
        <v>176</v>
      </c>
      <c r="Q59" s="86">
        <f t="shared" si="2"/>
        <v>0.0740268028079131</v>
      </c>
      <c r="R59" s="87">
        <f t="shared" si="3"/>
        <v>0.183564329360032</v>
      </c>
      <c r="S59" s="86">
        <f t="shared" si="4"/>
        <v>0.0261999999999999</v>
      </c>
      <c r="T59" s="43"/>
    </row>
    <row r="60" s="35" customFormat="1" customHeight="1" spans="1:20">
      <c r="A60" s="49">
        <v>58</v>
      </c>
      <c r="B60" s="50">
        <v>578</v>
      </c>
      <c r="C60" s="51" t="s">
        <v>172</v>
      </c>
      <c r="D60" s="52" t="s">
        <v>55</v>
      </c>
      <c r="E60" s="52" t="s">
        <v>173</v>
      </c>
      <c r="F60" s="52" t="s">
        <v>94</v>
      </c>
      <c r="G60" s="52">
        <v>4.23</v>
      </c>
      <c r="H60" s="52" t="s">
        <v>174</v>
      </c>
      <c r="I60" s="49">
        <v>72</v>
      </c>
      <c r="J60" s="49">
        <v>6735.28</v>
      </c>
      <c r="K60" s="80">
        <f t="shared" si="0"/>
        <v>2062.342736</v>
      </c>
      <c r="L60" s="49" t="s">
        <v>178</v>
      </c>
      <c r="M60" s="81">
        <v>92.1764705882353</v>
      </c>
      <c r="N60" s="80">
        <v>7717.98352941176</v>
      </c>
      <c r="O60" s="80">
        <f t="shared" si="1"/>
        <v>2367.87734682353</v>
      </c>
      <c r="P60" s="49" t="s">
        <v>176</v>
      </c>
      <c r="Q60" s="86">
        <f t="shared" si="2"/>
        <v>-0.218889597957881</v>
      </c>
      <c r="R60" s="87">
        <f t="shared" si="3"/>
        <v>-0.127326461071971</v>
      </c>
      <c r="S60" s="86">
        <f t="shared" si="4"/>
        <v>-0.000599999999999989</v>
      </c>
      <c r="T60" s="43"/>
    </row>
    <row r="61" s="35" customFormat="1" customHeight="1" spans="1:20">
      <c r="A61" s="49">
        <v>59</v>
      </c>
      <c r="B61" s="50">
        <v>578</v>
      </c>
      <c r="C61" s="51" t="s">
        <v>172</v>
      </c>
      <c r="D61" s="52" t="s">
        <v>55</v>
      </c>
      <c r="E61" s="52" t="s">
        <v>173</v>
      </c>
      <c r="F61" s="52" t="s">
        <v>94</v>
      </c>
      <c r="G61" s="53">
        <v>4.3</v>
      </c>
      <c r="H61" s="52" t="s">
        <v>174</v>
      </c>
      <c r="I61" s="49">
        <v>117</v>
      </c>
      <c r="J61" s="49">
        <v>12356.14</v>
      </c>
      <c r="K61" s="80">
        <f t="shared" si="0"/>
        <v>3357.163238</v>
      </c>
      <c r="L61" s="49" t="s">
        <v>179</v>
      </c>
      <c r="M61" s="81">
        <v>92.1764705882353</v>
      </c>
      <c r="N61" s="80">
        <v>7717.98352941176</v>
      </c>
      <c r="O61" s="80">
        <f t="shared" si="1"/>
        <v>2367.87734682353</v>
      </c>
      <c r="P61" s="49" t="s">
        <v>176</v>
      </c>
      <c r="Q61" s="88">
        <f t="shared" si="2"/>
        <v>0.269304403318443</v>
      </c>
      <c r="R61" s="89">
        <f t="shared" si="3"/>
        <v>0.600954440096058</v>
      </c>
      <c r="S61" s="86">
        <f t="shared" si="4"/>
        <v>-0.0351</v>
      </c>
      <c r="T61" s="43">
        <f>(K61-O61)*0.3</f>
        <v>296.785767352941</v>
      </c>
    </row>
    <row r="62" s="35" customFormat="1" customHeight="1" spans="1:20">
      <c r="A62" s="49">
        <v>60</v>
      </c>
      <c r="B62" s="50">
        <v>578</v>
      </c>
      <c r="C62" s="51" t="s">
        <v>172</v>
      </c>
      <c r="D62" s="52" t="s">
        <v>55</v>
      </c>
      <c r="E62" s="52" t="s">
        <v>173</v>
      </c>
      <c r="F62" s="52" t="s">
        <v>94</v>
      </c>
      <c r="G62" s="52">
        <v>4.9</v>
      </c>
      <c r="H62" s="52" t="s">
        <v>174</v>
      </c>
      <c r="I62" s="49">
        <v>90</v>
      </c>
      <c r="J62" s="49">
        <v>10196.65</v>
      </c>
      <c r="K62" s="80">
        <f t="shared" si="0"/>
        <v>3021.267395</v>
      </c>
      <c r="L62" s="49" t="s">
        <v>180</v>
      </c>
      <c r="M62" s="81">
        <v>92.1764705882353</v>
      </c>
      <c r="N62" s="80">
        <v>7717.98352941176</v>
      </c>
      <c r="O62" s="80">
        <f t="shared" si="1"/>
        <v>2367.87734682353</v>
      </c>
      <c r="P62" s="49" t="s">
        <v>176</v>
      </c>
      <c r="Q62" s="86">
        <f t="shared" si="2"/>
        <v>-0.0236119974473517</v>
      </c>
      <c r="R62" s="89">
        <f t="shared" si="3"/>
        <v>0.321154672220084</v>
      </c>
      <c r="S62" s="86">
        <f t="shared" si="4"/>
        <v>-0.0105</v>
      </c>
      <c r="T62" s="43"/>
    </row>
    <row r="63" s="35" customFormat="1" customHeight="1" spans="1:20">
      <c r="A63" s="49">
        <v>61</v>
      </c>
      <c r="B63" s="57">
        <v>581</v>
      </c>
      <c r="C63" s="58" t="s">
        <v>181</v>
      </c>
      <c r="D63" s="59" t="s">
        <v>55</v>
      </c>
      <c r="E63" s="52" t="s">
        <v>182</v>
      </c>
      <c r="F63" s="52" t="s">
        <v>94</v>
      </c>
      <c r="G63" s="59">
        <v>4.11</v>
      </c>
      <c r="H63" s="70" t="s">
        <v>183</v>
      </c>
      <c r="I63" s="49">
        <v>113</v>
      </c>
      <c r="J63" s="49">
        <v>9680.79</v>
      </c>
      <c r="K63" s="80">
        <f t="shared" si="0"/>
        <v>2930.375133</v>
      </c>
      <c r="L63" s="49" t="s">
        <v>184</v>
      </c>
      <c r="M63" s="81">
        <v>120.823529411765</v>
      </c>
      <c r="N63" s="80">
        <v>9882.68</v>
      </c>
      <c r="O63" s="80">
        <f t="shared" si="1"/>
        <v>2806.68112</v>
      </c>
      <c r="P63" s="49" t="s">
        <v>185</v>
      </c>
      <c r="Q63" s="86">
        <f t="shared" si="2"/>
        <v>-0.0647517039922126</v>
      </c>
      <c r="R63" s="87">
        <f t="shared" si="3"/>
        <v>-0.0204286691464258</v>
      </c>
      <c r="S63" s="86">
        <f t="shared" si="4"/>
        <v>0.0187</v>
      </c>
      <c r="T63" s="43"/>
    </row>
    <row r="64" s="35" customFormat="1" customHeight="1" spans="1:20">
      <c r="A64" s="49">
        <v>62</v>
      </c>
      <c r="B64" s="54">
        <v>581</v>
      </c>
      <c r="C64" s="55" t="s">
        <v>181</v>
      </c>
      <c r="D64" s="56" t="s">
        <v>55</v>
      </c>
      <c r="E64" s="52" t="s">
        <v>43</v>
      </c>
      <c r="F64" s="52" t="s">
        <v>94</v>
      </c>
      <c r="G64" s="71">
        <v>4.2</v>
      </c>
      <c r="H64" s="56"/>
      <c r="I64" s="49">
        <v>104</v>
      </c>
      <c r="J64" s="49">
        <v>9127.92</v>
      </c>
      <c r="K64" s="80">
        <f t="shared" si="0"/>
        <v>1038.757296</v>
      </c>
      <c r="L64" s="49" t="s">
        <v>186</v>
      </c>
      <c r="M64" s="81">
        <v>120.823529411765</v>
      </c>
      <c r="N64" s="80">
        <v>9882.68</v>
      </c>
      <c r="O64" s="80">
        <f t="shared" si="1"/>
        <v>2806.68112</v>
      </c>
      <c r="P64" s="49" t="s">
        <v>185</v>
      </c>
      <c r="Q64" s="86">
        <f t="shared" si="2"/>
        <v>-0.139240506329116</v>
      </c>
      <c r="R64" s="87">
        <f t="shared" si="3"/>
        <v>-0.0763719962601238</v>
      </c>
      <c r="S64" s="86">
        <f t="shared" si="4"/>
        <v>-0.1702</v>
      </c>
      <c r="T64" s="43"/>
    </row>
    <row r="65" s="35" customFormat="1" customHeight="1" spans="1:20">
      <c r="A65" s="49">
        <v>63</v>
      </c>
      <c r="B65" s="50">
        <v>585</v>
      </c>
      <c r="C65" s="51" t="s">
        <v>187</v>
      </c>
      <c r="D65" s="52" t="s">
        <v>55</v>
      </c>
      <c r="E65" s="52" t="s">
        <v>30</v>
      </c>
      <c r="F65" s="52" t="s">
        <v>94</v>
      </c>
      <c r="G65" s="52">
        <v>4.13</v>
      </c>
      <c r="H65" s="52" t="s">
        <v>188</v>
      </c>
      <c r="I65" s="49">
        <v>100</v>
      </c>
      <c r="J65" s="49">
        <v>9246.47</v>
      </c>
      <c r="K65" s="80">
        <f t="shared" si="0"/>
        <v>3010.650632</v>
      </c>
      <c r="L65" s="49" t="s">
        <v>189</v>
      </c>
      <c r="M65" s="81">
        <v>120.941176470588</v>
      </c>
      <c r="N65" s="80">
        <v>9785.26411764706</v>
      </c>
      <c r="O65" s="80">
        <f t="shared" si="1"/>
        <v>3181.18936464706</v>
      </c>
      <c r="P65" s="49" t="s">
        <v>190</v>
      </c>
      <c r="Q65" s="86">
        <f t="shared" si="2"/>
        <v>-0.173151750972761</v>
      </c>
      <c r="R65" s="87">
        <f t="shared" si="3"/>
        <v>-0.0550617858822413</v>
      </c>
      <c r="S65" s="86">
        <f t="shared" si="4"/>
        <v>0.0005</v>
      </c>
      <c r="T65" s="43"/>
    </row>
    <row r="66" s="35" customFormat="1" customHeight="1" spans="1:20">
      <c r="A66" s="49">
        <v>64</v>
      </c>
      <c r="B66" s="57">
        <v>585</v>
      </c>
      <c r="C66" s="58" t="s">
        <v>191</v>
      </c>
      <c r="D66" s="59" t="s">
        <v>55</v>
      </c>
      <c r="E66" s="52" t="s">
        <v>182</v>
      </c>
      <c r="F66" s="52" t="s">
        <v>94</v>
      </c>
      <c r="G66" s="59">
        <v>4.18</v>
      </c>
      <c r="H66" s="70" t="s">
        <v>192</v>
      </c>
      <c r="I66" s="49">
        <v>107</v>
      </c>
      <c r="J66" s="49">
        <v>7162.03</v>
      </c>
      <c r="K66" s="80">
        <f t="shared" si="0"/>
        <v>2323.362532</v>
      </c>
      <c r="L66" s="49" t="s">
        <v>193</v>
      </c>
      <c r="M66" s="81">
        <v>120.941176470588</v>
      </c>
      <c r="N66" s="80">
        <v>9785.26411764706</v>
      </c>
      <c r="O66" s="80">
        <f t="shared" si="1"/>
        <v>3181.18936464706</v>
      </c>
      <c r="P66" s="49" t="s">
        <v>190</v>
      </c>
      <c r="Q66" s="86">
        <f t="shared" si="2"/>
        <v>-0.115272373540854</v>
      </c>
      <c r="R66" s="87">
        <f t="shared" si="3"/>
        <v>-0.268080052424567</v>
      </c>
      <c r="S66" s="86">
        <f t="shared" si="4"/>
        <v>-0.000700000000000034</v>
      </c>
      <c r="T66" s="43"/>
    </row>
    <row r="67" s="35" customFormat="1" customHeight="1" spans="1:21">
      <c r="A67" s="49">
        <v>65</v>
      </c>
      <c r="B67" s="50">
        <v>585</v>
      </c>
      <c r="C67" s="51" t="s">
        <v>187</v>
      </c>
      <c r="D67" s="52" t="s">
        <v>55</v>
      </c>
      <c r="E67" s="52" t="s">
        <v>30</v>
      </c>
      <c r="F67" s="52" t="s">
        <v>94</v>
      </c>
      <c r="G67" s="53">
        <v>4.2</v>
      </c>
      <c r="H67" s="52" t="s">
        <v>188</v>
      </c>
      <c r="I67" s="49">
        <v>131</v>
      </c>
      <c r="J67" s="49">
        <v>12035.4</v>
      </c>
      <c r="K67" s="80">
        <f t="shared" ref="K67:K130" si="5">J67*L67</f>
        <v>3456.56688</v>
      </c>
      <c r="L67" s="49" t="s">
        <v>194</v>
      </c>
      <c r="M67" s="81">
        <v>120.941176470588</v>
      </c>
      <c r="N67" s="80">
        <v>9785.26411764706</v>
      </c>
      <c r="O67" s="80">
        <f t="shared" ref="O67:O130" si="6">N67*P67</f>
        <v>3181.18936464706</v>
      </c>
      <c r="P67" s="49" t="s">
        <v>190</v>
      </c>
      <c r="Q67" s="88">
        <f t="shared" ref="Q67:Q130" si="7">(I67-M67)/M67</f>
        <v>0.083171206225683</v>
      </c>
      <c r="R67" s="89">
        <f t="shared" ref="R67:R130" si="8">(J67-N67)/N67</f>
        <v>0.229951471447252</v>
      </c>
      <c r="S67" s="86">
        <f t="shared" ref="S67:S130" si="9">L67-P67</f>
        <v>-0.0379</v>
      </c>
      <c r="T67" s="43">
        <v>0</v>
      </c>
      <c r="U67" s="35" t="s">
        <v>27</v>
      </c>
    </row>
    <row r="68" s="35" customFormat="1" customHeight="1" spans="1:20">
      <c r="A68" s="49">
        <v>66</v>
      </c>
      <c r="B68" s="50">
        <v>585</v>
      </c>
      <c r="C68" s="51" t="s">
        <v>187</v>
      </c>
      <c r="D68" s="52" t="s">
        <v>55</v>
      </c>
      <c r="E68" s="52" t="s">
        <v>30</v>
      </c>
      <c r="F68" s="52" t="s">
        <v>94</v>
      </c>
      <c r="G68" s="52">
        <v>4.27</v>
      </c>
      <c r="H68" s="52" t="s">
        <v>188</v>
      </c>
      <c r="I68" s="49">
        <v>96</v>
      </c>
      <c r="J68" s="49">
        <v>9132.64</v>
      </c>
      <c r="K68" s="80">
        <f t="shared" si="5"/>
        <v>2487.731136</v>
      </c>
      <c r="L68" s="49" t="s">
        <v>195</v>
      </c>
      <c r="M68" s="81">
        <v>120.941176470588</v>
      </c>
      <c r="N68" s="80">
        <v>9785.26411764706</v>
      </c>
      <c r="O68" s="80">
        <f t="shared" si="6"/>
        <v>3181.18936464706</v>
      </c>
      <c r="P68" s="49" t="s">
        <v>190</v>
      </c>
      <c r="Q68" s="86">
        <f t="shared" si="7"/>
        <v>-0.206225680933851</v>
      </c>
      <c r="R68" s="87">
        <f t="shared" si="8"/>
        <v>-0.0666945837946365</v>
      </c>
      <c r="S68" s="86">
        <f t="shared" si="9"/>
        <v>-0.0527</v>
      </c>
      <c r="T68" s="43"/>
    </row>
    <row r="69" s="35" customFormat="1" customHeight="1" spans="1:20">
      <c r="A69" s="49">
        <v>67</v>
      </c>
      <c r="B69" s="50">
        <v>585</v>
      </c>
      <c r="C69" s="51" t="s">
        <v>187</v>
      </c>
      <c r="D69" s="52" t="s">
        <v>55</v>
      </c>
      <c r="E69" s="52" t="s">
        <v>30</v>
      </c>
      <c r="F69" s="52" t="s">
        <v>94</v>
      </c>
      <c r="G69" s="52">
        <v>4.6</v>
      </c>
      <c r="H69" s="52" t="s">
        <v>188</v>
      </c>
      <c r="I69" s="49">
        <v>127</v>
      </c>
      <c r="J69" s="49">
        <v>7456.9</v>
      </c>
      <c r="K69" s="80">
        <f t="shared" si="5"/>
        <v>2654.6564</v>
      </c>
      <c r="L69" s="82" t="s">
        <v>196</v>
      </c>
      <c r="M69" s="81">
        <v>120.941176470588</v>
      </c>
      <c r="N69" s="80">
        <v>9785.26411764706</v>
      </c>
      <c r="O69" s="80">
        <f t="shared" si="6"/>
        <v>3181.18936464706</v>
      </c>
      <c r="P69" s="49" t="s">
        <v>190</v>
      </c>
      <c r="Q69" s="86">
        <f t="shared" si="7"/>
        <v>0.0500972762645934</v>
      </c>
      <c r="R69" s="87">
        <f t="shared" si="8"/>
        <v>-0.237945965449008</v>
      </c>
      <c r="S69" s="86">
        <f t="shared" si="9"/>
        <v>0.0309</v>
      </c>
      <c r="T69" s="43"/>
    </row>
    <row r="70" s="35" customFormat="1" customHeight="1" spans="1:20">
      <c r="A70" s="49">
        <v>68</v>
      </c>
      <c r="B70" s="50">
        <v>587</v>
      </c>
      <c r="C70" s="51" t="s">
        <v>197</v>
      </c>
      <c r="D70" s="52" t="s">
        <v>20</v>
      </c>
      <c r="E70" s="52" t="s">
        <v>163</v>
      </c>
      <c r="F70" s="52" t="s">
        <v>47</v>
      </c>
      <c r="G70" s="52">
        <v>4.1</v>
      </c>
      <c r="H70" s="52" t="s">
        <v>198</v>
      </c>
      <c r="I70" s="49">
        <v>60</v>
      </c>
      <c r="J70" s="49">
        <v>5236.8</v>
      </c>
      <c r="K70" s="80">
        <f t="shared" si="5"/>
        <v>1642.26048</v>
      </c>
      <c r="L70" s="49" t="s">
        <v>199</v>
      </c>
      <c r="M70" s="81">
        <v>56.8823529411765</v>
      </c>
      <c r="N70" s="80">
        <v>4803.87294117647</v>
      </c>
      <c r="O70" s="80">
        <f t="shared" si="6"/>
        <v>1459.41659952941</v>
      </c>
      <c r="P70" s="49" t="s">
        <v>200</v>
      </c>
      <c r="Q70" s="86">
        <f t="shared" si="7"/>
        <v>0.054808686659772</v>
      </c>
      <c r="R70" s="87">
        <f t="shared" si="8"/>
        <v>0.0901204224434601</v>
      </c>
      <c r="S70" s="86">
        <f t="shared" si="9"/>
        <v>0.00979999999999998</v>
      </c>
      <c r="T70" s="43"/>
    </row>
    <row r="71" s="35" customFormat="1" customHeight="1" spans="1:20">
      <c r="A71" s="49">
        <v>69</v>
      </c>
      <c r="B71" s="50">
        <v>587</v>
      </c>
      <c r="C71" s="51" t="s">
        <v>197</v>
      </c>
      <c r="D71" s="52" t="s">
        <v>20</v>
      </c>
      <c r="E71" s="52" t="s">
        <v>163</v>
      </c>
      <c r="F71" s="52" t="s">
        <v>47</v>
      </c>
      <c r="G71" s="52">
        <v>4.15</v>
      </c>
      <c r="H71" s="52" t="s">
        <v>198</v>
      </c>
      <c r="I71" s="49">
        <v>49</v>
      </c>
      <c r="J71" s="49">
        <v>4373.6</v>
      </c>
      <c r="K71" s="80">
        <f t="shared" si="5"/>
        <v>1309.01848</v>
      </c>
      <c r="L71" s="49" t="s">
        <v>201</v>
      </c>
      <c r="M71" s="81">
        <v>56.8823529411765</v>
      </c>
      <c r="N71" s="80">
        <v>4803.87294117647</v>
      </c>
      <c r="O71" s="80">
        <f t="shared" si="6"/>
        <v>1459.41659952941</v>
      </c>
      <c r="P71" s="49" t="s">
        <v>200</v>
      </c>
      <c r="Q71" s="86">
        <f t="shared" si="7"/>
        <v>-0.13857290589452</v>
      </c>
      <c r="R71" s="87">
        <f t="shared" si="8"/>
        <v>-0.0895679270549349</v>
      </c>
      <c r="S71" s="86">
        <f t="shared" si="9"/>
        <v>-0.0045</v>
      </c>
      <c r="T71" s="43"/>
    </row>
    <row r="72" s="35" customFormat="1" customHeight="1" spans="1:20">
      <c r="A72" s="49">
        <v>70</v>
      </c>
      <c r="B72" s="50">
        <v>587</v>
      </c>
      <c r="C72" s="51" t="s">
        <v>197</v>
      </c>
      <c r="D72" s="52" t="s">
        <v>20</v>
      </c>
      <c r="E72" s="52" t="s">
        <v>163</v>
      </c>
      <c r="F72" s="52" t="s">
        <v>47</v>
      </c>
      <c r="G72" s="52">
        <v>4.22</v>
      </c>
      <c r="H72" s="52" t="s">
        <v>198</v>
      </c>
      <c r="I72" s="49">
        <v>62</v>
      </c>
      <c r="J72" s="49">
        <v>5594.91</v>
      </c>
      <c r="K72" s="80">
        <f t="shared" si="5"/>
        <v>2113.197507</v>
      </c>
      <c r="L72" s="49" t="s">
        <v>202</v>
      </c>
      <c r="M72" s="81">
        <v>56.8823529411765</v>
      </c>
      <c r="N72" s="80">
        <v>4803.87294117647</v>
      </c>
      <c r="O72" s="80">
        <f t="shared" si="6"/>
        <v>1459.41659952941</v>
      </c>
      <c r="P72" s="49" t="s">
        <v>200</v>
      </c>
      <c r="Q72" s="86">
        <f t="shared" si="7"/>
        <v>0.0899689762150977</v>
      </c>
      <c r="R72" s="87">
        <f t="shared" si="8"/>
        <v>0.164666523971345</v>
      </c>
      <c r="S72" s="86">
        <f t="shared" si="9"/>
        <v>0.0739</v>
      </c>
      <c r="T72" s="43"/>
    </row>
    <row r="73" s="35" customFormat="1" customHeight="1" spans="1:20">
      <c r="A73" s="49">
        <v>71</v>
      </c>
      <c r="B73" s="50">
        <v>587</v>
      </c>
      <c r="C73" s="51" t="s">
        <v>197</v>
      </c>
      <c r="D73" s="52" t="s">
        <v>20</v>
      </c>
      <c r="E73" s="52" t="s">
        <v>163</v>
      </c>
      <c r="F73" s="52" t="s">
        <v>47</v>
      </c>
      <c r="G73" s="52">
        <v>4.29</v>
      </c>
      <c r="H73" s="52" t="s">
        <v>198</v>
      </c>
      <c r="I73" s="49">
        <v>65</v>
      </c>
      <c r="J73" s="49">
        <v>3690.56</v>
      </c>
      <c r="K73" s="80">
        <f t="shared" si="5"/>
        <v>1220.468192</v>
      </c>
      <c r="L73" s="49" t="s">
        <v>203</v>
      </c>
      <c r="M73" s="81">
        <v>56.8823529411765</v>
      </c>
      <c r="N73" s="80">
        <v>4803.87294117647</v>
      </c>
      <c r="O73" s="80">
        <f t="shared" si="6"/>
        <v>1459.41659952941</v>
      </c>
      <c r="P73" s="49" t="s">
        <v>200</v>
      </c>
      <c r="Q73" s="86">
        <f t="shared" si="7"/>
        <v>0.142709410548086</v>
      </c>
      <c r="R73" s="87">
        <f t="shared" si="8"/>
        <v>-0.231753203052831</v>
      </c>
      <c r="S73" s="86">
        <f t="shared" si="9"/>
        <v>0.0269</v>
      </c>
      <c r="T73" s="43"/>
    </row>
    <row r="74" s="35" customFormat="1" customHeight="1" spans="1:20">
      <c r="A74" s="49">
        <v>72</v>
      </c>
      <c r="B74" s="50">
        <v>587</v>
      </c>
      <c r="C74" s="51" t="s">
        <v>197</v>
      </c>
      <c r="D74" s="52" t="s">
        <v>20</v>
      </c>
      <c r="E74" s="52" t="s">
        <v>163</v>
      </c>
      <c r="F74" s="52" t="s">
        <v>47</v>
      </c>
      <c r="G74" s="52">
        <v>4.8</v>
      </c>
      <c r="H74" s="52" t="s">
        <v>198</v>
      </c>
      <c r="I74" s="49">
        <v>52</v>
      </c>
      <c r="J74" s="49">
        <v>4754.05</v>
      </c>
      <c r="K74" s="80">
        <f t="shared" si="5"/>
        <v>1229.39733</v>
      </c>
      <c r="L74" s="49" t="s">
        <v>204</v>
      </c>
      <c r="M74" s="81">
        <v>56.8823529411765</v>
      </c>
      <c r="N74" s="80">
        <v>4803.87294117647</v>
      </c>
      <c r="O74" s="80">
        <f t="shared" si="6"/>
        <v>1459.41659952941</v>
      </c>
      <c r="P74" s="49" t="s">
        <v>200</v>
      </c>
      <c r="Q74" s="86">
        <f t="shared" si="7"/>
        <v>-0.085832471561531</v>
      </c>
      <c r="R74" s="87">
        <f t="shared" si="8"/>
        <v>-0.0103714111065286</v>
      </c>
      <c r="S74" s="86">
        <f t="shared" si="9"/>
        <v>-0.0452</v>
      </c>
      <c r="T74" s="43"/>
    </row>
    <row r="75" s="35" customFormat="1" customHeight="1" spans="1:20">
      <c r="A75" s="49">
        <v>73</v>
      </c>
      <c r="B75" s="63">
        <v>591</v>
      </c>
      <c r="C75" s="64" t="s">
        <v>205</v>
      </c>
      <c r="D75" s="65" t="s">
        <v>64</v>
      </c>
      <c r="E75" s="52" t="s">
        <v>30</v>
      </c>
      <c r="F75" s="52" t="s">
        <v>156</v>
      </c>
      <c r="G75" s="53">
        <v>4.2</v>
      </c>
      <c r="H75" s="65" t="s">
        <v>206</v>
      </c>
      <c r="I75" s="49">
        <v>26</v>
      </c>
      <c r="J75" s="49">
        <v>1768.9</v>
      </c>
      <c r="K75" s="80">
        <f t="shared" si="5"/>
        <v>422.23643</v>
      </c>
      <c r="L75" s="49" t="s">
        <v>207</v>
      </c>
      <c r="M75" s="81">
        <v>16.5294117647059</v>
      </c>
      <c r="N75" s="80">
        <v>1538.52529411765</v>
      </c>
      <c r="O75" s="80">
        <f t="shared" si="6"/>
        <v>299.550874764706</v>
      </c>
      <c r="P75" s="49" t="s">
        <v>208</v>
      </c>
      <c r="Q75" s="86">
        <f t="shared" si="7"/>
        <v>0.572953736654803</v>
      </c>
      <c r="R75" s="87">
        <f t="shared" si="8"/>
        <v>0.149737353531435</v>
      </c>
      <c r="S75" s="86">
        <f t="shared" si="9"/>
        <v>0.044</v>
      </c>
      <c r="T75" s="43"/>
    </row>
    <row r="76" s="35" customFormat="1" customHeight="1" spans="1:20">
      <c r="A76" s="49">
        <v>74</v>
      </c>
      <c r="B76" s="63">
        <v>591</v>
      </c>
      <c r="C76" s="64" t="s">
        <v>205</v>
      </c>
      <c r="D76" s="65" t="s">
        <v>64</v>
      </c>
      <c r="E76" s="52" t="s">
        <v>30</v>
      </c>
      <c r="F76" s="52" t="s">
        <v>156</v>
      </c>
      <c r="G76" s="52">
        <v>4.27</v>
      </c>
      <c r="H76" s="65" t="s">
        <v>206</v>
      </c>
      <c r="I76" s="49">
        <v>16</v>
      </c>
      <c r="J76" s="49">
        <v>915.69</v>
      </c>
      <c r="K76" s="80">
        <f t="shared" si="5"/>
        <v>253.096716</v>
      </c>
      <c r="L76" s="49" t="s">
        <v>209</v>
      </c>
      <c r="M76" s="81">
        <v>16.5294117647059</v>
      </c>
      <c r="N76" s="80">
        <v>1538.52529411765</v>
      </c>
      <c r="O76" s="80">
        <f t="shared" si="6"/>
        <v>299.550874764706</v>
      </c>
      <c r="P76" s="49" t="s">
        <v>208</v>
      </c>
      <c r="Q76" s="86">
        <f t="shared" si="7"/>
        <v>-0.0320284697508906</v>
      </c>
      <c r="R76" s="87">
        <f t="shared" si="8"/>
        <v>-0.40482616470394</v>
      </c>
      <c r="S76" s="86">
        <f t="shared" si="9"/>
        <v>0.0817</v>
      </c>
      <c r="T76" s="43"/>
    </row>
    <row r="77" s="35" customFormat="1" customHeight="1" spans="1:20">
      <c r="A77" s="49">
        <v>75</v>
      </c>
      <c r="B77" s="63">
        <v>591</v>
      </c>
      <c r="C77" s="64" t="s">
        <v>205</v>
      </c>
      <c r="D77" s="65" t="s">
        <v>64</v>
      </c>
      <c r="E77" s="52" t="s">
        <v>30</v>
      </c>
      <c r="F77" s="52" t="s">
        <v>156</v>
      </c>
      <c r="G77" s="52">
        <v>4.6</v>
      </c>
      <c r="H77" s="65" t="s">
        <v>206</v>
      </c>
      <c r="I77" s="49">
        <v>28</v>
      </c>
      <c r="J77" s="49">
        <v>1974.69</v>
      </c>
      <c r="K77" s="80">
        <f t="shared" si="5"/>
        <v>521.515629</v>
      </c>
      <c r="L77" s="82" t="s">
        <v>210</v>
      </c>
      <c r="M77" s="81">
        <v>16.5294117647059</v>
      </c>
      <c r="N77" s="80">
        <v>1538.52529411765</v>
      </c>
      <c r="O77" s="80">
        <f t="shared" si="6"/>
        <v>299.550874764706</v>
      </c>
      <c r="P77" s="49" t="s">
        <v>208</v>
      </c>
      <c r="Q77" s="86">
        <f t="shared" si="7"/>
        <v>0.693950177935941</v>
      </c>
      <c r="R77" s="87">
        <f t="shared" si="8"/>
        <v>0.283495310444338</v>
      </c>
      <c r="S77" s="86">
        <f t="shared" si="9"/>
        <v>0.0694</v>
      </c>
      <c r="T77" s="43"/>
    </row>
    <row r="78" s="35" customFormat="1" customHeight="1" spans="1:20">
      <c r="A78" s="49">
        <v>76</v>
      </c>
      <c r="B78" s="63">
        <v>591</v>
      </c>
      <c r="C78" s="64" t="s">
        <v>205</v>
      </c>
      <c r="D78" s="65" t="s">
        <v>64</v>
      </c>
      <c r="E78" s="52" t="s">
        <v>30</v>
      </c>
      <c r="F78" s="52" t="s">
        <v>156</v>
      </c>
      <c r="G78" s="90" t="s">
        <v>211</v>
      </c>
      <c r="H78" s="65" t="s">
        <v>206</v>
      </c>
      <c r="I78" s="49">
        <v>24</v>
      </c>
      <c r="J78" s="49">
        <v>1351.2</v>
      </c>
      <c r="K78" s="80">
        <f t="shared" si="5"/>
        <v>319.01832</v>
      </c>
      <c r="L78" s="82">
        <v>0.2361</v>
      </c>
      <c r="M78" s="81">
        <v>16.5294117647059</v>
      </c>
      <c r="N78" s="80">
        <v>1538.52529411765</v>
      </c>
      <c r="O78" s="80">
        <f t="shared" si="6"/>
        <v>299.550874764706</v>
      </c>
      <c r="P78" s="49" t="s">
        <v>208</v>
      </c>
      <c r="Q78" s="86">
        <f t="shared" si="7"/>
        <v>0.451957295373664</v>
      </c>
      <c r="R78" s="87">
        <f t="shared" si="8"/>
        <v>-0.121756395448202</v>
      </c>
      <c r="S78" s="86">
        <f t="shared" si="9"/>
        <v>0.0414</v>
      </c>
      <c r="T78" s="43"/>
    </row>
    <row r="79" s="35" customFormat="1" customHeight="1" spans="1:20">
      <c r="A79" s="49">
        <v>77</v>
      </c>
      <c r="B79" s="57">
        <v>594</v>
      </c>
      <c r="C79" s="58" t="s">
        <v>212</v>
      </c>
      <c r="D79" s="59" t="s">
        <v>64</v>
      </c>
      <c r="E79" s="52" t="s">
        <v>74</v>
      </c>
      <c r="F79" s="52" t="s">
        <v>22</v>
      </c>
      <c r="G79" s="59">
        <v>4.23</v>
      </c>
      <c r="H79" s="70" t="s">
        <v>213</v>
      </c>
      <c r="I79" s="49">
        <v>85</v>
      </c>
      <c r="J79" s="49">
        <v>5342.37</v>
      </c>
      <c r="K79" s="80">
        <f t="shared" si="5"/>
        <v>1432.289397</v>
      </c>
      <c r="L79" s="49" t="s">
        <v>214</v>
      </c>
      <c r="M79" s="81">
        <v>56.2352941176471</v>
      </c>
      <c r="N79" s="80">
        <v>4982.95764705882</v>
      </c>
      <c r="O79" s="80">
        <f t="shared" si="6"/>
        <v>1429.11225317647</v>
      </c>
      <c r="P79" s="49" t="s">
        <v>215</v>
      </c>
      <c r="Q79" s="86">
        <f t="shared" si="7"/>
        <v>0.511506276150626</v>
      </c>
      <c r="R79" s="87">
        <f t="shared" si="8"/>
        <v>0.0721283178381663</v>
      </c>
      <c r="S79" s="86">
        <f t="shared" si="9"/>
        <v>-0.0187</v>
      </c>
      <c r="T79" s="43"/>
    </row>
    <row r="80" s="35" customFormat="1" customHeight="1" spans="1:20">
      <c r="A80" s="49">
        <v>78</v>
      </c>
      <c r="B80" s="57">
        <v>598</v>
      </c>
      <c r="C80" s="58" t="s">
        <v>216</v>
      </c>
      <c r="D80" s="59" t="s">
        <v>55</v>
      </c>
      <c r="E80" s="52" t="s">
        <v>151</v>
      </c>
      <c r="F80" s="52" t="s">
        <v>31</v>
      </c>
      <c r="G80" s="59">
        <v>4.26</v>
      </c>
      <c r="H80" s="60" t="s">
        <v>217</v>
      </c>
      <c r="I80" s="49">
        <v>99</v>
      </c>
      <c r="J80" s="49">
        <v>8777</v>
      </c>
      <c r="K80" s="80">
        <f t="shared" si="5"/>
        <v>2742.8125</v>
      </c>
      <c r="L80" s="82">
        <v>0.3125</v>
      </c>
      <c r="M80" s="81">
        <v>117.764705882353</v>
      </c>
      <c r="N80" s="80">
        <v>7631.04529411765</v>
      </c>
      <c r="O80" s="80">
        <f t="shared" si="6"/>
        <v>2503.745961</v>
      </c>
      <c r="P80" s="49" t="s">
        <v>218</v>
      </c>
      <c r="Q80" s="86">
        <f t="shared" si="7"/>
        <v>-0.15934065934066</v>
      </c>
      <c r="R80" s="87">
        <f t="shared" si="8"/>
        <v>0.150170083090151</v>
      </c>
      <c r="S80" s="86">
        <f t="shared" si="9"/>
        <v>-0.0156</v>
      </c>
      <c r="T80" s="43"/>
    </row>
    <row r="81" s="35" customFormat="1" customHeight="1" spans="1:20">
      <c r="A81" s="49">
        <v>79</v>
      </c>
      <c r="B81" s="57">
        <v>704</v>
      </c>
      <c r="C81" s="58" t="s">
        <v>219</v>
      </c>
      <c r="D81" s="59" t="s">
        <v>20</v>
      </c>
      <c r="E81" s="52" t="s">
        <v>43</v>
      </c>
      <c r="F81" s="52" t="s">
        <v>22</v>
      </c>
      <c r="G81" s="59">
        <v>4.27</v>
      </c>
      <c r="H81" s="70" t="s">
        <v>220</v>
      </c>
      <c r="I81" s="49">
        <v>53</v>
      </c>
      <c r="J81" s="49">
        <v>3467.89</v>
      </c>
      <c r="K81" s="80">
        <f t="shared" si="5"/>
        <v>1230.060583</v>
      </c>
      <c r="L81" s="49" t="s">
        <v>221</v>
      </c>
      <c r="M81" s="81">
        <v>58.7647058823529</v>
      </c>
      <c r="N81" s="80">
        <v>4665.96588235294</v>
      </c>
      <c r="O81" s="80">
        <f t="shared" si="6"/>
        <v>1160.42571494118</v>
      </c>
      <c r="P81" s="49" t="s">
        <v>222</v>
      </c>
      <c r="Q81" s="86">
        <f t="shared" si="7"/>
        <v>-0.0980980980980975</v>
      </c>
      <c r="R81" s="87">
        <f t="shared" si="8"/>
        <v>-0.256769104738669</v>
      </c>
      <c r="S81" s="86">
        <f t="shared" si="9"/>
        <v>0.106</v>
      </c>
      <c r="T81" s="43"/>
    </row>
    <row r="82" s="35" customFormat="1" customHeight="1" spans="1:20">
      <c r="A82" s="49">
        <v>80</v>
      </c>
      <c r="B82" s="57">
        <v>706</v>
      </c>
      <c r="C82" s="58" t="s">
        <v>223</v>
      </c>
      <c r="D82" s="59" t="s">
        <v>20</v>
      </c>
      <c r="E82" s="52" t="s">
        <v>103</v>
      </c>
      <c r="F82" s="52" t="s">
        <v>22</v>
      </c>
      <c r="G82" s="59">
        <v>4.24</v>
      </c>
      <c r="H82" s="70" t="s">
        <v>192</v>
      </c>
      <c r="I82" s="49">
        <v>51</v>
      </c>
      <c r="J82" s="49">
        <v>4132.52</v>
      </c>
      <c r="K82" s="80">
        <f t="shared" si="5"/>
        <v>1484.401184</v>
      </c>
      <c r="L82" s="49" t="s">
        <v>224</v>
      </c>
      <c r="M82" s="81">
        <v>45.1176470588235</v>
      </c>
      <c r="N82" s="80">
        <v>3717.48117647059</v>
      </c>
      <c r="O82" s="80">
        <f t="shared" si="6"/>
        <v>1250.93241588235</v>
      </c>
      <c r="P82" s="49" t="s">
        <v>175</v>
      </c>
      <c r="Q82" s="86">
        <f t="shared" si="7"/>
        <v>0.130378096479792</v>
      </c>
      <c r="R82" s="87">
        <f t="shared" si="8"/>
        <v>0.111645171509235</v>
      </c>
      <c r="S82" s="86">
        <f t="shared" si="9"/>
        <v>0.0227000000000001</v>
      </c>
      <c r="T82" s="43"/>
    </row>
    <row r="83" s="35" customFormat="1" customHeight="1" spans="1:20">
      <c r="A83" s="49">
        <v>81</v>
      </c>
      <c r="B83" s="57">
        <v>707</v>
      </c>
      <c r="C83" s="58" t="s">
        <v>225</v>
      </c>
      <c r="D83" s="59" t="s">
        <v>85</v>
      </c>
      <c r="E83" s="52" t="s">
        <v>151</v>
      </c>
      <c r="F83" s="52" t="s">
        <v>66</v>
      </c>
      <c r="G83" s="59">
        <v>4.26</v>
      </c>
      <c r="H83" s="60" t="s">
        <v>226</v>
      </c>
      <c r="I83" s="49">
        <v>107</v>
      </c>
      <c r="J83" s="49">
        <v>9885.08</v>
      </c>
      <c r="K83" s="80">
        <f t="shared" si="5"/>
        <v>3184.972776</v>
      </c>
      <c r="L83" s="82">
        <v>0.3222</v>
      </c>
      <c r="M83" s="81">
        <v>135.941176470588</v>
      </c>
      <c r="N83" s="80">
        <v>11074.6323529412</v>
      </c>
      <c r="O83" s="80">
        <f t="shared" si="6"/>
        <v>3588.18088235295</v>
      </c>
      <c r="P83" s="49" t="s">
        <v>227</v>
      </c>
      <c r="Q83" s="86">
        <f t="shared" si="7"/>
        <v>-0.212894850713975</v>
      </c>
      <c r="R83" s="87">
        <f t="shared" si="8"/>
        <v>-0.10741235600704</v>
      </c>
      <c r="S83" s="86">
        <f t="shared" si="9"/>
        <v>-0.00180000000000002</v>
      </c>
      <c r="T83" s="43"/>
    </row>
    <row r="84" s="35" customFormat="1" customHeight="1" spans="1:20">
      <c r="A84" s="49">
        <v>82</v>
      </c>
      <c r="B84" s="50">
        <v>709</v>
      </c>
      <c r="C84" s="51" t="s">
        <v>228</v>
      </c>
      <c r="D84" s="52" t="s">
        <v>20</v>
      </c>
      <c r="E84" s="52" t="s">
        <v>21</v>
      </c>
      <c r="F84" s="52" t="s">
        <v>31</v>
      </c>
      <c r="G84" s="52">
        <v>4.14</v>
      </c>
      <c r="H84" s="52" t="s">
        <v>38</v>
      </c>
      <c r="I84" s="49">
        <v>107</v>
      </c>
      <c r="J84" s="49">
        <v>8220.28</v>
      </c>
      <c r="K84" s="80">
        <f t="shared" si="5"/>
        <v>2473.482252</v>
      </c>
      <c r="L84" s="49" t="s">
        <v>229</v>
      </c>
      <c r="M84" s="81">
        <v>98.8235294117647</v>
      </c>
      <c r="N84" s="80">
        <v>7118.54764705882</v>
      </c>
      <c r="O84" s="80">
        <f t="shared" si="6"/>
        <v>2039.46390088235</v>
      </c>
      <c r="P84" s="49" t="s">
        <v>116</v>
      </c>
      <c r="Q84" s="86">
        <f t="shared" si="7"/>
        <v>0.0827380952380953</v>
      </c>
      <c r="R84" s="87">
        <f t="shared" si="8"/>
        <v>0.154769260186997</v>
      </c>
      <c r="S84" s="86">
        <f t="shared" si="9"/>
        <v>0.0144</v>
      </c>
      <c r="T84" s="43"/>
    </row>
    <row r="85" s="35" customFormat="1" customHeight="1" spans="1:21">
      <c r="A85" s="49">
        <v>83</v>
      </c>
      <c r="B85" s="50">
        <v>709</v>
      </c>
      <c r="C85" s="51" t="s">
        <v>228</v>
      </c>
      <c r="D85" s="52" t="s">
        <v>20</v>
      </c>
      <c r="E85" s="52" t="s">
        <v>21</v>
      </c>
      <c r="F85" s="52" t="s">
        <v>31</v>
      </c>
      <c r="G85" s="52">
        <v>4.21</v>
      </c>
      <c r="H85" s="52" t="s">
        <v>38</v>
      </c>
      <c r="I85" s="49">
        <v>105</v>
      </c>
      <c r="J85" s="49">
        <v>10685.73</v>
      </c>
      <c r="K85" s="80">
        <f t="shared" si="5"/>
        <v>3406.610724</v>
      </c>
      <c r="L85" s="49" t="s">
        <v>230</v>
      </c>
      <c r="M85" s="81">
        <v>98.8235294117647</v>
      </c>
      <c r="N85" s="80">
        <v>7118.54764705882</v>
      </c>
      <c r="O85" s="80">
        <f t="shared" si="6"/>
        <v>2039.46390088235</v>
      </c>
      <c r="P85" s="49" t="s">
        <v>116</v>
      </c>
      <c r="Q85" s="88">
        <f t="shared" si="7"/>
        <v>0.0625000000000001</v>
      </c>
      <c r="R85" s="89">
        <f t="shared" si="8"/>
        <v>0.50111097513199</v>
      </c>
      <c r="S85" s="86">
        <f t="shared" si="9"/>
        <v>0.0323</v>
      </c>
      <c r="T85" s="43">
        <v>0</v>
      </c>
      <c r="U85" s="35" t="s">
        <v>27</v>
      </c>
    </row>
    <row r="86" s="35" customFormat="1" customHeight="1" spans="1:20">
      <c r="A86" s="49">
        <v>84</v>
      </c>
      <c r="B86" s="50">
        <v>709</v>
      </c>
      <c r="C86" s="51" t="s">
        <v>228</v>
      </c>
      <c r="D86" s="52" t="s">
        <v>20</v>
      </c>
      <c r="E86" s="52" t="s">
        <v>21</v>
      </c>
      <c r="F86" s="52" t="s">
        <v>31</v>
      </c>
      <c r="G86" s="52">
        <v>4.28</v>
      </c>
      <c r="H86" s="52" t="s">
        <v>38</v>
      </c>
      <c r="I86" s="49">
        <v>97</v>
      </c>
      <c r="J86" s="49">
        <v>7360.38</v>
      </c>
      <c r="K86" s="80">
        <f t="shared" si="5"/>
        <v>1982.886372</v>
      </c>
      <c r="L86" s="49" t="s">
        <v>231</v>
      </c>
      <c r="M86" s="81">
        <v>98.8235294117647</v>
      </c>
      <c r="N86" s="80">
        <v>7118.54764705882</v>
      </c>
      <c r="O86" s="80">
        <f t="shared" si="6"/>
        <v>2039.46390088235</v>
      </c>
      <c r="P86" s="49" t="s">
        <v>116</v>
      </c>
      <c r="Q86" s="86">
        <f t="shared" si="7"/>
        <v>-0.0184523809523809</v>
      </c>
      <c r="R86" s="87">
        <f t="shared" si="8"/>
        <v>0.0339721478216274</v>
      </c>
      <c r="S86" s="86">
        <f t="shared" si="9"/>
        <v>-0.0170999999999999</v>
      </c>
      <c r="T86" s="43"/>
    </row>
    <row r="87" s="35" customFormat="1" customHeight="1" spans="1:20">
      <c r="A87" s="49">
        <v>85</v>
      </c>
      <c r="B87" s="50">
        <v>709</v>
      </c>
      <c r="C87" s="51" t="s">
        <v>228</v>
      </c>
      <c r="D87" s="52" t="s">
        <v>20</v>
      </c>
      <c r="E87" s="52" t="s">
        <v>21</v>
      </c>
      <c r="F87" s="52" t="s">
        <v>31</v>
      </c>
      <c r="G87" s="52">
        <v>4.7</v>
      </c>
      <c r="H87" s="52" t="s">
        <v>38</v>
      </c>
      <c r="I87" s="49">
        <v>99</v>
      </c>
      <c r="J87" s="49">
        <v>7317.39</v>
      </c>
      <c r="K87" s="80">
        <f t="shared" si="5"/>
        <v>2356.19958</v>
      </c>
      <c r="L87" s="49" t="s">
        <v>40</v>
      </c>
      <c r="M87" s="81">
        <v>98.8235294117647</v>
      </c>
      <c r="N87" s="80">
        <v>7118.54764705882</v>
      </c>
      <c r="O87" s="80">
        <f t="shared" si="6"/>
        <v>2039.46390088235</v>
      </c>
      <c r="P87" s="49" t="s">
        <v>116</v>
      </c>
      <c r="Q87" s="86">
        <f t="shared" si="7"/>
        <v>0.00178571428571439</v>
      </c>
      <c r="R87" s="87">
        <f t="shared" si="8"/>
        <v>0.0279329945938251</v>
      </c>
      <c r="S87" s="86">
        <f t="shared" si="9"/>
        <v>0.0355</v>
      </c>
      <c r="T87" s="43"/>
    </row>
    <row r="88" s="35" customFormat="1" customHeight="1" spans="1:20">
      <c r="A88" s="49">
        <v>86</v>
      </c>
      <c r="B88" s="50">
        <v>712</v>
      </c>
      <c r="C88" s="51" t="s">
        <v>232</v>
      </c>
      <c r="D88" s="52" t="s">
        <v>85</v>
      </c>
      <c r="E88" s="52" t="s">
        <v>65</v>
      </c>
      <c r="F88" s="52" t="s">
        <v>94</v>
      </c>
      <c r="G88" s="52">
        <v>4.11</v>
      </c>
      <c r="H88" s="52" t="s">
        <v>157</v>
      </c>
      <c r="I88" s="49">
        <v>123</v>
      </c>
      <c r="J88" s="49">
        <v>9424.31</v>
      </c>
      <c r="K88" s="80">
        <f t="shared" si="5"/>
        <v>2799.962501</v>
      </c>
      <c r="L88" s="49" t="s">
        <v>233</v>
      </c>
      <c r="M88" s="81">
        <v>132.235294117647</v>
      </c>
      <c r="N88" s="80">
        <v>8569.07411764706</v>
      </c>
      <c r="O88" s="80">
        <f t="shared" si="6"/>
        <v>3107.14627505882</v>
      </c>
      <c r="P88" s="49" t="s">
        <v>234</v>
      </c>
      <c r="Q88" s="86">
        <f t="shared" si="7"/>
        <v>-0.069839857651245</v>
      </c>
      <c r="R88" s="87">
        <f t="shared" si="8"/>
        <v>0.0998049346535206</v>
      </c>
      <c r="S88" s="86">
        <f t="shared" si="9"/>
        <v>-0.0654999999999999</v>
      </c>
      <c r="T88" s="43"/>
    </row>
    <row r="89" s="35" customFormat="1" customHeight="1" spans="1:20">
      <c r="A89" s="49">
        <v>87</v>
      </c>
      <c r="B89" s="50">
        <v>712</v>
      </c>
      <c r="C89" s="51" t="s">
        <v>232</v>
      </c>
      <c r="D89" s="52" t="s">
        <v>85</v>
      </c>
      <c r="E89" s="52" t="s">
        <v>65</v>
      </c>
      <c r="F89" s="52" t="s">
        <v>94</v>
      </c>
      <c r="G89" s="52">
        <v>4.18</v>
      </c>
      <c r="H89" s="52" t="s">
        <v>157</v>
      </c>
      <c r="I89" s="49">
        <v>89</v>
      </c>
      <c r="J89" s="49">
        <v>5419.13</v>
      </c>
      <c r="K89" s="80">
        <f t="shared" si="5"/>
        <v>1657.711867</v>
      </c>
      <c r="L89" s="49" t="s">
        <v>235</v>
      </c>
      <c r="M89" s="81">
        <v>132.235294117647</v>
      </c>
      <c r="N89" s="80">
        <v>8569.07411764706</v>
      </c>
      <c r="O89" s="80">
        <f t="shared" si="6"/>
        <v>3107.14627505882</v>
      </c>
      <c r="P89" s="49" t="s">
        <v>234</v>
      </c>
      <c r="Q89" s="86">
        <f t="shared" si="7"/>
        <v>-0.326957295373665</v>
      </c>
      <c r="R89" s="87">
        <f t="shared" si="8"/>
        <v>-0.367594453543131</v>
      </c>
      <c r="S89" s="86">
        <f t="shared" si="9"/>
        <v>-0.0567</v>
      </c>
      <c r="T89" s="43"/>
    </row>
    <row r="90" s="35" customFormat="1" customHeight="1" spans="1:20">
      <c r="A90" s="49">
        <v>88</v>
      </c>
      <c r="B90" s="50">
        <v>712</v>
      </c>
      <c r="C90" s="51" t="s">
        <v>232</v>
      </c>
      <c r="D90" s="52" t="s">
        <v>85</v>
      </c>
      <c r="E90" s="52" t="s">
        <v>65</v>
      </c>
      <c r="F90" s="52" t="s">
        <v>94</v>
      </c>
      <c r="G90" s="52">
        <v>4.25</v>
      </c>
      <c r="H90" s="52" t="s">
        <v>157</v>
      </c>
      <c r="I90" s="49">
        <v>130</v>
      </c>
      <c r="J90" s="49">
        <v>7622.4</v>
      </c>
      <c r="K90" s="80">
        <f t="shared" si="5"/>
        <v>2675.4624</v>
      </c>
      <c r="L90" s="49" t="s">
        <v>236</v>
      </c>
      <c r="M90" s="81">
        <v>132.235294117647</v>
      </c>
      <c r="N90" s="80">
        <v>8569.07411764706</v>
      </c>
      <c r="O90" s="80">
        <f t="shared" si="6"/>
        <v>3107.14627505882</v>
      </c>
      <c r="P90" s="49" t="s">
        <v>234</v>
      </c>
      <c r="Q90" s="86">
        <f t="shared" si="7"/>
        <v>-0.0169039145907468</v>
      </c>
      <c r="R90" s="87">
        <f t="shared" si="8"/>
        <v>-0.110475659872925</v>
      </c>
      <c r="S90" s="86">
        <f t="shared" si="9"/>
        <v>-0.0115999999999999</v>
      </c>
      <c r="T90" s="43"/>
    </row>
    <row r="91" s="35" customFormat="1" customHeight="1" spans="1:20">
      <c r="A91" s="49">
        <v>89</v>
      </c>
      <c r="B91" s="67">
        <v>712</v>
      </c>
      <c r="C91" s="68" t="s">
        <v>237</v>
      </c>
      <c r="D91" s="69" t="s">
        <v>85</v>
      </c>
      <c r="E91" s="52" t="s">
        <v>139</v>
      </c>
      <c r="F91" s="52" t="s">
        <v>94</v>
      </c>
      <c r="G91" s="69">
        <v>4.28</v>
      </c>
      <c r="H91" s="60" t="s">
        <v>217</v>
      </c>
      <c r="I91" s="49">
        <v>110</v>
      </c>
      <c r="J91" s="49">
        <v>12076.34</v>
      </c>
      <c r="K91" s="80">
        <f t="shared" si="5"/>
        <v>3572.181372</v>
      </c>
      <c r="L91" s="49" t="s">
        <v>238</v>
      </c>
      <c r="M91" s="81">
        <v>132.235294117647</v>
      </c>
      <c r="N91" s="80">
        <v>8569.07411764706</v>
      </c>
      <c r="O91" s="80">
        <f t="shared" si="6"/>
        <v>3107.14627505882</v>
      </c>
      <c r="P91" s="49" t="s">
        <v>234</v>
      </c>
      <c r="Q91" s="86">
        <f t="shared" si="7"/>
        <v>-0.16814946619217</v>
      </c>
      <c r="R91" s="87">
        <f t="shared" si="8"/>
        <v>0.409293446899953</v>
      </c>
      <c r="S91" s="86">
        <f t="shared" si="9"/>
        <v>-0.0668</v>
      </c>
      <c r="T91" s="43"/>
    </row>
    <row r="92" s="35" customFormat="1" customHeight="1" spans="1:20">
      <c r="A92" s="49">
        <v>90</v>
      </c>
      <c r="B92" s="50">
        <v>712</v>
      </c>
      <c r="C92" s="51" t="s">
        <v>232</v>
      </c>
      <c r="D92" s="52" t="s">
        <v>85</v>
      </c>
      <c r="E92" s="52" t="s">
        <v>65</v>
      </c>
      <c r="F92" s="52" t="s">
        <v>94</v>
      </c>
      <c r="G92" s="52">
        <v>4.4</v>
      </c>
      <c r="H92" s="52" t="s">
        <v>157</v>
      </c>
      <c r="I92" s="49">
        <v>101</v>
      </c>
      <c r="J92" s="49">
        <v>7284.2</v>
      </c>
      <c r="K92" s="80">
        <f t="shared" si="5"/>
        <v>2226.05152</v>
      </c>
      <c r="L92" s="82" t="s">
        <v>239</v>
      </c>
      <c r="M92" s="81">
        <v>132.235294117647</v>
      </c>
      <c r="N92" s="80">
        <v>8569.07411764706</v>
      </c>
      <c r="O92" s="80">
        <f t="shared" si="6"/>
        <v>3107.14627505882</v>
      </c>
      <c r="P92" s="49" t="s">
        <v>234</v>
      </c>
      <c r="Q92" s="86">
        <f t="shared" si="7"/>
        <v>-0.236209964412811</v>
      </c>
      <c r="R92" s="87">
        <f t="shared" si="8"/>
        <v>-0.149943167722287</v>
      </c>
      <c r="S92" s="86">
        <f t="shared" si="9"/>
        <v>-0.057</v>
      </c>
      <c r="T92" s="43"/>
    </row>
    <row r="93" s="35" customFormat="1" customHeight="1" spans="1:20">
      <c r="A93" s="49">
        <v>91</v>
      </c>
      <c r="B93" s="63">
        <v>720</v>
      </c>
      <c r="C93" s="64" t="s">
        <v>240</v>
      </c>
      <c r="D93" s="65" t="s">
        <v>64</v>
      </c>
      <c r="E93" s="52" t="s">
        <v>173</v>
      </c>
      <c r="F93" s="52" t="s">
        <v>22</v>
      </c>
      <c r="G93" s="52">
        <v>4.2</v>
      </c>
      <c r="H93" s="65" t="s">
        <v>241</v>
      </c>
      <c r="I93" s="49">
        <v>45</v>
      </c>
      <c r="J93" s="49">
        <v>3655.2</v>
      </c>
      <c r="K93" s="80">
        <f t="shared" si="5"/>
        <v>933.53808</v>
      </c>
      <c r="L93" s="49" t="s">
        <v>242</v>
      </c>
      <c r="M93" s="81">
        <v>51.1764705882353</v>
      </c>
      <c r="N93" s="80">
        <v>4462.10764705882</v>
      </c>
      <c r="O93" s="80">
        <f t="shared" si="6"/>
        <v>1325.24597117647</v>
      </c>
      <c r="P93" s="49" t="s">
        <v>243</v>
      </c>
      <c r="Q93" s="86">
        <f t="shared" si="7"/>
        <v>-0.120689655172414</v>
      </c>
      <c r="R93" s="87">
        <f t="shared" si="8"/>
        <v>-0.180835540261045</v>
      </c>
      <c r="S93" s="86">
        <f t="shared" si="9"/>
        <v>-0.0416</v>
      </c>
      <c r="T93" s="43"/>
    </row>
    <row r="94" s="35" customFormat="1" customHeight="1" spans="1:20">
      <c r="A94" s="49">
        <v>92</v>
      </c>
      <c r="B94" s="63">
        <v>720</v>
      </c>
      <c r="C94" s="64" t="s">
        <v>240</v>
      </c>
      <c r="D94" s="65" t="s">
        <v>64</v>
      </c>
      <c r="E94" s="52" t="s">
        <v>173</v>
      </c>
      <c r="F94" s="52" t="s">
        <v>22</v>
      </c>
      <c r="G94" s="52">
        <v>4.16</v>
      </c>
      <c r="H94" s="65" t="s">
        <v>241</v>
      </c>
      <c r="I94" s="49">
        <v>39</v>
      </c>
      <c r="J94" s="49">
        <v>4638.62</v>
      </c>
      <c r="K94" s="80">
        <f t="shared" si="5"/>
        <v>1561.823354</v>
      </c>
      <c r="L94" s="49" t="s">
        <v>244</v>
      </c>
      <c r="M94" s="81">
        <v>51.1764705882353</v>
      </c>
      <c r="N94" s="80">
        <v>4462.10764705882</v>
      </c>
      <c r="O94" s="80">
        <f t="shared" si="6"/>
        <v>1325.24597117647</v>
      </c>
      <c r="P94" s="49" t="s">
        <v>243</v>
      </c>
      <c r="Q94" s="86">
        <f t="shared" si="7"/>
        <v>-0.237931034482759</v>
      </c>
      <c r="R94" s="87">
        <f t="shared" si="8"/>
        <v>0.0395580669277506</v>
      </c>
      <c r="S94" s="86">
        <f t="shared" si="9"/>
        <v>0.0397</v>
      </c>
      <c r="T94" s="43"/>
    </row>
    <row r="95" s="35" customFormat="1" customHeight="1" spans="1:20">
      <c r="A95" s="49">
        <v>93</v>
      </c>
      <c r="B95" s="63">
        <v>720</v>
      </c>
      <c r="C95" s="64" t="s">
        <v>240</v>
      </c>
      <c r="D95" s="65" t="s">
        <v>64</v>
      </c>
      <c r="E95" s="52" t="s">
        <v>173</v>
      </c>
      <c r="F95" s="52" t="s">
        <v>22</v>
      </c>
      <c r="G95" s="52">
        <v>4.23</v>
      </c>
      <c r="H95" s="65" t="s">
        <v>241</v>
      </c>
      <c r="I95" s="49">
        <v>49</v>
      </c>
      <c r="J95" s="49">
        <v>4856.8</v>
      </c>
      <c r="K95" s="80">
        <f t="shared" si="5"/>
        <v>1379.3312</v>
      </c>
      <c r="L95" s="49" t="s">
        <v>185</v>
      </c>
      <c r="M95" s="81">
        <v>51.1764705882353</v>
      </c>
      <c r="N95" s="80">
        <v>4462.10764705882</v>
      </c>
      <c r="O95" s="80">
        <f t="shared" si="6"/>
        <v>1325.24597117647</v>
      </c>
      <c r="P95" s="49" t="s">
        <v>243</v>
      </c>
      <c r="Q95" s="86">
        <f t="shared" si="7"/>
        <v>-0.042528735632184</v>
      </c>
      <c r="R95" s="87">
        <f t="shared" si="8"/>
        <v>0.088454242739155</v>
      </c>
      <c r="S95" s="86">
        <f t="shared" si="9"/>
        <v>-0.013</v>
      </c>
      <c r="T95" s="43"/>
    </row>
    <row r="96" s="35" customFormat="1" customHeight="1" spans="1:20">
      <c r="A96" s="49">
        <v>94</v>
      </c>
      <c r="B96" s="63">
        <v>720</v>
      </c>
      <c r="C96" s="64" t="s">
        <v>240</v>
      </c>
      <c r="D96" s="65" t="s">
        <v>64</v>
      </c>
      <c r="E96" s="52" t="s">
        <v>173</v>
      </c>
      <c r="F96" s="52" t="s">
        <v>22</v>
      </c>
      <c r="G96" s="53">
        <v>4.3</v>
      </c>
      <c r="H96" s="65" t="s">
        <v>241</v>
      </c>
      <c r="I96" s="49">
        <v>60</v>
      </c>
      <c r="J96" s="49">
        <v>3460.28</v>
      </c>
      <c r="K96" s="80">
        <f t="shared" si="5"/>
        <v>1015.938208</v>
      </c>
      <c r="L96" s="49" t="s">
        <v>113</v>
      </c>
      <c r="M96" s="81">
        <v>51.1764705882353</v>
      </c>
      <c r="N96" s="80">
        <v>4462.10764705882</v>
      </c>
      <c r="O96" s="80">
        <f t="shared" si="6"/>
        <v>1325.24597117647</v>
      </c>
      <c r="P96" s="49" t="s">
        <v>243</v>
      </c>
      <c r="Q96" s="86">
        <f t="shared" si="7"/>
        <v>0.172413793103448</v>
      </c>
      <c r="R96" s="87">
        <f t="shared" si="8"/>
        <v>-0.224518932822961</v>
      </c>
      <c r="S96" s="86">
        <f t="shared" si="9"/>
        <v>-0.00340000000000001</v>
      </c>
      <c r="T96" s="43"/>
    </row>
    <row r="97" s="35" customFormat="1" customHeight="1" spans="1:20">
      <c r="A97" s="49">
        <v>95</v>
      </c>
      <c r="B97" s="57">
        <v>724</v>
      </c>
      <c r="C97" s="58" t="s">
        <v>245</v>
      </c>
      <c r="D97" s="59" t="s">
        <v>55</v>
      </c>
      <c r="E97" s="52" t="s">
        <v>93</v>
      </c>
      <c r="F97" s="52" t="s">
        <v>94</v>
      </c>
      <c r="G97" s="59">
        <v>4.22</v>
      </c>
      <c r="H97" s="60" t="s">
        <v>226</v>
      </c>
      <c r="I97" s="49">
        <v>71</v>
      </c>
      <c r="J97" s="49">
        <v>6904.21</v>
      </c>
      <c r="K97" s="80">
        <f t="shared" si="5"/>
        <v>2150.661415</v>
      </c>
      <c r="L97" s="49" t="s">
        <v>246</v>
      </c>
      <c r="M97" s="81">
        <v>90.1176470588235</v>
      </c>
      <c r="N97" s="80">
        <v>7440.29823529412</v>
      </c>
      <c r="O97" s="80">
        <f t="shared" si="6"/>
        <v>2542.349907</v>
      </c>
      <c r="P97" s="49" t="s">
        <v>247</v>
      </c>
      <c r="Q97" s="86">
        <f t="shared" si="7"/>
        <v>-0.212140992167101</v>
      </c>
      <c r="R97" s="87">
        <f t="shared" si="8"/>
        <v>-0.0720519821035007</v>
      </c>
      <c r="S97" s="86">
        <f t="shared" si="9"/>
        <v>-0.0302</v>
      </c>
      <c r="T97" s="43"/>
    </row>
    <row r="98" s="35" customFormat="1" customHeight="1" spans="1:20">
      <c r="A98" s="49">
        <v>96</v>
      </c>
      <c r="B98" s="57">
        <v>726</v>
      </c>
      <c r="C98" s="58" t="s">
        <v>248</v>
      </c>
      <c r="D98" s="59" t="s">
        <v>42</v>
      </c>
      <c r="E98" s="52" t="s">
        <v>43</v>
      </c>
      <c r="F98" s="52" t="s">
        <v>31</v>
      </c>
      <c r="G98" s="59">
        <v>4.13</v>
      </c>
      <c r="H98" s="62"/>
      <c r="I98" s="49">
        <v>89</v>
      </c>
      <c r="J98" s="49">
        <v>9324.49</v>
      </c>
      <c r="K98" s="80">
        <f t="shared" si="5"/>
        <v>2768.441081</v>
      </c>
      <c r="L98" s="49" t="s">
        <v>249</v>
      </c>
      <c r="M98" s="81">
        <v>87.1764705882353</v>
      </c>
      <c r="N98" s="80">
        <v>7460.68294117647</v>
      </c>
      <c r="O98" s="80">
        <f t="shared" si="6"/>
        <v>2005.43157458823</v>
      </c>
      <c r="P98" s="49" t="s">
        <v>250</v>
      </c>
      <c r="Q98" s="86">
        <f t="shared" si="7"/>
        <v>0.0209176788124155</v>
      </c>
      <c r="R98" s="87">
        <f t="shared" si="8"/>
        <v>0.249817218278629</v>
      </c>
      <c r="S98" s="86">
        <f t="shared" si="9"/>
        <v>0.0281</v>
      </c>
      <c r="T98" s="43"/>
    </row>
    <row r="99" s="35" customFormat="1" customHeight="1" spans="1:20">
      <c r="A99" s="49">
        <v>97</v>
      </c>
      <c r="B99" s="57">
        <v>727</v>
      </c>
      <c r="C99" s="58" t="s">
        <v>251</v>
      </c>
      <c r="D99" s="59" t="s">
        <v>42</v>
      </c>
      <c r="E99" s="52" t="s">
        <v>93</v>
      </c>
      <c r="F99" s="52" t="s">
        <v>22</v>
      </c>
      <c r="G99" s="59">
        <v>4.22</v>
      </c>
      <c r="H99" s="62"/>
      <c r="I99" s="49">
        <v>50</v>
      </c>
      <c r="J99" s="49">
        <v>4032</v>
      </c>
      <c r="K99" s="80">
        <f t="shared" si="5"/>
        <v>1485.3888</v>
      </c>
      <c r="L99" s="49" t="s">
        <v>252</v>
      </c>
      <c r="M99" s="81">
        <v>65.1764705882353</v>
      </c>
      <c r="N99" s="80">
        <v>4377.94352941176</v>
      </c>
      <c r="O99" s="80">
        <f t="shared" si="6"/>
        <v>1501.19683623529</v>
      </c>
      <c r="P99" s="49" t="s">
        <v>253</v>
      </c>
      <c r="Q99" s="86">
        <f t="shared" si="7"/>
        <v>-0.232851985559567</v>
      </c>
      <c r="R99" s="87">
        <f t="shared" si="8"/>
        <v>-0.0790196417764764</v>
      </c>
      <c r="S99" s="86">
        <f t="shared" si="9"/>
        <v>0.0255000000000001</v>
      </c>
      <c r="T99" s="43"/>
    </row>
    <row r="100" s="35" customFormat="1" customHeight="1" spans="1:20">
      <c r="A100" s="49">
        <v>98</v>
      </c>
      <c r="B100" s="57">
        <v>730</v>
      </c>
      <c r="C100" s="58" t="s">
        <v>254</v>
      </c>
      <c r="D100" s="59" t="s">
        <v>20</v>
      </c>
      <c r="E100" s="52" t="s">
        <v>93</v>
      </c>
      <c r="F100" s="52" t="s">
        <v>66</v>
      </c>
      <c r="G100" s="59">
        <v>4.1</v>
      </c>
      <c r="H100" s="60" t="s">
        <v>123</v>
      </c>
      <c r="I100" s="49">
        <v>107</v>
      </c>
      <c r="J100" s="49">
        <v>9586.09</v>
      </c>
      <c r="K100" s="80">
        <f t="shared" si="5"/>
        <v>3334.042102</v>
      </c>
      <c r="L100" s="49" t="s">
        <v>255</v>
      </c>
      <c r="M100" s="81">
        <v>115.176470588235</v>
      </c>
      <c r="N100" s="80">
        <v>10474.6694117647</v>
      </c>
      <c r="O100" s="80">
        <f t="shared" si="6"/>
        <v>2971.66371211765</v>
      </c>
      <c r="P100" s="49" t="s">
        <v>256</v>
      </c>
      <c r="Q100" s="86">
        <f t="shared" si="7"/>
        <v>-0.0709908069458608</v>
      </c>
      <c r="R100" s="87">
        <f t="shared" si="8"/>
        <v>-0.0848312607142222</v>
      </c>
      <c r="S100" s="86">
        <f t="shared" si="9"/>
        <v>0.0641</v>
      </c>
      <c r="T100" s="43"/>
    </row>
    <row r="101" s="35" customFormat="1" customHeight="1" spans="1:20">
      <c r="A101" s="49">
        <v>99</v>
      </c>
      <c r="B101" s="50">
        <v>730</v>
      </c>
      <c r="C101" s="51" t="s">
        <v>257</v>
      </c>
      <c r="D101" s="52" t="s">
        <v>20</v>
      </c>
      <c r="E101" s="52" t="s">
        <v>21</v>
      </c>
      <c r="F101" s="52" t="s">
        <v>66</v>
      </c>
      <c r="G101" s="52">
        <v>4.14</v>
      </c>
      <c r="H101" s="52" t="s">
        <v>23</v>
      </c>
      <c r="I101" s="49">
        <v>124</v>
      </c>
      <c r="J101" s="49">
        <v>14140.16</v>
      </c>
      <c r="K101" s="80">
        <f t="shared" si="5"/>
        <v>3928.136448</v>
      </c>
      <c r="L101" s="49" t="s">
        <v>258</v>
      </c>
      <c r="M101" s="81">
        <v>115.176470588235</v>
      </c>
      <c r="N101" s="80">
        <v>10474.6694117647</v>
      </c>
      <c r="O101" s="80">
        <f t="shared" si="6"/>
        <v>2971.66371211765</v>
      </c>
      <c r="P101" s="49" t="s">
        <v>256</v>
      </c>
      <c r="Q101" s="88">
        <f t="shared" si="7"/>
        <v>0.0766087844739557</v>
      </c>
      <c r="R101" s="89">
        <f t="shared" si="8"/>
        <v>0.349938546424995</v>
      </c>
      <c r="S101" s="86">
        <f t="shared" si="9"/>
        <v>-0.00590000000000002</v>
      </c>
      <c r="T101" s="43">
        <f>(K101-O101)*0.1</f>
        <v>95.6472735882354</v>
      </c>
    </row>
    <row r="102" s="35" customFormat="1" customHeight="1" spans="1:20">
      <c r="A102" s="49">
        <v>100</v>
      </c>
      <c r="B102" s="50">
        <v>730</v>
      </c>
      <c r="C102" s="51" t="s">
        <v>257</v>
      </c>
      <c r="D102" s="52" t="s">
        <v>20</v>
      </c>
      <c r="E102" s="52" t="s">
        <v>21</v>
      </c>
      <c r="F102" s="52" t="s">
        <v>66</v>
      </c>
      <c r="G102" s="52">
        <v>4.21</v>
      </c>
      <c r="H102" s="52" t="s">
        <v>23</v>
      </c>
      <c r="I102" s="49">
        <v>105</v>
      </c>
      <c r="J102" s="49">
        <v>13175.41</v>
      </c>
      <c r="K102" s="80">
        <f t="shared" si="5"/>
        <v>3619.285127</v>
      </c>
      <c r="L102" s="49" t="s">
        <v>259</v>
      </c>
      <c r="M102" s="81">
        <v>115.176470588235</v>
      </c>
      <c r="N102" s="80">
        <v>10474.6694117647</v>
      </c>
      <c r="O102" s="80">
        <f t="shared" si="6"/>
        <v>2971.66371211765</v>
      </c>
      <c r="P102" s="49" t="s">
        <v>256</v>
      </c>
      <c r="Q102" s="86">
        <f t="shared" si="7"/>
        <v>-0.0883554647599569</v>
      </c>
      <c r="R102" s="89">
        <f t="shared" si="8"/>
        <v>0.257835401010551</v>
      </c>
      <c r="S102" s="86">
        <f t="shared" si="9"/>
        <v>-0.00900000000000001</v>
      </c>
      <c r="T102" s="43"/>
    </row>
    <row r="103" s="35" customFormat="1" customHeight="1" spans="1:20">
      <c r="A103" s="49">
        <v>101</v>
      </c>
      <c r="B103" s="50">
        <v>730</v>
      </c>
      <c r="C103" s="51" t="s">
        <v>257</v>
      </c>
      <c r="D103" s="52" t="s">
        <v>20</v>
      </c>
      <c r="E103" s="52" t="s">
        <v>21</v>
      </c>
      <c r="F103" s="52" t="s">
        <v>66</v>
      </c>
      <c r="G103" s="52">
        <v>4.28</v>
      </c>
      <c r="H103" s="52" t="s">
        <v>23</v>
      </c>
      <c r="I103" s="49">
        <v>114</v>
      </c>
      <c r="J103" s="49">
        <v>9532.75</v>
      </c>
      <c r="K103" s="80">
        <f t="shared" si="5"/>
        <v>3237.3219</v>
      </c>
      <c r="L103" s="49" t="s">
        <v>260</v>
      </c>
      <c r="M103" s="81">
        <v>115.176470588235</v>
      </c>
      <c r="N103" s="80">
        <v>10474.6694117647</v>
      </c>
      <c r="O103" s="80">
        <f t="shared" si="6"/>
        <v>2971.66371211765</v>
      </c>
      <c r="P103" s="49" t="s">
        <v>256</v>
      </c>
      <c r="Q103" s="86">
        <f t="shared" si="7"/>
        <v>-0.0102145045965246</v>
      </c>
      <c r="R103" s="87">
        <f t="shared" si="8"/>
        <v>-0.089923545530399</v>
      </c>
      <c r="S103" s="86">
        <f t="shared" si="9"/>
        <v>0.0559</v>
      </c>
      <c r="T103" s="43"/>
    </row>
    <row r="104" s="35" customFormat="1" customHeight="1" spans="1:20">
      <c r="A104" s="49">
        <v>102</v>
      </c>
      <c r="B104" s="50">
        <v>730</v>
      </c>
      <c r="C104" s="51" t="s">
        <v>257</v>
      </c>
      <c r="D104" s="52" t="s">
        <v>20</v>
      </c>
      <c r="E104" s="52" t="s">
        <v>21</v>
      </c>
      <c r="F104" s="52" t="s">
        <v>66</v>
      </c>
      <c r="G104" s="52">
        <v>4.7</v>
      </c>
      <c r="H104" s="52" t="s">
        <v>23</v>
      </c>
      <c r="I104" s="49">
        <v>133</v>
      </c>
      <c r="J104" s="49">
        <v>10780.55</v>
      </c>
      <c r="K104" s="80">
        <f t="shared" si="5"/>
        <v>3694.494485</v>
      </c>
      <c r="L104" s="49" t="s">
        <v>261</v>
      </c>
      <c r="M104" s="81">
        <v>115.176470588235</v>
      </c>
      <c r="N104" s="80">
        <v>10474.6694117647</v>
      </c>
      <c r="O104" s="80">
        <f t="shared" si="6"/>
        <v>2971.66371211765</v>
      </c>
      <c r="P104" s="49" t="s">
        <v>256</v>
      </c>
      <c r="Q104" s="86">
        <f t="shared" si="7"/>
        <v>0.154749744637388</v>
      </c>
      <c r="R104" s="87">
        <f t="shared" si="8"/>
        <v>0.0292019324153321</v>
      </c>
      <c r="S104" s="86">
        <f t="shared" si="9"/>
        <v>0.059</v>
      </c>
      <c r="T104" s="43"/>
    </row>
    <row r="105" s="35" customFormat="1" customHeight="1" spans="1:20">
      <c r="A105" s="49">
        <v>103</v>
      </c>
      <c r="B105" s="63">
        <v>732</v>
      </c>
      <c r="C105" s="64" t="s">
        <v>262</v>
      </c>
      <c r="D105" s="65" t="s">
        <v>64</v>
      </c>
      <c r="E105" s="52" t="s">
        <v>21</v>
      </c>
      <c r="F105" s="52" t="s">
        <v>22</v>
      </c>
      <c r="G105" s="52">
        <v>4.14</v>
      </c>
      <c r="H105" s="65" t="s">
        <v>263</v>
      </c>
      <c r="I105" s="49">
        <v>33</v>
      </c>
      <c r="J105" s="49">
        <v>3353.2</v>
      </c>
      <c r="K105" s="80">
        <f t="shared" si="5"/>
        <v>817.84548</v>
      </c>
      <c r="L105" s="49" t="s">
        <v>264</v>
      </c>
      <c r="M105" s="81">
        <v>38.0588235294118</v>
      </c>
      <c r="N105" s="80">
        <v>3167.49352941176</v>
      </c>
      <c r="O105" s="80">
        <f t="shared" si="6"/>
        <v>941.379076941175</v>
      </c>
      <c r="P105" s="49" t="s">
        <v>265</v>
      </c>
      <c r="Q105" s="86">
        <f t="shared" si="7"/>
        <v>-0.132921174652242</v>
      </c>
      <c r="R105" s="87">
        <f t="shared" si="8"/>
        <v>0.0586288397636372</v>
      </c>
      <c r="S105" s="86">
        <f t="shared" si="9"/>
        <v>-0.0533</v>
      </c>
      <c r="T105" s="43"/>
    </row>
    <row r="106" s="35" customFormat="1" customHeight="1" spans="1:20">
      <c r="A106" s="49">
        <v>104</v>
      </c>
      <c r="B106" s="63">
        <v>732</v>
      </c>
      <c r="C106" s="64" t="s">
        <v>262</v>
      </c>
      <c r="D106" s="65" t="s">
        <v>64</v>
      </c>
      <c r="E106" s="52" t="s">
        <v>21</v>
      </c>
      <c r="F106" s="52" t="s">
        <v>22</v>
      </c>
      <c r="G106" s="52">
        <v>4.21</v>
      </c>
      <c r="H106" s="65" t="s">
        <v>263</v>
      </c>
      <c r="I106" s="49">
        <v>40</v>
      </c>
      <c r="J106" s="49">
        <v>2497.9</v>
      </c>
      <c r="K106" s="80">
        <f t="shared" si="5"/>
        <v>683.42544</v>
      </c>
      <c r="L106" s="49" t="s">
        <v>266</v>
      </c>
      <c r="M106" s="81">
        <v>38.0588235294118</v>
      </c>
      <c r="N106" s="80">
        <v>3167.49352941176</v>
      </c>
      <c r="O106" s="80">
        <f t="shared" si="6"/>
        <v>941.379076941175</v>
      </c>
      <c r="P106" s="49" t="s">
        <v>265</v>
      </c>
      <c r="Q106" s="86">
        <f t="shared" si="7"/>
        <v>0.0510046367851614</v>
      </c>
      <c r="R106" s="87">
        <f t="shared" si="8"/>
        <v>-0.211395389822978</v>
      </c>
      <c r="S106" s="86">
        <f t="shared" si="9"/>
        <v>-0.0236</v>
      </c>
      <c r="T106" s="43"/>
    </row>
    <row r="107" s="35" customFormat="1" customHeight="1" spans="1:20">
      <c r="A107" s="49">
        <v>105</v>
      </c>
      <c r="B107" s="63">
        <v>732</v>
      </c>
      <c r="C107" s="64" t="s">
        <v>262</v>
      </c>
      <c r="D107" s="65" t="s">
        <v>64</v>
      </c>
      <c r="E107" s="52" t="s">
        <v>21</v>
      </c>
      <c r="F107" s="52" t="s">
        <v>22</v>
      </c>
      <c r="G107" s="52">
        <v>4.28</v>
      </c>
      <c r="H107" s="65" t="s">
        <v>263</v>
      </c>
      <c r="I107" s="49">
        <v>44</v>
      </c>
      <c r="J107" s="49">
        <v>5122.76</v>
      </c>
      <c r="K107" s="80">
        <f t="shared" si="5"/>
        <v>1633.648164</v>
      </c>
      <c r="L107" s="49" t="s">
        <v>267</v>
      </c>
      <c r="M107" s="81">
        <v>38.0588235294118</v>
      </c>
      <c r="N107" s="80">
        <v>3167.49352941176</v>
      </c>
      <c r="O107" s="80">
        <f t="shared" si="6"/>
        <v>941.379076941175</v>
      </c>
      <c r="P107" s="49" t="s">
        <v>265</v>
      </c>
      <c r="Q107" s="88">
        <f t="shared" si="7"/>
        <v>0.156105100463678</v>
      </c>
      <c r="R107" s="89">
        <f t="shared" si="8"/>
        <v>0.617291385896329</v>
      </c>
      <c r="S107" s="86">
        <f t="shared" si="9"/>
        <v>0.0217000000000001</v>
      </c>
      <c r="T107" s="43">
        <f>(K107-O107)*0.1</f>
        <v>69.2269087058825</v>
      </c>
    </row>
    <row r="108" s="35" customFormat="1" customHeight="1" spans="1:20">
      <c r="A108" s="49">
        <v>106</v>
      </c>
      <c r="B108" s="63">
        <v>732</v>
      </c>
      <c r="C108" s="64" t="s">
        <v>262</v>
      </c>
      <c r="D108" s="65" t="s">
        <v>64</v>
      </c>
      <c r="E108" s="52" t="s">
        <v>21</v>
      </c>
      <c r="F108" s="52" t="s">
        <v>22</v>
      </c>
      <c r="G108" s="52">
        <v>4.7</v>
      </c>
      <c r="H108" s="65" t="s">
        <v>263</v>
      </c>
      <c r="I108" s="49">
        <v>33</v>
      </c>
      <c r="J108" s="49">
        <v>2713.05</v>
      </c>
      <c r="K108" s="80">
        <f t="shared" si="5"/>
        <v>1018.750275</v>
      </c>
      <c r="L108" s="49" t="s">
        <v>268</v>
      </c>
      <c r="M108" s="81">
        <v>38.0588235294118</v>
      </c>
      <c r="N108" s="80">
        <v>3167.49352941176</v>
      </c>
      <c r="O108" s="80">
        <f t="shared" si="6"/>
        <v>941.379076941175</v>
      </c>
      <c r="P108" s="49" t="s">
        <v>265</v>
      </c>
      <c r="Q108" s="86">
        <f t="shared" si="7"/>
        <v>-0.132921174652242</v>
      </c>
      <c r="R108" s="87">
        <f t="shared" si="8"/>
        <v>-0.143471020600997</v>
      </c>
      <c r="S108" s="86">
        <f t="shared" si="9"/>
        <v>0.0783</v>
      </c>
      <c r="T108" s="43"/>
    </row>
    <row r="109" s="35" customFormat="1" customHeight="1" spans="1:20">
      <c r="A109" s="49">
        <v>107</v>
      </c>
      <c r="B109" s="67">
        <v>733</v>
      </c>
      <c r="C109" s="68" t="s">
        <v>269</v>
      </c>
      <c r="D109" s="69" t="s">
        <v>85</v>
      </c>
      <c r="E109" s="52" t="s">
        <v>139</v>
      </c>
      <c r="F109" s="52" t="s">
        <v>22</v>
      </c>
      <c r="G109" s="69">
        <v>4.21</v>
      </c>
      <c r="H109" s="60" t="s">
        <v>270</v>
      </c>
      <c r="I109" s="49">
        <v>70</v>
      </c>
      <c r="J109" s="49">
        <v>5776.51</v>
      </c>
      <c r="K109" s="80">
        <f t="shared" si="5"/>
        <v>1979.032326</v>
      </c>
      <c r="L109" s="49" t="s">
        <v>145</v>
      </c>
      <c r="M109" s="81">
        <v>65.8235294117647</v>
      </c>
      <c r="N109" s="80">
        <v>4601.55058823529</v>
      </c>
      <c r="O109" s="80">
        <f t="shared" si="6"/>
        <v>1630.78952847059</v>
      </c>
      <c r="P109" s="49" t="s">
        <v>271</v>
      </c>
      <c r="Q109" s="86">
        <f t="shared" si="7"/>
        <v>0.0634495084897231</v>
      </c>
      <c r="R109" s="87">
        <f t="shared" si="8"/>
        <v>0.255339887986608</v>
      </c>
      <c r="S109" s="86">
        <f t="shared" si="9"/>
        <v>-0.0118</v>
      </c>
      <c r="T109" s="43"/>
    </row>
    <row r="110" s="35" customFormat="1" customHeight="1" spans="1:20">
      <c r="A110" s="49">
        <v>108</v>
      </c>
      <c r="B110" s="57">
        <v>737</v>
      </c>
      <c r="C110" s="58" t="s">
        <v>272</v>
      </c>
      <c r="D110" s="59" t="s">
        <v>85</v>
      </c>
      <c r="E110" s="52" t="s">
        <v>74</v>
      </c>
      <c r="F110" s="52" t="s">
        <v>94</v>
      </c>
      <c r="G110" s="59">
        <v>4.23</v>
      </c>
      <c r="H110" s="60" t="s">
        <v>108</v>
      </c>
      <c r="I110" s="49">
        <v>90</v>
      </c>
      <c r="J110" s="49">
        <v>10649.02</v>
      </c>
      <c r="K110" s="80">
        <f t="shared" si="5"/>
        <v>2679.293432</v>
      </c>
      <c r="L110" s="49" t="s">
        <v>273</v>
      </c>
      <c r="M110" s="81">
        <v>98.2352941176471</v>
      </c>
      <c r="N110" s="80">
        <v>8095.97058823529</v>
      </c>
      <c r="O110" s="80">
        <f t="shared" si="6"/>
        <v>2481.41498529412</v>
      </c>
      <c r="P110" s="49" t="s">
        <v>115</v>
      </c>
      <c r="Q110" s="86">
        <f t="shared" si="7"/>
        <v>-0.0838323353293417</v>
      </c>
      <c r="R110" s="89">
        <f t="shared" si="8"/>
        <v>0.315348157943495</v>
      </c>
      <c r="S110" s="86">
        <f t="shared" si="9"/>
        <v>-0.0549</v>
      </c>
      <c r="T110" s="43"/>
    </row>
    <row r="111" s="35" customFormat="1" customHeight="1" spans="1:20">
      <c r="A111" s="49">
        <v>109</v>
      </c>
      <c r="B111" s="57">
        <v>738</v>
      </c>
      <c r="C111" s="58" t="s">
        <v>274</v>
      </c>
      <c r="D111" s="59" t="s">
        <v>20</v>
      </c>
      <c r="E111" s="52" t="s">
        <v>43</v>
      </c>
      <c r="F111" s="52" t="s">
        <v>22</v>
      </c>
      <c r="G111" s="59">
        <v>4.13</v>
      </c>
      <c r="H111" s="70" t="s">
        <v>213</v>
      </c>
      <c r="I111" s="49">
        <v>48</v>
      </c>
      <c r="J111" s="49">
        <v>4403.4</v>
      </c>
      <c r="K111" s="80">
        <f t="shared" si="5"/>
        <v>1298.56266</v>
      </c>
      <c r="L111" s="49" t="s">
        <v>275</v>
      </c>
      <c r="M111" s="81">
        <v>54.7058823529412</v>
      </c>
      <c r="N111" s="80">
        <v>4679.25588235294</v>
      </c>
      <c r="O111" s="80">
        <f t="shared" si="6"/>
        <v>1348.56154529412</v>
      </c>
      <c r="P111" s="49" t="s">
        <v>276</v>
      </c>
      <c r="Q111" s="86">
        <f t="shared" si="7"/>
        <v>-0.122580645161291</v>
      </c>
      <c r="R111" s="87">
        <f t="shared" si="8"/>
        <v>-0.0589529380928464</v>
      </c>
      <c r="S111" s="86">
        <f t="shared" si="9"/>
        <v>0.00669999999999998</v>
      </c>
      <c r="T111" s="43"/>
    </row>
    <row r="112" s="35" customFormat="1" customHeight="1" spans="1:20">
      <c r="A112" s="49">
        <v>110</v>
      </c>
      <c r="B112" s="67">
        <v>740</v>
      </c>
      <c r="C112" s="68" t="s">
        <v>277</v>
      </c>
      <c r="D112" s="69" t="s">
        <v>278</v>
      </c>
      <c r="E112" s="52" t="s">
        <v>182</v>
      </c>
      <c r="F112" s="52" t="s">
        <v>22</v>
      </c>
      <c r="G112" s="69">
        <v>4.18</v>
      </c>
      <c r="H112" s="60" t="s">
        <v>123</v>
      </c>
      <c r="I112" s="49">
        <v>85</v>
      </c>
      <c r="J112" s="49">
        <v>6480.8</v>
      </c>
      <c r="K112" s="80">
        <f t="shared" si="5"/>
        <v>1719.35624</v>
      </c>
      <c r="L112" s="49" t="s">
        <v>279</v>
      </c>
      <c r="M112" s="81">
        <v>77.2941176470588</v>
      </c>
      <c r="N112" s="80">
        <v>4810.38411764706</v>
      </c>
      <c r="O112" s="80">
        <f t="shared" si="6"/>
        <v>1574.91976011765</v>
      </c>
      <c r="P112" s="49" t="s">
        <v>280</v>
      </c>
      <c r="Q112" s="86">
        <f t="shared" si="7"/>
        <v>0.0996955859969562</v>
      </c>
      <c r="R112" s="87">
        <f t="shared" si="8"/>
        <v>0.347252078316358</v>
      </c>
      <c r="S112" s="86">
        <f t="shared" si="9"/>
        <v>-0.0621</v>
      </c>
      <c r="T112" s="43"/>
    </row>
    <row r="113" s="35" customFormat="1" customHeight="1" spans="1:20">
      <c r="A113" s="49">
        <v>111</v>
      </c>
      <c r="B113" s="54">
        <v>744</v>
      </c>
      <c r="C113" s="55" t="s">
        <v>281</v>
      </c>
      <c r="D113" s="56" t="s">
        <v>55</v>
      </c>
      <c r="E113" s="52" t="s">
        <v>74</v>
      </c>
      <c r="F113" s="52" t="s">
        <v>94</v>
      </c>
      <c r="G113" s="71">
        <v>4.3</v>
      </c>
      <c r="H113" s="56"/>
      <c r="I113" s="49">
        <v>74</v>
      </c>
      <c r="J113" s="49">
        <v>8826.12</v>
      </c>
      <c r="K113" s="80">
        <f t="shared" si="5"/>
        <v>3088.259388</v>
      </c>
      <c r="L113" s="49" t="s">
        <v>282</v>
      </c>
      <c r="M113" s="81">
        <v>83.3529411764706</v>
      </c>
      <c r="N113" s="80">
        <v>8801.24823529412</v>
      </c>
      <c r="O113" s="80">
        <f t="shared" si="6"/>
        <v>2477.55137823529</v>
      </c>
      <c r="P113" s="49" t="s">
        <v>283</v>
      </c>
      <c r="Q113" s="86">
        <f t="shared" si="7"/>
        <v>-0.112208892025406</v>
      </c>
      <c r="R113" s="87">
        <f t="shared" si="8"/>
        <v>0.00282593605372262</v>
      </c>
      <c r="S113" s="86">
        <f t="shared" si="9"/>
        <v>0.0684000000000001</v>
      </c>
      <c r="T113" s="43"/>
    </row>
    <row r="114" s="35" customFormat="1" customHeight="1" spans="1:20">
      <c r="A114" s="49">
        <v>112</v>
      </c>
      <c r="B114" s="91">
        <v>745</v>
      </c>
      <c r="C114" s="92" t="s">
        <v>284</v>
      </c>
      <c r="D114" s="93" t="s">
        <v>42</v>
      </c>
      <c r="E114" s="52" t="s">
        <v>74</v>
      </c>
      <c r="F114" s="52" t="s">
        <v>47</v>
      </c>
      <c r="G114" s="94">
        <v>4.3</v>
      </c>
      <c r="H114" s="95"/>
      <c r="I114" s="49">
        <v>66</v>
      </c>
      <c r="J114" s="49">
        <v>5647.02</v>
      </c>
      <c r="K114" s="80">
        <f t="shared" si="5"/>
        <v>1709.352954</v>
      </c>
      <c r="L114" s="49" t="s">
        <v>184</v>
      </c>
      <c r="M114" s="81">
        <v>97.6470588235294</v>
      </c>
      <c r="N114" s="80">
        <v>6121.09470588235</v>
      </c>
      <c r="O114" s="80">
        <f t="shared" si="6"/>
        <v>1562.10336894118</v>
      </c>
      <c r="P114" s="49" t="s">
        <v>285</v>
      </c>
      <c r="Q114" s="86">
        <f t="shared" si="7"/>
        <v>-0.324096385542169</v>
      </c>
      <c r="R114" s="87">
        <f t="shared" si="8"/>
        <v>-0.0774493336015151</v>
      </c>
      <c r="S114" s="86">
        <f t="shared" si="9"/>
        <v>0.0475</v>
      </c>
      <c r="T114" s="43"/>
    </row>
    <row r="115" s="35" customFormat="1" customHeight="1" spans="1:20">
      <c r="A115" s="49">
        <v>113</v>
      </c>
      <c r="B115" s="57">
        <v>746</v>
      </c>
      <c r="C115" s="58" t="s">
        <v>286</v>
      </c>
      <c r="D115" s="59" t="s">
        <v>64</v>
      </c>
      <c r="E115" s="52" t="s">
        <v>139</v>
      </c>
      <c r="F115" s="52" t="s">
        <v>31</v>
      </c>
      <c r="G115" s="59">
        <v>4.28</v>
      </c>
      <c r="H115" s="60" t="s">
        <v>287</v>
      </c>
      <c r="I115" s="49">
        <v>82</v>
      </c>
      <c r="J115" s="49">
        <v>6589.53</v>
      </c>
      <c r="K115" s="80">
        <f t="shared" si="5"/>
        <v>1893.830922</v>
      </c>
      <c r="L115" s="49" t="s">
        <v>288</v>
      </c>
      <c r="M115" s="81">
        <v>93.8823529411765</v>
      </c>
      <c r="N115" s="80">
        <v>7751.43588235294</v>
      </c>
      <c r="O115" s="80">
        <f t="shared" si="6"/>
        <v>2230.08810335294</v>
      </c>
      <c r="P115" s="49" t="s">
        <v>289</v>
      </c>
      <c r="Q115" s="86">
        <f t="shared" si="7"/>
        <v>-0.126566416040101</v>
      </c>
      <c r="R115" s="87">
        <f t="shared" si="8"/>
        <v>-0.149895567735799</v>
      </c>
      <c r="S115" s="86">
        <f t="shared" si="9"/>
        <v>-0.000300000000000022</v>
      </c>
      <c r="T115" s="43"/>
    </row>
    <row r="116" s="35" customFormat="1" customHeight="1" spans="1:20">
      <c r="A116" s="49">
        <v>114</v>
      </c>
      <c r="B116" s="63">
        <v>748</v>
      </c>
      <c r="C116" s="64" t="s">
        <v>290</v>
      </c>
      <c r="D116" s="65" t="s">
        <v>64</v>
      </c>
      <c r="E116" s="90" t="s">
        <v>291</v>
      </c>
      <c r="F116" s="52" t="s">
        <v>22</v>
      </c>
      <c r="G116" s="65">
        <v>4.12</v>
      </c>
      <c r="H116" s="65" t="s">
        <v>164</v>
      </c>
      <c r="I116" s="49">
        <v>55</v>
      </c>
      <c r="J116" s="49">
        <v>4526.11</v>
      </c>
      <c r="K116" s="80">
        <f t="shared" si="5"/>
        <v>1529.82518</v>
      </c>
      <c r="L116" s="49" t="s">
        <v>292</v>
      </c>
      <c r="M116" s="81">
        <v>55.2941176470588</v>
      </c>
      <c r="N116" s="80">
        <v>5466.96352941177</v>
      </c>
      <c r="O116" s="80">
        <f t="shared" si="6"/>
        <v>1838.53983494118</v>
      </c>
      <c r="P116" s="49" t="s">
        <v>293</v>
      </c>
      <c r="Q116" s="86">
        <f t="shared" si="7"/>
        <v>-0.00531914893616975</v>
      </c>
      <c r="R116" s="87">
        <f t="shared" si="8"/>
        <v>-0.172098007303334</v>
      </c>
      <c r="S116" s="86">
        <f t="shared" si="9"/>
        <v>0.00169999999999992</v>
      </c>
      <c r="T116" s="43"/>
    </row>
    <row r="117" s="35" customFormat="1" customHeight="1" spans="1:20">
      <c r="A117" s="49">
        <v>115</v>
      </c>
      <c r="B117" s="63">
        <v>748</v>
      </c>
      <c r="C117" s="64" t="s">
        <v>290</v>
      </c>
      <c r="D117" s="65" t="s">
        <v>64</v>
      </c>
      <c r="E117" s="90" t="s">
        <v>291</v>
      </c>
      <c r="F117" s="52" t="s">
        <v>22</v>
      </c>
      <c r="G117" s="65">
        <v>4.5</v>
      </c>
      <c r="H117" s="65" t="s">
        <v>164</v>
      </c>
      <c r="I117" s="49">
        <v>84</v>
      </c>
      <c r="J117" s="49">
        <v>8438.2</v>
      </c>
      <c r="K117" s="80">
        <f t="shared" si="5"/>
        <v>3015.81268</v>
      </c>
      <c r="L117" s="49" t="s">
        <v>294</v>
      </c>
      <c r="M117" s="81">
        <v>55.2941176470588</v>
      </c>
      <c r="N117" s="80">
        <v>5466.96352941177</v>
      </c>
      <c r="O117" s="80">
        <f t="shared" si="6"/>
        <v>1838.53983494118</v>
      </c>
      <c r="P117" s="49" t="s">
        <v>293</v>
      </c>
      <c r="Q117" s="88">
        <f t="shared" si="7"/>
        <v>0.519148936170214</v>
      </c>
      <c r="R117" s="89">
        <f t="shared" si="8"/>
        <v>0.543489352837868</v>
      </c>
      <c r="S117" s="86">
        <f t="shared" si="9"/>
        <v>0.0211</v>
      </c>
      <c r="T117" s="43">
        <f>(K117-O117)*0.1</f>
        <v>117.727284505882</v>
      </c>
    </row>
    <row r="118" s="35" customFormat="1" customHeight="1" spans="1:20">
      <c r="A118" s="49">
        <v>116</v>
      </c>
      <c r="B118" s="63">
        <v>748</v>
      </c>
      <c r="C118" s="64" t="s">
        <v>290</v>
      </c>
      <c r="D118" s="65" t="s">
        <v>64</v>
      </c>
      <c r="E118" s="90" t="s">
        <v>291</v>
      </c>
      <c r="F118" s="52" t="s">
        <v>22</v>
      </c>
      <c r="G118" s="65" t="s">
        <v>295</v>
      </c>
      <c r="H118" s="65" t="s">
        <v>164</v>
      </c>
      <c r="I118" s="49">
        <v>55</v>
      </c>
      <c r="J118" s="49">
        <v>6239</v>
      </c>
      <c r="K118" s="80">
        <f t="shared" si="5"/>
        <v>1723.8357</v>
      </c>
      <c r="L118" s="82">
        <v>0.2763</v>
      </c>
      <c r="M118" s="81">
        <v>55.2941176470588</v>
      </c>
      <c r="N118" s="80">
        <v>5466.96352941177</v>
      </c>
      <c r="O118" s="80">
        <f t="shared" si="6"/>
        <v>1838.53983494118</v>
      </c>
      <c r="P118" s="49" t="s">
        <v>293</v>
      </c>
      <c r="Q118" s="86">
        <f t="shared" si="7"/>
        <v>-0.00531914893616975</v>
      </c>
      <c r="R118" s="87">
        <f t="shared" si="8"/>
        <v>0.141218514891263</v>
      </c>
      <c r="S118" s="86">
        <f t="shared" si="9"/>
        <v>-0.0600000000000001</v>
      </c>
      <c r="T118" s="43"/>
    </row>
    <row r="119" s="35" customFormat="1" customHeight="1" spans="1:20">
      <c r="A119" s="49">
        <v>117</v>
      </c>
      <c r="B119" s="54">
        <v>750</v>
      </c>
      <c r="C119" s="55" t="s">
        <v>296</v>
      </c>
      <c r="D119" s="56" t="s">
        <v>297</v>
      </c>
      <c r="E119" s="52" t="s">
        <v>182</v>
      </c>
      <c r="F119" s="52" t="s">
        <v>56</v>
      </c>
      <c r="G119" s="56">
        <v>4.25</v>
      </c>
      <c r="H119" s="56"/>
      <c r="I119" s="49">
        <v>187</v>
      </c>
      <c r="J119" s="49">
        <v>23400.45</v>
      </c>
      <c r="K119" s="80">
        <f t="shared" si="5"/>
        <v>6956.953785</v>
      </c>
      <c r="L119" s="49" t="s">
        <v>298</v>
      </c>
      <c r="M119" s="81">
        <v>181.235294117647</v>
      </c>
      <c r="N119" s="80">
        <v>25060.1794117647</v>
      </c>
      <c r="O119" s="80">
        <f t="shared" si="6"/>
        <v>7472.94550058823</v>
      </c>
      <c r="P119" s="49" t="s">
        <v>299</v>
      </c>
      <c r="Q119" s="86">
        <f t="shared" si="7"/>
        <v>0.0318078545926651</v>
      </c>
      <c r="R119" s="87">
        <f t="shared" si="8"/>
        <v>-0.066229749775276</v>
      </c>
      <c r="S119" s="86">
        <f t="shared" si="9"/>
        <v>-0.000900000000000012</v>
      </c>
      <c r="T119" s="43"/>
    </row>
    <row r="120" s="35" customFormat="1" customHeight="1" spans="1:20">
      <c r="A120" s="49">
        <v>118</v>
      </c>
      <c r="B120" s="91">
        <v>752</v>
      </c>
      <c r="C120" s="92" t="s">
        <v>300</v>
      </c>
      <c r="D120" s="93" t="s">
        <v>42</v>
      </c>
      <c r="E120" s="52" t="s">
        <v>74</v>
      </c>
      <c r="F120" s="52" t="s">
        <v>22</v>
      </c>
      <c r="G120" s="94">
        <v>4.3</v>
      </c>
      <c r="H120" s="95"/>
      <c r="I120" s="49">
        <v>38</v>
      </c>
      <c r="J120" s="49">
        <v>3679.77</v>
      </c>
      <c r="K120" s="80">
        <f t="shared" si="5"/>
        <v>1072.652955</v>
      </c>
      <c r="L120" s="49" t="s">
        <v>301</v>
      </c>
      <c r="M120" s="81">
        <v>69.0588235294118</v>
      </c>
      <c r="N120" s="80">
        <v>4595.17294117647</v>
      </c>
      <c r="O120" s="80">
        <f t="shared" si="6"/>
        <v>1408.42050647059</v>
      </c>
      <c r="P120" s="49" t="s">
        <v>115</v>
      </c>
      <c r="Q120" s="86">
        <f t="shared" si="7"/>
        <v>-0.449744463373084</v>
      </c>
      <c r="R120" s="87">
        <f t="shared" si="8"/>
        <v>-0.199209682180559</v>
      </c>
      <c r="S120" s="86">
        <f t="shared" si="9"/>
        <v>-0.015</v>
      </c>
      <c r="T120" s="43"/>
    </row>
    <row r="121" s="35" customFormat="1" customHeight="1" spans="1:20">
      <c r="A121" s="49">
        <v>119</v>
      </c>
      <c r="B121" s="50">
        <v>754</v>
      </c>
      <c r="C121" s="51" t="s">
        <v>302</v>
      </c>
      <c r="D121" s="52" t="s">
        <v>20</v>
      </c>
      <c r="E121" s="52" t="s">
        <v>30</v>
      </c>
      <c r="F121" s="52" t="s">
        <v>22</v>
      </c>
      <c r="G121" s="52">
        <v>4.13</v>
      </c>
      <c r="H121" s="52" t="s">
        <v>303</v>
      </c>
      <c r="I121" s="49">
        <v>64</v>
      </c>
      <c r="J121" s="49">
        <v>5544.08</v>
      </c>
      <c r="K121" s="80">
        <f t="shared" si="5"/>
        <v>1531.274896</v>
      </c>
      <c r="L121" s="49" t="s">
        <v>304</v>
      </c>
      <c r="M121" s="81">
        <v>64.8235294117647</v>
      </c>
      <c r="N121" s="80">
        <v>4584.77529411765</v>
      </c>
      <c r="O121" s="80">
        <f t="shared" si="6"/>
        <v>1543.69384152941</v>
      </c>
      <c r="P121" s="49" t="s">
        <v>244</v>
      </c>
      <c r="Q121" s="86">
        <f t="shared" si="7"/>
        <v>-0.012704174228675</v>
      </c>
      <c r="R121" s="87">
        <f t="shared" si="8"/>
        <v>0.20923701694021</v>
      </c>
      <c r="S121" s="86">
        <f t="shared" si="9"/>
        <v>-0.0605</v>
      </c>
      <c r="T121" s="43"/>
    </row>
    <row r="122" s="35" customFormat="1" customHeight="1" spans="1:20">
      <c r="A122" s="49">
        <v>120</v>
      </c>
      <c r="B122" s="50">
        <v>754</v>
      </c>
      <c r="C122" s="51" t="s">
        <v>302</v>
      </c>
      <c r="D122" s="52" t="s">
        <v>20</v>
      </c>
      <c r="E122" s="52" t="s">
        <v>30</v>
      </c>
      <c r="F122" s="52" t="s">
        <v>22</v>
      </c>
      <c r="G122" s="52">
        <v>4.6</v>
      </c>
      <c r="H122" s="52" t="s">
        <v>303</v>
      </c>
      <c r="I122" s="49">
        <v>50</v>
      </c>
      <c r="J122" s="49">
        <v>3234.37</v>
      </c>
      <c r="K122" s="80">
        <f t="shared" si="5"/>
        <v>984.542228</v>
      </c>
      <c r="L122" s="82" t="s">
        <v>137</v>
      </c>
      <c r="M122" s="81">
        <v>64.8235294117647</v>
      </c>
      <c r="N122" s="80">
        <v>4584.77529411765</v>
      </c>
      <c r="O122" s="80">
        <f t="shared" si="6"/>
        <v>1543.69384152941</v>
      </c>
      <c r="P122" s="49" t="s">
        <v>244</v>
      </c>
      <c r="Q122" s="86">
        <f t="shared" si="7"/>
        <v>-0.228675136116152</v>
      </c>
      <c r="R122" s="87">
        <f t="shared" si="8"/>
        <v>-0.294541216850964</v>
      </c>
      <c r="S122" s="86">
        <f t="shared" si="9"/>
        <v>-0.0323</v>
      </c>
      <c r="T122" s="43"/>
    </row>
    <row r="123" s="35" customFormat="1" customHeight="1" spans="1:20">
      <c r="A123" s="49">
        <v>121</v>
      </c>
      <c r="B123" s="54">
        <v>101453</v>
      </c>
      <c r="C123" s="55" t="s">
        <v>305</v>
      </c>
      <c r="D123" s="56" t="s">
        <v>20</v>
      </c>
      <c r="E123" s="52" t="s">
        <v>93</v>
      </c>
      <c r="F123" s="52" t="s">
        <v>47</v>
      </c>
      <c r="G123" s="56">
        <v>4.15</v>
      </c>
      <c r="H123" s="56"/>
      <c r="I123" s="49">
        <v>46</v>
      </c>
      <c r="J123" s="49">
        <v>3084.95</v>
      </c>
      <c r="K123" s="80">
        <f t="shared" si="5"/>
        <v>1322.82656</v>
      </c>
      <c r="L123" s="49" t="s">
        <v>306</v>
      </c>
      <c r="M123" s="81">
        <v>77.1764705882353</v>
      </c>
      <c r="N123" s="80">
        <v>6907.10117647059</v>
      </c>
      <c r="O123" s="80">
        <f t="shared" si="6"/>
        <v>2346.34226964706</v>
      </c>
      <c r="P123" s="49" t="s">
        <v>307</v>
      </c>
      <c r="Q123" s="86">
        <f t="shared" si="7"/>
        <v>-0.403963414634146</v>
      </c>
      <c r="R123" s="87">
        <f t="shared" si="8"/>
        <v>-0.55336545372912</v>
      </c>
      <c r="S123" s="86">
        <f t="shared" si="9"/>
        <v>0.0891</v>
      </c>
      <c r="T123" s="43"/>
    </row>
    <row r="124" s="35" customFormat="1" customHeight="1" spans="1:20">
      <c r="A124" s="49">
        <v>122</v>
      </c>
      <c r="B124" s="50">
        <v>102479</v>
      </c>
      <c r="C124" s="51" t="s">
        <v>308</v>
      </c>
      <c r="D124" s="52" t="s">
        <v>55</v>
      </c>
      <c r="E124" s="52" t="s">
        <v>86</v>
      </c>
      <c r="F124" s="52" t="s">
        <v>22</v>
      </c>
      <c r="G124" s="53">
        <v>4.1</v>
      </c>
      <c r="H124" s="52" t="s">
        <v>309</v>
      </c>
      <c r="I124" s="49">
        <v>66</v>
      </c>
      <c r="J124" s="49">
        <v>5072.84</v>
      </c>
      <c r="K124" s="80">
        <f t="shared" si="5"/>
        <v>1881.009072</v>
      </c>
      <c r="L124" s="49" t="s">
        <v>144</v>
      </c>
      <c r="M124" s="81">
        <v>64.1176470588235</v>
      </c>
      <c r="N124" s="80">
        <v>4057.49352941176</v>
      </c>
      <c r="O124" s="80">
        <f t="shared" si="6"/>
        <v>1323.55438929412</v>
      </c>
      <c r="P124" s="49" t="s">
        <v>310</v>
      </c>
      <c r="Q124" s="86">
        <f t="shared" si="7"/>
        <v>0.0293577981651382</v>
      </c>
      <c r="R124" s="87">
        <f t="shared" si="8"/>
        <v>0.250239824962935</v>
      </c>
      <c r="S124" s="86">
        <f t="shared" si="9"/>
        <v>0.0446</v>
      </c>
      <c r="T124" s="43"/>
    </row>
    <row r="125" s="35" customFormat="1" customHeight="1" spans="1:20">
      <c r="A125" s="49">
        <v>123</v>
      </c>
      <c r="B125" s="50">
        <v>102479</v>
      </c>
      <c r="C125" s="51" t="s">
        <v>308</v>
      </c>
      <c r="D125" s="52" t="s">
        <v>55</v>
      </c>
      <c r="E125" s="52" t="s">
        <v>86</v>
      </c>
      <c r="F125" s="52" t="s">
        <v>22</v>
      </c>
      <c r="G125" s="52">
        <v>4.17</v>
      </c>
      <c r="H125" s="52" t="s">
        <v>309</v>
      </c>
      <c r="I125" s="49">
        <v>59</v>
      </c>
      <c r="J125" s="49">
        <v>3861.61</v>
      </c>
      <c r="K125" s="80">
        <f t="shared" si="5"/>
        <v>1491.739943</v>
      </c>
      <c r="L125" s="49" t="s">
        <v>311</v>
      </c>
      <c r="M125" s="81">
        <v>64.1176470588235</v>
      </c>
      <c r="N125" s="80">
        <v>4057.49352941176</v>
      </c>
      <c r="O125" s="80">
        <f t="shared" si="6"/>
        <v>1323.55438929412</v>
      </c>
      <c r="P125" s="49" t="s">
        <v>310</v>
      </c>
      <c r="Q125" s="86">
        <f t="shared" si="7"/>
        <v>-0.0798165137614674</v>
      </c>
      <c r="R125" s="87">
        <f t="shared" si="8"/>
        <v>-0.0482769788767003</v>
      </c>
      <c r="S125" s="86">
        <f t="shared" si="9"/>
        <v>0.0601</v>
      </c>
      <c r="T125" s="43"/>
    </row>
    <row r="126" s="35" customFormat="1" customHeight="1" spans="1:20">
      <c r="A126" s="49">
        <v>124</v>
      </c>
      <c r="B126" s="50">
        <v>102479</v>
      </c>
      <c r="C126" s="51" t="s">
        <v>308</v>
      </c>
      <c r="D126" s="52" t="s">
        <v>55</v>
      </c>
      <c r="E126" s="52" t="s">
        <v>86</v>
      </c>
      <c r="F126" s="52" t="s">
        <v>22</v>
      </c>
      <c r="G126" s="52">
        <v>4.24</v>
      </c>
      <c r="H126" s="52" t="s">
        <v>309</v>
      </c>
      <c r="I126" s="49">
        <v>60</v>
      </c>
      <c r="J126" s="49">
        <v>4606.04</v>
      </c>
      <c r="K126" s="80">
        <f t="shared" si="5"/>
        <v>1532.429508</v>
      </c>
      <c r="L126" s="49" t="s">
        <v>312</v>
      </c>
      <c r="M126" s="81">
        <v>64.1176470588235</v>
      </c>
      <c r="N126" s="80">
        <v>4057.49352941176</v>
      </c>
      <c r="O126" s="80">
        <f t="shared" si="6"/>
        <v>1323.55438929412</v>
      </c>
      <c r="P126" s="49" t="s">
        <v>310</v>
      </c>
      <c r="Q126" s="86">
        <f t="shared" si="7"/>
        <v>-0.064220183486238</v>
      </c>
      <c r="R126" s="87">
        <f t="shared" si="8"/>
        <v>0.135193430774926</v>
      </c>
      <c r="S126" s="86">
        <f t="shared" si="9"/>
        <v>0.00650000000000006</v>
      </c>
      <c r="T126" s="43"/>
    </row>
    <row r="127" s="35" customFormat="1" customHeight="1" spans="1:20">
      <c r="A127" s="49">
        <v>125</v>
      </c>
      <c r="B127" s="50">
        <v>102479</v>
      </c>
      <c r="C127" s="51" t="s">
        <v>308</v>
      </c>
      <c r="D127" s="52" t="s">
        <v>55</v>
      </c>
      <c r="E127" s="52" t="s">
        <v>86</v>
      </c>
      <c r="F127" s="52" t="s">
        <v>22</v>
      </c>
      <c r="G127" s="52">
        <v>4.3</v>
      </c>
      <c r="H127" s="52" t="s">
        <v>309</v>
      </c>
      <c r="I127" s="49">
        <v>47</v>
      </c>
      <c r="J127" s="49">
        <v>3252.52</v>
      </c>
      <c r="K127" s="80">
        <f t="shared" si="5"/>
        <v>1118.216376</v>
      </c>
      <c r="L127" s="82" t="s">
        <v>313</v>
      </c>
      <c r="M127" s="81">
        <v>64.1176470588235</v>
      </c>
      <c r="N127" s="80">
        <v>4057.49352941176</v>
      </c>
      <c r="O127" s="80">
        <f t="shared" si="6"/>
        <v>1323.55438929412</v>
      </c>
      <c r="P127" s="49" t="s">
        <v>310</v>
      </c>
      <c r="Q127" s="86">
        <f t="shared" si="7"/>
        <v>-0.26697247706422</v>
      </c>
      <c r="R127" s="87">
        <f t="shared" si="8"/>
        <v>-0.19839182085608</v>
      </c>
      <c r="S127" s="86">
        <f t="shared" si="9"/>
        <v>0.0176000000000001</v>
      </c>
      <c r="T127" s="43"/>
    </row>
    <row r="128" s="35" customFormat="1" customHeight="1" spans="1:20">
      <c r="A128" s="49">
        <v>126</v>
      </c>
      <c r="B128" s="63">
        <v>102564</v>
      </c>
      <c r="C128" s="64" t="s">
        <v>314</v>
      </c>
      <c r="D128" s="65" t="s">
        <v>64</v>
      </c>
      <c r="E128" s="52" t="s">
        <v>65</v>
      </c>
      <c r="F128" s="52" t="s">
        <v>22</v>
      </c>
      <c r="G128" s="65">
        <v>4.11</v>
      </c>
      <c r="H128" s="65" t="s">
        <v>315</v>
      </c>
      <c r="I128" s="49">
        <v>52</v>
      </c>
      <c r="J128" s="49">
        <v>3940</v>
      </c>
      <c r="K128" s="80">
        <f t="shared" si="5"/>
        <v>1373.09</v>
      </c>
      <c r="L128" s="49" t="s">
        <v>316</v>
      </c>
      <c r="M128" s="81">
        <v>49.3529411764706</v>
      </c>
      <c r="N128" s="80">
        <v>4222.63823529412</v>
      </c>
      <c r="O128" s="80">
        <f t="shared" si="6"/>
        <v>1236.38847529412</v>
      </c>
      <c r="P128" s="49" t="s">
        <v>317</v>
      </c>
      <c r="Q128" s="86">
        <f t="shared" si="7"/>
        <v>0.0536352800953513</v>
      </c>
      <c r="R128" s="87">
        <f t="shared" si="8"/>
        <v>-0.0669340397033641</v>
      </c>
      <c r="S128" s="86">
        <f t="shared" si="9"/>
        <v>0.0557</v>
      </c>
      <c r="T128" s="43"/>
    </row>
    <row r="129" s="35" customFormat="1" customHeight="1" spans="1:20">
      <c r="A129" s="49">
        <v>127</v>
      </c>
      <c r="B129" s="63">
        <v>102564</v>
      </c>
      <c r="C129" s="64" t="s">
        <v>314</v>
      </c>
      <c r="D129" s="65" t="s">
        <v>64</v>
      </c>
      <c r="E129" s="52" t="s">
        <v>65</v>
      </c>
      <c r="F129" s="52" t="s">
        <v>22</v>
      </c>
      <c r="G129" s="65">
        <v>4.18</v>
      </c>
      <c r="H129" s="65" t="s">
        <v>315</v>
      </c>
      <c r="I129" s="49">
        <v>48</v>
      </c>
      <c r="J129" s="49">
        <v>4721.9</v>
      </c>
      <c r="K129" s="80">
        <f t="shared" si="5"/>
        <v>959.96227</v>
      </c>
      <c r="L129" s="49" t="s">
        <v>318</v>
      </c>
      <c r="M129" s="81">
        <v>49.3529411764706</v>
      </c>
      <c r="N129" s="80">
        <v>4222.63823529412</v>
      </c>
      <c r="O129" s="80">
        <f t="shared" si="6"/>
        <v>1236.38847529412</v>
      </c>
      <c r="P129" s="49" t="s">
        <v>317</v>
      </c>
      <c r="Q129" s="86">
        <f t="shared" si="7"/>
        <v>-0.0274135876042911</v>
      </c>
      <c r="R129" s="87">
        <f t="shared" si="8"/>
        <v>0.118234557848905</v>
      </c>
      <c r="S129" s="86">
        <f t="shared" si="9"/>
        <v>-0.0895</v>
      </c>
      <c r="T129" s="43"/>
    </row>
    <row r="130" s="35" customFormat="1" customHeight="1" spans="1:20">
      <c r="A130" s="49">
        <v>128</v>
      </c>
      <c r="B130" s="63">
        <v>102564</v>
      </c>
      <c r="C130" s="64" t="s">
        <v>314</v>
      </c>
      <c r="D130" s="65" t="s">
        <v>64</v>
      </c>
      <c r="E130" s="52" t="s">
        <v>65</v>
      </c>
      <c r="F130" s="52" t="s">
        <v>22</v>
      </c>
      <c r="G130" s="65">
        <v>4.25</v>
      </c>
      <c r="H130" s="65" t="s">
        <v>315</v>
      </c>
      <c r="I130" s="49">
        <v>54</v>
      </c>
      <c r="J130" s="49">
        <v>4044.2</v>
      </c>
      <c r="K130" s="80">
        <f t="shared" si="5"/>
        <v>1548.9286</v>
      </c>
      <c r="L130" s="49" t="s">
        <v>319</v>
      </c>
      <c r="M130" s="81">
        <v>49.3529411764706</v>
      </c>
      <c r="N130" s="80">
        <v>4222.63823529412</v>
      </c>
      <c r="O130" s="80">
        <f t="shared" si="6"/>
        <v>1236.38847529412</v>
      </c>
      <c r="P130" s="49" t="s">
        <v>317</v>
      </c>
      <c r="Q130" s="86">
        <f t="shared" si="7"/>
        <v>0.0941597139451725</v>
      </c>
      <c r="R130" s="87">
        <f t="shared" si="8"/>
        <v>-0.0422575236975496</v>
      </c>
      <c r="S130" s="86">
        <f t="shared" si="9"/>
        <v>0.0901999999999999</v>
      </c>
      <c r="T130" s="43"/>
    </row>
    <row r="131" s="35" customFormat="1" customHeight="1" spans="1:20">
      <c r="A131" s="49">
        <v>129</v>
      </c>
      <c r="B131" s="63">
        <v>102564</v>
      </c>
      <c r="C131" s="64" t="s">
        <v>314</v>
      </c>
      <c r="D131" s="65" t="s">
        <v>64</v>
      </c>
      <c r="E131" s="52" t="s">
        <v>65</v>
      </c>
      <c r="F131" s="52" t="s">
        <v>22</v>
      </c>
      <c r="G131" s="65">
        <v>4.4</v>
      </c>
      <c r="H131" s="65" t="s">
        <v>315</v>
      </c>
      <c r="I131" s="49">
        <v>59</v>
      </c>
      <c r="J131" s="49">
        <v>6243.6</v>
      </c>
      <c r="K131" s="80">
        <f t="shared" ref="K131:K194" si="10">J131*L131</f>
        <v>1988.5866</v>
      </c>
      <c r="L131" s="82" t="s">
        <v>320</v>
      </c>
      <c r="M131" s="81">
        <v>49.3529411764706</v>
      </c>
      <c r="N131" s="80">
        <v>4222.63823529412</v>
      </c>
      <c r="O131" s="80">
        <f t="shared" ref="O131:O194" si="11">N131*P131</f>
        <v>1236.38847529412</v>
      </c>
      <c r="P131" s="49" t="s">
        <v>317</v>
      </c>
      <c r="Q131" s="88">
        <f t="shared" ref="Q131:Q194" si="12">(I131-M131)/M131</f>
        <v>0.195470798569726</v>
      </c>
      <c r="R131" s="89">
        <f t="shared" ref="R131:R194" si="13">(J131-N131)/N131</f>
        <v>0.478601682667024</v>
      </c>
      <c r="S131" s="86">
        <f t="shared" ref="S131:S194" si="14">L131-P131</f>
        <v>0.0257</v>
      </c>
      <c r="T131" s="43">
        <f>(K131-O131)*0.1</f>
        <v>75.2198124705882</v>
      </c>
    </row>
    <row r="132" s="35" customFormat="1" customHeight="1" spans="1:20">
      <c r="A132" s="49">
        <v>130</v>
      </c>
      <c r="B132" s="54">
        <v>102565</v>
      </c>
      <c r="C132" s="55" t="s">
        <v>321</v>
      </c>
      <c r="D132" s="56" t="s">
        <v>42</v>
      </c>
      <c r="E132" s="52" t="s">
        <v>74</v>
      </c>
      <c r="F132" s="52" t="s">
        <v>31</v>
      </c>
      <c r="G132" s="56">
        <v>4.16</v>
      </c>
      <c r="H132" s="56"/>
      <c r="I132" s="49">
        <v>80</v>
      </c>
      <c r="J132" s="49">
        <v>8347.17</v>
      </c>
      <c r="K132" s="80">
        <f t="shared" si="10"/>
        <v>3217.834035</v>
      </c>
      <c r="L132" s="49" t="s">
        <v>322</v>
      </c>
      <c r="M132" s="81">
        <v>93.1764705882353</v>
      </c>
      <c r="N132" s="80">
        <v>6818.30764705882</v>
      </c>
      <c r="O132" s="80">
        <f t="shared" si="11"/>
        <v>1847.76137235294</v>
      </c>
      <c r="P132" s="49" t="s">
        <v>323</v>
      </c>
      <c r="Q132" s="86">
        <f t="shared" si="12"/>
        <v>-0.141414141414142</v>
      </c>
      <c r="R132" s="87">
        <f t="shared" si="13"/>
        <v>0.224229006973699</v>
      </c>
      <c r="S132" s="86">
        <f t="shared" si="14"/>
        <v>0.1145</v>
      </c>
      <c r="T132" s="43"/>
    </row>
    <row r="133" s="35" customFormat="1" customHeight="1" spans="1:20">
      <c r="A133" s="49">
        <v>131</v>
      </c>
      <c r="B133" s="54">
        <v>102934</v>
      </c>
      <c r="C133" s="55" t="s">
        <v>324</v>
      </c>
      <c r="D133" s="56" t="s">
        <v>42</v>
      </c>
      <c r="E133" s="52" t="s">
        <v>151</v>
      </c>
      <c r="F133" s="52" t="s">
        <v>94</v>
      </c>
      <c r="G133" s="56">
        <v>4.26</v>
      </c>
      <c r="H133" s="56"/>
      <c r="I133" s="49">
        <v>117</v>
      </c>
      <c r="J133" s="49">
        <v>9727.22</v>
      </c>
      <c r="K133" s="80">
        <f t="shared" si="10"/>
        <v>2668.176446</v>
      </c>
      <c r="L133" s="82">
        <v>0.2743</v>
      </c>
      <c r="M133" s="81">
        <v>117.764705882353</v>
      </c>
      <c r="N133" s="80">
        <v>8817.68294117647</v>
      </c>
      <c r="O133" s="80">
        <f t="shared" si="11"/>
        <v>2079.20963752941</v>
      </c>
      <c r="P133" s="49" t="s">
        <v>325</v>
      </c>
      <c r="Q133" s="86">
        <f t="shared" si="12"/>
        <v>-0.00649350649350698</v>
      </c>
      <c r="R133" s="87">
        <f t="shared" si="13"/>
        <v>0.103149213335423</v>
      </c>
      <c r="S133" s="86">
        <f t="shared" si="14"/>
        <v>0.0385</v>
      </c>
      <c r="T133" s="43"/>
    </row>
    <row r="134" s="35" customFormat="1" customHeight="1" spans="1:20">
      <c r="A134" s="49">
        <v>132</v>
      </c>
      <c r="B134" s="57">
        <v>103198</v>
      </c>
      <c r="C134" s="58" t="s">
        <v>326</v>
      </c>
      <c r="D134" s="59" t="s">
        <v>42</v>
      </c>
      <c r="E134" s="52" t="s">
        <v>151</v>
      </c>
      <c r="F134" s="52" t="s">
        <v>31</v>
      </c>
      <c r="G134" s="59">
        <v>4.19</v>
      </c>
      <c r="H134" s="60" t="s">
        <v>327</v>
      </c>
      <c r="I134" s="49">
        <v>82</v>
      </c>
      <c r="J134" s="49">
        <v>7488.04</v>
      </c>
      <c r="K134" s="80">
        <f t="shared" si="10"/>
        <v>2250.15602</v>
      </c>
      <c r="L134" s="49" t="s">
        <v>328</v>
      </c>
      <c r="M134" s="81">
        <v>86.2941176470588</v>
      </c>
      <c r="N134" s="80">
        <v>7445.99117647059</v>
      </c>
      <c r="O134" s="80">
        <f t="shared" si="11"/>
        <v>2136.99946764706</v>
      </c>
      <c r="P134" s="49" t="s">
        <v>329</v>
      </c>
      <c r="Q134" s="86">
        <f t="shared" si="12"/>
        <v>-0.0497614178595771</v>
      </c>
      <c r="R134" s="87">
        <f t="shared" si="13"/>
        <v>0.00564717611569087</v>
      </c>
      <c r="S134" s="86">
        <f t="shared" si="14"/>
        <v>0.0135</v>
      </c>
      <c r="T134" s="43"/>
    </row>
    <row r="135" s="35" customFormat="1" customHeight="1" spans="1:20">
      <c r="A135" s="49">
        <v>133</v>
      </c>
      <c r="B135" s="57">
        <v>103199</v>
      </c>
      <c r="C135" s="58" t="s">
        <v>330</v>
      </c>
      <c r="D135" s="59" t="s">
        <v>55</v>
      </c>
      <c r="E135" s="52" t="s">
        <v>93</v>
      </c>
      <c r="F135" s="52" t="s">
        <v>47</v>
      </c>
      <c r="G135" s="59">
        <v>4.15</v>
      </c>
      <c r="H135" s="60" t="s">
        <v>331</v>
      </c>
      <c r="I135" s="49">
        <v>57</v>
      </c>
      <c r="J135" s="49">
        <v>3531.58</v>
      </c>
      <c r="K135" s="80">
        <f t="shared" si="10"/>
        <v>1361.42409</v>
      </c>
      <c r="L135" s="49" t="s">
        <v>322</v>
      </c>
      <c r="M135" s="81">
        <v>88</v>
      </c>
      <c r="N135" s="80">
        <v>6193.23176470588</v>
      </c>
      <c r="O135" s="80">
        <f t="shared" si="11"/>
        <v>1843.72509635294</v>
      </c>
      <c r="P135" s="49" t="s">
        <v>332</v>
      </c>
      <c r="Q135" s="86">
        <f t="shared" si="12"/>
        <v>-0.352272727272727</v>
      </c>
      <c r="R135" s="87">
        <f t="shared" si="13"/>
        <v>-0.429767828143322</v>
      </c>
      <c r="S135" s="86">
        <f t="shared" si="14"/>
        <v>0.0877999999999999</v>
      </c>
      <c r="T135" s="43"/>
    </row>
    <row r="136" s="35" customFormat="1" customHeight="1" spans="1:20">
      <c r="A136" s="49">
        <v>134</v>
      </c>
      <c r="B136" s="50">
        <v>103639</v>
      </c>
      <c r="C136" s="51" t="s">
        <v>333</v>
      </c>
      <c r="D136" s="52" t="s">
        <v>85</v>
      </c>
      <c r="E136" s="52" t="s">
        <v>163</v>
      </c>
      <c r="F136" s="52" t="s">
        <v>47</v>
      </c>
      <c r="G136" s="52">
        <v>4.1</v>
      </c>
      <c r="H136" s="52" t="s">
        <v>334</v>
      </c>
      <c r="I136" s="49">
        <v>83</v>
      </c>
      <c r="J136" s="49">
        <v>5995.41</v>
      </c>
      <c r="K136" s="80">
        <f t="shared" si="10"/>
        <v>2033.643072</v>
      </c>
      <c r="L136" s="49" t="s">
        <v>335</v>
      </c>
      <c r="M136" s="81">
        <v>77.1764705882353</v>
      </c>
      <c r="N136" s="80">
        <v>5292.10647058824</v>
      </c>
      <c r="O136" s="80">
        <f t="shared" si="11"/>
        <v>1688.71117476471</v>
      </c>
      <c r="P136" s="49" t="s">
        <v>141</v>
      </c>
      <c r="Q136" s="86">
        <f t="shared" si="12"/>
        <v>0.0754573170731706</v>
      </c>
      <c r="R136" s="87">
        <f t="shared" si="13"/>
        <v>0.132896708205038</v>
      </c>
      <c r="S136" s="86">
        <f t="shared" si="14"/>
        <v>0.0201</v>
      </c>
      <c r="T136" s="43"/>
    </row>
    <row r="137" s="35" customFormat="1" customHeight="1" spans="1:20">
      <c r="A137" s="49">
        <v>135</v>
      </c>
      <c r="B137" s="50">
        <v>103639</v>
      </c>
      <c r="C137" s="51" t="s">
        <v>333</v>
      </c>
      <c r="D137" s="52" t="s">
        <v>85</v>
      </c>
      <c r="E137" s="52" t="s">
        <v>163</v>
      </c>
      <c r="F137" s="52" t="s">
        <v>47</v>
      </c>
      <c r="G137" s="52">
        <v>4.15</v>
      </c>
      <c r="H137" s="52" t="s">
        <v>334</v>
      </c>
      <c r="I137" s="49">
        <v>43</v>
      </c>
      <c r="J137" s="49">
        <v>2917.55</v>
      </c>
      <c r="K137" s="80">
        <f t="shared" si="10"/>
        <v>1262.423885</v>
      </c>
      <c r="L137" s="49" t="s">
        <v>336</v>
      </c>
      <c r="M137" s="81">
        <v>77.1764705882353</v>
      </c>
      <c r="N137" s="80">
        <v>5292.10647058824</v>
      </c>
      <c r="O137" s="80">
        <f t="shared" si="11"/>
        <v>1688.71117476471</v>
      </c>
      <c r="P137" s="49" t="s">
        <v>141</v>
      </c>
      <c r="Q137" s="86">
        <f t="shared" si="12"/>
        <v>-0.442835365853659</v>
      </c>
      <c r="R137" s="87">
        <f t="shared" si="13"/>
        <v>-0.448697788637706</v>
      </c>
      <c r="S137" s="86">
        <f t="shared" si="14"/>
        <v>0.1136</v>
      </c>
      <c r="T137" s="43"/>
    </row>
    <row r="138" s="35" customFormat="1" customHeight="1" spans="1:20">
      <c r="A138" s="49">
        <v>136</v>
      </c>
      <c r="B138" s="50">
        <v>103639</v>
      </c>
      <c r="C138" s="51" t="s">
        <v>333</v>
      </c>
      <c r="D138" s="52" t="s">
        <v>85</v>
      </c>
      <c r="E138" s="52" t="s">
        <v>163</v>
      </c>
      <c r="F138" s="52" t="s">
        <v>47</v>
      </c>
      <c r="G138" s="52">
        <v>4.22</v>
      </c>
      <c r="H138" s="52" t="s">
        <v>334</v>
      </c>
      <c r="I138" s="49">
        <v>68</v>
      </c>
      <c r="J138" s="49">
        <v>4377.06</v>
      </c>
      <c r="K138" s="80">
        <f t="shared" si="10"/>
        <v>1370.895192</v>
      </c>
      <c r="L138" s="49" t="s">
        <v>337</v>
      </c>
      <c r="M138" s="81">
        <v>77.1764705882353</v>
      </c>
      <c r="N138" s="80">
        <v>5292.10647058824</v>
      </c>
      <c r="O138" s="80">
        <f t="shared" si="11"/>
        <v>1688.71117476471</v>
      </c>
      <c r="P138" s="49" t="s">
        <v>141</v>
      </c>
      <c r="Q138" s="86">
        <f t="shared" si="12"/>
        <v>-0.11890243902439</v>
      </c>
      <c r="R138" s="87">
        <f t="shared" si="13"/>
        <v>-0.172907796861942</v>
      </c>
      <c r="S138" s="86">
        <f t="shared" si="14"/>
        <v>-0.00590000000000002</v>
      </c>
      <c r="T138" s="43"/>
    </row>
    <row r="139" s="35" customFormat="1" customHeight="1" spans="1:20">
      <c r="A139" s="49">
        <v>137</v>
      </c>
      <c r="B139" s="50">
        <v>103639</v>
      </c>
      <c r="C139" s="51" t="s">
        <v>333</v>
      </c>
      <c r="D139" s="52" t="s">
        <v>85</v>
      </c>
      <c r="E139" s="52" t="s">
        <v>163</v>
      </c>
      <c r="F139" s="52" t="s">
        <v>47</v>
      </c>
      <c r="G139" s="52">
        <v>4.29</v>
      </c>
      <c r="H139" s="52" t="s">
        <v>334</v>
      </c>
      <c r="I139" s="49">
        <v>62</v>
      </c>
      <c r="J139" s="49">
        <v>4690.79</v>
      </c>
      <c r="K139" s="80">
        <f t="shared" si="10"/>
        <v>1598.621232</v>
      </c>
      <c r="L139" s="49" t="s">
        <v>338</v>
      </c>
      <c r="M139" s="81">
        <v>77.1764705882353</v>
      </c>
      <c r="N139" s="80">
        <v>5292.10647058824</v>
      </c>
      <c r="O139" s="80">
        <f t="shared" si="11"/>
        <v>1688.71117476471</v>
      </c>
      <c r="P139" s="49" t="s">
        <v>141</v>
      </c>
      <c r="Q139" s="86">
        <f t="shared" si="12"/>
        <v>-0.196646341463415</v>
      </c>
      <c r="R139" s="87">
        <f t="shared" si="13"/>
        <v>-0.113625164937659</v>
      </c>
      <c r="S139" s="86">
        <f t="shared" si="14"/>
        <v>0.0217</v>
      </c>
      <c r="T139" s="43"/>
    </row>
    <row r="140" s="35" customFormat="1" customHeight="1" spans="1:20">
      <c r="A140" s="49">
        <v>138</v>
      </c>
      <c r="B140" s="50">
        <v>103639</v>
      </c>
      <c r="C140" s="51" t="s">
        <v>333</v>
      </c>
      <c r="D140" s="52" t="s">
        <v>85</v>
      </c>
      <c r="E140" s="52" t="s">
        <v>163</v>
      </c>
      <c r="F140" s="52" t="s">
        <v>47</v>
      </c>
      <c r="G140" s="52">
        <v>4.8</v>
      </c>
      <c r="H140" s="52" t="s">
        <v>334</v>
      </c>
      <c r="I140" s="49">
        <v>72</v>
      </c>
      <c r="J140" s="49">
        <v>4777.94</v>
      </c>
      <c r="K140" s="80">
        <f t="shared" si="10"/>
        <v>1330.178496</v>
      </c>
      <c r="L140" s="49" t="s">
        <v>339</v>
      </c>
      <c r="M140" s="81">
        <v>77.1764705882353</v>
      </c>
      <c r="N140" s="80">
        <v>5292.10647058824</v>
      </c>
      <c r="O140" s="80">
        <f t="shared" si="11"/>
        <v>1688.71117476471</v>
      </c>
      <c r="P140" s="49" t="s">
        <v>141</v>
      </c>
      <c r="Q140" s="86">
        <f t="shared" si="12"/>
        <v>-0.0670731707317074</v>
      </c>
      <c r="R140" s="87">
        <f t="shared" si="13"/>
        <v>-0.0971572422901553</v>
      </c>
      <c r="S140" s="86">
        <f t="shared" si="14"/>
        <v>-0.0407</v>
      </c>
      <c r="T140" s="43"/>
    </row>
    <row r="141" s="35" customFormat="1" customHeight="1" spans="1:20">
      <c r="A141" s="49">
        <v>139</v>
      </c>
      <c r="B141" s="50">
        <v>104428</v>
      </c>
      <c r="C141" s="51" t="s">
        <v>340</v>
      </c>
      <c r="D141" s="52" t="s">
        <v>20</v>
      </c>
      <c r="E141" s="52" t="s">
        <v>30</v>
      </c>
      <c r="F141" s="52" t="s">
        <v>47</v>
      </c>
      <c r="G141" s="53">
        <v>4.2</v>
      </c>
      <c r="H141" s="52" t="s">
        <v>341</v>
      </c>
      <c r="I141" s="49">
        <v>64</v>
      </c>
      <c r="J141" s="49">
        <v>5061.01</v>
      </c>
      <c r="K141" s="80">
        <f t="shared" si="10"/>
        <v>1482.369829</v>
      </c>
      <c r="L141" s="49" t="s">
        <v>342</v>
      </c>
      <c r="M141" s="81">
        <v>73.9411764705882</v>
      </c>
      <c r="N141" s="80">
        <v>5319.58117647059</v>
      </c>
      <c r="O141" s="80">
        <f t="shared" si="11"/>
        <v>1696.94639529412</v>
      </c>
      <c r="P141" s="49" t="s">
        <v>343</v>
      </c>
      <c r="Q141" s="86">
        <f t="shared" si="12"/>
        <v>-0.134447096260938</v>
      </c>
      <c r="R141" s="87">
        <f t="shared" si="13"/>
        <v>-0.04860743127942</v>
      </c>
      <c r="S141" s="86">
        <f t="shared" si="14"/>
        <v>-0.0261</v>
      </c>
      <c r="T141" s="43"/>
    </row>
    <row r="142" s="35" customFormat="1" customHeight="1" spans="1:20">
      <c r="A142" s="49">
        <v>140</v>
      </c>
      <c r="B142" s="50">
        <v>104428</v>
      </c>
      <c r="C142" s="51" t="s">
        <v>340</v>
      </c>
      <c r="D142" s="52" t="s">
        <v>20</v>
      </c>
      <c r="E142" s="52" t="s">
        <v>30</v>
      </c>
      <c r="F142" s="52" t="s">
        <v>47</v>
      </c>
      <c r="G142" s="52">
        <v>4.27</v>
      </c>
      <c r="H142" s="52" t="s">
        <v>341</v>
      </c>
      <c r="I142" s="49">
        <v>73</v>
      </c>
      <c r="J142" s="49">
        <v>6256.14</v>
      </c>
      <c r="K142" s="80">
        <f t="shared" si="10"/>
        <v>1488.335706</v>
      </c>
      <c r="L142" s="49" t="s">
        <v>344</v>
      </c>
      <c r="M142" s="81">
        <v>73.9411764705882</v>
      </c>
      <c r="N142" s="80">
        <v>5319.58117647059</v>
      </c>
      <c r="O142" s="80">
        <f t="shared" si="11"/>
        <v>1696.94639529412</v>
      </c>
      <c r="P142" s="49" t="s">
        <v>343</v>
      </c>
      <c r="Q142" s="86">
        <f t="shared" si="12"/>
        <v>-0.0127287191726328</v>
      </c>
      <c r="R142" s="87">
        <f t="shared" si="13"/>
        <v>0.176058752082207</v>
      </c>
      <c r="S142" s="86">
        <f t="shared" si="14"/>
        <v>-0.0811</v>
      </c>
      <c r="T142" s="43"/>
    </row>
    <row r="143" s="35" customFormat="1" customHeight="1" spans="1:20">
      <c r="A143" s="49">
        <v>141</v>
      </c>
      <c r="B143" s="57">
        <v>104429</v>
      </c>
      <c r="C143" s="58" t="s">
        <v>345</v>
      </c>
      <c r="D143" s="59" t="s">
        <v>42</v>
      </c>
      <c r="E143" s="52" t="s">
        <v>151</v>
      </c>
      <c r="F143" s="52" t="s">
        <v>22</v>
      </c>
      <c r="G143" s="59">
        <v>4.19</v>
      </c>
      <c r="H143" s="62"/>
      <c r="I143" s="49">
        <v>63</v>
      </c>
      <c r="J143" s="49">
        <v>4388.8</v>
      </c>
      <c r="K143" s="80">
        <f t="shared" si="10"/>
        <v>1143.2824</v>
      </c>
      <c r="L143" s="49" t="s">
        <v>346</v>
      </c>
      <c r="M143" s="81">
        <v>61.1176470588235</v>
      </c>
      <c r="N143" s="80">
        <v>4231.52117647059</v>
      </c>
      <c r="O143" s="80">
        <f t="shared" si="11"/>
        <v>1028.682798</v>
      </c>
      <c r="P143" s="49" t="s">
        <v>347</v>
      </c>
      <c r="Q143" s="86">
        <f t="shared" si="12"/>
        <v>0.0307988450433114</v>
      </c>
      <c r="R143" s="87">
        <f t="shared" si="13"/>
        <v>0.037168388617304</v>
      </c>
      <c r="S143" s="86">
        <f t="shared" si="14"/>
        <v>0.0174</v>
      </c>
      <c r="T143" s="43"/>
    </row>
    <row r="144" s="35" customFormat="1" customHeight="1" spans="1:20">
      <c r="A144" s="49">
        <v>142</v>
      </c>
      <c r="B144" s="67">
        <v>104430</v>
      </c>
      <c r="C144" s="68" t="s">
        <v>348</v>
      </c>
      <c r="D144" s="69" t="s">
        <v>85</v>
      </c>
      <c r="E144" s="52" t="s">
        <v>103</v>
      </c>
      <c r="F144" s="52" t="s">
        <v>22</v>
      </c>
      <c r="G144" s="69">
        <v>4.24</v>
      </c>
      <c r="H144" s="60" t="s">
        <v>217</v>
      </c>
      <c r="I144" s="49">
        <v>63</v>
      </c>
      <c r="J144" s="49">
        <v>3477.35</v>
      </c>
      <c r="K144" s="80">
        <f t="shared" si="10"/>
        <v>1026.51372</v>
      </c>
      <c r="L144" s="49" t="s">
        <v>349</v>
      </c>
      <c r="M144" s="81">
        <v>61</v>
      </c>
      <c r="N144" s="80">
        <v>4106.11176470588</v>
      </c>
      <c r="O144" s="80">
        <f t="shared" si="11"/>
        <v>1227.31680647059</v>
      </c>
      <c r="P144" s="49" t="s">
        <v>350</v>
      </c>
      <c r="Q144" s="86">
        <f t="shared" si="12"/>
        <v>0.0327868852459016</v>
      </c>
      <c r="R144" s="87">
        <f t="shared" si="13"/>
        <v>-0.153128263607047</v>
      </c>
      <c r="S144" s="86">
        <f t="shared" si="14"/>
        <v>-0.00369999999999998</v>
      </c>
      <c r="T144" s="43"/>
    </row>
    <row r="145" s="35" customFormat="1" customHeight="1" spans="1:20">
      <c r="A145" s="49">
        <v>143</v>
      </c>
      <c r="B145" s="63">
        <v>104533</v>
      </c>
      <c r="C145" s="64" t="s">
        <v>351</v>
      </c>
      <c r="D145" s="65" t="s">
        <v>64</v>
      </c>
      <c r="E145" s="52" t="s">
        <v>173</v>
      </c>
      <c r="F145" s="52" t="s">
        <v>156</v>
      </c>
      <c r="G145" s="52">
        <v>4.2</v>
      </c>
      <c r="H145" s="65" t="s">
        <v>352</v>
      </c>
      <c r="I145" s="49">
        <v>40</v>
      </c>
      <c r="J145" s="49">
        <v>3346.5</v>
      </c>
      <c r="K145" s="80">
        <f t="shared" si="10"/>
        <v>1140.4872</v>
      </c>
      <c r="L145" s="49" t="s">
        <v>338</v>
      </c>
      <c r="M145" s="81">
        <v>42.4117647058824</v>
      </c>
      <c r="N145" s="80">
        <v>3274.79764705882</v>
      </c>
      <c r="O145" s="80">
        <f t="shared" si="11"/>
        <v>1130.4601477647</v>
      </c>
      <c r="P145" s="49" t="s">
        <v>353</v>
      </c>
      <c r="Q145" s="86">
        <f t="shared" si="12"/>
        <v>-0.0568654646324559</v>
      </c>
      <c r="R145" s="87">
        <f t="shared" si="13"/>
        <v>0.0218952010685539</v>
      </c>
      <c r="S145" s="86">
        <f t="shared" si="14"/>
        <v>-0.00440000000000002</v>
      </c>
      <c r="T145" s="43"/>
    </row>
    <row r="146" s="35" customFormat="1" customHeight="1" spans="1:20">
      <c r="A146" s="49">
        <v>144</v>
      </c>
      <c r="B146" s="63">
        <v>104533</v>
      </c>
      <c r="C146" s="64" t="s">
        <v>351</v>
      </c>
      <c r="D146" s="65" t="s">
        <v>64</v>
      </c>
      <c r="E146" s="52" t="s">
        <v>173</v>
      </c>
      <c r="F146" s="52" t="s">
        <v>156</v>
      </c>
      <c r="G146" s="52">
        <v>4.16</v>
      </c>
      <c r="H146" s="65" t="s">
        <v>352</v>
      </c>
      <c r="I146" s="49">
        <v>44</v>
      </c>
      <c r="J146" s="49">
        <v>3253.42</v>
      </c>
      <c r="K146" s="80">
        <f t="shared" si="10"/>
        <v>1013.114988</v>
      </c>
      <c r="L146" s="49" t="s">
        <v>354</v>
      </c>
      <c r="M146" s="81">
        <v>42.4117647058824</v>
      </c>
      <c r="N146" s="80">
        <v>3274.79764705882</v>
      </c>
      <c r="O146" s="80">
        <f t="shared" si="11"/>
        <v>1130.4601477647</v>
      </c>
      <c r="P146" s="49" t="s">
        <v>353</v>
      </c>
      <c r="Q146" s="86">
        <f t="shared" si="12"/>
        <v>0.0374479889042985</v>
      </c>
      <c r="R146" s="87">
        <f t="shared" si="13"/>
        <v>-0.00652792916167502</v>
      </c>
      <c r="S146" s="86">
        <f t="shared" si="14"/>
        <v>-0.0338</v>
      </c>
      <c r="T146" s="43"/>
    </row>
    <row r="147" s="35" customFormat="1" customHeight="1" spans="1:20">
      <c r="A147" s="49">
        <v>145</v>
      </c>
      <c r="B147" s="63">
        <v>104533</v>
      </c>
      <c r="C147" s="64" t="s">
        <v>351</v>
      </c>
      <c r="D147" s="65" t="s">
        <v>64</v>
      </c>
      <c r="E147" s="52" t="s">
        <v>173</v>
      </c>
      <c r="F147" s="52" t="s">
        <v>156</v>
      </c>
      <c r="G147" s="52">
        <v>4.23</v>
      </c>
      <c r="H147" s="65" t="s">
        <v>352</v>
      </c>
      <c r="I147" s="49">
        <v>31</v>
      </c>
      <c r="J147" s="49">
        <v>2408.51</v>
      </c>
      <c r="K147" s="80">
        <f t="shared" si="10"/>
        <v>939.078049</v>
      </c>
      <c r="L147" s="49" t="s">
        <v>355</v>
      </c>
      <c r="M147" s="81">
        <v>42.4117647058824</v>
      </c>
      <c r="N147" s="80">
        <v>3274.79764705882</v>
      </c>
      <c r="O147" s="80">
        <f t="shared" si="11"/>
        <v>1130.4601477647</v>
      </c>
      <c r="P147" s="49" t="s">
        <v>353</v>
      </c>
      <c r="Q147" s="86">
        <f t="shared" si="12"/>
        <v>-0.269070735090153</v>
      </c>
      <c r="R147" s="87">
        <f t="shared" si="13"/>
        <v>-0.264531656738197</v>
      </c>
      <c r="S147" s="86">
        <f t="shared" si="14"/>
        <v>0.0447</v>
      </c>
      <c r="T147" s="43"/>
    </row>
    <row r="148" s="35" customFormat="1" customHeight="1" spans="1:20">
      <c r="A148" s="49">
        <v>146</v>
      </c>
      <c r="B148" s="63">
        <v>104533</v>
      </c>
      <c r="C148" s="64" t="s">
        <v>351</v>
      </c>
      <c r="D148" s="65" t="s">
        <v>64</v>
      </c>
      <c r="E148" s="52" t="s">
        <v>173</v>
      </c>
      <c r="F148" s="52" t="s">
        <v>156</v>
      </c>
      <c r="G148" s="53">
        <v>4.3</v>
      </c>
      <c r="H148" s="65" t="s">
        <v>352</v>
      </c>
      <c r="I148" s="49">
        <v>47</v>
      </c>
      <c r="J148" s="49">
        <v>2754.49</v>
      </c>
      <c r="K148" s="80">
        <f t="shared" si="10"/>
        <v>966.82599</v>
      </c>
      <c r="L148" s="49" t="s">
        <v>236</v>
      </c>
      <c r="M148" s="81">
        <v>42.4117647058824</v>
      </c>
      <c r="N148" s="80">
        <v>3274.79764705882</v>
      </c>
      <c r="O148" s="80">
        <f t="shared" si="11"/>
        <v>1130.4601477647</v>
      </c>
      <c r="P148" s="49" t="s">
        <v>353</v>
      </c>
      <c r="Q148" s="86">
        <f t="shared" si="12"/>
        <v>0.108183079056864</v>
      </c>
      <c r="R148" s="87">
        <f t="shared" si="13"/>
        <v>-0.158882380878135</v>
      </c>
      <c r="S148" s="86">
        <f t="shared" si="14"/>
        <v>0.00580000000000003</v>
      </c>
      <c r="T148" s="43"/>
    </row>
    <row r="149" s="35" customFormat="1" customHeight="1" spans="1:20">
      <c r="A149" s="49">
        <v>147</v>
      </c>
      <c r="B149" s="63">
        <v>104533</v>
      </c>
      <c r="C149" s="64" t="s">
        <v>351</v>
      </c>
      <c r="D149" s="65" t="s">
        <v>64</v>
      </c>
      <c r="E149" s="52" t="s">
        <v>173</v>
      </c>
      <c r="F149" s="52" t="s">
        <v>156</v>
      </c>
      <c r="G149" s="52">
        <v>4.9</v>
      </c>
      <c r="H149" s="65" t="s">
        <v>352</v>
      </c>
      <c r="I149" s="49">
        <v>39</v>
      </c>
      <c r="J149" s="49">
        <v>1826.48</v>
      </c>
      <c r="K149" s="80">
        <f t="shared" si="10"/>
        <v>556.893752</v>
      </c>
      <c r="L149" s="49" t="s">
        <v>356</v>
      </c>
      <c r="M149" s="81">
        <v>42.4117647058824</v>
      </c>
      <c r="N149" s="80">
        <v>3274.79764705882</v>
      </c>
      <c r="O149" s="80">
        <f t="shared" si="11"/>
        <v>1130.4601477647</v>
      </c>
      <c r="P149" s="49" t="s">
        <v>353</v>
      </c>
      <c r="Q149" s="86">
        <f t="shared" si="12"/>
        <v>-0.0804438280166445</v>
      </c>
      <c r="R149" s="87">
        <f t="shared" si="13"/>
        <v>-0.442261722143227</v>
      </c>
      <c r="S149" s="86">
        <f t="shared" si="14"/>
        <v>-0.0403</v>
      </c>
      <c r="T149" s="43"/>
    </row>
    <row r="150" s="35" customFormat="1" customHeight="1" spans="1:20">
      <c r="A150" s="49">
        <v>148</v>
      </c>
      <c r="B150" s="50">
        <v>104838</v>
      </c>
      <c r="C150" s="51" t="s">
        <v>357</v>
      </c>
      <c r="D150" s="52" t="s">
        <v>20</v>
      </c>
      <c r="E150" s="52" t="s">
        <v>30</v>
      </c>
      <c r="F150" s="52" t="s">
        <v>22</v>
      </c>
      <c r="G150" s="52">
        <v>4.13</v>
      </c>
      <c r="H150" s="52" t="s">
        <v>358</v>
      </c>
      <c r="I150" s="49">
        <v>55</v>
      </c>
      <c r="J150" s="49">
        <v>3562.31</v>
      </c>
      <c r="K150" s="80">
        <f t="shared" si="10"/>
        <v>1051.593912</v>
      </c>
      <c r="L150" s="49" t="s">
        <v>349</v>
      </c>
      <c r="M150" s="81">
        <v>59.1764705882353</v>
      </c>
      <c r="N150" s="80">
        <v>3038.68823529412</v>
      </c>
      <c r="O150" s="80">
        <f t="shared" si="11"/>
        <v>826.523200000001</v>
      </c>
      <c r="P150" s="49" t="s">
        <v>359</v>
      </c>
      <c r="Q150" s="86">
        <f t="shared" si="12"/>
        <v>-0.0705765407554672</v>
      </c>
      <c r="R150" s="87">
        <f t="shared" si="13"/>
        <v>0.172318357185859</v>
      </c>
      <c r="S150" s="86">
        <f t="shared" si="14"/>
        <v>0.0232</v>
      </c>
      <c r="T150" s="43"/>
    </row>
    <row r="151" s="35" customFormat="1" customHeight="1" spans="1:20">
      <c r="A151" s="49">
        <v>149</v>
      </c>
      <c r="B151" s="50">
        <v>104838</v>
      </c>
      <c r="C151" s="51" t="s">
        <v>357</v>
      </c>
      <c r="D151" s="52" t="s">
        <v>20</v>
      </c>
      <c r="E151" s="52" t="s">
        <v>30</v>
      </c>
      <c r="F151" s="52" t="s">
        <v>22</v>
      </c>
      <c r="G151" s="53">
        <v>4.2</v>
      </c>
      <c r="H151" s="52" t="s">
        <v>358</v>
      </c>
      <c r="I151" s="49">
        <v>66</v>
      </c>
      <c r="J151" s="49">
        <v>3317.48</v>
      </c>
      <c r="K151" s="80">
        <f t="shared" si="10"/>
        <v>1102.730352</v>
      </c>
      <c r="L151" s="49" t="s">
        <v>360</v>
      </c>
      <c r="M151" s="81">
        <v>59.1764705882353</v>
      </c>
      <c r="N151" s="80">
        <v>3038.68823529412</v>
      </c>
      <c r="O151" s="80">
        <f t="shared" si="11"/>
        <v>826.523200000001</v>
      </c>
      <c r="P151" s="49" t="s">
        <v>359</v>
      </c>
      <c r="Q151" s="86">
        <f t="shared" si="12"/>
        <v>0.115308151093439</v>
      </c>
      <c r="R151" s="87">
        <f t="shared" si="13"/>
        <v>0.0917474064853827</v>
      </c>
      <c r="S151" s="86">
        <f t="shared" si="14"/>
        <v>0.0604</v>
      </c>
      <c r="T151" s="43"/>
    </row>
    <row r="152" s="35" customFormat="1" customHeight="1" spans="1:20">
      <c r="A152" s="49">
        <v>150</v>
      </c>
      <c r="B152" s="50">
        <v>104838</v>
      </c>
      <c r="C152" s="51" t="s">
        <v>357</v>
      </c>
      <c r="D152" s="52" t="s">
        <v>20</v>
      </c>
      <c r="E152" s="52" t="s">
        <v>30</v>
      </c>
      <c r="F152" s="52" t="s">
        <v>22</v>
      </c>
      <c r="G152" s="52">
        <v>4.27</v>
      </c>
      <c r="H152" s="52" t="s">
        <v>358</v>
      </c>
      <c r="I152" s="49">
        <v>72</v>
      </c>
      <c r="J152" s="49">
        <v>3840.33</v>
      </c>
      <c r="K152" s="80">
        <f t="shared" si="10"/>
        <v>1243.498854</v>
      </c>
      <c r="L152" s="49" t="s">
        <v>361</v>
      </c>
      <c r="M152" s="81">
        <v>59.1764705882353</v>
      </c>
      <c r="N152" s="80">
        <v>3038.68823529412</v>
      </c>
      <c r="O152" s="80">
        <f t="shared" si="11"/>
        <v>826.523200000001</v>
      </c>
      <c r="P152" s="49" t="s">
        <v>359</v>
      </c>
      <c r="Q152" s="86">
        <f t="shared" si="12"/>
        <v>0.216699801192843</v>
      </c>
      <c r="R152" s="87">
        <f t="shared" si="13"/>
        <v>0.263811784109628</v>
      </c>
      <c r="S152" s="86">
        <f t="shared" si="14"/>
        <v>0.0518</v>
      </c>
      <c r="T152" s="43"/>
    </row>
    <row r="153" s="35" customFormat="1" customHeight="1" spans="1:20">
      <c r="A153" s="49">
        <v>151</v>
      </c>
      <c r="B153" s="50">
        <v>104838</v>
      </c>
      <c r="C153" s="51" t="s">
        <v>357</v>
      </c>
      <c r="D153" s="52" t="s">
        <v>20</v>
      </c>
      <c r="E153" s="52" t="s">
        <v>30</v>
      </c>
      <c r="F153" s="52" t="s">
        <v>22</v>
      </c>
      <c r="G153" s="52">
        <v>4.6</v>
      </c>
      <c r="H153" s="52" t="s">
        <v>358</v>
      </c>
      <c r="I153" s="49">
        <v>57</v>
      </c>
      <c r="J153" s="49">
        <v>3982.88</v>
      </c>
      <c r="K153" s="80">
        <f t="shared" si="10"/>
        <v>1075.3776</v>
      </c>
      <c r="L153" s="82" t="s">
        <v>362</v>
      </c>
      <c r="M153" s="81">
        <v>59.1764705882353</v>
      </c>
      <c r="N153" s="80">
        <v>3038.68823529412</v>
      </c>
      <c r="O153" s="80">
        <f t="shared" si="11"/>
        <v>826.523200000001</v>
      </c>
      <c r="P153" s="49" t="s">
        <v>359</v>
      </c>
      <c r="Q153" s="86">
        <f t="shared" si="12"/>
        <v>-0.0367793240556661</v>
      </c>
      <c r="R153" s="87">
        <f t="shared" si="13"/>
        <v>0.310723473944832</v>
      </c>
      <c r="S153" s="86">
        <f t="shared" si="14"/>
        <v>-0.002</v>
      </c>
      <c r="T153" s="43"/>
    </row>
    <row r="154" s="35" customFormat="1" customHeight="1" spans="1:20">
      <c r="A154" s="49">
        <v>152</v>
      </c>
      <c r="B154" s="57">
        <v>105267</v>
      </c>
      <c r="C154" s="58" t="s">
        <v>363</v>
      </c>
      <c r="D154" s="59" t="s">
        <v>42</v>
      </c>
      <c r="E154" s="52" t="s">
        <v>139</v>
      </c>
      <c r="F154" s="52" t="s">
        <v>31</v>
      </c>
      <c r="G154" s="59">
        <v>4.21</v>
      </c>
      <c r="H154" s="60" t="s">
        <v>108</v>
      </c>
      <c r="I154" s="49">
        <v>66</v>
      </c>
      <c r="J154" s="49">
        <v>5835.87</v>
      </c>
      <c r="K154" s="80">
        <f t="shared" si="10"/>
        <v>1814.95557</v>
      </c>
      <c r="L154" s="49" t="s">
        <v>364</v>
      </c>
      <c r="M154" s="81">
        <v>99.1176470588235</v>
      </c>
      <c r="N154" s="80">
        <v>8196.76529411765</v>
      </c>
      <c r="O154" s="80">
        <f t="shared" si="11"/>
        <v>2686.07998688235</v>
      </c>
      <c r="P154" s="49" t="s">
        <v>365</v>
      </c>
      <c r="Q154" s="86">
        <f t="shared" si="12"/>
        <v>-0.334124629080118</v>
      </c>
      <c r="R154" s="87">
        <f t="shared" si="13"/>
        <v>-0.288027680359706</v>
      </c>
      <c r="S154" s="86">
        <f t="shared" si="14"/>
        <v>-0.0167</v>
      </c>
      <c r="T154" s="43"/>
    </row>
    <row r="155" s="35" customFormat="1" customHeight="1" spans="1:20">
      <c r="A155" s="49">
        <v>153</v>
      </c>
      <c r="B155" s="67">
        <v>105751</v>
      </c>
      <c r="C155" s="68" t="s">
        <v>366</v>
      </c>
      <c r="D155" s="69" t="s">
        <v>85</v>
      </c>
      <c r="E155" s="52" t="s">
        <v>139</v>
      </c>
      <c r="F155" s="52" t="s">
        <v>31</v>
      </c>
      <c r="G155" s="69" t="s">
        <v>367</v>
      </c>
      <c r="H155" s="60" t="s">
        <v>217</v>
      </c>
      <c r="I155" s="49">
        <v>111</v>
      </c>
      <c r="J155" s="49">
        <v>8640.53</v>
      </c>
      <c r="K155" s="80">
        <f t="shared" si="10"/>
        <v>2428.852983</v>
      </c>
      <c r="L155" s="82">
        <v>0.2811</v>
      </c>
      <c r="M155" s="81">
        <v>82.5294117647059</v>
      </c>
      <c r="N155" s="80">
        <v>6194.48058823529</v>
      </c>
      <c r="O155" s="80">
        <f t="shared" si="11"/>
        <v>1909.13891729412</v>
      </c>
      <c r="P155" s="49" t="s">
        <v>368</v>
      </c>
      <c r="Q155" s="86">
        <f t="shared" si="12"/>
        <v>0.344975053456878</v>
      </c>
      <c r="R155" s="87">
        <f t="shared" si="13"/>
        <v>0.394875627895309</v>
      </c>
      <c r="S155" s="86">
        <f t="shared" si="14"/>
        <v>-0.0271</v>
      </c>
      <c r="T155" s="43"/>
    </row>
    <row r="156" s="35" customFormat="1" customHeight="1" spans="1:20">
      <c r="A156" s="49">
        <v>154</v>
      </c>
      <c r="B156" s="57">
        <v>105910</v>
      </c>
      <c r="C156" s="58" t="s">
        <v>369</v>
      </c>
      <c r="D156" s="59" t="s">
        <v>370</v>
      </c>
      <c r="E156" s="52" t="s">
        <v>43</v>
      </c>
      <c r="F156" s="52" t="s">
        <v>31</v>
      </c>
      <c r="G156" s="59">
        <v>4.13</v>
      </c>
      <c r="H156" s="60" t="s">
        <v>152</v>
      </c>
      <c r="I156" s="49">
        <v>70</v>
      </c>
      <c r="J156" s="49">
        <v>5779.08</v>
      </c>
      <c r="K156" s="80">
        <f t="shared" si="10"/>
        <v>1611.207504</v>
      </c>
      <c r="L156" s="49" t="s">
        <v>371</v>
      </c>
      <c r="M156" s="81">
        <v>88.8235294117647</v>
      </c>
      <c r="N156" s="80">
        <v>6580.75352941176</v>
      </c>
      <c r="O156" s="80">
        <f t="shared" si="11"/>
        <v>2174.93904147059</v>
      </c>
      <c r="P156" s="49" t="s">
        <v>372</v>
      </c>
      <c r="Q156" s="86">
        <f t="shared" si="12"/>
        <v>-0.211920529801324</v>
      </c>
      <c r="R156" s="87">
        <f t="shared" si="13"/>
        <v>-0.121820932181823</v>
      </c>
      <c r="S156" s="86">
        <f t="shared" si="14"/>
        <v>-0.0517</v>
      </c>
      <c r="T156" s="43"/>
    </row>
    <row r="157" s="35" customFormat="1" customHeight="1" spans="1:20">
      <c r="A157" s="49">
        <v>155</v>
      </c>
      <c r="B157" s="57">
        <v>106399</v>
      </c>
      <c r="C157" s="51" t="s">
        <v>373</v>
      </c>
      <c r="D157" s="59" t="s">
        <v>374</v>
      </c>
      <c r="E157" s="52" t="s">
        <v>74</v>
      </c>
      <c r="F157" s="52" t="s">
        <v>94</v>
      </c>
      <c r="G157" s="52">
        <v>4.2</v>
      </c>
      <c r="H157" s="52" t="s">
        <v>375</v>
      </c>
      <c r="I157" s="49">
        <v>95</v>
      </c>
      <c r="J157" s="49">
        <v>11674.08</v>
      </c>
      <c r="K157" s="80">
        <f t="shared" si="10"/>
        <v>4317.074784</v>
      </c>
      <c r="L157" s="49" t="s">
        <v>376</v>
      </c>
      <c r="M157" s="81">
        <v>91.1764705882353</v>
      </c>
      <c r="N157" s="80">
        <v>7780.30058823529</v>
      </c>
      <c r="O157" s="80">
        <f t="shared" si="11"/>
        <v>2479.58179747059</v>
      </c>
      <c r="P157" s="49" t="s">
        <v>377</v>
      </c>
      <c r="Q157" s="88">
        <f t="shared" si="12"/>
        <v>0.0419354838709676</v>
      </c>
      <c r="R157" s="89">
        <f t="shared" si="13"/>
        <v>0.500466449542136</v>
      </c>
      <c r="S157" s="86">
        <f t="shared" si="14"/>
        <v>0.0511</v>
      </c>
      <c r="T157" s="43">
        <f>(K157-O157)*0.2</f>
        <v>367.498597305883</v>
      </c>
    </row>
    <row r="158" s="35" customFormat="1" customHeight="1" spans="1:20">
      <c r="A158" s="49">
        <v>156</v>
      </c>
      <c r="B158" s="57">
        <v>106399</v>
      </c>
      <c r="C158" s="51" t="s">
        <v>373</v>
      </c>
      <c r="D158" s="59" t="s">
        <v>374</v>
      </c>
      <c r="E158" s="52" t="s">
        <v>43</v>
      </c>
      <c r="F158" s="52" t="s">
        <v>94</v>
      </c>
      <c r="G158" s="52">
        <v>4.13</v>
      </c>
      <c r="H158" s="52" t="s">
        <v>375</v>
      </c>
      <c r="I158" s="49">
        <v>96</v>
      </c>
      <c r="J158" s="49">
        <v>8161.63</v>
      </c>
      <c r="K158" s="80">
        <f t="shared" si="10"/>
        <v>3089.993118</v>
      </c>
      <c r="L158" s="49" t="s">
        <v>378</v>
      </c>
      <c r="M158" s="81">
        <v>91.1764705882353</v>
      </c>
      <c r="N158" s="80">
        <v>7780.30058823529</v>
      </c>
      <c r="O158" s="80">
        <f t="shared" si="11"/>
        <v>2479.58179747059</v>
      </c>
      <c r="P158" s="49" t="s">
        <v>377</v>
      </c>
      <c r="Q158" s="86">
        <f t="shared" si="12"/>
        <v>0.0529032258064515</v>
      </c>
      <c r="R158" s="87">
        <f t="shared" si="13"/>
        <v>0.0490121695736697</v>
      </c>
      <c r="S158" s="86">
        <f t="shared" si="14"/>
        <v>0.0599</v>
      </c>
      <c r="T158" s="43"/>
    </row>
    <row r="159" s="35" customFormat="1" customHeight="1" spans="1:20">
      <c r="A159" s="49">
        <v>157</v>
      </c>
      <c r="B159" s="57">
        <v>106399</v>
      </c>
      <c r="C159" s="58" t="s">
        <v>379</v>
      </c>
      <c r="D159" s="59" t="s">
        <v>42</v>
      </c>
      <c r="E159" s="52" t="s">
        <v>182</v>
      </c>
      <c r="F159" s="52" t="s">
        <v>94</v>
      </c>
      <c r="G159" s="59">
        <v>4.18</v>
      </c>
      <c r="H159" s="60" t="s">
        <v>287</v>
      </c>
      <c r="I159" s="49">
        <v>106</v>
      </c>
      <c r="J159" s="49">
        <v>8596.87</v>
      </c>
      <c r="K159" s="80">
        <f t="shared" si="10"/>
        <v>2947.007036</v>
      </c>
      <c r="L159" s="82">
        <v>0.3428</v>
      </c>
      <c r="M159" s="81">
        <v>91.1764705882353</v>
      </c>
      <c r="N159" s="80">
        <v>7780.30058823529</v>
      </c>
      <c r="O159" s="80">
        <f t="shared" si="11"/>
        <v>2479.58179747059</v>
      </c>
      <c r="P159" s="49" t="s">
        <v>377</v>
      </c>
      <c r="Q159" s="86">
        <f t="shared" si="12"/>
        <v>0.16258064516129</v>
      </c>
      <c r="R159" s="87">
        <f t="shared" si="13"/>
        <v>0.104953452955206</v>
      </c>
      <c r="S159" s="86">
        <f t="shared" si="14"/>
        <v>0.0241</v>
      </c>
      <c r="T159" s="43"/>
    </row>
    <row r="160" s="35" customFormat="1" customHeight="1" spans="1:20">
      <c r="A160" s="49">
        <v>158</v>
      </c>
      <c r="B160" s="57">
        <v>106399</v>
      </c>
      <c r="C160" s="51" t="s">
        <v>373</v>
      </c>
      <c r="D160" s="59" t="s">
        <v>374</v>
      </c>
      <c r="E160" s="52" t="s">
        <v>43</v>
      </c>
      <c r="F160" s="52" t="s">
        <v>94</v>
      </c>
      <c r="G160" s="53">
        <v>4.2</v>
      </c>
      <c r="H160" s="52" t="s">
        <v>375</v>
      </c>
      <c r="I160" s="49">
        <v>79</v>
      </c>
      <c r="J160" s="49">
        <v>6126.54</v>
      </c>
      <c r="K160" s="80">
        <f t="shared" si="10"/>
        <v>1683.573192</v>
      </c>
      <c r="L160" s="49" t="s">
        <v>380</v>
      </c>
      <c r="M160" s="81">
        <v>91.1764705882353</v>
      </c>
      <c r="N160" s="80">
        <v>7780.30058823529</v>
      </c>
      <c r="O160" s="80">
        <f t="shared" si="11"/>
        <v>2479.58179747059</v>
      </c>
      <c r="P160" s="49" t="s">
        <v>377</v>
      </c>
      <c r="Q160" s="86">
        <f t="shared" si="12"/>
        <v>-0.133548387096774</v>
      </c>
      <c r="R160" s="87">
        <f t="shared" si="13"/>
        <v>-0.212557415935313</v>
      </c>
      <c r="S160" s="86">
        <f t="shared" si="14"/>
        <v>-0.0439</v>
      </c>
      <c r="T160" s="43"/>
    </row>
    <row r="161" s="35" customFormat="1" customHeight="1" spans="1:20">
      <c r="A161" s="49">
        <v>159</v>
      </c>
      <c r="B161" s="57">
        <v>106399</v>
      </c>
      <c r="C161" s="51" t="s">
        <v>373</v>
      </c>
      <c r="D161" s="59" t="s">
        <v>374</v>
      </c>
      <c r="E161" s="52" t="s">
        <v>43</v>
      </c>
      <c r="F161" s="52" t="s">
        <v>94</v>
      </c>
      <c r="G161" s="52">
        <v>4.27</v>
      </c>
      <c r="H161" s="52" t="s">
        <v>375</v>
      </c>
      <c r="I161" s="49">
        <v>96</v>
      </c>
      <c r="J161" s="96">
        <v>9951.43</v>
      </c>
      <c r="K161" s="97">
        <v>2855.36</v>
      </c>
      <c r="L161" s="49" t="s">
        <v>381</v>
      </c>
      <c r="M161" s="81">
        <v>91.1764705882353</v>
      </c>
      <c r="N161" s="80">
        <v>7780.30058823529</v>
      </c>
      <c r="O161" s="80">
        <f t="shared" si="11"/>
        <v>2479.58179747059</v>
      </c>
      <c r="P161" s="49" t="s">
        <v>377</v>
      </c>
      <c r="Q161" s="88">
        <f t="shared" si="12"/>
        <v>0.0529032258064515</v>
      </c>
      <c r="R161" s="89">
        <f t="shared" si="13"/>
        <v>0.279054695527793</v>
      </c>
      <c r="S161" s="86">
        <f t="shared" si="14"/>
        <v>0.01</v>
      </c>
      <c r="T161" s="43">
        <f>(K161-O161)*0.1</f>
        <v>37.5778202529413</v>
      </c>
    </row>
    <row r="162" s="35" customFormat="1" customHeight="1" spans="1:20">
      <c r="A162" s="49">
        <v>160</v>
      </c>
      <c r="B162" s="57">
        <v>106399</v>
      </c>
      <c r="C162" s="51" t="s">
        <v>373</v>
      </c>
      <c r="D162" s="59" t="s">
        <v>374</v>
      </c>
      <c r="E162" s="52" t="s">
        <v>43</v>
      </c>
      <c r="F162" s="52" t="s">
        <v>94</v>
      </c>
      <c r="G162" s="52">
        <v>4.6</v>
      </c>
      <c r="H162" s="52" t="s">
        <v>375</v>
      </c>
      <c r="I162" s="49">
        <v>93</v>
      </c>
      <c r="J162" s="49">
        <v>8739.92</v>
      </c>
      <c r="K162" s="80">
        <f t="shared" si="10"/>
        <v>2841.347992</v>
      </c>
      <c r="L162" s="82" t="s">
        <v>190</v>
      </c>
      <c r="M162" s="81">
        <v>91.1764705882353</v>
      </c>
      <c r="N162" s="80">
        <v>7780.30058823529</v>
      </c>
      <c r="O162" s="80">
        <f t="shared" si="11"/>
        <v>2479.58179747059</v>
      </c>
      <c r="P162" s="49" t="s">
        <v>377</v>
      </c>
      <c r="Q162" s="86">
        <f t="shared" si="12"/>
        <v>0.0199999999999999</v>
      </c>
      <c r="R162" s="87">
        <f t="shared" si="13"/>
        <v>0.123339632046577</v>
      </c>
      <c r="S162" s="86">
        <f t="shared" si="14"/>
        <v>0.00640000000000002</v>
      </c>
      <c r="T162" s="43"/>
    </row>
    <row r="163" s="35" customFormat="1" customHeight="1" spans="1:20">
      <c r="A163" s="49">
        <v>161</v>
      </c>
      <c r="B163" s="57">
        <v>106569</v>
      </c>
      <c r="C163" s="58" t="s">
        <v>382</v>
      </c>
      <c r="D163" s="59" t="s">
        <v>42</v>
      </c>
      <c r="E163" s="52" t="s">
        <v>151</v>
      </c>
      <c r="F163" s="52" t="s">
        <v>31</v>
      </c>
      <c r="G163" s="59">
        <v>4.12</v>
      </c>
      <c r="H163" s="62"/>
      <c r="I163" s="49">
        <v>66</v>
      </c>
      <c r="J163" s="49">
        <v>6243.7</v>
      </c>
      <c r="K163" s="80">
        <f t="shared" si="10"/>
        <v>1768.21584</v>
      </c>
      <c r="L163" s="49" t="s">
        <v>148</v>
      </c>
      <c r="M163" s="81">
        <v>74.6470588235294</v>
      </c>
      <c r="N163" s="80">
        <v>7270.92764705882</v>
      </c>
      <c r="O163" s="80">
        <f t="shared" si="11"/>
        <v>2247.44373570588</v>
      </c>
      <c r="P163" s="49" t="s">
        <v>383</v>
      </c>
      <c r="Q163" s="86">
        <f t="shared" si="12"/>
        <v>-0.115839243498818</v>
      </c>
      <c r="R163" s="87">
        <f t="shared" si="13"/>
        <v>-0.141278760692158</v>
      </c>
      <c r="S163" s="86">
        <f t="shared" si="14"/>
        <v>-0.0259</v>
      </c>
      <c r="T163" s="43"/>
    </row>
    <row r="164" s="35" customFormat="1" customHeight="1" spans="1:20">
      <c r="A164" s="49">
        <v>162</v>
      </c>
      <c r="B164" s="57">
        <v>108277</v>
      </c>
      <c r="C164" s="58" t="s">
        <v>384</v>
      </c>
      <c r="D164" s="59" t="s">
        <v>42</v>
      </c>
      <c r="E164" s="52" t="s">
        <v>93</v>
      </c>
      <c r="F164" s="52" t="s">
        <v>31</v>
      </c>
      <c r="G164" s="59">
        <v>4.15</v>
      </c>
      <c r="H164" s="60" t="s">
        <v>385</v>
      </c>
      <c r="I164" s="49">
        <v>58</v>
      </c>
      <c r="J164" s="49">
        <v>3843.69</v>
      </c>
      <c r="K164" s="80">
        <f t="shared" si="10"/>
        <v>1062.395916</v>
      </c>
      <c r="L164" s="49" t="s">
        <v>209</v>
      </c>
      <c r="M164" s="81">
        <v>98.3529411764706</v>
      </c>
      <c r="N164" s="80">
        <v>6581.84941176471</v>
      </c>
      <c r="O164" s="80">
        <f t="shared" si="11"/>
        <v>1700.749888</v>
      </c>
      <c r="P164" s="49" t="s">
        <v>386</v>
      </c>
      <c r="Q164" s="86">
        <f t="shared" si="12"/>
        <v>-0.410287081339713</v>
      </c>
      <c r="R164" s="87">
        <f t="shared" si="13"/>
        <v>-0.416016721207628</v>
      </c>
      <c r="S164" s="86">
        <f t="shared" si="14"/>
        <v>0.018</v>
      </c>
      <c r="T164" s="43"/>
    </row>
    <row r="165" s="35" customFormat="1" customHeight="1" spans="1:20">
      <c r="A165" s="49">
        <v>163</v>
      </c>
      <c r="B165" s="57">
        <v>108656</v>
      </c>
      <c r="C165" s="58" t="s">
        <v>387</v>
      </c>
      <c r="D165" s="59" t="s">
        <v>388</v>
      </c>
      <c r="E165" s="52" t="s">
        <v>74</v>
      </c>
      <c r="F165" s="52" t="s">
        <v>94</v>
      </c>
      <c r="G165" s="59">
        <v>4.23</v>
      </c>
      <c r="H165" s="60" t="s">
        <v>152</v>
      </c>
      <c r="I165" s="49">
        <v>67</v>
      </c>
      <c r="J165" s="49">
        <v>6045.68</v>
      </c>
      <c r="K165" s="80">
        <f t="shared" si="10"/>
        <v>1936.431304</v>
      </c>
      <c r="L165" s="49" t="s">
        <v>389</v>
      </c>
      <c r="M165" s="81">
        <v>69.1176470588235</v>
      </c>
      <c r="N165" s="80">
        <v>9823.41235294118</v>
      </c>
      <c r="O165" s="80">
        <f t="shared" si="11"/>
        <v>2059.96957041177</v>
      </c>
      <c r="P165" s="49" t="s">
        <v>390</v>
      </c>
      <c r="Q165" s="86">
        <f t="shared" si="12"/>
        <v>-0.0306382978723399</v>
      </c>
      <c r="R165" s="87">
        <f t="shared" si="13"/>
        <v>-0.384564163369372</v>
      </c>
      <c r="S165" s="86">
        <f t="shared" si="14"/>
        <v>0.1106</v>
      </c>
      <c r="T165" s="43"/>
    </row>
    <row r="166" s="35" customFormat="1" customHeight="1" spans="1:20">
      <c r="A166" s="49">
        <v>164</v>
      </c>
      <c r="B166" s="57">
        <v>111219</v>
      </c>
      <c r="C166" s="58" t="s">
        <v>391</v>
      </c>
      <c r="D166" s="59" t="s">
        <v>42</v>
      </c>
      <c r="E166" s="52" t="s">
        <v>74</v>
      </c>
      <c r="F166" s="52" t="s">
        <v>31</v>
      </c>
      <c r="G166" s="59">
        <v>4.23</v>
      </c>
      <c r="H166" s="62"/>
      <c r="I166" s="49">
        <v>73</v>
      </c>
      <c r="J166" s="49">
        <v>6351.84</v>
      </c>
      <c r="K166" s="80">
        <f t="shared" si="10"/>
        <v>1855.372464</v>
      </c>
      <c r="L166" s="49" t="s">
        <v>392</v>
      </c>
      <c r="M166" s="81">
        <v>87.2352941176471</v>
      </c>
      <c r="N166" s="80">
        <v>8110.41117647059</v>
      </c>
      <c r="O166" s="80">
        <f t="shared" si="11"/>
        <v>1827.27563805882</v>
      </c>
      <c r="P166" s="49" t="s">
        <v>393</v>
      </c>
      <c r="Q166" s="86">
        <f t="shared" si="12"/>
        <v>-0.163182737693864</v>
      </c>
      <c r="R166" s="87">
        <f t="shared" si="13"/>
        <v>-0.216828855924401</v>
      </c>
      <c r="S166" s="86">
        <f t="shared" si="14"/>
        <v>0.0668</v>
      </c>
      <c r="T166" s="43"/>
    </row>
    <row r="167" s="35" customFormat="1" customHeight="1" spans="1:20">
      <c r="A167" s="49">
        <v>165</v>
      </c>
      <c r="B167" s="63">
        <v>111400</v>
      </c>
      <c r="C167" s="64" t="s">
        <v>394</v>
      </c>
      <c r="D167" s="65" t="s">
        <v>64</v>
      </c>
      <c r="E167" s="52" t="s">
        <v>65</v>
      </c>
      <c r="F167" s="52" t="s">
        <v>94</v>
      </c>
      <c r="G167" s="65">
        <v>4.11</v>
      </c>
      <c r="H167" s="65" t="s">
        <v>395</v>
      </c>
      <c r="I167" s="49">
        <v>92</v>
      </c>
      <c r="J167" s="49">
        <v>8549.79</v>
      </c>
      <c r="K167" s="80">
        <f t="shared" si="10"/>
        <v>2296.473594</v>
      </c>
      <c r="L167" s="49" t="s">
        <v>396</v>
      </c>
      <c r="M167" s="81">
        <v>90.2352941176471</v>
      </c>
      <c r="N167" s="80">
        <v>11330.6570588235</v>
      </c>
      <c r="O167" s="80">
        <f t="shared" si="11"/>
        <v>2127.89739564705</v>
      </c>
      <c r="P167" s="49" t="s">
        <v>397</v>
      </c>
      <c r="Q167" s="86">
        <f t="shared" si="12"/>
        <v>0.0195567144719682</v>
      </c>
      <c r="R167" s="87">
        <f t="shared" si="13"/>
        <v>-0.245428578800552</v>
      </c>
      <c r="S167" s="86">
        <f t="shared" si="14"/>
        <v>0.0808</v>
      </c>
      <c r="T167" s="43"/>
    </row>
    <row r="168" s="35" customFormat="1" customHeight="1" spans="1:20">
      <c r="A168" s="49">
        <v>166</v>
      </c>
      <c r="B168" s="63">
        <v>111400</v>
      </c>
      <c r="C168" s="64" t="s">
        <v>394</v>
      </c>
      <c r="D168" s="65" t="s">
        <v>64</v>
      </c>
      <c r="E168" s="52" t="s">
        <v>65</v>
      </c>
      <c r="F168" s="52" t="s">
        <v>94</v>
      </c>
      <c r="G168" s="65">
        <v>4.18</v>
      </c>
      <c r="H168" s="65" t="s">
        <v>395</v>
      </c>
      <c r="I168" s="49">
        <v>86</v>
      </c>
      <c r="J168" s="49">
        <v>6780.2</v>
      </c>
      <c r="K168" s="80">
        <f t="shared" si="10"/>
        <v>2074.06318</v>
      </c>
      <c r="L168" s="49" t="s">
        <v>235</v>
      </c>
      <c r="M168" s="81">
        <v>90.2352941176471</v>
      </c>
      <c r="N168" s="80">
        <v>11330.6570588235</v>
      </c>
      <c r="O168" s="80">
        <f t="shared" si="11"/>
        <v>2127.89739564705</v>
      </c>
      <c r="P168" s="49" t="s">
        <v>397</v>
      </c>
      <c r="Q168" s="86">
        <f t="shared" si="12"/>
        <v>-0.0469361147327253</v>
      </c>
      <c r="R168" s="87">
        <f t="shared" si="13"/>
        <v>-0.401605752887908</v>
      </c>
      <c r="S168" s="86">
        <f t="shared" si="14"/>
        <v>0.1181</v>
      </c>
      <c r="T168" s="43"/>
    </row>
    <row r="169" s="35" customFormat="1" customHeight="1" spans="1:20">
      <c r="A169" s="49">
        <v>167</v>
      </c>
      <c r="B169" s="63">
        <v>111400</v>
      </c>
      <c r="C169" s="64" t="s">
        <v>394</v>
      </c>
      <c r="D169" s="65" t="s">
        <v>64</v>
      </c>
      <c r="E169" s="52" t="s">
        <v>65</v>
      </c>
      <c r="F169" s="52" t="s">
        <v>94</v>
      </c>
      <c r="G169" s="65">
        <v>4.25</v>
      </c>
      <c r="H169" s="65" t="s">
        <v>395</v>
      </c>
      <c r="I169" s="49">
        <v>71</v>
      </c>
      <c r="J169" s="49">
        <v>6451.29</v>
      </c>
      <c r="K169" s="80">
        <f t="shared" si="10"/>
        <v>2132.796474</v>
      </c>
      <c r="L169" s="49" t="s">
        <v>398</v>
      </c>
      <c r="M169" s="81">
        <v>90.2352941176471</v>
      </c>
      <c r="N169" s="80">
        <v>11330.6570588235</v>
      </c>
      <c r="O169" s="80">
        <f t="shared" si="11"/>
        <v>2127.89739564705</v>
      </c>
      <c r="P169" s="49" t="s">
        <v>397</v>
      </c>
      <c r="Q169" s="86">
        <f t="shared" si="12"/>
        <v>-0.213168187744459</v>
      </c>
      <c r="R169" s="87">
        <f t="shared" si="13"/>
        <v>-0.430634078279141</v>
      </c>
      <c r="S169" s="86">
        <f t="shared" si="14"/>
        <v>0.1428</v>
      </c>
      <c r="T169" s="43"/>
    </row>
    <row r="170" s="35" customFormat="1" customHeight="1" spans="1:20">
      <c r="A170" s="49">
        <v>168</v>
      </c>
      <c r="B170" s="63">
        <v>111400</v>
      </c>
      <c r="C170" s="64" t="s">
        <v>394</v>
      </c>
      <c r="D170" s="65" t="s">
        <v>64</v>
      </c>
      <c r="E170" s="52" t="s">
        <v>65</v>
      </c>
      <c r="F170" s="52" t="s">
        <v>94</v>
      </c>
      <c r="G170" s="65">
        <v>4.4</v>
      </c>
      <c r="H170" s="65" t="s">
        <v>395</v>
      </c>
      <c r="I170" s="49">
        <v>91</v>
      </c>
      <c r="J170" s="49">
        <v>7661.37</v>
      </c>
      <c r="K170" s="80">
        <f t="shared" si="10"/>
        <v>1921.471596</v>
      </c>
      <c r="L170" s="82" t="s">
        <v>399</v>
      </c>
      <c r="M170" s="81">
        <v>90.2352941176471</v>
      </c>
      <c r="N170" s="80">
        <v>11330.6570588235</v>
      </c>
      <c r="O170" s="80">
        <f t="shared" si="11"/>
        <v>2127.89739564705</v>
      </c>
      <c r="P170" s="49" t="s">
        <v>397</v>
      </c>
      <c r="Q170" s="86">
        <f t="shared" si="12"/>
        <v>0.00847457627118597</v>
      </c>
      <c r="R170" s="87">
        <f t="shared" si="13"/>
        <v>-0.323837094333918</v>
      </c>
      <c r="S170" s="86">
        <f t="shared" si="14"/>
        <v>0.0629999999999999</v>
      </c>
      <c r="T170" s="43"/>
    </row>
    <row r="171" s="35" customFormat="1" customHeight="1" spans="1:20">
      <c r="A171" s="49">
        <v>169</v>
      </c>
      <c r="B171" s="57">
        <v>112415</v>
      </c>
      <c r="C171" s="58" t="s">
        <v>400</v>
      </c>
      <c r="D171" s="59" t="s">
        <v>42</v>
      </c>
      <c r="E171" s="52" t="s">
        <v>139</v>
      </c>
      <c r="F171" s="52" t="s">
        <v>22</v>
      </c>
      <c r="G171" s="59">
        <v>4.14</v>
      </c>
      <c r="H171" s="62"/>
      <c r="I171" s="49">
        <v>43</v>
      </c>
      <c r="J171" s="49">
        <v>3789.87</v>
      </c>
      <c r="K171" s="80">
        <f t="shared" si="10"/>
        <v>705.294807</v>
      </c>
      <c r="L171" s="49" t="s">
        <v>401</v>
      </c>
      <c r="M171" s="81">
        <v>66.8235294117647</v>
      </c>
      <c r="N171" s="80">
        <v>4011.22647058824</v>
      </c>
      <c r="O171" s="80">
        <f t="shared" si="11"/>
        <v>983.552730588236</v>
      </c>
      <c r="P171" s="49" t="s">
        <v>402</v>
      </c>
      <c r="Q171" s="86">
        <f t="shared" si="12"/>
        <v>-0.356514084507042</v>
      </c>
      <c r="R171" s="87">
        <f t="shared" si="13"/>
        <v>-0.0551842365947935</v>
      </c>
      <c r="S171" s="86">
        <f t="shared" si="14"/>
        <v>-0.0591</v>
      </c>
      <c r="T171" s="43"/>
    </row>
    <row r="172" s="35" customFormat="1" customHeight="1" spans="1:20">
      <c r="A172" s="49">
        <v>170</v>
      </c>
      <c r="B172" s="50">
        <v>112888</v>
      </c>
      <c r="C172" s="51" t="s">
        <v>403</v>
      </c>
      <c r="D172" s="52" t="s">
        <v>42</v>
      </c>
      <c r="E172" s="52" t="s">
        <v>65</v>
      </c>
      <c r="F172" s="52" t="s">
        <v>22</v>
      </c>
      <c r="G172" s="52">
        <v>4.4</v>
      </c>
      <c r="H172" s="52" t="s">
        <v>404</v>
      </c>
      <c r="I172" s="49">
        <v>35</v>
      </c>
      <c r="J172" s="49">
        <v>3498.09</v>
      </c>
      <c r="K172" s="80">
        <f t="shared" si="10"/>
        <v>1237.274433</v>
      </c>
      <c r="L172" s="82" t="s">
        <v>405</v>
      </c>
      <c r="M172" s="81">
        <v>53.5294117647059</v>
      </c>
      <c r="N172" s="80">
        <v>3607.53823529412</v>
      </c>
      <c r="O172" s="80">
        <f t="shared" si="11"/>
        <v>1082.98297823529</v>
      </c>
      <c r="P172" s="49" t="s">
        <v>406</v>
      </c>
      <c r="Q172" s="86">
        <f t="shared" si="12"/>
        <v>-0.346153846153846</v>
      </c>
      <c r="R172" s="87">
        <f t="shared" si="13"/>
        <v>-0.0303387596071305</v>
      </c>
      <c r="S172" s="86">
        <f t="shared" si="14"/>
        <v>0.0534999999999999</v>
      </c>
      <c r="T172" s="43"/>
    </row>
    <row r="173" s="35" customFormat="1" customHeight="1" spans="1:20">
      <c r="A173" s="49">
        <v>171</v>
      </c>
      <c r="B173" s="50">
        <v>112888</v>
      </c>
      <c r="C173" s="51" t="s">
        <v>403</v>
      </c>
      <c r="D173" s="52" t="s">
        <v>42</v>
      </c>
      <c r="E173" s="52" t="s">
        <v>65</v>
      </c>
      <c r="F173" s="52" t="s">
        <v>22</v>
      </c>
      <c r="G173" s="52">
        <v>4.11</v>
      </c>
      <c r="H173" s="52" t="s">
        <v>404</v>
      </c>
      <c r="I173" s="49">
        <v>76</v>
      </c>
      <c r="J173" s="49">
        <v>4539.13</v>
      </c>
      <c r="K173" s="80">
        <f t="shared" si="10"/>
        <v>1440.719862</v>
      </c>
      <c r="L173" s="49" t="s">
        <v>407</v>
      </c>
      <c r="M173" s="81">
        <v>53.5294117647059</v>
      </c>
      <c r="N173" s="80">
        <v>3607.53823529412</v>
      </c>
      <c r="O173" s="80">
        <f t="shared" si="11"/>
        <v>1082.98297823529</v>
      </c>
      <c r="P173" s="49" t="s">
        <v>406</v>
      </c>
      <c r="Q173" s="86">
        <f t="shared" si="12"/>
        <v>0.419780219780219</v>
      </c>
      <c r="R173" s="87">
        <f t="shared" si="13"/>
        <v>0.258234758426594</v>
      </c>
      <c r="S173" s="86">
        <f t="shared" si="14"/>
        <v>0.0171999999999999</v>
      </c>
      <c r="T173" s="43"/>
    </row>
    <row r="174" s="35" customFormat="1" customHeight="1" spans="1:20">
      <c r="A174" s="49">
        <v>172</v>
      </c>
      <c r="B174" s="50">
        <v>112888</v>
      </c>
      <c r="C174" s="51" t="s">
        <v>403</v>
      </c>
      <c r="D174" s="52" t="s">
        <v>42</v>
      </c>
      <c r="E174" s="52" t="s">
        <v>65</v>
      </c>
      <c r="F174" s="52" t="s">
        <v>22</v>
      </c>
      <c r="G174" s="52">
        <v>4.18</v>
      </c>
      <c r="H174" s="52" t="s">
        <v>404</v>
      </c>
      <c r="I174" s="49">
        <v>54</v>
      </c>
      <c r="J174" s="49">
        <v>4112.1</v>
      </c>
      <c r="K174" s="80">
        <f t="shared" si="10"/>
        <v>1628.3916</v>
      </c>
      <c r="L174" s="49" t="s">
        <v>408</v>
      </c>
      <c r="M174" s="81">
        <v>53.5294117647059</v>
      </c>
      <c r="N174" s="80">
        <v>3607.53823529412</v>
      </c>
      <c r="O174" s="80">
        <f t="shared" si="11"/>
        <v>1082.98297823529</v>
      </c>
      <c r="P174" s="49" t="s">
        <v>406</v>
      </c>
      <c r="Q174" s="86">
        <f t="shared" si="12"/>
        <v>0.00879120879120849</v>
      </c>
      <c r="R174" s="87">
        <f t="shared" si="13"/>
        <v>0.1398631786545</v>
      </c>
      <c r="S174" s="86">
        <f t="shared" si="14"/>
        <v>0.0958</v>
      </c>
      <c r="T174" s="43"/>
    </row>
    <row r="175" s="35" customFormat="1" customHeight="1" spans="1:20">
      <c r="A175" s="49">
        <v>173</v>
      </c>
      <c r="B175" s="50">
        <v>112888</v>
      </c>
      <c r="C175" s="51" t="s">
        <v>403</v>
      </c>
      <c r="D175" s="52" t="s">
        <v>42</v>
      </c>
      <c r="E175" s="52" t="s">
        <v>65</v>
      </c>
      <c r="F175" s="52" t="s">
        <v>22</v>
      </c>
      <c r="G175" s="52">
        <v>4.25</v>
      </c>
      <c r="H175" s="52" t="s">
        <v>404</v>
      </c>
      <c r="I175" s="49">
        <v>42</v>
      </c>
      <c r="J175" s="49">
        <v>2417.38</v>
      </c>
      <c r="K175" s="80">
        <f t="shared" si="10"/>
        <v>597.09286</v>
      </c>
      <c r="L175" s="49" t="s">
        <v>409</v>
      </c>
      <c r="M175" s="81">
        <v>53.5294117647059</v>
      </c>
      <c r="N175" s="80">
        <v>3607.53823529412</v>
      </c>
      <c r="O175" s="80">
        <f t="shared" si="11"/>
        <v>1082.98297823529</v>
      </c>
      <c r="P175" s="49" t="s">
        <v>406</v>
      </c>
      <c r="Q175" s="86">
        <f t="shared" si="12"/>
        <v>-0.215384615384616</v>
      </c>
      <c r="R175" s="87">
        <f t="shared" si="13"/>
        <v>-0.329908696088175</v>
      </c>
      <c r="S175" s="86">
        <f t="shared" si="14"/>
        <v>-0.0532</v>
      </c>
      <c r="T175" s="43"/>
    </row>
    <row r="176" s="35" customFormat="1" customHeight="1" spans="1:20">
      <c r="A176" s="49">
        <v>174</v>
      </c>
      <c r="B176" s="57">
        <v>113025</v>
      </c>
      <c r="C176" s="58" t="s">
        <v>410</v>
      </c>
      <c r="D176" s="59" t="s">
        <v>42</v>
      </c>
      <c r="E176" s="52" t="s">
        <v>93</v>
      </c>
      <c r="F176" s="52" t="s">
        <v>22</v>
      </c>
      <c r="G176" s="59">
        <v>4.29</v>
      </c>
      <c r="H176" s="62"/>
      <c r="I176" s="49">
        <v>49</v>
      </c>
      <c r="J176" s="49">
        <v>4730.85</v>
      </c>
      <c r="K176" s="80">
        <f t="shared" si="10"/>
        <v>1185.077925</v>
      </c>
      <c r="L176" s="49" t="s">
        <v>411</v>
      </c>
      <c r="M176" s="81">
        <v>56.5294117647059</v>
      </c>
      <c r="N176" s="80">
        <v>4046.80411764706</v>
      </c>
      <c r="O176" s="80">
        <f t="shared" si="11"/>
        <v>1011.296349</v>
      </c>
      <c r="P176" s="49" t="s">
        <v>412</v>
      </c>
      <c r="Q176" s="86">
        <f t="shared" si="12"/>
        <v>-0.133194588969823</v>
      </c>
      <c r="R176" s="87">
        <f t="shared" si="13"/>
        <v>0.169033603423006</v>
      </c>
      <c r="S176" s="86">
        <f t="shared" si="14"/>
        <v>0.000600000000000017</v>
      </c>
      <c r="T176" s="43"/>
    </row>
    <row r="177" s="35" customFormat="1" customHeight="1" spans="1:20">
      <c r="A177" s="49">
        <v>175</v>
      </c>
      <c r="B177" s="57">
        <v>113298</v>
      </c>
      <c r="C177" s="58" t="s">
        <v>413</v>
      </c>
      <c r="D177" s="59" t="s">
        <v>42</v>
      </c>
      <c r="E177" s="52" t="s">
        <v>151</v>
      </c>
      <c r="F177" s="52" t="s">
        <v>22</v>
      </c>
      <c r="G177" s="59">
        <v>4.12</v>
      </c>
      <c r="H177" s="62"/>
      <c r="I177" s="49">
        <v>36</v>
      </c>
      <c r="J177" s="49">
        <v>3082.42</v>
      </c>
      <c r="K177" s="80">
        <f t="shared" si="10"/>
        <v>1026.754102</v>
      </c>
      <c r="L177" s="49" t="s">
        <v>414</v>
      </c>
      <c r="M177" s="81">
        <v>42.7058823529412</v>
      </c>
      <c r="N177" s="80">
        <v>3622.38705882353</v>
      </c>
      <c r="O177" s="80">
        <f t="shared" si="11"/>
        <v>1107.36372388235</v>
      </c>
      <c r="P177" s="49" t="s">
        <v>415</v>
      </c>
      <c r="Q177" s="86">
        <f t="shared" si="12"/>
        <v>-0.15702479338843</v>
      </c>
      <c r="R177" s="87">
        <f t="shared" si="13"/>
        <v>-0.149063876956015</v>
      </c>
      <c r="S177" s="86">
        <f t="shared" si="14"/>
        <v>0.0274</v>
      </c>
      <c r="T177" s="43"/>
    </row>
    <row r="178" s="35" customFormat="1" customHeight="1" spans="1:20">
      <c r="A178" s="49">
        <v>176</v>
      </c>
      <c r="B178" s="57">
        <v>113833</v>
      </c>
      <c r="C178" s="58" t="s">
        <v>416</v>
      </c>
      <c r="D178" s="59" t="s">
        <v>42</v>
      </c>
      <c r="E178" s="52" t="s">
        <v>182</v>
      </c>
      <c r="F178" s="52" t="s">
        <v>22</v>
      </c>
      <c r="G178" s="59">
        <v>4.18</v>
      </c>
      <c r="H178" s="62"/>
      <c r="I178" s="49">
        <v>74</v>
      </c>
      <c r="J178" s="49">
        <v>5090.08</v>
      </c>
      <c r="K178" s="80">
        <f t="shared" si="10"/>
        <v>1093.349184</v>
      </c>
      <c r="L178" s="49" t="s">
        <v>417</v>
      </c>
      <c r="M178" s="81">
        <v>68.8823529411765</v>
      </c>
      <c r="N178" s="80">
        <v>4116.37705882353</v>
      </c>
      <c r="O178" s="80">
        <f t="shared" si="11"/>
        <v>1221.74071105882</v>
      </c>
      <c r="P178" s="49" t="s">
        <v>418</v>
      </c>
      <c r="Q178" s="86">
        <f t="shared" si="12"/>
        <v>0.074295473953885</v>
      </c>
      <c r="R178" s="87">
        <f t="shared" si="13"/>
        <v>0.236543671112276</v>
      </c>
      <c r="S178" s="86">
        <f t="shared" si="14"/>
        <v>-0.082</v>
      </c>
      <c r="T178" s="43"/>
    </row>
    <row r="179" s="35" customFormat="1" customHeight="1" spans="1:20">
      <c r="A179" s="49">
        <v>177</v>
      </c>
      <c r="B179" s="57">
        <v>114286</v>
      </c>
      <c r="C179" s="58" t="s">
        <v>419</v>
      </c>
      <c r="D179" s="59" t="s">
        <v>42</v>
      </c>
      <c r="E179" s="52" t="s">
        <v>151</v>
      </c>
      <c r="F179" s="52" t="s">
        <v>47</v>
      </c>
      <c r="G179" s="59">
        <v>4.26</v>
      </c>
      <c r="H179" s="62"/>
      <c r="I179" s="49">
        <v>50</v>
      </c>
      <c r="J179" s="49">
        <v>4443.79</v>
      </c>
      <c r="K179" s="80">
        <f t="shared" si="10"/>
        <v>1049.178819</v>
      </c>
      <c r="L179" s="82">
        <v>0.2361</v>
      </c>
      <c r="M179" s="81">
        <v>85.8235294117647</v>
      </c>
      <c r="N179" s="80">
        <v>5549.11411764706</v>
      </c>
      <c r="O179" s="80">
        <f t="shared" si="11"/>
        <v>1412.24954294118</v>
      </c>
      <c r="P179" s="49" t="s">
        <v>420</v>
      </c>
      <c r="Q179" s="86">
        <f t="shared" si="12"/>
        <v>-0.417409184372858</v>
      </c>
      <c r="R179" s="87">
        <f t="shared" si="13"/>
        <v>-0.199189292959746</v>
      </c>
      <c r="S179" s="86">
        <f t="shared" si="14"/>
        <v>-0.0184</v>
      </c>
      <c r="T179" s="43"/>
    </row>
    <row r="180" s="35" customFormat="1" customHeight="1" spans="1:20">
      <c r="A180" s="49">
        <v>178</v>
      </c>
      <c r="B180" s="50">
        <v>114622</v>
      </c>
      <c r="C180" s="51" t="s">
        <v>421</v>
      </c>
      <c r="D180" s="52" t="s">
        <v>55</v>
      </c>
      <c r="E180" s="52" t="s">
        <v>173</v>
      </c>
      <c r="F180" s="52" t="s">
        <v>31</v>
      </c>
      <c r="G180" s="52">
        <v>4.2</v>
      </c>
      <c r="H180" s="52" t="s">
        <v>67</v>
      </c>
      <c r="I180" s="49">
        <v>123</v>
      </c>
      <c r="J180" s="49">
        <v>7916.96</v>
      </c>
      <c r="K180" s="80">
        <f t="shared" si="10"/>
        <v>2681.474352</v>
      </c>
      <c r="L180" s="49" t="s">
        <v>422</v>
      </c>
      <c r="M180" s="81">
        <v>110.294117647059</v>
      </c>
      <c r="N180" s="80">
        <v>7043.33823529412</v>
      </c>
      <c r="O180" s="80">
        <f t="shared" si="11"/>
        <v>2140.47048970588</v>
      </c>
      <c r="P180" s="49" t="s">
        <v>70</v>
      </c>
      <c r="Q180" s="86">
        <f t="shared" si="12"/>
        <v>0.115199999999998</v>
      </c>
      <c r="R180" s="87">
        <f t="shared" si="13"/>
        <v>0.124035185521571</v>
      </c>
      <c r="S180" s="86">
        <f t="shared" si="14"/>
        <v>0.0348</v>
      </c>
      <c r="T180" s="43"/>
    </row>
    <row r="181" s="35" customFormat="1" customHeight="1" spans="1:20">
      <c r="A181" s="49">
        <v>179</v>
      </c>
      <c r="B181" s="50">
        <v>114622</v>
      </c>
      <c r="C181" s="51" t="s">
        <v>421</v>
      </c>
      <c r="D181" s="52" t="s">
        <v>55</v>
      </c>
      <c r="E181" s="52" t="s">
        <v>173</v>
      </c>
      <c r="F181" s="52" t="s">
        <v>31</v>
      </c>
      <c r="G181" s="52">
        <v>4.16</v>
      </c>
      <c r="H181" s="52" t="s">
        <v>67</v>
      </c>
      <c r="I181" s="49">
        <v>104</v>
      </c>
      <c r="J181" s="49">
        <v>6291.78</v>
      </c>
      <c r="K181" s="80">
        <f t="shared" si="10"/>
        <v>2180.10177</v>
      </c>
      <c r="L181" s="49" t="s">
        <v>423</v>
      </c>
      <c r="M181" s="81">
        <v>110.294117647059</v>
      </c>
      <c r="N181" s="80">
        <v>7043.33823529412</v>
      </c>
      <c r="O181" s="80">
        <f t="shared" si="11"/>
        <v>2140.47048970588</v>
      </c>
      <c r="P181" s="49" t="s">
        <v>70</v>
      </c>
      <c r="Q181" s="86">
        <f t="shared" si="12"/>
        <v>-0.0570666666666681</v>
      </c>
      <c r="R181" s="87">
        <f t="shared" si="13"/>
        <v>-0.106704833728993</v>
      </c>
      <c r="S181" s="86">
        <f t="shared" si="14"/>
        <v>0.0426</v>
      </c>
      <c r="T181" s="43"/>
    </row>
    <row r="182" s="35" customFormat="1" customHeight="1" spans="1:21">
      <c r="A182" s="49">
        <v>180</v>
      </c>
      <c r="B182" s="54">
        <v>114622</v>
      </c>
      <c r="C182" s="55" t="s">
        <v>424</v>
      </c>
      <c r="D182" s="56" t="s">
        <v>55</v>
      </c>
      <c r="E182" s="52" t="s">
        <v>103</v>
      </c>
      <c r="F182" s="52" t="s">
        <v>31</v>
      </c>
      <c r="G182" s="56">
        <v>4.17</v>
      </c>
      <c r="H182" s="56"/>
      <c r="I182" s="49">
        <v>147</v>
      </c>
      <c r="J182" s="49">
        <v>10144.38</v>
      </c>
      <c r="K182" s="80">
        <f t="shared" si="10"/>
        <v>3448.074762</v>
      </c>
      <c r="L182" s="49" t="s">
        <v>39</v>
      </c>
      <c r="M182" s="81">
        <v>110.294117647059</v>
      </c>
      <c r="N182" s="80">
        <v>7043.33823529412</v>
      </c>
      <c r="O182" s="80">
        <f t="shared" si="11"/>
        <v>2140.47048970588</v>
      </c>
      <c r="P182" s="49" t="s">
        <v>70</v>
      </c>
      <c r="Q182" s="88">
        <f t="shared" si="12"/>
        <v>0.332799999999998</v>
      </c>
      <c r="R182" s="89">
        <f t="shared" si="13"/>
        <v>0.440280114501186</v>
      </c>
      <c r="S182" s="86">
        <f t="shared" si="14"/>
        <v>0.036</v>
      </c>
      <c r="T182" s="43">
        <v>0</v>
      </c>
      <c r="U182" s="35" t="s">
        <v>27</v>
      </c>
    </row>
    <row r="183" s="35" customFormat="1" customHeight="1" spans="1:20">
      <c r="A183" s="49">
        <v>181</v>
      </c>
      <c r="B183" s="50">
        <v>114622</v>
      </c>
      <c r="C183" s="51" t="s">
        <v>421</v>
      </c>
      <c r="D183" s="52" t="s">
        <v>55</v>
      </c>
      <c r="E183" s="52" t="s">
        <v>173</v>
      </c>
      <c r="F183" s="52" t="s">
        <v>31</v>
      </c>
      <c r="G183" s="52">
        <v>4.23</v>
      </c>
      <c r="H183" s="52" t="s">
        <v>67</v>
      </c>
      <c r="I183" s="49">
        <v>115</v>
      </c>
      <c r="J183" s="49">
        <v>9778.02</v>
      </c>
      <c r="K183" s="80">
        <f t="shared" si="10"/>
        <v>2300.768106</v>
      </c>
      <c r="L183" s="49" t="s">
        <v>425</v>
      </c>
      <c r="M183" s="81">
        <v>110.294117647059</v>
      </c>
      <c r="N183" s="80">
        <v>7043.33823529412</v>
      </c>
      <c r="O183" s="80">
        <f t="shared" si="11"/>
        <v>2140.47048970588</v>
      </c>
      <c r="P183" s="49" t="s">
        <v>70</v>
      </c>
      <c r="Q183" s="86">
        <f t="shared" si="12"/>
        <v>0.042666666666665</v>
      </c>
      <c r="R183" s="87">
        <f t="shared" si="13"/>
        <v>0.388265006357697</v>
      </c>
      <c r="S183" s="86">
        <f t="shared" si="14"/>
        <v>-0.0686</v>
      </c>
      <c r="T183" s="43"/>
    </row>
    <row r="184" s="35" customFormat="1" customHeight="1" spans="1:20">
      <c r="A184" s="49">
        <v>182</v>
      </c>
      <c r="B184" s="50">
        <v>114622</v>
      </c>
      <c r="C184" s="51" t="s">
        <v>421</v>
      </c>
      <c r="D184" s="52" t="s">
        <v>55</v>
      </c>
      <c r="E184" s="52" t="s">
        <v>173</v>
      </c>
      <c r="F184" s="52" t="s">
        <v>31</v>
      </c>
      <c r="G184" s="53">
        <v>4.3</v>
      </c>
      <c r="H184" s="52" t="s">
        <v>67</v>
      </c>
      <c r="I184" s="49">
        <v>98</v>
      </c>
      <c r="J184" s="49">
        <v>8907.54</v>
      </c>
      <c r="K184" s="80">
        <f t="shared" si="10"/>
        <v>2799.639822</v>
      </c>
      <c r="L184" s="49" t="s">
        <v>426</v>
      </c>
      <c r="M184" s="81">
        <v>110.294117647059</v>
      </c>
      <c r="N184" s="80">
        <v>7043.33823529412</v>
      </c>
      <c r="O184" s="80">
        <f t="shared" si="11"/>
        <v>2140.47048970588</v>
      </c>
      <c r="P184" s="49" t="s">
        <v>70</v>
      </c>
      <c r="Q184" s="86">
        <f t="shared" si="12"/>
        <v>-0.111466666666668</v>
      </c>
      <c r="R184" s="87">
        <f t="shared" si="13"/>
        <v>0.264675882717712</v>
      </c>
      <c r="S184" s="86">
        <f t="shared" si="14"/>
        <v>0.0104</v>
      </c>
      <c r="T184" s="43"/>
    </row>
    <row r="185" s="35" customFormat="1" customHeight="1" spans="1:20">
      <c r="A185" s="49">
        <v>183</v>
      </c>
      <c r="B185" s="50">
        <v>114622</v>
      </c>
      <c r="C185" s="51" t="s">
        <v>421</v>
      </c>
      <c r="D185" s="52" t="s">
        <v>55</v>
      </c>
      <c r="E185" s="52" t="s">
        <v>173</v>
      </c>
      <c r="F185" s="52" t="s">
        <v>31</v>
      </c>
      <c r="G185" s="52">
        <v>4.9</v>
      </c>
      <c r="H185" s="52" t="s">
        <v>67</v>
      </c>
      <c r="I185" s="49">
        <v>97</v>
      </c>
      <c r="J185" s="49">
        <v>5813.6</v>
      </c>
      <c r="K185" s="80">
        <f t="shared" si="10"/>
        <v>2152.19472</v>
      </c>
      <c r="L185" s="49" t="s">
        <v>427</v>
      </c>
      <c r="M185" s="81">
        <v>110.294117647059</v>
      </c>
      <c r="N185" s="80">
        <v>7043.33823529412</v>
      </c>
      <c r="O185" s="80">
        <f t="shared" si="11"/>
        <v>2140.47048970588</v>
      </c>
      <c r="P185" s="49" t="s">
        <v>70</v>
      </c>
      <c r="Q185" s="86">
        <f t="shared" si="12"/>
        <v>-0.120533333333335</v>
      </c>
      <c r="R185" s="87">
        <f t="shared" si="13"/>
        <v>-0.174595936502369</v>
      </c>
      <c r="S185" s="86">
        <f t="shared" si="14"/>
        <v>0.0663</v>
      </c>
      <c r="T185" s="43"/>
    </row>
    <row r="186" s="35" customFormat="1" customHeight="1" spans="1:20">
      <c r="A186" s="49">
        <v>184</v>
      </c>
      <c r="B186" s="57">
        <v>114844</v>
      </c>
      <c r="C186" s="58" t="s">
        <v>428</v>
      </c>
      <c r="D186" s="59" t="s">
        <v>55</v>
      </c>
      <c r="E186" s="52" t="s">
        <v>182</v>
      </c>
      <c r="F186" s="52" t="s">
        <v>94</v>
      </c>
      <c r="G186" s="59">
        <v>4.18</v>
      </c>
      <c r="H186" s="60" t="s">
        <v>123</v>
      </c>
      <c r="I186" s="49">
        <v>60</v>
      </c>
      <c r="J186" s="49">
        <v>11035.8</v>
      </c>
      <c r="K186" s="80">
        <f t="shared" si="10"/>
        <v>2362.76478</v>
      </c>
      <c r="L186" s="49" t="s">
        <v>429</v>
      </c>
      <c r="M186" s="81">
        <v>76.2941176470588</v>
      </c>
      <c r="N186" s="80">
        <v>9136.34823529412</v>
      </c>
      <c r="O186" s="80">
        <f t="shared" si="11"/>
        <v>1976.19212329412</v>
      </c>
      <c r="P186" s="49" t="s">
        <v>430</v>
      </c>
      <c r="Q186" s="86">
        <f t="shared" si="12"/>
        <v>-0.213569776407093</v>
      </c>
      <c r="R186" s="89">
        <f t="shared" si="13"/>
        <v>0.207900543607589</v>
      </c>
      <c r="S186" s="86">
        <f t="shared" si="14"/>
        <v>-0.00219999999999998</v>
      </c>
      <c r="T186" s="43"/>
    </row>
    <row r="187" s="35" customFormat="1" customHeight="1" spans="1:20">
      <c r="A187" s="49">
        <v>185</v>
      </c>
      <c r="B187" s="57">
        <v>116773</v>
      </c>
      <c r="C187" s="58" t="s">
        <v>431</v>
      </c>
      <c r="D187" s="59" t="s">
        <v>42</v>
      </c>
      <c r="E187" s="52" t="s">
        <v>74</v>
      </c>
      <c r="F187" s="52" t="s">
        <v>156</v>
      </c>
      <c r="G187" s="59">
        <v>4.23</v>
      </c>
      <c r="H187" s="62"/>
      <c r="I187" s="49">
        <v>39</v>
      </c>
      <c r="J187" s="49">
        <v>3662</v>
      </c>
      <c r="K187" s="80">
        <f t="shared" si="10"/>
        <v>895.359</v>
      </c>
      <c r="L187" s="49" t="s">
        <v>432</v>
      </c>
      <c r="M187" s="81">
        <v>43.9411764705882</v>
      </c>
      <c r="N187" s="80">
        <v>3148.75764705882</v>
      </c>
      <c r="O187" s="80">
        <f t="shared" si="11"/>
        <v>1008.23219858823</v>
      </c>
      <c r="P187" s="49" t="s">
        <v>433</v>
      </c>
      <c r="Q187" s="86">
        <f t="shared" si="12"/>
        <v>-0.112449799196787</v>
      </c>
      <c r="R187" s="87">
        <f t="shared" si="13"/>
        <v>0.162998366489268</v>
      </c>
      <c r="S187" s="86">
        <f t="shared" si="14"/>
        <v>-0.0757</v>
      </c>
      <c r="T187" s="43"/>
    </row>
    <row r="188" s="35" customFormat="1" customHeight="1" spans="1:20">
      <c r="A188" s="49">
        <v>186</v>
      </c>
      <c r="B188" s="50">
        <v>116919</v>
      </c>
      <c r="C188" s="51" t="s">
        <v>434</v>
      </c>
      <c r="D188" s="52" t="s">
        <v>55</v>
      </c>
      <c r="E188" s="52" t="s">
        <v>173</v>
      </c>
      <c r="F188" s="52" t="s">
        <v>22</v>
      </c>
      <c r="G188" s="52">
        <v>4.2</v>
      </c>
      <c r="H188" s="52" t="s">
        <v>435</v>
      </c>
      <c r="I188" s="49">
        <v>70</v>
      </c>
      <c r="J188" s="49">
        <v>3805.14</v>
      </c>
      <c r="K188" s="80">
        <f t="shared" si="10"/>
        <v>1457.36862</v>
      </c>
      <c r="L188" s="49" t="s">
        <v>319</v>
      </c>
      <c r="M188" s="81">
        <v>66.0588235294118</v>
      </c>
      <c r="N188" s="80">
        <v>3623.45529411765</v>
      </c>
      <c r="O188" s="80">
        <f t="shared" si="11"/>
        <v>1129.06866964706</v>
      </c>
      <c r="P188" s="49" t="s">
        <v>436</v>
      </c>
      <c r="Q188" s="86">
        <f t="shared" si="12"/>
        <v>0.0596616206589487</v>
      </c>
      <c r="R188" s="87">
        <f t="shared" si="13"/>
        <v>0.0501412853574594</v>
      </c>
      <c r="S188" s="86">
        <f t="shared" si="14"/>
        <v>0.0714</v>
      </c>
      <c r="T188" s="43"/>
    </row>
    <row r="189" s="35" customFormat="1" customHeight="1" spans="1:20">
      <c r="A189" s="49">
        <v>187</v>
      </c>
      <c r="B189" s="50">
        <v>116919</v>
      </c>
      <c r="C189" s="51" t="s">
        <v>434</v>
      </c>
      <c r="D189" s="52" t="s">
        <v>55</v>
      </c>
      <c r="E189" s="52" t="s">
        <v>173</v>
      </c>
      <c r="F189" s="52" t="s">
        <v>22</v>
      </c>
      <c r="G189" s="52">
        <v>4.16</v>
      </c>
      <c r="H189" s="52" t="s">
        <v>435</v>
      </c>
      <c r="I189" s="49">
        <v>61</v>
      </c>
      <c r="J189" s="49">
        <v>4300.53</v>
      </c>
      <c r="K189" s="80">
        <f t="shared" si="10"/>
        <v>1174.904796</v>
      </c>
      <c r="L189" s="49" t="s">
        <v>437</v>
      </c>
      <c r="M189" s="81">
        <v>66.0588235294118</v>
      </c>
      <c r="N189" s="80">
        <v>3623.45529411765</v>
      </c>
      <c r="O189" s="80">
        <f t="shared" si="11"/>
        <v>1129.06866964706</v>
      </c>
      <c r="P189" s="49" t="s">
        <v>436</v>
      </c>
      <c r="Q189" s="86">
        <f t="shared" si="12"/>
        <v>-0.0765805877114875</v>
      </c>
      <c r="R189" s="87">
        <f t="shared" si="13"/>
        <v>0.186858854580466</v>
      </c>
      <c r="S189" s="86">
        <f t="shared" si="14"/>
        <v>-0.0384</v>
      </c>
      <c r="T189" s="43"/>
    </row>
    <row r="190" s="35" customFormat="1" customHeight="1" spans="1:20">
      <c r="A190" s="49">
        <v>188</v>
      </c>
      <c r="B190" s="50">
        <v>116919</v>
      </c>
      <c r="C190" s="51" t="s">
        <v>434</v>
      </c>
      <c r="D190" s="52" t="s">
        <v>55</v>
      </c>
      <c r="E190" s="52" t="s">
        <v>173</v>
      </c>
      <c r="F190" s="52" t="s">
        <v>22</v>
      </c>
      <c r="G190" s="52">
        <v>4.23</v>
      </c>
      <c r="H190" s="52" t="s">
        <v>435</v>
      </c>
      <c r="I190" s="49">
        <v>61</v>
      </c>
      <c r="J190" s="49">
        <v>2556.6</v>
      </c>
      <c r="K190" s="80">
        <f t="shared" si="10"/>
        <v>850.32516</v>
      </c>
      <c r="L190" s="49" t="s">
        <v>438</v>
      </c>
      <c r="M190" s="81">
        <v>66.0588235294118</v>
      </c>
      <c r="N190" s="80">
        <v>3623.45529411765</v>
      </c>
      <c r="O190" s="80">
        <f t="shared" si="11"/>
        <v>1129.06866964706</v>
      </c>
      <c r="P190" s="49" t="s">
        <v>436</v>
      </c>
      <c r="Q190" s="86">
        <f t="shared" si="12"/>
        <v>-0.0765805877114875</v>
      </c>
      <c r="R190" s="87">
        <f t="shared" si="13"/>
        <v>-0.294430373088801</v>
      </c>
      <c r="S190" s="86">
        <f t="shared" si="14"/>
        <v>0.021</v>
      </c>
      <c r="T190" s="43"/>
    </row>
    <row r="191" s="35" customFormat="1" customHeight="1" spans="1:20">
      <c r="A191" s="49">
        <v>189</v>
      </c>
      <c r="B191" s="50">
        <v>116919</v>
      </c>
      <c r="C191" s="51" t="s">
        <v>434</v>
      </c>
      <c r="D191" s="52" t="s">
        <v>55</v>
      </c>
      <c r="E191" s="52" t="s">
        <v>173</v>
      </c>
      <c r="F191" s="52" t="s">
        <v>22</v>
      </c>
      <c r="G191" s="53">
        <v>4.3</v>
      </c>
      <c r="H191" s="52" t="s">
        <v>435</v>
      </c>
      <c r="I191" s="49">
        <v>70</v>
      </c>
      <c r="J191" s="49">
        <v>5328.49</v>
      </c>
      <c r="K191" s="80">
        <f t="shared" si="10"/>
        <v>1580.962983</v>
      </c>
      <c r="L191" s="49" t="s">
        <v>439</v>
      </c>
      <c r="M191" s="81">
        <v>66.0588235294118</v>
      </c>
      <c r="N191" s="80">
        <v>3623.45529411765</v>
      </c>
      <c r="O191" s="80">
        <f t="shared" si="11"/>
        <v>1129.06866964706</v>
      </c>
      <c r="P191" s="49" t="s">
        <v>436</v>
      </c>
      <c r="Q191" s="88">
        <f t="shared" si="12"/>
        <v>0.0596616206589487</v>
      </c>
      <c r="R191" s="89">
        <f t="shared" si="13"/>
        <v>0.470554917194734</v>
      </c>
      <c r="S191" s="86">
        <f t="shared" si="14"/>
        <v>-0.0149</v>
      </c>
      <c r="T191" s="43">
        <f>(K191-O191)*0.1</f>
        <v>45.1894313352941</v>
      </c>
    </row>
    <row r="192" s="35" customFormat="1" customHeight="1" spans="1:20">
      <c r="A192" s="49">
        <v>190</v>
      </c>
      <c r="B192" s="50">
        <v>116919</v>
      </c>
      <c r="C192" s="51" t="s">
        <v>434</v>
      </c>
      <c r="D192" s="52" t="s">
        <v>55</v>
      </c>
      <c r="E192" s="52" t="s">
        <v>173</v>
      </c>
      <c r="F192" s="52" t="s">
        <v>22</v>
      </c>
      <c r="G192" s="52">
        <v>4.9</v>
      </c>
      <c r="H192" s="52" t="s">
        <v>435</v>
      </c>
      <c r="I192" s="49">
        <v>64</v>
      </c>
      <c r="J192" s="49">
        <v>4136.9</v>
      </c>
      <c r="K192" s="80">
        <f t="shared" si="10"/>
        <v>1463.63522</v>
      </c>
      <c r="L192" s="49" t="s">
        <v>440</v>
      </c>
      <c r="M192" s="81">
        <v>66.0588235294118</v>
      </c>
      <c r="N192" s="80">
        <v>3623.45529411765</v>
      </c>
      <c r="O192" s="80">
        <f t="shared" si="11"/>
        <v>1129.06866964706</v>
      </c>
      <c r="P192" s="49" t="s">
        <v>436</v>
      </c>
      <c r="Q192" s="86">
        <f t="shared" si="12"/>
        <v>-0.0311665182546754</v>
      </c>
      <c r="R192" s="87">
        <f t="shared" si="13"/>
        <v>0.14170030101265</v>
      </c>
      <c r="S192" s="86">
        <f t="shared" si="14"/>
        <v>0.0422</v>
      </c>
      <c r="T192" s="43"/>
    </row>
    <row r="193" s="35" customFormat="1" customHeight="1" spans="1:20">
      <c r="A193" s="49">
        <v>191</v>
      </c>
      <c r="B193" s="57">
        <v>117491</v>
      </c>
      <c r="C193" s="58" t="s">
        <v>441</v>
      </c>
      <c r="D193" s="59" t="s">
        <v>42</v>
      </c>
      <c r="E193" s="52" t="s">
        <v>93</v>
      </c>
      <c r="F193" s="52" t="s">
        <v>66</v>
      </c>
      <c r="G193" s="59">
        <v>4.29</v>
      </c>
      <c r="H193" s="62"/>
      <c r="I193" s="49">
        <v>72</v>
      </c>
      <c r="J193" s="49">
        <v>10580.11</v>
      </c>
      <c r="K193" s="80">
        <f t="shared" si="10"/>
        <v>1603.944676</v>
      </c>
      <c r="L193" s="49" t="s">
        <v>442</v>
      </c>
      <c r="M193" s="81">
        <v>84.5882352941177</v>
      </c>
      <c r="N193" s="80">
        <v>13137.0664705882</v>
      </c>
      <c r="O193" s="80">
        <f t="shared" si="11"/>
        <v>1966.61885064705</v>
      </c>
      <c r="P193" s="49" t="s">
        <v>443</v>
      </c>
      <c r="Q193" s="86">
        <f t="shared" si="12"/>
        <v>-0.148817802503478</v>
      </c>
      <c r="R193" s="87">
        <f t="shared" si="13"/>
        <v>-0.194636791730697</v>
      </c>
      <c r="S193" s="86">
        <f t="shared" si="14"/>
        <v>0.00190000000000001</v>
      </c>
      <c r="T193" s="43"/>
    </row>
    <row r="194" s="35" customFormat="1" customHeight="1" spans="1:20">
      <c r="A194" s="49">
        <v>192</v>
      </c>
      <c r="B194" s="57">
        <v>117637</v>
      </c>
      <c r="C194" s="55" t="s">
        <v>444</v>
      </c>
      <c r="D194" s="59" t="s">
        <v>64</v>
      </c>
      <c r="E194" s="52" t="s">
        <v>93</v>
      </c>
      <c r="F194" s="52" t="s">
        <v>156</v>
      </c>
      <c r="G194" s="59">
        <v>4.1</v>
      </c>
      <c r="H194" s="60" t="s">
        <v>108</v>
      </c>
      <c r="I194" s="49">
        <v>44</v>
      </c>
      <c r="J194" s="49">
        <v>2768.95</v>
      </c>
      <c r="K194" s="80">
        <f t="shared" si="10"/>
        <v>1023.127025</v>
      </c>
      <c r="L194" s="49" t="s">
        <v>445</v>
      </c>
      <c r="M194" s="81">
        <v>38.7058823529412</v>
      </c>
      <c r="N194" s="80">
        <v>2937.31176470588</v>
      </c>
      <c r="O194" s="80">
        <f t="shared" si="11"/>
        <v>831.259229411764</v>
      </c>
      <c r="P194" s="49" t="s">
        <v>446</v>
      </c>
      <c r="Q194" s="86">
        <f t="shared" si="12"/>
        <v>0.136778115501519</v>
      </c>
      <c r="R194" s="87">
        <f t="shared" si="13"/>
        <v>-0.0573183162675748</v>
      </c>
      <c r="S194" s="86">
        <f t="shared" si="14"/>
        <v>0.0865</v>
      </c>
      <c r="T194" s="43"/>
    </row>
    <row r="195" s="35" customFormat="1" customHeight="1" spans="1:20">
      <c r="A195" s="49">
        <v>193</v>
      </c>
      <c r="B195" s="57">
        <v>118151</v>
      </c>
      <c r="C195" s="58" t="s">
        <v>447</v>
      </c>
      <c r="D195" s="59" t="s">
        <v>42</v>
      </c>
      <c r="E195" s="52" t="s">
        <v>103</v>
      </c>
      <c r="F195" s="52" t="s">
        <v>22</v>
      </c>
      <c r="G195" s="59">
        <v>4.17</v>
      </c>
      <c r="H195" s="62"/>
      <c r="I195" s="49">
        <v>58</v>
      </c>
      <c r="J195" s="49">
        <v>4765.7</v>
      </c>
      <c r="K195" s="80">
        <f t="shared" ref="K195:K258" si="15">J195*L195</f>
        <v>1210.96437</v>
      </c>
      <c r="L195" s="49" t="s">
        <v>448</v>
      </c>
      <c r="M195" s="81">
        <v>63.1176470588235</v>
      </c>
      <c r="N195" s="80">
        <v>4967.01647058824</v>
      </c>
      <c r="O195" s="80">
        <f t="shared" ref="O195:O258" si="16">N195*P195</f>
        <v>1008.80104517647</v>
      </c>
      <c r="P195" s="49" t="s">
        <v>449</v>
      </c>
      <c r="Q195" s="86">
        <f t="shared" ref="Q195:Q258" si="17">(I195-M195)/M195</f>
        <v>-0.0810810810810807</v>
      </c>
      <c r="R195" s="87">
        <f t="shared" ref="R195:R258" si="18">(J195-N195)/N195</f>
        <v>-0.0405306629805474</v>
      </c>
      <c r="S195" s="86">
        <f t="shared" ref="S195:S258" si="19">L195-P195</f>
        <v>0.051</v>
      </c>
      <c r="T195" s="43"/>
    </row>
    <row r="196" s="35" customFormat="1" customHeight="1" spans="1:20">
      <c r="A196" s="49">
        <v>194</v>
      </c>
      <c r="B196" s="50">
        <v>118951</v>
      </c>
      <c r="C196" s="51" t="s">
        <v>450</v>
      </c>
      <c r="D196" s="52" t="s">
        <v>42</v>
      </c>
      <c r="E196" s="52" t="s">
        <v>163</v>
      </c>
      <c r="F196" s="52" t="s">
        <v>22</v>
      </c>
      <c r="G196" s="52">
        <v>4.1</v>
      </c>
      <c r="H196" s="52" t="s">
        <v>451</v>
      </c>
      <c r="I196" s="49">
        <v>55</v>
      </c>
      <c r="J196" s="49">
        <v>3267.2</v>
      </c>
      <c r="K196" s="80">
        <f t="shared" si="15"/>
        <v>1000.08992</v>
      </c>
      <c r="L196" s="49" t="s">
        <v>452</v>
      </c>
      <c r="M196" s="81">
        <v>61.6470588235294</v>
      </c>
      <c r="N196" s="80">
        <v>3726.88941176471</v>
      </c>
      <c r="O196" s="80">
        <f t="shared" si="16"/>
        <v>1040.92021270588</v>
      </c>
      <c r="P196" s="49" t="s">
        <v>453</v>
      </c>
      <c r="Q196" s="86">
        <f t="shared" si="17"/>
        <v>-0.107824427480916</v>
      </c>
      <c r="R196" s="87">
        <f t="shared" si="18"/>
        <v>-0.123343990383402</v>
      </c>
      <c r="S196" s="86">
        <f t="shared" si="19"/>
        <v>0.0268</v>
      </c>
      <c r="T196" s="43"/>
    </row>
    <row r="197" s="35" customFormat="1" customHeight="1" spans="1:20">
      <c r="A197" s="49">
        <v>195</v>
      </c>
      <c r="B197" s="50">
        <v>118951</v>
      </c>
      <c r="C197" s="51" t="s">
        <v>450</v>
      </c>
      <c r="D197" s="52" t="s">
        <v>42</v>
      </c>
      <c r="E197" s="52" t="s">
        <v>163</v>
      </c>
      <c r="F197" s="52" t="s">
        <v>22</v>
      </c>
      <c r="G197" s="52">
        <v>4.15</v>
      </c>
      <c r="H197" s="52" t="s">
        <v>451</v>
      </c>
      <c r="I197" s="49">
        <v>37</v>
      </c>
      <c r="J197" s="49">
        <v>2169.14</v>
      </c>
      <c r="K197" s="80">
        <f t="shared" si="15"/>
        <v>703.669016</v>
      </c>
      <c r="L197" s="49" t="s">
        <v>193</v>
      </c>
      <c r="M197" s="81">
        <v>61.6470588235294</v>
      </c>
      <c r="N197" s="80">
        <v>3726.88941176471</v>
      </c>
      <c r="O197" s="80">
        <f t="shared" si="16"/>
        <v>1040.92021270588</v>
      </c>
      <c r="P197" s="49" t="s">
        <v>453</v>
      </c>
      <c r="Q197" s="86">
        <f t="shared" si="17"/>
        <v>-0.399809160305343</v>
      </c>
      <c r="R197" s="87">
        <f t="shared" si="18"/>
        <v>-0.417975753948412</v>
      </c>
      <c r="S197" s="86">
        <f t="shared" si="19"/>
        <v>0.0451</v>
      </c>
      <c r="T197" s="43"/>
    </row>
    <row r="198" s="35" customFormat="1" customHeight="1" spans="1:20">
      <c r="A198" s="49">
        <v>196</v>
      </c>
      <c r="B198" s="57">
        <v>118951</v>
      </c>
      <c r="C198" s="58" t="s">
        <v>454</v>
      </c>
      <c r="D198" s="59" t="s">
        <v>42</v>
      </c>
      <c r="E198" s="52" t="s">
        <v>43</v>
      </c>
      <c r="F198" s="52" t="s">
        <v>22</v>
      </c>
      <c r="G198" s="61">
        <v>4.2</v>
      </c>
      <c r="H198" s="62"/>
      <c r="I198" s="49">
        <v>56</v>
      </c>
      <c r="J198" s="49">
        <v>2634.05</v>
      </c>
      <c r="K198" s="80">
        <f t="shared" si="15"/>
        <v>1005.416885</v>
      </c>
      <c r="L198" s="49" t="s">
        <v>455</v>
      </c>
      <c r="M198" s="81">
        <v>61.6470588235294</v>
      </c>
      <c r="N198" s="80">
        <v>3726.88941176471</v>
      </c>
      <c r="O198" s="80">
        <f t="shared" si="16"/>
        <v>1040.92021270588</v>
      </c>
      <c r="P198" s="49" t="s">
        <v>453</v>
      </c>
      <c r="Q198" s="86">
        <f t="shared" si="17"/>
        <v>-0.0916030534351143</v>
      </c>
      <c r="R198" s="87">
        <f t="shared" si="18"/>
        <v>-0.293230973882652</v>
      </c>
      <c r="S198" s="86">
        <f t="shared" si="19"/>
        <v>0.1024</v>
      </c>
      <c r="T198" s="43"/>
    </row>
    <row r="199" s="35" customFormat="1" customHeight="1" spans="1:20">
      <c r="A199" s="49">
        <v>197</v>
      </c>
      <c r="B199" s="50">
        <v>118951</v>
      </c>
      <c r="C199" s="51" t="s">
        <v>450</v>
      </c>
      <c r="D199" s="52" t="s">
        <v>42</v>
      </c>
      <c r="E199" s="52" t="s">
        <v>21</v>
      </c>
      <c r="F199" s="52" t="s">
        <v>22</v>
      </c>
      <c r="G199" s="52">
        <v>4.21</v>
      </c>
      <c r="H199" s="52" t="s">
        <v>451</v>
      </c>
      <c r="I199" s="49">
        <v>59</v>
      </c>
      <c r="J199" s="49">
        <v>3706.6</v>
      </c>
      <c r="K199" s="80">
        <f t="shared" si="15"/>
        <v>967.05194</v>
      </c>
      <c r="L199" s="49" t="s">
        <v>456</v>
      </c>
      <c r="M199" s="81">
        <v>61.6470588235294</v>
      </c>
      <c r="N199" s="80">
        <v>3726.88941176471</v>
      </c>
      <c r="O199" s="80">
        <f t="shared" si="16"/>
        <v>1040.92021270588</v>
      </c>
      <c r="P199" s="49" t="s">
        <v>453</v>
      </c>
      <c r="Q199" s="86">
        <f t="shared" si="17"/>
        <v>-0.0429389312977097</v>
      </c>
      <c r="R199" s="87">
        <f t="shared" si="18"/>
        <v>-0.00544406058861376</v>
      </c>
      <c r="S199" s="86">
        <f t="shared" si="19"/>
        <v>-0.0184</v>
      </c>
      <c r="T199" s="43"/>
    </row>
    <row r="200" s="35" customFormat="1" customHeight="1" spans="1:20">
      <c r="A200" s="49">
        <v>198</v>
      </c>
      <c r="B200" s="50">
        <v>118951</v>
      </c>
      <c r="C200" s="51" t="s">
        <v>450</v>
      </c>
      <c r="D200" s="52" t="s">
        <v>42</v>
      </c>
      <c r="E200" s="52" t="s">
        <v>163</v>
      </c>
      <c r="F200" s="52" t="s">
        <v>22</v>
      </c>
      <c r="G200" s="52">
        <v>4.22</v>
      </c>
      <c r="H200" s="52" t="s">
        <v>451</v>
      </c>
      <c r="I200" s="49">
        <v>66</v>
      </c>
      <c r="J200" s="49">
        <v>5378.66</v>
      </c>
      <c r="K200" s="80">
        <f t="shared" si="15"/>
        <v>1584.553236</v>
      </c>
      <c r="L200" s="49" t="s">
        <v>457</v>
      </c>
      <c r="M200" s="81">
        <v>61.6470588235294</v>
      </c>
      <c r="N200" s="80">
        <v>3726.88941176471</v>
      </c>
      <c r="O200" s="80">
        <f t="shared" si="16"/>
        <v>1040.92021270588</v>
      </c>
      <c r="P200" s="49" t="s">
        <v>453</v>
      </c>
      <c r="Q200" s="88">
        <f t="shared" si="17"/>
        <v>0.070610687022901</v>
      </c>
      <c r="R200" s="89">
        <f t="shared" si="18"/>
        <v>0.443203542080194</v>
      </c>
      <c r="S200" s="86">
        <f t="shared" si="19"/>
        <v>0.0153</v>
      </c>
      <c r="T200" s="43">
        <f>(K200-O200)*0.1</f>
        <v>54.3633023294117</v>
      </c>
    </row>
    <row r="201" s="35" customFormat="1" customHeight="1" spans="1:20">
      <c r="A201" s="49">
        <v>199</v>
      </c>
      <c r="B201" s="50">
        <v>118951</v>
      </c>
      <c r="C201" s="51" t="s">
        <v>450</v>
      </c>
      <c r="D201" s="52" t="s">
        <v>42</v>
      </c>
      <c r="E201" s="52" t="s">
        <v>163</v>
      </c>
      <c r="F201" s="52" t="s">
        <v>22</v>
      </c>
      <c r="G201" s="52">
        <v>4.29</v>
      </c>
      <c r="H201" s="52" t="s">
        <v>451</v>
      </c>
      <c r="I201" s="49">
        <v>69</v>
      </c>
      <c r="J201" s="49">
        <v>4815.14</v>
      </c>
      <c r="K201" s="80">
        <f t="shared" si="15"/>
        <v>1548.549024</v>
      </c>
      <c r="L201" s="49" t="s">
        <v>458</v>
      </c>
      <c r="M201" s="81">
        <v>61.6470588235294</v>
      </c>
      <c r="N201" s="80">
        <v>3726.88941176471</v>
      </c>
      <c r="O201" s="80">
        <f t="shared" si="16"/>
        <v>1040.92021270588</v>
      </c>
      <c r="P201" s="49" t="s">
        <v>453</v>
      </c>
      <c r="Q201" s="86">
        <f t="shared" si="17"/>
        <v>0.119274809160306</v>
      </c>
      <c r="R201" s="87">
        <f t="shared" si="18"/>
        <v>0.291999699481288</v>
      </c>
      <c r="S201" s="86">
        <f t="shared" si="19"/>
        <v>0.0422999999999999</v>
      </c>
      <c r="T201" s="43"/>
    </row>
    <row r="202" s="35" customFormat="1" customHeight="1" spans="1:20">
      <c r="A202" s="49">
        <v>200</v>
      </c>
      <c r="B202" s="50">
        <v>118951</v>
      </c>
      <c r="C202" s="51" t="s">
        <v>450</v>
      </c>
      <c r="D202" s="52" t="s">
        <v>42</v>
      </c>
      <c r="E202" s="52" t="s">
        <v>21</v>
      </c>
      <c r="F202" s="52" t="s">
        <v>22</v>
      </c>
      <c r="G202" s="52">
        <v>4.7</v>
      </c>
      <c r="H202" s="52" t="s">
        <v>451</v>
      </c>
      <c r="I202" s="49">
        <v>66</v>
      </c>
      <c r="J202" s="49">
        <v>3154.74</v>
      </c>
      <c r="K202" s="80">
        <f t="shared" si="15"/>
        <v>1059.046218</v>
      </c>
      <c r="L202" s="49" t="s">
        <v>459</v>
      </c>
      <c r="M202" s="81">
        <v>61.6470588235294</v>
      </c>
      <c r="N202" s="80">
        <v>3726.88941176471</v>
      </c>
      <c r="O202" s="80">
        <f t="shared" si="16"/>
        <v>1040.92021270588</v>
      </c>
      <c r="P202" s="49" t="s">
        <v>453</v>
      </c>
      <c r="Q202" s="86">
        <f t="shared" si="17"/>
        <v>0.070610687022901</v>
      </c>
      <c r="R202" s="87">
        <f t="shared" si="18"/>
        <v>-0.153519288755551</v>
      </c>
      <c r="S202" s="86">
        <f t="shared" si="19"/>
        <v>0.0564</v>
      </c>
      <c r="T202" s="43"/>
    </row>
    <row r="203" s="35" customFormat="1" customHeight="1" spans="1:20">
      <c r="A203" s="49">
        <v>201</v>
      </c>
      <c r="B203" s="50">
        <v>119262</v>
      </c>
      <c r="C203" s="51" t="s">
        <v>460</v>
      </c>
      <c r="D203" s="52" t="s">
        <v>55</v>
      </c>
      <c r="E203" s="52" t="s">
        <v>163</v>
      </c>
      <c r="F203" s="52" t="s">
        <v>156</v>
      </c>
      <c r="G203" s="52">
        <v>4.1</v>
      </c>
      <c r="H203" s="52" t="s">
        <v>461</v>
      </c>
      <c r="I203" s="49">
        <v>37</v>
      </c>
      <c r="J203" s="49">
        <v>2490.92</v>
      </c>
      <c r="K203" s="80">
        <f t="shared" si="15"/>
        <v>604.297192</v>
      </c>
      <c r="L203" s="49" t="s">
        <v>462</v>
      </c>
      <c r="M203" s="81">
        <v>38.7058823529412</v>
      </c>
      <c r="N203" s="80">
        <v>2454.07705882353</v>
      </c>
      <c r="O203" s="80">
        <f t="shared" si="16"/>
        <v>727.879255647059</v>
      </c>
      <c r="P203" s="49" t="s">
        <v>463</v>
      </c>
      <c r="Q203" s="86">
        <f t="shared" si="17"/>
        <v>-0.0440729483282681</v>
      </c>
      <c r="R203" s="87">
        <f t="shared" si="18"/>
        <v>0.0150129520358796</v>
      </c>
      <c r="S203" s="86">
        <f t="shared" si="19"/>
        <v>-0.054</v>
      </c>
      <c r="T203" s="43"/>
    </row>
    <row r="204" s="35" customFormat="1" customHeight="1" spans="1:20">
      <c r="A204" s="49">
        <v>202</v>
      </c>
      <c r="B204" s="50">
        <v>119262</v>
      </c>
      <c r="C204" s="51" t="s">
        <v>460</v>
      </c>
      <c r="D204" s="52" t="s">
        <v>55</v>
      </c>
      <c r="E204" s="52" t="s">
        <v>86</v>
      </c>
      <c r="F204" s="52" t="s">
        <v>156</v>
      </c>
      <c r="G204" s="53">
        <v>4.1</v>
      </c>
      <c r="H204" s="52" t="s">
        <v>461</v>
      </c>
      <c r="I204" s="49">
        <v>36</v>
      </c>
      <c r="J204" s="49">
        <v>2199.5</v>
      </c>
      <c r="K204" s="80">
        <f t="shared" si="15"/>
        <v>594.52485</v>
      </c>
      <c r="L204" s="49" t="s">
        <v>464</v>
      </c>
      <c r="M204" s="81">
        <v>38.7058823529412</v>
      </c>
      <c r="N204" s="80">
        <v>2454.07705882353</v>
      </c>
      <c r="O204" s="80">
        <f t="shared" si="16"/>
        <v>727.879255647059</v>
      </c>
      <c r="P204" s="49" t="s">
        <v>463</v>
      </c>
      <c r="Q204" s="86">
        <f t="shared" si="17"/>
        <v>-0.0699088145896663</v>
      </c>
      <c r="R204" s="87">
        <f t="shared" si="18"/>
        <v>-0.103736375313974</v>
      </c>
      <c r="S204" s="86">
        <f t="shared" si="19"/>
        <v>-0.0263</v>
      </c>
      <c r="T204" s="43"/>
    </row>
    <row r="205" s="35" customFormat="1" customHeight="1" spans="1:20">
      <c r="A205" s="49">
        <v>203</v>
      </c>
      <c r="B205" s="50">
        <v>119262</v>
      </c>
      <c r="C205" s="51" t="s">
        <v>460</v>
      </c>
      <c r="D205" s="52" t="s">
        <v>55</v>
      </c>
      <c r="E205" s="52" t="s">
        <v>163</v>
      </c>
      <c r="F205" s="52" t="s">
        <v>156</v>
      </c>
      <c r="G205" s="52">
        <v>4.15</v>
      </c>
      <c r="H205" s="52" t="s">
        <v>461</v>
      </c>
      <c r="I205" s="49">
        <v>30</v>
      </c>
      <c r="J205" s="49">
        <v>2824.7</v>
      </c>
      <c r="K205" s="80">
        <f t="shared" si="15"/>
        <v>869.44266</v>
      </c>
      <c r="L205" s="49" t="s">
        <v>465</v>
      </c>
      <c r="M205" s="81">
        <v>38.7058823529412</v>
      </c>
      <c r="N205" s="80">
        <v>2454.07705882353</v>
      </c>
      <c r="O205" s="80">
        <f t="shared" si="16"/>
        <v>727.879255647059</v>
      </c>
      <c r="P205" s="49" t="s">
        <v>463</v>
      </c>
      <c r="Q205" s="86">
        <f t="shared" si="17"/>
        <v>-0.224924012158055</v>
      </c>
      <c r="R205" s="87">
        <f t="shared" si="18"/>
        <v>0.15102335105734</v>
      </c>
      <c r="S205" s="86">
        <f t="shared" si="19"/>
        <v>0.0112</v>
      </c>
      <c r="T205" s="43"/>
    </row>
    <row r="206" s="35" customFormat="1" customHeight="1" spans="1:20">
      <c r="A206" s="49">
        <v>204</v>
      </c>
      <c r="B206" s="50">
        <v>119262</v>
      </c>
      <c r="C206" s="51" t="s">
        <v>460</v>
      </c>
      <c r="D206" s="52" t="s">
        <v>55</v>
      </c>
      <c r="E206" s="52" t="s">
        <v>86</v>
      </c>
      <c r="F206" s="52" t="s">
        <v>156</v>
      </c>
      <c r="G206" s="52">
        <v>4.17</v>
      </c>
      <c r="H206" s="52" t="s">
        <v>461</v>
      </c>
      <c r="I206" s="49">
        <v>35</v>
      </c>
      <c r="J206" s="49">
        <v>1768.28</v>
      </c>
      <c r="K206" s="80">
        <f t="shared" si="15"/>
        <v>723.22652</v>
      </c>
      <c r="L206" s="49" t="s">
        <v>466</v>
      </c>
      <c r="M206" s="81">
        <v>38.7058823529412</v>
      </c>
      <c r="N206" s="80">
        <v>2454.07705882353</v>
      </c>
      <c r="O206" s="80">
        <f t="shared" si="16"/>
        <v>727.879255647059</v>
      </c>
      <c r="P206" s="49" t="s">
        <v>463</v>
      </c>
      <c r="Q206" s="86">
        <f t="shared" si="17"/>
        <v>-0.0957446808510644</v>
      </c>
      <c r="R206" s="87">
        <f t="shared" si="18"/>
        <v>-0.279452129002134</v>
      </c>
      <c r="S206" s="86">
        <f t="shared" si="19"/>
        <v>0.1124</v>
      </c>
      <c r="T206" s="43"/>
    </row>
    <row r="207" s="35" customFormat="1" customHeight="1" spans="1:20">
      <c r="A207" s="49">
        <v>205</v>
      </c>
      <c r="B207" s="50">
        <v>119262</v>
      </c>
      <c r="C207" s="51" t="s">
        <v>460</v>
      </c>
      <c r="D207" s="52" t="s">
        <v>55</v>
      </c>
      <c r="E207" s="52" t="s">
        <v>163</v>
      </c>
      <c r="F207" s="52" t="s">
        <v>156</v>
      </c>
      <c r="G207" s="52">
        <v>4.22</v>
      </c>
      <c r="H207" s="52" t="s">
        <v>461</v>
      </c>
      <c r="I207" s="49">
        <v>32</v>
      </c>
      <c r="J207" s="49">
        <v>1303.11</v>
      </c>
      <c r="K207" s="80">
        <f t="shared" si="15"/>
        <v>354.054987</v>
      </c>
      <c r="L207" s="49" t="s">
        <v>179</v>
      </c>
      <c r="M207" s="81">
        <v>38.7058823529412</v>
      </c>
      <c r="N207" s="80">
        <v>2454.07705882353</v>
      </c>
      <c r="O207" s="80">
        <f t="shared" si="16"/>
        <v>727.879255647059</v>
      </c>
      <c r="P207" s="49" t="s">
        <v>463</v>
      </c>
      <c r="Q207" s="86">
        <f t="shared" si="17"/>
        <v>-0.173252279635259</v>
      </c>
      <c r="R207" s="87">
        <f t="shared" si="18"/>
        <v>-0.46900200410793</v>
      </c>
      <c r="S207" s="86">
        <f t="shared" si="19"/>
        <v>-0.0249</v>
      </c>
      <c r="T207" s="43"/>
    </row>
    <row r="208" s="35" customFormat="1" customHeight="1" spans="1:20">
      <c r="A208" s="49">
        <v>206</v>
      </c>
      <c r="B208" s="50">
        <v>119262</v>
      </c>
      <c r="C208" s="51" t="s">
        <v>460</v>
      </c>
      <c r="D208" s="52" t="s">
        <v>55</v>
      </c>
      <c r="E208" s="52" t="s">
        <v>86</v>
      </c>
      <c r="F208" s="52" t="s">
        <v>156</v>
      </c>
      <c r="G208" s="52">
        <v>4.24</v>
      </c>
      <c r="H208" s="52" t="s">
        <v>461</v>
      </c>
      <c r="I208" s="49">
        <v>38</v>
      </c>
      <c r="J208" s="49">
        <v>1802.56</v>
      </c>
      <c r="K208" s="80">
        <f t="shared" si="15"/>
        <v>560.776416</v>
      </c>
      <c r="L208" s="49" t="s">
        <v>467</v>
      </c>
      <c r="M208" s="81">
        <v>38.7058823529412</v>
      </c>
      <c r="N208" s="80">
        <v>2454.07705882353</v>
      </c>
      <c r="O208" s="80">
        <f t="shared" si="16"/>
        <v>727.879255647059</v>
      </c>
      <c r="P208" s="49" t="s">
        <v>463</v>
      </c>
      <c r="Q208" s="86">
        <f t="shared" si="17"/>
        <v>-0.01823708206687</v>
      </c>
      <c r="R208" s="87">
        <f t="shared" si="18"/>
        <v>-0.265483537479407</v>
      </c>
      <c r="S208" s="86">
        <f t="shared" si="19"/>
        <v>0.0145</v>
      </c>
      <c r="T208" s="43"/>
    </row>
    <row r="209" s="35" customFormat="1" customHeight="1" spans="1:20">
      <c r="A209" s="49">
        <v>207</v>
      </c>
      <c r="B209" s="50">
        <v>119262</v>
      </c>
      <c r="C209" s="51" t="s">
        <v>460</v>
      </c>
      <c r="D209" s="52" t="s">
        <v>55</v>
      </c>
      <c r="E209" s="52" t="s">
        <v>163</v>
      </c>
      <c r="F209" s="52" t="s">
        <v>156</v>
      </c>
      <c r="G209" s="52">
        <v>4.29</v>
      </c>
      <c r="H209" s="52" t="s">
        <v>461</v>
      </c>
      <c r="I209" s="49">
        <v>33</v>
      </c>
      <c r="J209" s="49">
        <v>1577.21</v>
      </c>
      <c r="K209" s="80">
        <f t="shared" si="15"/>
        <v>407.551064</v>
      </c>
      <c r="L209" s="49" t="s">
        <v>386</v>
      </c>
      <c r="M209" s="81">
        <v>38.7058823529412</v>
      </c>
      <c r="N209" s="80">
        <v>2454.07705882353</v>
      </c>
      <c r="O209" s="80">
        <f t="shared" si="16"/>
        <v>727.879255647059</v>
      </c>
      <c r="P209" s="49" t="s">
        <v>463</v>
      </c>
      <c r="Q209" s="86">
        <f t="shared" si="17"/>
        <v>-0.147416413373861</v>
      </c>
      <c r="R209" s="87">
        <f t="shared" si="18"/>
        <v>-0.35731031984949</v>
      </c>
      <c r="S209" s="86">
        <f t="shared" si="19"/>
        <v>-0.0382</v>
      </c>
      <c r="T209" s="43"/>
    </row>
    <row r="210" s="35" customFormat="1" customHeight="1" spans="1:20">
      <c r="A210" s="49">
        <v>208</v>
      </c>
      <c r="B210" s="50">
        <v>119262</v>
      </c>
      <c r="C210" s="51" t="s">
        <v>460</v>
      </c>
      <c r="D210" s="52" t="s">
        <v>55</v>
      </c>
      <c r="E210" s="52" t="s">
        <v>86</v>
      </c>
      <c r="F210" s="52" t="s">
        <v>156</v>
      </c>
      <c r="G210" s="52">
        <v>4.3</v>
      </c>
      <c r="H210" s="52" t="s">
        <v>461</v>
      </c>
      <c r="I210" s="49">
        <v>39</v>
      </c>
      <c r="J210" s="49">
        <v>2733.61</v>
      </c>
      <c r="K210" s="80">
        <f t="shared" si="15"/>
        <v>884.596196</v>
      </c>
      <c r="L210" s="82" t="s">
        <v>468</v>
      </c>
      <c r="M210" s="81">
        <v>38.7058823529412</v>
      </c>
      <c r="N210" s="80">
        <v>2454.07705882353</v>
      </c>
      <c r="O210" s="80">
        <f t="shared" si="16"/>
        <v>727.879255647059</v>
      </c>
      <c r="P210" s="49" t="s">
        <v>463</v>
      </c>
      <c r="Q210" s="86">
        <f t="shared" si="17"/>
        <v>0.0075987841945282</v>
      </c>
      <c r="R210" s="87">
        <f t="shared" si="18"/>
        <v>0.113905527200713</v>
      </c>
      <c r="S210" s="86">
        <f t="shared" si="19"/>
        <v>0.027</v>
      </c>
      <c r="T210" s="43"/>
    </row>
    <row r="211" s="35" customFormat="1" customHeight="1" spans="1:20">
      <c r="A211" s="49">
        <v>209</v>
      </c>
      <c r="B211" s="50">
        <v>119262</v>
      </c>
      <c r="C211" s="51" t="s">
        <v>460</v>
      </c>
      <c r="D211" s="52" t="s">
        <v>55</v>
      </c>
      <c r="E211" s="52" t="s">
        <v>163</v>
      </c>
      <c r="F211" s="52" t="s">
        <v>156</v>
      </c>
      <c r="G211" s="52">
        <v>4.8</v>
      </c>
      <c r="H211" s="52" t="s">
        <v>461</v>
      </c>
      <c r="I211" s="49">
        <v>40</v>
      </c>
      <c r="J211" s="49">
        <v>2457.03</v>
      </c>
      <c r="K211" s="80">
        <f t="shared" si="15"/>
        <v>884.285097</v>
      </c>
      <c r="L211" s="49" t="s">
        <v>469</v>
      </c>
      <c r="M211" s="81">
        <v>38.7058823529412</v>
      </c>
      <c r="N211" s="80">
        <v>2454.07705882353</v>
      </c>
      <c r="O211" s="80">
        <f t="shared" si="16"/>
        <v>727.879255647059</v>
      </c>
      <c r="P211" s="49" t="s">
        <v>463</v>
      </c>
      <c r="Q211" s="86">
        <f t="shared" si="17"/>
        <v>0.0334346504559264</v>
      </c>
      <c r="R211" s="87">
        <f t="shared" si="18"/>
        <v>0.00120327972825996</v>
      </c>
      <c r="S211" s="86">
        <f t="shared" si="19"/>
        <v>0.0633</v>
      </c>
      <c r="T211" s="43"/>
    </row>
    <row r="212" s="35" customFormat="1" customHeight="1" spans="1:20">
      <c r="A212" s="49">
        <v>210</v>
      </c>
      <c r="B212" s="50">
        <v>119263</v>
      </c>
      <c r="C212" s="51" t="s">
        <v>470</v>
      </c>
      <c r="D212" s="52" t="s">
        <v>42</v>
      </c>
      <c r="E212" s="52" t="s">
        <v>65</v>
      </c>
      <c r="F212" s="52" t="s">
        <v>22</v>
      </c>
      <c r="G212" s="52">
        <v>4.11</v>
      </c>
      <c r="H212" s="52" t="s">
        <v>461</v>
      </c>
      <c r="I212" s="49">
        <v>66</v>
      </c>
      <c r="J212" s="49">
        <v>4588.59</v>
      </c>
      <c r="K212" s="80">
        <f t="shared" si="15"/>
        <v>1264.615404</v>
      </c>
      <c r="L212" s="49" t="s">
        <v>471</v>
      </c>
      <c r="M212" s="81">
        <v>57.5294117647059</v>
      </c>
      <c r="N212" s="80">
        <v>3515.87764705882</v>
      </c>
      <c r="O212" s="80">
        <f t="shared" si="16"/>
        <v>1015.73705223529</v>
      </c>
      <c r="P212" s="49" t="s">
        <v>114</v>
      </c>
      <c r="Q212" s="86">
        <f t="shared" si="17"/>
        <v>0.147239263803681</v>
      </c>
      <c r="R212" s="87">
        <f t="shared" si="18"/>
        <v>0.305105143189084</v>
      </c>
      <c r="S212" s="86">
        <f t="shared" si="19"/>
        <v>-0.0133</v>
      </c>
      <c r="T212" s="43"/>
    </row>
    <row r="213" s="35" customFormat="1" customHeight="1" spans="1:20">
      <c r="A213" s="49">
        <v>211</v>
      </c>
      <c r="B213" s="50">
        <v>119263</v>
      </c>
      <c r="C213" s="51" t="s">
        <v>470</v>
      </c>
      <c r="D213" s="52" t="s">
        <v>42</v>
      </c>
      <c r="E213" s="90" t="s">
        <v>291</v>
      </c>
      <c r="F213" s="52" t="s">
        <v>22</v>
      </c>
      <c r="G213" s="52">
        <v>4.12</v>
      </c>
      <c r="H213" s="52" t="s">
        <v>461</v>
      </c>
      <c r="I213" s="49">
        <v>63</v>
      </c>
      <c r="J213" s="49">
        <v>3015.79</v>
      </c>
      <c r="K213" s="80">
        <f t="shared" si="15"/>
        <v>608.586422</v>
      </c>
      <c r="L213" s="49" t="s">
        <v>472</v>
      </c>
      <c r="M213" s="81">
        <v>57.5294117647059</v>
      </c>
      <c r="N213" s="80">
        <v>3515.87764705882</v>
      </c>
      <c r="O213" s="80">
        <f t="shared" si="16"/>
        <v>1015.73705223529</v>
      </c>
      <c r="P213" s="49" t="s">
        <v>114</v>
      </c>
      <c r="Q213" s="86">
        <f t="shared" si="17"/>
        <v>0.095092024539877</v>
      </c>
      <c r="R213" s="87">
        <f t="shared" si="18"/>
        <v>-0.142236931218913</v>
      </c>
      <c r="S213" s="86">
        <f t="shared" si="19"/>
        <v>-0.0871</v>
      </c>
      <c r="T213" s="43"/>
    </row>
    <row r="214" s="35" customFormat="1" customHeight="1" spans="1:20">
      <c r="A214" s="49">
        <v>212</v>
      </c>
      <c r="B214" s="50">
        <v>119263</v>
      </c>
      <c r="C214" s="51" t="s">
        <v>470</v>
      </c>
      <c r="D214" s="52" t="s">
        <v>42</v>
      </c>
      <c r="E214" s="52" t="s">
        <v>65</v>
      </c>
      <c r="F214" s="52" t="s">
        <v>22</v>
      </c>
      <c r="G214" s="52">
        <v>4.18</v>
      </c>
      <c r="H214" s="52" t="s">
        <v>461</v>
      </c>
      <c r="I214" s="49">
        <v>78</v>
      </c>
      <c r="J214" s="49">
        <v>3757.76</v>
      </c>
      <c r="K214" s="80">
        <f t="shared" si="15"/>
        <v>1297.554528</v>
      </c>
      <c r="L214" s="49" t="s">
        <v>473</v>
      </c>
      <c r="M214" s="81">
        <v>57.5294117647059</v>
      </c>
      <c r="N214" s="80">
        <v>3515.87764705882</v>
      </c>
      <c r="O214" s="80">
        <f t="shared" si="16"/>
        <v>1015.73705223529</v>
      </c>
      <c r="P214" s="49" t="s">
        <v>114</v>
      </c>
      <c r="Q214" s="86">
        <f t="shared" si="17"/>
        <v>0.355828220858895</v>
      </c>
      <c r="R214" s="87">
        <f t="shared" si="18"/>
        <v>0.0687971474614667</v>
      </c>
      <c r="S214" s="86">
        <f t="shared" si="19"/>
        <v>0.0564</v>
      </c>
      <c r="T214" s="43"/>
    </row>
    <row r="215" s="35" customFormat="1" customHeight="1" spans="1:20">
      <c r="A215" s="49">
        <v>213</v>
      </c>
      <c r="B215" s="57">
        <v>119263</v>
      </c>
      <c r="C215" s="58" t="s">
        <v>474</v>
      </c>
      <c r="D215" s="59" t="s">
        <v>42</v>
      </c>
      <c r="E215" s="52" t="s">
        <v>43</v>
      </c>
      <c r="F215" s="52" t="s">
        <v>22</v>
      </c>
      <c r="G215" s="59">
        <v>4.27</v>
      </c>
      <c r="H215" s="62"/>
      <c r="I215" s="49">
        <v>57</v>
      </c>
      <c r="J215" s="49">
        <v>4029.65</v>
      </c>
      <c r="K215" s="80">
        <f t="shared" si="15"/>
        <v>1105.332995</v>
      </c>
      <c r="L215" s="49" t="s">
        <v>475</v>
      </c>
      <c r="M215" s="81">
        <v>57.5294117647059</v>
      </c>
      <c r="N215" s="80">
        <v>3515.87764705882</v>
      </c>
      <c r="O215" s="80">
        <f t="shared" si="16"/>
        <v>1015.73705223529</v>
      </c>
      <c r="P215" s="49" t="s">
        <v>114</v>
      </c>
      <c r="Q215" s="86">
        <f t="shared" si="17"/>
        <v>-0.00920245398773033</v>
      </c>
      <c r="R215" s="87">
        <f t="shared" si="18"/>
        <v>0.146129190067513</v>
      </c>
      <c r="S215" s="86">
        <f t="shared" si="19"/>
        <v>-0.0146</v>
      </c>
      <c r="T215" s="43"/>
    </row>
    <row r="216" s="35" customFormat="1" customHeight="1" spans="1:20">
      <c r="A216" s="49">
        <v>214</v>
      </c>
      <c r="B216" s="50">
        <v>119263</v>
      </c>
      <c r="C216" s="51" t="s">
        <v>470</v>
      </c>
      <c r="D216" s="52" t="s">
        <v>42</v>
      </c>
      <c r="E216" s="52" t="s">
        <v>65</v>
      </c>
      <c r="F216" s="52" t="s">
        <v>22</v>
      </c>
      <c r="G216" s="52">
        <v>4.4</v>
      </c>
      <c r="H216" s="52" t="s">
        <v>461</v>
      </c>
      <c r="I216" s="49">
        <v>71</v>
      </c>
      <c r="J216" s="49">
        <v>3934.26</v>
      </c>
      <c r="K216" s="80">
        <f t="shared" si="15"/>
        <v>1108.281042</v>
      </c>
      <c r="L216" s="82" t="s">
        <v>476</v>
      </c>
      <c r="M216" s="81">
        <v>57.5294117647059</v>
      </c>
      <c r="N216" s="80">
        <v>3515.87764705882</v>
      </c>
      <c r="O216" s="80">
        <f t="shared" si="16"/>
        <v>1015.73705223529</v>
      </c>
      <c r="P216" s="49" t="s">
        <v>114</v>
      </c>
      <c r="Q216" s="86">
        <f t="shared" si="17"/>
        <v>0.234151329243353</v>
      </c>
      <c r="R216" s="87">
        <f t="shared" si="18"/>
        <v>0.11899798427035</v>
      </c>
      <c r="S216" s="86">
        <f t="shared" si="19"/>
        <v>-0.00719999999999998</v>
      </c>
      <c r="T216" s="43"/>
    </row>
    <row r="217" s="35" customFormat="1" customHeight="1" spans="1:20">
      <c r="A217" s="49">
        <v>215</v>
      </c>
      <c r="B217" s="50">
        <v>119263</v>
      </c>
      <c r="C217" s="51" t="s">
        <v>470</v>
      </c>
      <c r="D217" s="52" t="s">
        <v>42</v>
      </c>
      <c r="E217" s="90" t="s">
        <v>291</v>
      </c>
      <c r="F217" s="52" t="s">
        <v>22</v>
      </c>
      <c r="G217" s="52">
        <v>4.5</v>
      </c>
      <c r="H217" s="52" t="s">
        <v>461</v>
      </c>
      <c r="I217" s="49">
        <v>84</v>
      </c>
      <c r="J217" s="49">
        <v>4375.07</v>
      </c>
      <c r="K217" s="80">
        <f t="shared" si="15"/>
        <v>1324.771196</v>
      </c>
      <c r="L217" s="49" t="s">
        <v>477</v>
      </c>
      <c r="M217" s="81">
        <v>57.5294117647059</v>
      </c>
      <c r="N217" s="80">
        <v>3515.87764705882</v>
      </c>
      <c r="O217" s="80">
        <f t="shared" si="16"/>
        <v>1015.73705223529</v>
      </c>
      <c r="P217" s="49" t="s">
        <v>114</v>
      </c>
      <c r="Q217" s="86">
        <f t="shared" si="17"/>
        <v>0.460122699386503</v>
      </c>
      <c r="R217" s="87">
        <f t="shared" si="18"/>
        <v>0.244374929730541</v>
      </c>
      <c r="S217" s="86">
        <f t="shared" si="19"/>
        <v>0.0139</v>
      </c>
      <c r="T217" s="43"/>
    </row>
    <row r="218" s="35" customFormat="1" customHeight="1" spans="1:20">
      <c r="A218" s="49">
        <v>216</v>
      </c>
      <c r="B218" s="50">
        <v>120844</v>
      </c>
      <c r="C218" s="51" t="s">
        <v>478</v>
      </c>
      <c r="D218" s="52" t="s">
        <v>20</v>
      </c>
      <c r="E218" s="52" t="s">
        <v>163</v>
      </c>
      <c r="F218" s="52" t="s">
        <v>47</v>
      </c>
      <c r="G218" s="52">
        <v>4.1</v>
      </c>
      <c r="H218" s="52" t="s">
        <v>479</v>
      </c>
      <c r="I218" s="49">
        <v>49</v>
      </c>
      <c r="J218" s="49">
        <v>6237.56</v>
      </c>
      <c r="K218" s="80">
        <f t="shared" si="15"/>
        <v>1159.562404</v>
      </c>
      <c r="L218" s="49" t="s">
        <v>480</v>
      </c>
      <c r="M218" s="81">
        <v>41.9411764705882</v>
      </c>
      <c r="N218" s="80">
        <v>4373.95411764706</v>
      </c>
      <c r="O218" s="80">
        <f t="shared" si="16"/>
        <v>968.830837058824</v>
      </c>
      <c r="P218" s="49" t="s">
        <v>481</v>
      </c>
      <c r="Q218" s="88">
        <f t="shared" si="17"/>
        <v>0.168302945301544</v>
      </c>
      <c r="R218" s="89">
        <f t="shared" si="18"/>
        <v>0.426068914356938</v>
      </c>
      <c r="S218" s="86">
        <f t="shared" si="19"/>
        <v>-0.0356</v>
      </c>
      <c r="T218" s="43">
        <f>(K218-O218)*0.1</f>
        <v>19.0731566941177</v>
      </c>
    </row>
    <row r="219" s="35" customFormat="1" customHeight="1" spans="1:20">
      <c r="A219" s="49">
        <v>217</v>
      </c>
      <c r="B219" s="50">
        <v>120844</v>
      </c>
      <c r="C219" s="51" t="s">
        <v>478</v>
      </c>
      <c r="D219" s="52" t="s">
        <v>20</v>
      </c>
      <c r="E219" s="52" t="s">
        <v>30</v>
      </c>
      <c r="F219" s="52" t="s">
        <v>47</v>
      </c>
      <c r="G219" s="52">
        <v>4.13</v>
      </c>
      <c r="H219" s="52" t="s">
        <v>479</v>
      </c>
      <c r="I219" s="49">
        <v>45</v>
      </c>
      <c r="J219" s="49">
        <v>2809.17</v>
      </c>
      <c r="K219" s="80">
        <f t="shared" si="15"/>
        <v>807.355458</v>
      </c>
      <c r="L219" s="49" t="s">
        <v>288</v>
      </c>
      <c r="M219" s="81">
        <v>41.9411764705882</v>
      </c>
      <c r="N219" s="80">
        <v>4373.95411764706</v>
      </c>
      <c r="O219" s="80">
        <f t="shared" si="16"/>
        <v>968.830837058824</v>
      </c>
      <c r="P219" s="49" t="s">
        <v>481</v>
      </c>
      <c r="Q219" s="86">
        <f t="shared" si="17"/>
        <v>0.072931276297336</v>
      </c>
      <c r="R219" s="87">
        <f t="shared" si="18"/>
        <v>-0.357750464581651</v>
      </c>
      <c r="S219" s="86">
        <f t="shared" si="19"/>
        <v>0.0659</v>
      </c>
      <c r="T219" s="43"/>
    </row>
    <row r="220" s="35" customFormat="1" customHeight="1" spans="1:20">
      <c r="A220" s="49">
        <v>218</v>
      </c>
      <c r="B220" s="50">
        <v>120844</v>
      </c>
      <c r="C220" s="51" t="s">
        <v>478</v>
      </c>
      <c r="D220" s="52" t="s">
        <v>20</v>
      </c>
      <c r="E220" s="52" t="s">
        <v>163</v>
      </c>
      <c r="F220" s="52" t="s">
        <v>47</v>
      </c>
      <c r="G220" s="52">
        <v>4.15</v>
      </c>
      <c r="H220" s="52" t="s">
        <v>479</v>
      </c>
      <c r="I220" s="49">
        <v>42</v>
      </c>
      <c r="J220" s="49">
        <v>3492.17</v>
      </c>
      <c r="K220" s="80">
        <f t="shared" si="15"/>
        <v>1027.396414</v>
      </c>
      <c r="L220" s="49" t="s">
        <v>482</v>
      </c>
      <c r="M220" s="81">
        <v>41.9411764705882</v>
      </c>
      <c r="N220" s="80">
        <v>4373.95411764706</v>
      </c>
      <c r="O220" s="80">
        <f t="shared" si="16"/>
        <v>968.830837058824</v>
      </c>
      <c r="P220" s="49" t="s">
        <v>481</v>
      </c>
      <c r="Q220" s="86">
        <f t="shared" si="17"/>
        <v>0.00140252454418028</v>
      </c>
      <c r="R220" s="87">
        <f t="shared" si="18"/>
        <v>-0.201598849445959</v>
      </c>
      <c r="S220" s="86">
        <f t="shared" si="19"/>
        <v>0.0727</v>
      </c>
      <c r="T220" s="43"/>
    </row>
    <row r="221" s="35" customFormat="1" customHeight="1" spans="1:20">
      <c r="A221" s="49">
        <v>219</v>
      </c>
      <c r="B221" s="50">
        <v>120844</v>
      </c>
      <c r="C221" s="51" t="s">
        <v>478</v>
      </c>
      <c r="D221" s="52" t="s">
        <v>20</v>
      </c>
      <c r="E221" s="52" t="s">
        <v>30</v>
      </c>
      <c r="F221" s="52" t="s">
        <v>47</v>
      </c>
      <c r="G221" s="53">
        <v>4.2</v>
      </c>
      <c r="H221" s="52" t="s">
        <v>479</v>
      </c>
      <c r="I221" s="49">
        <v>45</v>
      </c>
      <c r="J221" s="49">
        <v>4717.5</v>
      </c>
      <c r="K221" s="80">
        <f t="shared" si="15"/>
        <v>1361.94225</v>
      </c>
      <c r="L221" s="49" t="s">
        <v>483</v>
      </c>
      <c r="M221" s="81">
        <v>41.9411764705882</v>
      </c>
      <c r="N221" s="80">
        <v>4373.95411764706</v>
      </c>
      <c r="O221" s="80">
        <f t="shared" si="16"/>
        <v>968.830837058824</v>
      </c>
      <c r="P221" s="49" t="s">
        <v>481</v>
      </c>
      <c r="Q221" s="86">
        <f t="shared" si="17"/>
        <v>0.072931276297336</v>
      </c>
      <c r="R221" s="87">
        <f t="shared" si="18"/>
        <v>0.0785435496378156</v>
      </c>
      <c r="S221" s="86">
        <f t="shared" si="19"/>
        <v>0.0672</v>
      </c>
      <c r="T221" s="43"/>
    </row>
    <row r="222" s="35" customFormat="1" customHeight="1" spans="1:20">
      <c r="A222" s="49">
        <v>220</v>
      </c>
      <c r="B222" s="50">
        <v>120844</v>
      </c>
      <c r="C222" s="51" t="s">
        <v>478</v>
      </c>
      <c r="D222" s="52" t="s">
        <v>20</v>
      </c>
      <c r="E222" s="52" t="s">
        <v>163</v>
      </c>
      <c r="F222" s="52" t="s">
        <v>47</v>
      </c>
      <c r="G222" s="52">
        <v>4.22</v>
      </c>
      <c r="H222" s="52" t="s">
        <v>479</v>
      </c>
      <c r="I222" s="49">
        <v>44</v>
      </c>
      <c r="J222" s="49">
        <v>3329.44</v>
      </c>
      <c r="K222" s="80">
        <f t="shared" si="15"/>
        <v>876.308608</v>
      </c>
      <c r="L222" s="49" t="s">
        <v>484</v>
      </c>
      <c r="M222" s="81">
        <v>41.9411764705882</v>
      </c>
      <c r="N222" s="80">
        <v>4373.95411764706</v>
      </c>
      <c r="O222" s="80">
        <f t="shared" si="16"/>
        <v>968.830837058824</v>
      </c>
      <c r="P222" s="49" t="s">
        <v>481</v>
      </c>
      <c r="Q222" s="86">
        <f t="shared" si="17"/>
        <v>0.0490883590462841</v>
      </c>
      <c r="R222" s="87">
        <f t="shared" si="18"/>
        <v>-0.238803172038976</v>
      </c>
      <c r="S222" s="86">
        <f t="shared" si="19"/>
        <v>0.0417</v>
      </c>
      <c r="T222" s="43"/>
    </row>
    <row r="223" s="35" customFormat="1" customHeight="1" spans="1:20">
      <c r="A223" s="49">
        <v>221</v>
      </c>
      <c r="B223" s="50">
        <v>120844</v>
      </c>
      <c r="C223" s="51" t="s">
        <v>478</v>
      </c>
      <c r="D223" s="52" t="s">
        <v>20</v>
      </c>
      <c r="E223" s="52" t="s">
        <v>30</v>
      </c>
      <c r="F223" s="52" t="s">
        <v>47</v>
      </c>
      <c r="G223" s="52">
        <v>4.27</v>
      </c>
      <c r="H223" s="52" t="s">
        <v>479</v>
      </c>
      <c r="I223" s="49">
        <v>61</v>
      </c>
      <c r="J223" s="49">
        <v>5636.76</v>
      </c>
      <c r="K223" s="80">
        <f t="shared" si="15"/>
        <v>1278.980844</v>
      </c>
      <c r="L223" s="49" t="s">
        <v>485</v>
      </c>
      <c r="M223" s="81">
        <v>41.9411764705882</v>
      </c>
      <c r="N223" s="80">
        <v>4373.95411764706</v>
      </c>
      <c r="O223" s="80">
        <f t="shared" si="16"/>
        <v>968.830837058824</v>
      </c>
      <c r="P223" s="49" t="s">
        <v>481</v>
      </c>
      <c r="Q223" s="86">
        <f t="shared" si="17"/>
        <v>0.454417952314167</v>
      </c>
      <c r="R223" s="87">
        <f t="shared" si="18"/>
        <v>0.288710363297605</v>
      </c>
      <c r="S223" s="86">
        <f t="shared" si="19"/>
        <v>0.00540000000000004</v>
      </c>
      <c r="T223" s="43"/>
    </row>
    <row r="224" s="35" customFormat="1" customHeight="1" spans="1:20">
      <c r="A224" s="49">
        <v>222</v>
      </c>
      <c r="B224" s="50">
        <v>120844</v>
      </c>
      <c r="C224" s="51" t="s">
        <v>478</v>
      </c>
      <c r="D224" s="52" t="s">
        <v>20</v>
      </c>
      <c r="E224" s="52" t="s">
        <v>163</v>
      </c>
      <c r="F224" s="52" t="s">
        <v>47</v>
      </c>
      <c r="G224" s="52">
        <v>4.29</v>
      </c>
      <c r="H224" s="52" t="s">
        <v>479</v>
      </c>
      <c r="I224" s="49">
        <v>51</v>
      </c>
      <c r="J224" s="49">
        <v>7772.56</v>
      </c>
      <c r="K224" s="80">
        <f t="shared" si="15"/>
        <v>1455.023232</v>
      </c>
      <c r="L224" s="49" t="s">
        <v>486</v>
      </c>
      <c r="M224" s="81">
        <v>41.9411764705882</v>
      </c>
      <c r="N224" s="80">
        <v>4373.95411764706</v>
      </c>
      <c r="O224" s="80">
        <f t="shared" si="16"/>
        <v>968.830837058824</v>
      </c>
      <c r="P224" s="49" t="s">
        <v>481</v>
      </c>
      <c r="Q224" s="88">
        <f t="shared" si="17"/>
        <v>0.215988779803647</v>
      </c>
      <c r="R224" s="89">
        <f t="shared" si="18"/>
        <v>0.777009952765851</v>
      </c>
      <c r="S224" s="86">
        <f t="shared" si="19"/>
        <v>-0.0343</v>
      </c>
      <c r="T224" s="43">
        <f>(K224-O224)*0.2</f>
        <v>97.2384789882353</v>
      </c>
    </row>
    <row r="225" s="35" customFormat="1" customHeight="1" spans="1:20">
      <c r="A225" s="49">
        <v>223</v>
      </c>
      <c r="B225" s="50">
        <v>120844</v>
      </c>
      <c r="C225" s="51" t="s">
        <v>478</v>
      </c>
      <c r="D225" s="52" t="s">
        <v>20</v>
      </c>
      <c r="E225" s="52" t="s">
        <v>30</v>
      </c>
      <c r="F225" s="52" t="s">
        <v>47</v>
      </c>
      <c r="G225" s="52">
        <v>4.6</v>
      </c>
      <c r="H225" s="52" t="s">
        <v>479</v>
      </c>
      <c r="I225" s="49">
        <v>45</v>
      </c>
      <c r="J225" s="49">
        <v>4775.43</v>
      </c>
      <c r="K225" s="80">
        <f t="shared" si="15"/>
        <v>1417.347624</v>
      </c>
      <c r="L225" s="82" t="s">
        <v>418</v>
      </c>
      <c r="M225" s="81">
        <v>41.9411764705882</v>
      </c>
      <c r="N225" s="80">
        <v>4373.95411764706</v>
      </c>
      <c r="O225" s="80">
        <f t="shared" si="16"/>
        <v>968.830837058824</v>
      </c>
      <c r="P225" s="49" t="s">
        <v>481</v>
      </c>
      <c r="Q225" s="86">
        <f t="shared" si="17"/>
        <v>0.072931276297336</v>
      </c>
      <c r="R225" s="87">
        <f t="shared" si="18"/>
        <v>0.0917878586638927</v>
      </c>
      <c r="S225" s="86">
        <f t="shared" si="19"/>
        <v>0.0753</v>
      </c>
      <c r="T225" s="43"/>
    </row>
    <row r="226" s="35" customFormat="1" customHeight="1" spans="1:20">
      <c r="A226" s="49">
        <v>224</v>
      </c>
      <c r="B226" s="50">
        <v>120844</v>
      </c>
      <c r="C226" s="51" t="s">
        <v>478</v>
      </c>
      <c r="D226" s="52" t="s">
        <v>20</v>
      </c>
      <c r="E226" s="52" t="s">
        <v>163</v>
      </c>
      <c r="F226" s="52" t="s">
        <v>47</v>
      </c>
      <c r="G226" s="52">
        <v>4.8</v>
      </c>
      <c r="H226" s="52" t="s">
        <v>479</v>
      </c>
      <c r="I226" s="49">
        <v>55</v>
      </c>
      <c r="J226" s="49">
        <v>5540.3</v>
      </c>
      <c r="K226" s="80">
        <f t="shared" si="15"/>
        <v>1083.12865</v>
      </c>
      <c r="L226" s="49" t="s">
        <v>487</v>
      </c>
      <c r="M226" s="81">
        <v>41.9411764705882</v>
      </c>
      <c r="N226" s="80">
        <v>4373.95411764706</v>
      </c>
      <c r="O226" s="80">
        <f t="shared" si="16"/>
        <v>968.830837058824</v>
      </c>
      <c r="P226" s="49" t="s">
        <v>481</v>
      </c>
      <c r="Q226" s="86">
        <f t="shared" si="17"/>
        <v>0.311360448807855</v>
      </c>
      <c r="R226" s="87">
        <f t="shared" si="18"/>
        <v>0.266657091268339</v>
      </c>
      <c r="S226" s="86">
        <f t="shared" si="19"/>
        <v>-0.026</v>
      </c>
      <c r="T226" s="43"/>
    </row>
    <row r="227" s="35" customFormat="1" customHeight="1" spans="1:20">
      <c r="A227" s="49">
        <v>225</v>
      </c>
      <c r="B227" s="50">
        <v>122176</v>
      </c>
      <c r="C227" s="51" t="s">
        <v>488</v>
      </c>
      <c r="D227" s="52" t="s">
        <v>20</v>
      </c>
      <c r="E227" s="52" t="s">
        <v>163</v>
      </c>
      <c r="F227" s="52" t="s">
        <v>156</v>
      </c>
      <c r="G227" s="52">
        <v>4.1</v>
      </c>
      <c r="H227" s="52" t="s">
        <v>32</v>
      </c>
      <c r="I227" s="49">
        <v>19</v>
      </c>
      <c r="J227" s="49">
        <v>931.85</v>
      </c>
      <c r="K227" s="80">
        <f t="shared" si="15"/>
        <v>271.634275</v>
      </c>
      <c r="L227" s="49" t="s">
        <v>301</v>
      </c>
      <c r="M227" s="81">
        <v>19.4705882352941</v>
      </c>
      <c r="N227" s="80">
        <v>1155.71058823529</v>
      </c>
      <c r="O227" s="80">
        <f t="shared" si="16"/>
        <v>348.677884470587</v>
      </c>
      <c r="P227" s="49" t="s">
        <v>489</v>
      </c>
      <c r="Q227" s="86">
        <f t="shared" si="17"/>
        <v>-0.0241691842900294</v>
      </c>
      <c r="R227" s="87">
        <f t="shared" si="18"/>
        <v>-0.193699521760992</v>
      </c>
      <c r="S227" s="86">
        <f t="shared" si="19"/>
        <v>-0.0102</v>
      </c>
      <c r="T227" s="43"/>
    </row>
    <row r="228" s="35" customFormat="1" customHeight="1" spans="1:20">
      <c r="A228" s="49">
        <v>226</v>
      </c>
      <c r="B228" s="50">
        <v>122176</v>
      </c>
      <c r="C228" s="51" t="s">
        <v>488</v>
      </c>
      <c r="D228" s="52" t="s">
        <v>20</v>
      </c>
      <c r="E228" s="52" t="s">
        <v>65</v>
      </c>
      <c r="F228" s="52" t="s">
        <v>156</v>
      </c>
      <c r="G228" s="52">
        <v>4.11</v>
      </c>
      <c r="H228" s="52" t="s">
        <v>32</v>
      </c>
      <c r="I228" s="49">
        <v>24</v>
      </c>
      <c r="J228" s="49">
        <v>722.64</v>
      </c>
      <c r="K228" s="80">
        <f t="shared" si="15"/>
        <v>261.306624</v>
      </c>
      <c r="L228" s="49" t="s">
        <v>490</v>
      </c>
      <c r="M228" s="81">
        <v>19.4705882352941</v>
      </c>
      <c r="N228" s="80">
        <v>1155.71058823529</v>
      </c>
      <c r="O228" s="80">
        <f t="shared" si="16"/>
        <v>348.677884470587</v>
      </c>
      <c r="P228" s="49" t="s">
        <v>489</v>
      </c>
      <c r="Q228" s="86">
        <f t="shared" si="17"/>
        <v>0.232628398791542</v>
      </c>
      <c r="R228" s="87">
        <f t="shared" si="18"/>
        <v>-0.374722350598662</v>
      </c>
      <c r="S228" s="86">
        <f t="shared" si="19"/>
        <v>0.0599</v>
      </c>
      <c r="T228" s="43"/>
    </row>
    <row r="229" s="35" customFormat="1" customHeight="1" spans="1:21">
      <c r="A229" s="49">
        <v>227</v>
      </c>
      <c r="B229" s="50">
        <v>122176</v>
      </c>
      <c r="C229" s="51" t="s">
        <v>488</v>
      </c>
      <c r="D229" s="52" t="s">
        <v>20</v>
      </c>
      <c r="E229" s="52" t="s">
        <v>65</v>
      </c>
      <c r="F229" s="52" t="s">
        <v>156</v>
      </c>
      <c r="G229" s="52">
        <v>4.18</v>
      </c>
      <c r="H229" s="52" t="s">
        <v>32</v>
      </c>
      <c r="I229" s="49">
        <v>28</v>
      </c>
      <c r="J229" s="49">
        <v>2082.3</v>
      </c>
      <c r="K229" s="80">
        <f t="shared" si="15"/>
        <v>767.32755</v>
      </c>
      <c r="L229" s="49" t="s">
        <v>491</v>
      </c>
      <c r="M229" s="81">
        <v>19.4705882352941</v>
      </c>
      <c r="N229" s="80">
        <v>1155.71058823529</v>
      </c>
      <c r="O229" s="80">
        <f t="shared" si="16"/>
        <v>348.677884470587</v>
      </c>
      <c r="P229" s="49" t="s">
        <v>489</v>
      </c>
      <c r="Q229" s="88">
        <f t="shared" si="17"/>
        <v>0.438066465256799</v>
      </c>
      <c r="R229" s="89">
        <f t="shared" si="18"/>
        <v>0.801748656797861</v>
      </c>
      <c r="S229" s="86">
        <f t="shared" si="19"/>
        <v>0.0668</v>
      </c>
      <c r="T229" s="43">
        <v>0</v>
      </c>
      <c r="U229" s="35" t="s">
        <v>27</v>
      </c>
    </row>
    <row r="230" s="35" customFormat="1" customHeight="1" spans="1:20">
      <c r="A230" s="49">
        <v>228</v>
      </c>
      <c r="B230" s="50">
        <v>122176</v>
      </c>
      <c r="C230" s="51" t="s">
        <v>488</v>
      </c>
      <c r="D230" s="52" t="s">
        <v>20</v>
      </c>
      <c r="E230" s="52" t="s">
        <v>163</v>
      </c>
      <c r="F230" s="52" t="s">
        <v>156</v>
      </c>
      <c r="G230" s="52">
        <v>4.22</v>
      </c>
      <c r="H230" s="52" t="s">
        <v>32</v>
      </c>
      <c r="I230" s="49">
        <v>22</v>
      </c>
      <c r="J230" s="49">
        <v>1069.66</v>
      </c>
      <c r="K230" s="80">
        <f t="shared" si="15"/>
        <v>379.515368</v>
      </c>
      <c r="L230" s="49" t="s">
        <v>492</v>
      </c>
      <c r="M230" s="81">
        <v>19.4705882352941</v>
      </c>
      <c r="N230" s="80">
        <v>1155.71058823529</v>
      </c>
      <c r="O230" s="80">
        <f t="shared" si="16"/>
        <v>348.677884470587</v>
      </c>
      <c r="P230" s="49" t="s">
        <v>489</v>
      </c>
      <c r="Q230" s="86">
        <f t="shared" si="17"/>
        <v>0.129909365558913</v>
      </c>
      <c r="R230" s="87">
        <f t="shared" si="18"/>
        <v>-0.0744568658548718</v>
      </c>
      <c r="S230" s="86">
        <f t="shared" si="19"/>
        <v>0.0530999999999999</v>
      </c>
      <c r="T230" s="43"/>
    </row>
    <row r="231" s="35" customFormat="1" customHeight="1" spans="1:20">
      <c r="A231" s="49">
        <v>229</v>
      </c>
      <c r="B231" s="50">
        <v>122176</v>
      </c>
      <c r="C231" s="51" t="s">
        <v>488</v>
      </c>
      <c r="D231" s="52" t="s">
        <v>20</v>
      </c>
      <c r="E231" s="52" t="s">
        <v>65</v>
      </c>
      <c r="F231" s="52" t="s">
        <v>156</v>
      </c>
      <c r="G231" s="52">
        <v>4.25</v>
      </c>
      <c r="H231" s="52" t="s">
        <v>32</v>
      </c>
      <c r="I231" s="49">
        <v>20</v>
      </c>
      <c r="J231" s="49">
        <v>932.66</v>
      </c>
      <c r="K231" s="80">
        <f t="shared" si="15"/>
        <v>341.35356</v>
      </c>
      <c r="L231" s="49" t="s">
        <v>493</v>
      </c>
      <c r="M231" s="81">
        <v>19.4705882352941</v>
      </c>
      <c r="N231" s="80">
        <v>1155.71058823529</v>
      </c>
      <c r="O231" s="80">
        <f t="shared" si="16"/>
        <v>348.677884470587</v>
      </c>
      <c r="P231" s="49" t="s">
        <v>489</v>
      </c>
      <c r="Q231" s="86">
        <f t="shared" si="17"/>
        <v>0.0271903323262848</v>
      </c>
      <c r="R231" s="87">
        <f t="shared" si="18"/>
        <v>-0.192998654252945</v>
      </c>
      <c r="S231" s="86">
        <f t="shared" si="19"/>
        <v>0.0643</v>
      </c>
      <c r="T231" s="43"/>
    </row>
    <row r="232" s="35" customFormat="1" customHeight="1" spans="1:20">
      <c r="A232" s="49">
        <v>230</v>
      </c>
      <c r="B232" s="50">
        <v>122176</v>
      </c>
      <c r="C232" s="51" t="s">
        <v>488</v>
      </c>
      <c r="D232" s="52" t="s">
        <v>20</v>
      </c>
      <c r="E232" s="52" t="s">
        <v>163</v>
      </c>
      <c r="F232" s="52" t="s">
        <v>156</v>
      </c>
      <c r="G232" s="52">
        <v>4.29</v>
      </c>
      <c r="H232" s="52" t="s">
        <v>32</v>
      </c>
      <c r="I232" s="49">
        <v>23</v>
      </c>
      <c r="J232" s="49">
        <v>965.17</v>
      </c>
      <c r="K232" s="80">
        <f t="shared" si="15"/>
        <v>291.48134</v>
      </c>
      <c r="L232" s="49" t="s">
        <v>494</v>
      </c>
      <c r="M232" s="81">
        <v>19.4705882352941</v>
      </c>
      <c r="N232" s="80">
        <v>1155.71058823529</v>
      </c>
      <c r="O232" s="80">
        <f t="shared" si="16"/>
        <v>348.677884470587</v>
      </c>
      <c r="P232" s="49" t="s">
        <v>489</v>
      </c>
      <c r="Q232" s="86">
        <f t="shared" si="17"/>
        <v>0.181268882175228</v>
      </c>
      <c r="R232" s="87">
        <f t="shared" si="18"/>
        <v>-0.164868774392935</v>
      </c>
      <c r="S232" s="86">
        <f t="shared" si="19"/>
        <v>0.000299999999999967</v>
      </c>
      <c r="T232" s="43"/>
    </row>
    <row r="233" s="35" customFormat="1" customHeight="1" spans="1:20">
      <c r="A233" s="49">
        <v>231</v>
      </c>
      <c r="B233" s="50">
        <v>122176</v>
      </c>
      <c r="C233" s="51" t="s">
        <v>488</v>
      </c>
      <c r="D233" s="52" t="s">
        <v>20</v>
      </c>
      <c r="E233" s="52" t="s">
        <v>65</v>
      </c>
      <c r="F233" s="52" t="s">
        <v>156</v>
      </c>
      <c r="G233" s="52">
        <v>4.4</v>
      </c>
      <c r="H233" s="52" t="s">
        <v>32</v>
      </c>
      <c r="I233" s="49">
        <v>18</v>
      </c>
      <c r="J233" s="49">
        <v>1727.46</v>
      </c>
      <c r="K233" s="80">
        <f t="shared" si="15"/>
        <v>356.202252</v>
      </c>
      <c r="L233" s="82" t="s">
        <v>495</v>
      </c>
      <c r="M233" s="81">
        <v>19.4705882352941</v>
      </c>
      <c r="N233" s="80">
        <v>1155.71058823529</v>
      </c>
      <c r="O233" s="80">
        <f t="shared" si="16"/>
        <v>348.677884470587</v>
      </c>
      <c r="P233" s="49" t="s">
        <v>489</v>
      </c>
      <c r="Q233" s="86">
        <f t="shared" si="17"/>
        <v>-0.0755287009063437</v>
      </c>
      <c r="R233" s="89">
        <f t="shared" si="18"/>
        <v>0.494716772161568</v>
      </c>
      <c r="S233" s="86">
        <f t="shared" si="19"/>
        <v>-0.0955</v>
      </c>
      <c r="T233" s="43"/>
    </row>
    <row r="234" s="35" customFormat="1" customHeight="1" spans="1:20">
      <c r="A234" s="49">
        <v>232</v>
      </c>
      <c r="B234" s="50">
        <v>122176</v>
      </c>
      <c r="C234" s="51" t="s">
        <v>488</v>
      </c>
      <c r="D234" s="52" t="s">
        <v>20</v>
      </c>
      <c r="E234" s="52" t="s">
        <v>163</v>
      </c>
      <c r="F234" s="52" t="s">
        <v>156</v>
      </c>
      <c r="G234" s="52">
        <v>4.8</v>
      </c>
      <c r="H234" s="52" t="s">
        <v>32</v>
      </c>
      <c r="I234" s="49">
        <v>24</v>
      </c>
      <c r="J234" s="49">
        <v>1421.95</v>
      </c>
      <c r="K234" s="80">
        <f t="shared" si="15"/>
        <v>662.6287</v>
      </c>
      <c r="L234" s="49" t="s">
        <v>496</v>
      </c>
      <c r="M234" s="81">
        <v>19.4705882352941</v>
      </c>
      <c r="N234" s="80">
        <v>1155.71058823529</v>
      </c>
      <c r="O234" s="80">
        <f t="shared" si="16"/>
        <v>348.677884470587</v>
      </c>
      <c r="P234" s="49" t="s">
        <v>489</v>
      </c>
      <c r="Q234" s="86">
        <f t="shared" si="17"/>
        <v>0.232628398791542</v>
      </c>
      <c r="R234" s="87">
        <f t="shared" si="18"/>
        <v>0.230368584033866</v>
      </c>
      <c r="S234" s="86">
        <f t="shared" si="19"/>
        <v>0.1643</v>
      </c>
      <c r="T234" s="43"/>
    </row>
    <row r="235" s="35" customFormat="1" customHeight="1" spans="1:20">
      <c r="A235" s="49">
        <v>233</v>
      </c>
      <c r="B235" s="50">
        <v>122198</v>
      </c>
      <c r="C235" s="51" t="s">
        <v>497</v>
      </c>
      <c r="D235" s="52" t="s">
        <v>85</v>
      </c>
      <c r="E235" s="52" t="s">
        <v>65</v>
      </c>
      <c r="F235" s="52" t="s">
        <v>22</v>
      </c>
      <c r="G235" s="52">
        <v>4.11</v>
      </c>
      <c r="H235" s="52" t="s">
        <v>498</v>
      </c>
      <c r="I235" s="49">
        <v>44</v>
      </c>
      <c r="J235" s="49">
        <v>4183.63</v>
      </c>
      <c r="K235" s="80">
        <f t="shared" si="15"/>
        <v>1042.978959</v>
      </c>
      <c r="L235" s="49" t="s">
        <v>499</v>
      </c>
      <c r="M235" s="81">
        <v>47.7058823529412</v>
      </c>
      <c r="N235" s="80">
        <v>3477.81411764706</v>
      </c>
      <c r="O235" s="80">
        <f t="shared" si="16"/>
        <v>826.328634352941</v>
      </c>
      <c r="P235" s="49" t="s">
        <v>500</v>
      </c>
      <c r="Q235" s="86">
        <f t="shared" si="17"/>
        <v>-0.077681874229347</v>
      </c>
      <c r="R235" s="87">
        <f t="shared" si="18"/>
        <v>0.202948133073445</v>
      </c>
      <c r="S235" s="86">
        <f t="shared" si="19"/>
        <v>0.0117</v>
      </c>
      <c r="T235" s="43"/>
    </row>
    <row r="236" s="35" customFormat="1" customHeight="1" spans="1:20">
      <c r="A236" s="49">
        <v>234</v>
      </c>
      <c r="B236" s="50">
        <v>122198</v>
      </c>
      <c r="C236" s="51" t="s">
        <v>497</v>
      </c>
      <c r="D236" s="52" t="s">
        <v>85</v>
      </c>
      <c r="E236" s="52" t="s">
        <v>30</v>
      </c>
      <c r="F236" s="52" t="s">
        <v>22</v>
      </c>
      <c r="G236" s="52">
        <v>4.13</v>
      </c>
      <c r="H236" s="52" t="s">
        <v>498</v>
      </c>
      <c r="I236" s="49">
        <v>64</v>
      </c>
      <c r="J236" s="49">
        <v>5920.96</v>
      </c>
      <c r="K236" s="80">
        <f t="shared" si="15"/>
        <v>1380.767872</v>
      </c>
      <c r="L236" s="49" t="s">
        <v>501</v>
      </c>
      <c r="M236" s="81">
        <v>47.7058823529412</v>
      </c>
      <c r="N236" s="80">
        <v>3477.81411764706</v>
      </c>
      <c r="O236" s="80">
        <f t="shared" si="16"/>
        <v>826.328634352941</v>
      </c>
      <c r="P236" s="49" t="s">
        <v>500</v>
      </c>
      <c r="Q236" s="88">
        <f t="shared" si="17"/>
        <v>0.341553637484586</v>
      </c>
      <c r="R236" s="89">
        <f t="shared" si="18"/>
        <v>0.702494670418403</v>
      </c>
      <c r="S236" s="86">
        <f t="shared" si="19"/>
        <v>-0.00440000000000002</v>
      </c>
      <c r="T236" s="43">
        <f>(K236-O236)*0.1</f>
        <v>55.4439237647059</v>
      </c>
    </row>
    <row r="237" s="35" customFormat="1" customHeight="1" spans="1:20">
      <c r="A237" s="49">
        <v>235</v>
      </c>
      <c r="B237" s="50">
        <v>122198</v>
      </c>
      <c r="C237" s="51" t="s">
        <v>497</v>
      </c>
      <c r="D237" s="52" t="s">
        <v>85</v>
      </c>
      <c r="E237" s="52" t="s">
        <v>65</v>
      </c>
      <c r="F237" s="52" t="s">
        <v>22</v>
      </c>
      <c r="G237" s="52">
        <v>4.18</v>
      </c>
      <c r="H237" s="52" t="s">
        <v>498</v>
      </c>
      <c r="I237" s="49">
        <v>41</v>
      </c>
      <c r="J237" s="49">
        <v>3108.63</v>
      </c>
      <c r="K237" s="80">
        <f t="shared" si="15"/>
        <v>956.525451</v>
      </c>
      <c r="L237" s="49" t="s">
        <v>502</v>
      </c>
      <c r="M237" s="81">
        <v>47.7058823529412</v>
      </c>
      <c r="N237" s="80">
        <v>3477.81411764706</v>
      </c>
      <c r="O237" s="80">
        <f t="shared" si="16"/>
        <v>826.328634352941</v>
      </c>
      <c r="P237" s="49" t="s">
        <v>500</v>
      </c>
      <c r="Q237" s="86">
        <f t="shared" si="17"/>
        <v>-0.140567200986437</v>
      </c>
      <c r="R237" s="87">
        <f t="shared" si="18"/>
        <v>-0.106154068376959</v>
      </c>
      <c r="S237" s="86">
        <f t="shared" si="19"/>
        <v>0.0701</v>
      </c>
      <c r="T237" s="43"/>
    </row>
    <row r="238" s="35" customFormat="1" customHeight="1" spans="1:20">
      <c r="A238" s="49">
        <v>236</v>
      </c>
      <c r="B238" s="50">
        <v>122198</v>
      </c>
      <c r="C238" s="51" t="s">
        <v>497</v>
      </c>
      <c r="D238" s="52" t="s">
        <v>85</v>
      </c>
      <c r="E238" s="52" t="s">
        <v>30</v>
      </c>
      <c r="F238" s="52" t="s">
        <v>22</v>
      </c>
      <c r="G238" s="53">
        <v>4.2</v>
      </c>
      <c r="H238" s="52" t="s">
        <v>498</v>
      </c>
      <c r="I238" s="49">
        <v>32</v>
      </c>
      <c r="J238" s="49">
        <v>4607.31</v>
      </c>
      <c r="K238" s="80">
        <f t="shared" si="15"/>
        <v>687.871383</v>
      </c>
      <c r="L238" s="49" t="s">
        <v>503</v>
      </c>
      <c r="M238" s="81">
        <v>47.7058823529412</v>
      </c>
      <c r="N238" s="80">
        <v>3477.81411764706</v>
      </c>
      <c r="O238" s="80">
        <f t="shared" si="16"/>
        <v>826.328634352941</v>
      </c>
      <c r="P238" s="49" t="s">
        <v>500</v>
      </c>
      <c r="Q238" s="86">
        <f t="shared" si="17"/>
        <v>-0.329223181257707</v>
      </c>
      <c r="R238" s="87">
        <f t="shared" si="18"/>
        <v>0.32477178024601</v>
      </c>
      <c r="S238" s="86">
        <f t="shared" si="19"/>
        <v>-0.0883</v>
      </c>
      <c r="T238" s="43"/>
    </row>
    <row r="239" s="35" customFormat="1" customHeight="1" spans="1:20">
      <c r="A239" s="49">
        <v>237</v>
      </c>
      <c r="B239" s="50">
        <v>122198</v>
      </c>
      <c r="C239" s="51" t="s">
        <v>497</v>
      </c>
      <c r="D239" s="52" t="s">
        <v>85</v>
      </c>
      <c r="E239" s="52" t="s">
        <v>65</v>
      </c>
      <c r="F239" s="52" t="s">
        <v>22</v>
      </c>
      <c r="G239" s="52">
        <v>4.25</v>
      </c>
      <c r="H239" s="52" t="s">
        <v>498</v>
      </c>
      <c r="I239" s="49">
        <v>34</v>
      </c>
      <c r="J239" s="49">
        <v>3014.73</v>
      </c>
      <c r="K239" s="80">
        <f t="shared" si="15"/>
        <v>480.547962</v>
      </c>
      <c r="L239" s="49" t="s">
        <v>504</v>
      </c>
      <c r="M239" s="81">
        <v>47.7058823529412</v>
      </c>
      <c r="N239" s="80">
        <v>3477.81411764706</v>
      </c>
      <c r="O239" s="80">
        <f t="shared" si="16"/>
        <v>826.328634352941</v>
      </c>
      <c r="P239" s="49" t="s">
        <v>500</v>
      </c>
      <c r="Q239" s="86">
        <f t="shared" si="17"/>
        <v>-0.287299630086314</v>
      </c>
      <c r="R239" s="87">
        <f t="shared" si="18"/>
        <v>-0.133153786252487</v>
      </c>
      <c r="S239" s="86">
        <f t="shared" si="19"/>
        <v>-0.0782</v>
      </c>
      <c r="T239" s="43"/>
    </row>
    <row r="240" s="35" customFormat="1" customHeight="1" spans="1:20">
      <c r="A240" s="49">
        <v>238</v>
      </c>
      <c r="B240" s="50">
        <v>122198</v>
      </c>
      <c r="C240" s="51" t="s">
        <v>497</v>
      </c>
      <c r="D240" s="52" t="s">
        <v>85</v>
      </c>
      <c r="E240" s="52" t="s">
        <v>30</v>
      </c>
      <c r="F240" s="52" t="s">
        <v>22</v>
      </c>
      <c r="G240" s="52">
        <v>4.27</v>
      </c>
      <c r="H240" s="52" t="s">
        <v>498</v>
      </c>
      <c r="I240" s="49">
        <v>36</v>
      </c>
      <c r="J240" s="49">
        <v>3259.67</v>
      </c>
      <c r="K240" s="80">
        <f t="shared" si="15"/>
        <v>498.403543</v>
      </c>
      <c r="L240" s="49" t="s">
        <v>505</v>
      </c>
      <c r="M240" s="81">
        <v>47.7058823529412</v>
      </c>
      <c r="N240" s="80">
        <v>3477.81411764706</v>
      </c>
      <c r="O240" s="80">
        <f t="shared" si="16"/>
        <v>826.328634352941</v>
      </c>
      <c r="P240" s="49" t="s">
        <v>500</v>
      </c>
      <c r="Q240" s="86">
        <f t="shared" si="17"/>
        <v>-0.24537607891492</v>
      </c>
      <c r="R240" s="87">
        <f t="shared" si="18"/>
        <v>-0.0627244902308484</v>
      </c>
      <c r="S240" s="86">
        <f t="shared" si="19"/>
        <v>-0.0847</v>
      </c>
      <c r="T240" s="43"/>
    </row>
    <row r="241" s="35" customFormat="1" customHeight="1" spans="1:20">
      <c r="A241" s="49">
        <v>239</v>
      </c>
      <c r="B241" s="50">
        <v>122198</v>
      </c>
      <c r="C241" s="51" t="s">
        <v>497</v>
      </c>
      <c r="D241" s="52" t="s">
        <v>85</v>
      </c>
      <c r="E241" s="52" t="s">
        <v>65</v>
      </c>
      <c r="F241" s="52" t="s">
        <v>22</v>
      </c>
      <c r="G241" s="52">
        <v>4.4</v>
      </c>
      <c r="H241" s="52" t="s">
        <v>498</v>
      </c>
      <c r="I241" s="49">
        <v>56</v>
      </c>
      <c r="J241" s="49">
        <v>6011</v>
      </c>
      <c r="K241" s="80">
        <f t="shared" si="15"/>
        <v>1295.3705</v>
      </c>
      <c r="L241" s="82" t="s">
        <v>61</v>
      </c>
      <c r="M241" s="81">
        <v>47.7058823529412</v>
      </c>
      <c r="N241" s="80">
        <v>3477.81411764706</v>
      </c>
      <c r="O241" s="80">
        <f t="shared" si="16"/>
        <v>826.328634352941</v>
      </c>
      <c r="P241" s="49" t="s">
        <v>500</v>
      </c>
      <c r="Q241" s="88">
        <f t="shared" si="17"/>
        <v>0.173859432799013</v>
      </c>
      <c r="R241" s="89">
        <f t="shared" si="18"/>
        <v>0.728384495738026</v>
      </c>
      <c r="S241" s="86">
        <f t="shared" si="19"/>
        <v>-0.0221</v>
      </c>
      <c r="T241" s="43">
        <f>(K241-O241)*0.1</f>
        <v>46.9041865647059</v>
      </c>
    </row>
    <row r="242" s="35" customFormat="1" customHeight="1" spans="1:20">
      <c r="A242" s="49">
        <v>240</v>
      </c>
      <c r="B242" s="50">
        <v>122198</v>
      </c>
      <c r="C242" s="51" t="s">
        <v>497</v>
      </c>
      <c r="D242" s="52" t="s">
        <v>85</v>
      </c>
      <c r="E242" s="52" t="s">
        <v>30</v>
      </c>
      <c r="F242" s="52" t="s">
        <v>22</v>
      </c>
      <c r="G242" s="52">
        <v>4.6</v>
      </c>
      <c r="H242" s="52" t="s">
        <v>498</v>
      </c>
      <c r="I242" s="49">
        <v>47</v>
      </c>
      <c r="J242" s="49">
        <v>3857.88</v>
      </c>
      <c r="K242" s="80">
        <f t="shared" si="15"/>
        <v>1035.454992</v>
      </c>
      <c r="L242" s="82" t="s">
        <v>506</v>
      </c>
      <c r="M242" s="81">
        <v>47.7058823529412</v>
      </c>
      <c r="N242" s="80">
        <v>3477.81411764706</v>
      </c>
      <c r="O242" s="80">
        <f t="shared" si="16"/>
        <v>826.328634352941</v>
      </c>
      <c r="P242" s="49" t="s">
        <v>500</v>
      </c>
      <c r="Q242" s="86">
        <f t="shared" si="17"/>
        <v>-0.014796547472257</v>
      </c>
      <c r="R242" s="87">
        <f t="shared" si="18"/>
        <v>0.109282977610683</v>
      </c>
      <c r="S242" s="86">
        <f t="shared" si="19"/>
        <v>0.0308</v>
      </c>
      <c r="T242" s="43"/>
    </row>
    <row r="243" s="35" customFormat="1" customHeight="1" spans="1:20">
      <c r="A243" s="49">
        <v>241</v>
      </c>
      <c r="B243" s="63">
        <v>122686</v>
      </c>
      <c r="C243" s="64" t="s">
        <v>507</v>
      </c>
      <c r="D243" s="65" t="s">
        <v>64</v>
      </c>
      <c r="E243" s="52" t="s">
        <v>173</v>
      </c>
      <c r="F243" s="52" t="s">
        <v>156</v>
      </c>
      <c r="G243" s="52">
        <v>4.2</v>
      </c>
      <c r="H243" s="65" t="s">
        <v>508</v>
      </c>
      <c r="I243" s="49">
        <v>23</v>
      </c>
      <c r="J243" s="49">
        <v>1203.29</v>
      </c>
      <c r="K243" s="80">
        <f t="shared" si="15"/>
        <v>349.315087</v>
      </c>
      <c r="L243" s="49" t="s">
        <v>509</v>
      </c>
      <c r="M243" s="81">
        <v>20.3529411764706</v>
      </c>
      <c r="N243" s="80">
        <v>1545.62117647059</v>
      </c>
      <c r="O243" s="80">
        <f t="shared" si="16"/>
        <v>472.032707294118</v>
      </c>
      <c r="P243" s="49" t="s">
        <v>510</v>
      </c>
      <c r="Q243" s="86">
        <f t="shared" si="17"/>
        <v>0.130057803468207</v>
      </c>
      <c r="R243" s="87">
        <f t="shared" si="18"/>
        <v>-0.221484527827381</v>
      </c>
      <c r="S243" s="86">
        <f t="shared" si="19"/>
        <v>-0.0151</v>
      </c>
      <c r="T243" s="43"/>
    </row>
    <row r="244" s="35" customFormat="1" customHeight="1" spans="1:20">
      <c r="A244" s="49">
        <v>242</v>
      </c>
      <c r="B244" s="63">
        <v>122686</v>
      </c>
      <c r="C244" s="64" t="s">
        <v>507</v>
      </c>
      <c r="D244" s="65" t="s">
        <v>64</v>
      </c>
      <c r="E244" s="52" t="s">
        <v>86</v>
      </c>
      <c r="F244" s="52" t="s">
        <v>156</v>
      </c>
      <c r="G244" s="98">
        <v>4.1</v>
      </c>
      <c r="H244" s="65" t="s">
        <v>508</v>
      </c>
      <c r="I244" s="49">
        <v>21</v>
      </c>
      <c r="J244" s="49">
        <v>909.55</v>
      </c>
      <c r="K244" s="80">
        <f t="shared" si="15"/>
        <v>440.858885</v>
      </c>
      <c r="L244" s="49" t="s">
        <v>511</v>
      </c>
      <c r="M244" s="81">
        <v>20.3529411764706</v>
      </c>
      <c r="N244" s="80">
        <v>1545.62117647059</v>
      </c>
      <c r="O244" s="80">
        <f t="shared" si="16"/>
        <v>472.032707294118</v>
      </c>
      <c r="P244" s="49" t="s">
        <v>510</v>
      </c>
      <c r="Q244" s="86">
        <f t="shared" si="17"/>
        <v>0.0317919075144502</v>
      </c>
      <c r="R244" s="87">
        <f t="shared" si="18"/>
        <v>-0.411531095816798</v>
      </c>
      <c r="S244" s="86">
        <f t="shared" si="19"/>
        <v>0.1793</v>
      </c>
      <c r="T244" s="43"/>
    </row>
    <row r="245" s="35" customFormat="1" customHeight="1" spans="1:20">
      <c r="A245" s="49">
        <v>243</v>
      </c>
      <c r="B245" s="63">
        <v>122686</v>
      </c>
      <c r="C245" s="64" t="s">
        <v>507</v>
      </c>
      <c r="D245" s="65" t="s">
        <v>64</v>
      </c>
      <c r="E245" s="52" t="s">
        <v>173</v>
      </c>
      <c r="F245" s="52" t="s">
        <v>156</v>
      </c>
      <c r="G245" s="52">
        <v>4.16</v>
      </c>
      <c r="H245" s="65" t="s">
        <v>508</v>
      </c>
      <c r="I245" s="49">
        <v>19</v>
      </c>
      <c r="J245" s="49">
        <v>1868.22</v>
      </c>
      <c r="K245" s="80">
        <f t="shared" si="15"/>
        <v>336.092778</v>
      </c>
      <c r="L245" s="49" t="s">
        <v>512</v>
      </c>
      <c r="M245" s="81">
        <v>20.3529411764706</v>
      </c>
      <c r="N245" s="80">
        <v>1545.62117647059</v>
      </c>
      <c r="O245" s="80">
        <f t="shared" si="16"/>
        <v>472.032707294118</v>
      </c>
      <c r="P245" s="49" t="s">
        <v>510</v>
      </c>
      <c r="Q245" s="86">
        <f t="shared" si="17"/>
        <v>-0.0664739884393069</v>
      </c>
      <c r="R245" s="87">
        <f t="shared" si="18"/>
        <v>0.208717911245278</v>
      </c>
      <c r="S245" s="86">
        <f t="shared" si="19"/>
        <v>-0.1255</v>
      </c>
      <c r="T245" s="43"/>
    </row>
    <row r="246" s="35" customFormat="1" customHeight="1" spans="1:20">
      <c r="A246" s="49">
        <v>244</v>
      </c>
      <c r="B246" s="63">
        <v>122686</v>
      </c>
      <c r="C246" s="64" t="s">
        <v>507</v>
      </c>
      <c r="D246" s="65" t="s">
        <v>64</v>
      </c>
      <c r="E246" s="52" t="s">
        <v>86</v>
      </c>
      <c r="F246" s="52" t="s">
        <v>156</v>
      </c>
      <c r="G246" s="65">
        <v>4.17</v>
      </c>
      <c r="H246" s="65" t="s">
        <v>508</v>
      </c>
      <c r="I246" s="49">
        <v>21</v>
      </c>
      <c r="J246" s="49">
        <v>1470.7</v>
      </c>
      <c r="K246" s="80">
        <f t="shared" si="15"/>
        <v>504.74424</v>
      </c>
      <c r="L246" s="49" t="s">
        <v>513</v>
      </c>
      <c r="M246" s="81">
        <v>20.3529411764706</v>
      </c>
      <c r="N246" s="80">
        <v>1545.62117647059</v>
      </c>
      <c r="O246" s="80">
        <f t="shared" si="16"/>
        <v>472.032707294118</v>
      </c>
      <c r="P246" s="49" t="s">
        <v>510</v>
      </c>
      <c r="Q246" s="86">
        <f t="shared" si="17"/>
        <v>0.0317919075144502</v>
      </c>
      <c r="R246" s="87">
        <f t="shared" si="18"/>
        <v>-0.0484731819226698</v>
      </c>
      <c r="S246" s="86">
        <f t="shared" si="19"/>
        <v>0.0378</v>
      </c>
      <c r="T246" s="43"/>
    </row>
    <row r="247" s="35" customFormat="1" customHeight="1" spans="1:20">
      <c r="A247" s="49">
        <v>245</v>
      </c>
      <c r="B247" s="63">
        <v>122686</v>
      </c>
      <c r="C247" s="64" t="s">
        <v>507</v>
      </c>
      <c r="D247" s="65" t="s">
        <v>64</v>
      </c>
      <c r="E247" s="52" t="s">
        <v>86</v>
      </c>
      <c r="F247" s="52" t="s">
        <v>156</v>
      </c>
      <c r="G247" s="65">
        <v>4.24</v>
      </c>
      <c r="H247" s="65" t="s">
        <v>508</v>
      </c>
      <c r="I247" s="49">
        <v>25</v>
      </c>
      <c r="J247" s="49">
        <v>1342.61</v>
      </c>
      <c r="K247" s="80">
        <f t="shared" si="15"/>
        <v>363.578788</v>
      </c>
      <c r="L247" s="49" t="s">
        <v>514</v>
      </c>
      <c r="M247" s="81">
        <v>20.3529411764706</v>
      </c>
      <c r="N247" s="80">
        <v>1545.62117647059</v>
      </c>
      <c r="O247" s="80">
        <f t="shared" si="16"/>
        <v>472.032707294118</v>
      </c>
      <c r="P247" s="49" t="s">
        <v>510</v>
      </c>
      <c r="Q247" s="86">
        <f t="shared" si="17"/>
        <v>0.228323699421965</v>
      </c>
      <c r="R247" s="87">
        <f t="shared" si="18"/>
        <v>-0.131346011274356</v>
      </c>
      <c r="S247" s="86">
        <f t="shared" si="19"/>
        <v>-0.0346</v>
      </c>
      <c r="T247" s="43"/>
    </row>
    <row r="248" s="35" customFormat="1" customHeight="1" spans="1:20">
      <c r="A248" s="49">
        <v>246</v>
      </c>
      <c r="B248" s="63">
        <v>122686</v>
      </c>
      <c r="C248" s="64" t="s">
        <v>507</v>
      </c>
      <c r="D248" s="65" t="s">
        <v>64</v>
      </c>
      <c r="E248" s="52" t="s">
        <v>173</v>
      </c>
      <c r="F248" s="52" t="s">
        <v>156</v>
      </c>
      <c r="G248" s="53">
        <v>4.3</v>
      </c>
      <c r="H248" s="65" t="s">
        <v>508</v>
      </c>
      <c r="I248" s="49">
        <v>20</v>
      </c>
      <c r="J248" s="49">
        <v>1253.83</v>
      </c>
      <c r="K248" s="80">
        <f t="shared" si="15"/>
        <v>408.999346</v>
      </c>
      <c r="L248" s="49" t="s">
        <v>310</v>
      </c>
      <c r="M248" s="81">
        <v>20.3529411764706</v>
      </c>
      <c r="N248" s="80">
        <v>1545.62117647059</v>
      </c>
      <c r="O248" s="80">
        <f t="shared" si="16"/>
        <v>472.032707294118</v>
      </c>
      <c r="P248" s="49" t="s">
        <v>510</v>
      </c>
      <c r="Q248" s="86">
        <f t="shared" si="17"/>
        <v>-0.0173410404624284</v>
      </c>
      <c r="R248" s="87">
        <f t="shared" si="18"/>
        <v>-0.188785700476033</v>
      </c>
      <c r="S248" s="86">
        <f t="shared" si="19"/>
        <v>0.0208</v>
      </c>
      <c r="T248" s="43"/>
    </row>
    <row r="249" s="35" customFormat="1" customHeight="1" spans="1:20">
      <c r="A249" s="49">
        <v>247</v>
      </c>
      <c r="B249" s="63">
        <v>122686</v>
      </c>
      <c r="C249" s="64" t="s">
        <v>507</v>
      </c>
      <c r="D249" s="65" t="s">
        <v>64</v>
      </c>
      <c r="E249" s="52" t="s">
        <v>86</v>
      </c>
      <c r="F249" s="52" t="s">
        <v>156</v>
      </c>
      <c r="G249" s="65">
        <v>4.3</v>
      </c>
      <c r="H249" s="65" t="s">
        <v>508</v>
      </c>
      <c r="I249" s="49">
        <v>23</v>
      </c>
      <c r="J249" s="49">
        <v>1280.16</v>
      </c>
      <c r="K249" s="80">
        <f t="shared" si="15"/>
        <v>431.541936</v>
      </c>
      <c r="L249" s="82" t="s">
        <v>515</v>
      </c>
      <c r="M249" s="81">
        <v>20.3529411764706</v>
      </c>
      <c r="N249" s="80">
        <v>1545.62117647059</v>
      </c>
      <c r="O249" s="80">
        <f t="shared" si="16"/>
        <v>472.032707294118</v>
      </c>
      <c r="P249" s="49" t="s">
        <v>510</v>
      </c>
      <c r="Q249" s="86">
        <f t="shared" si="17"/>
        <v>0.130057803468207</v>
      </c>
      <c r="R249" s="87">
        <f t="shared" si="18"/>
        <v>-0.171750478391327</v>
      </c>
      <c r="S249" s="86">
        <f t="shared" si="19"/>
        <v>0.0317</v>
      </c>
      <c r="T249" s="43"/>
    </row>
    <row r="250" s="35" customFormat="1" customHeight="1" spans="1:20">
      <c r="A250" s="49">
        <v>248</v>
      </c>
      <c r="B250" s="63">
        <v>122718</v>
      </c>
      <c r="C250" s="64" t="s">
        <v>516</v>
      </c>
      <c r="D250" s="65" t="s">
        <v>64</v>
      </c>
      <c r="E250" s="52" t="s">
        <v>173</v>
      </c>
      <c r="F250" s="52" t="s">
        <v>156</v>
      </c>
      <c r="G250" s="52">
        <v>4.2</v>
      </c>
      <c r="H250" s="65" t="s">
        <v>508</v>
      </c>
      <c r="I250" s="49">
        <v>15</v>
      </c>
      <c r="J250" s="49">
        <v>1112.6</v>
      </c>
      <c r="K250" s="80">
        <f t="shared" si="15"/>
        <v>358.14594</v>
      </c>
      <c r="L250" s="49" t="s">
        <v>517</v>
      </c>
      <c r="M250" s="81">
        <v>14.4117647058824</v>
      </c>
      <c r="N250" s="80">
        <v>825.444117647059</v>
      </c>
      <c r="O250" s="80">
        <f t="shared" si="16"/>
        <v>272.726736470588</v>
      </c>
      <c r="P250" s="49" t="s">
        <v>518</v>
      </c>
      <c r="Q250" s="86">
        <f t="shared" si="17"/>
        <v>0.0408163265306089</v>
      </c>
      <c r="R250" s="87">
        <f t="shared" si="18"/>
        <v>0.347880463636331</v>
      </c>
      <c r="S250" s="86">
        <f t="shared" si="19"/>
        <v>-0.00850000000000001</v>
      </c>
      <c r="T250" s="43"/>
    </row>
    <row r="251" s="35" customFormat="1" customHeight="1" spans="1:20">
      <c r="A251" s="49">
        <v>249</v>
      </c>
      <c r="B251" s="63">
        <v>122718</v>
      </c>
      <c r="C251" s="64" t="s">
        <v>516</v>
      </c>
      <c r="D251" s="65" t="s">
        <v>64</v>
      </c>
      <c r="E251" s="52" t="s">
        <v>86</v>
      </c>
      <c r="F251" s="52" t="s">
        <v>156</v>
      </c>
      <c r="G251" s="98">
        <v>4.1</v>
      </c>
      <c r="H251" s="65" t="s">
        <v>508</v>
      </c>
      <c r="I251" s="49">
        <v>17</v>
      </c>
      <c r="J251" s="49">
        <v>870.42</v>
      </c>
      <c r="K251" s="80">
        <f t="shared" si="15"/>
        <v>457.40571</v>
      </c>
      <c r="L251" s="49" t="s">
        <v>519</v>
      </c>
      <c r="M251" s="81">
        <v>14.4117647058824</v>
      </c>
      <c r="N251" s="80">
        <v>825.444117647059</v>
      </c>
      <c r="O251" s="80">
        <f t="shared" si="16"/>
        <v>272.726736470588</v>
      </c>
      <c r="P251" s="49" t="s">
        <v>518</v>
      </c>
      <c r="Q251" s="86">
        <f t="shared" si="17"/>
        <v>0.17959183673469</v>
      </c>
      <c r="R251" s="87">
        <f t="shared" si="18"/>
        <v>0.0544868894106913</v>
      </c>
      <c r="S251" s="86">
        <f t="shared" si="19"/>
        <v>0.1951</v>
      </c>
      <c r="T251" s="43"/>
    </row>
    <row r="252" s="35" customFormat="1" customHeight="1" spans="1:20">
      <c r="A252" s="49">
        <v>250</v>
      </c>
      <c r="B252" s="63">
        <v>122718</v>
      </c>
      <c r="C252" s="64" t="s">
        <v>516</v>
      </c>
      <c r="D252" s="65" t="s">
        <v>64</v>
      </c>
      <c r="E252" s="52" t="s">
        <v>173</v>
      </c>
      <c r="F252" s="52" t="s">
        <v>156</v>
      </c>
      <c r="G252" s="52">
        <v>4.16</v>
      </c>
      <c r="H252" s="65" t="s">
        <v>508</v>
      </c>
      <c r="I252" s="49">
        <v>14</v>
      </c>
      <c r="J252" s="49">
        <v>712.6</v>
      </c>
      <c r="K252" s="80">
        <f t="shared" si="15"/>
        <v>278.34156</v>
      </c>
      <c r="L252" s="49" t="s">
        <v>520</v>
      </c>
      <c r="M252" s="81">
        <v>14.4117647058824</v>
      </c>
      <c r="N252" s="80">
        <v>825.444117647059</v>
      </c>
      <c r="O252" s="80">
        <f t="shared" si="16"/>
        <v>272.726736470588</v>
      </c>
      <c r="P252" s="49" t="s">
        <v>518</v>
      </c>
      <c r="Q252" s="86">
        <f t="shared" si="17"/>
        <v>-0.0285714285714317</v>
      </c>
      <c r="R252" s="87">
        <f t="shared" si="18"/>
        <v>-0.13670715586262</v>
      </c>
      <c r="S252" s="86">
        <f t="shared" si="19"/>
        <v>0.0602</v>
      </c>
      <c r="T252" s="43"/>
    </row>
    <row r="253" s="35" customFormat="1" customHeight="1" spans="1:20">
      <c r="A253" s="49">
        <v>251</v>
      </c>
      <c r="B253" s="63">
        <v>122718</v>
      </c>
      <c r="C253" s="64" t="s">
        <v>516</v>
      </c>
      <c r="D253" s="65" t="s">
        <v>64</v>
      </c>
      <c r="E253" s="52" t="s">
        <v>86</v>
      </c>
      <c r="F253" s="52" t="s">
        <v>156</v>
      </c>
      <c r="G253" s="65">
        <v>4.17</v>
      </c>
      <c r="H253" s="65" t="s">
        <v>508</v>
      </c>
      <c r="I253" s="49">
        <v>15</v>
      </c>
      <c r="J253" s="49">
        <v>628.5</v>
      </c>
      <c r="K253" s="80">
        <f t="shared" si="15"/>
        <v>193.26375</v>
      </c>
      <c r="L253" s="49" t="s">
        <v>521</v>
      </c>
      <c r="M253" s="81">
        <v>14.4117647058824</v>
      </c>
      <c r="N253" s="80">
        <v>825.444117647059</v>
      </c>
      <c r="O253" s="80">
        <f t="shared" si="16"/>
        <v>272.726736470588</v>
      </c>
      <c r="P253" s="49" t="s">
        <v>518</v>
      </c>
      <c r="Q253" s="86">
        <f t="shared" si="17"/>
        <v>0.0408163265306089</v>
      </c>
      <c r="R253" s="87">
        <f t="shared" si="18"/>
        <v>-0.238591702862274</v>
      </c>
      <c r="S253" s="86">
        <f t="shared" si="19"/>
        <v>-0.0229</v>
      </c>
      <c r="T253" s="43"/>
    </row>
    <row r="254" s="35" customFormat="1" customHeight="1" spans="1:20">
      <c r="A254" s="49">
        <v>252</v>
      </c>
      <c r="B254" s="63">
        <v>122718</v>
      </c>
      <c r="C254" s="64" t="s">
        <v>516</v>
      </c>
      <c r="D254" s="65" t="s">
        <v>64</v>
      </c>
      <c r="E254" s="52" t="s">
        <v>173</v>
      </c>
      <c r="F254" s="52" t="s">
        <v>156</v>
      </c>
      <c r="G254" s="52">
        <v>4.23</v>
      </c>
      <c r="H254" s="65" t="s">
        <v>508</v>
      </c>
      <c r="I254" s="49">
        <v>16</v>
      </c>
      <c r="J254" s="49">
        <v>1095.7</v>
      </c>
      <c r="K254" s="80">
        <f t="shared" si="15"/>
        <v>426.99429</v>
      </c>
      <c r="L254" s="49" t="s">
        <v>522</v>
      </c>
      <c r="M254" s="81">
        <v>14.4117647058824</v>
      </c>
      <c r="N254" s="80">
        <v>825.444117647059</v>
      </c>
      <c r="O254" s="80">
        <f t="shared" si="16"/>
        <v>272.726736470588</v>
      </c>
      <c r="P254" s="49" t="s">
        <v>518</v>
      </c>
      <c r="Q254" s="86">
        <f t="shared" si="17"/>
        <v>0.110204081632649</v>
      </c>
      <c r="R254" s="87">
        <f t="shared" si="18"/>
        <v>0.3274066367125</v>
      </c>
      <c r="S254" s="86">
        <f t="shared" si="19"/>
        <v>0.0593</v>
      </c>
      <c r="T254" s="43"/>
    </row>
    <row r="255" s="35" customFormat="1" customHeight="1" spans="1:20">
      <c r="A255" s="49">
        <v>253</v>
      </c>
      <c r="B255" s="63">
        <v>122718</v>
      </c>
      <c r="C255" s="64" t="s">
        <v>516</v>
      </c>
      <c r="D255" s="65" t="s">
        <v>64</v>
      </c>
      <c r="E255" s="52" t="s">
        <v>86</v>
      </c>
      <c r="F255" s="52" t="s">
        <v>156</v>
      </c>
      <c r="G255" s="65">
        <v>4.24</v>
      </c>
      <c r="H255" s="65" t="s">
        <v>508</v>
      </c>
      <c r="I255" s="49">
        <v>24</v>
      </c>
      <c r="J255" s="49">
        <v>827.9</v>
      </c>
      <c r="K255" s="80">
        <f t="shared" si="15"/>
        <v>282.89343</v>
      </c>
      <c r="L255" s="49" t="s">
        <v>247</v>
      </c>
      <c r="M255" s="81">
        <v>14.4117647058824</v>
      </c>
      <c r="N255" s="80">
        <v>825.444117647059</v>
      </c>
      <c r="O255" s="80">
        <f t="shared" si="16"/>
        <v>272.726736470588</v>
      </c>
      <c r="P255" s="49" t="s">
        <v>518</v>
      </c>
      <c r="Q255" s="86">
        <f t="shared" si="17"/>
        <v>0.665306122448974</v>
      </c>
      <c r="R255" s="87">
        <f t="shared" si="18"/>
        <v>0.00297522545795289</v>
      </c>
      <c r="S255" s="86">
        <f t="shared" si="19"/>
        <v>0.0113</v>
      </c>
      <c r="T255" s="43"/>
    </row>
    <row r="256" s="35" customFormat="1" customHeight="1" spans="1:20">
      <c r="A256" s="49">
        <v>254</v>
      </c>
      <c r="B256" s="63">
        <v>122718</v>
      </c>
      <c r="C256" s="64" t="s">
        <v>516</v>
      </c>
      <c r="D256" s="65" t="s">
        <v>64</v>
      </c>
      <c r="E256" s="52" t="s">
        <v>173</v>
      </c>
      <c r="F256" s="52" t="s">
        <v>156</v>
      </c>
      <c r="G256" s="53">
        <v>4.3</v>
      </c>
      <c r="H256" s="65" t="s">
        <v>508</v>
      </c>
      <c r="I256" s="49">
        <v>17</v>
      </c>
      <c r="J256" s="49">
        <v>718.94</v>
      </c>
      <c r="K256" s="80">
        <f t="shared" si="15"/>
        <v>272.693942</v>
      </c>
      <c r="L256" s="49" t="s">
        <v>523</v>
      </c>
      <c r="M256" s="81">
        <v>14.4117647058824</v>
      </c>
      <c r="N256" s="80">
        <v>825.444117647059</v>
      </c>
      <c r="O256" s="80">
        <f t="shared" si="16"/>
        <v>272.726736470588</v>
      </c>
      <c r="P256" s="49" t="s">
        <v>518</v>
      </c>
      <c r="Q256" s="86">
        <f t="shared" si="17"/>
        <v>0.17959183673469</v>
      </c>
      <c r="R256" s="87">
        <f t="shared" si="18"/>
        <v>-0.129026442093561</v>
      </c>
      <c r="S256" s="86">
        <f t="shared" si="19"/>
        <v>0.0489</v>
      </c>
      <c r="T256" s="43"/>
    </row>
    <row r="257" s="35" customFormat="1" customHeight="1" spans="1:20">
      <c r="A257" s="49">
        <v>255</v>
      </c>
      <c r="B257" s="63">
        <v>122718</v>
      </c>
      <c r="C257" s="64" t="s">
        <v>516</v>
      </c>
      <c r="D257" s="65" t="s">
        <v>64</v>
      </c>
      <c r="E257" s="52" t="s">
        <v>86</v>
      </c>
      <c r="F257" s="52" t="s">
        <v>156</v>
      </c>
      <c r="G257" s="65">
        <v>4.3</v>
      </c>
      <c r="H257" s="65" t="s">
        <v>508</v>
      </c>
      <c r="I257" s="49">
        <v>16</v>
      </c>
      <c r="J257" s="49">
        <v>800.5</v>
      </c>
      <c r="K257" s="80">
        <f t="shared" si="15"/>
        <v>253.35825</v>
      </c>
      <c r="L257" s="82" t="s">
        <v>524</v>
      </c>
      <c r="M257" s="81">
        <v>14.4117647058824</v>
      </c>
      <c r="N257" s="80">
        <v>825.444117647059</v>
      </c>
      <c r="O257" s="80">
        <f t="shared" si="16"/>
        <v>272.726736470588</v>
      </c>
      <c r="P257" s="49" t="s">
        <v>518</v>
      </c>
      <c r="Q257" s="86">
        <f t="shared" si="17"/>
        <v>0.110204081632649</v>
      </c>
      <c r="R257" s="87">
        <f t="shared" si="18"/>
        <v>-0.0302190264777252</v>
      </c>
      <c r="S257" s="86">
        <f t="shared" si="19"/>
        <v>-0.0139</v>
      </c>
      <c r="T257" s="43"/>
    </row>
    <row r="258" s="35" customFormat="1" customHeight="1" spans="1:20">
      <c r="A258" s="49">
        <v>256</v>
      </c>
      <c r="B258" s="63">
        <v>122718</v>
      </c>
      <c r="C258" s="64" t="s">
        <v>516</v>
      </c>
      <c r="D258" s="65" t="s">
        <v>64</v>
      </c>
      <c r="E258" s="52" t="s">
        <v>173</v>
      </c>
      <c r="F258" s="52" t="s">
        <v>156</v>
      </c>
      <c r="G258" s="52">
        <v>4.9</v>
      </c>
      <c r="H258" s="65" t="s">
        <v>508</v>
      </c>
      <c r="I258" s="49">
        <v>16</v>
      </c>
      <c r="J258" s="49">
        <v>739.75</v>
      </c>
      <c r="K258" s="80">
        <f t="shared" si="15"/>
        <v>207.4259</v>
      </c>
      <c r="L258" s="49" t="s">
        <v>525</v>
      </c>
      <c r="M258" s="81">
        <v>14.4117647058824</v>
      </c>
      <c r="N258" s="80">
        <v>825.444117647059</v>
      </c>
      <c r="O258" s="80">
        <f t="shared" si="16"/>
        <v>272.726736470588</v>
      </c>
      <c r="P258" s="49" t="s">
        <v>518</v>
      </c>
      <c r="Q258" s="86">
        <f t="shared" si="17"/>
        <v>0.110204081632649</v>
      </c>
      <c r="R258" s="87">
        <f t="shared" si="18"/>
        <v>-0.103815771189128</v>
      </c>
      <c r="S258" s="86">
        <f t="shared" si="19"/>
        <v>-0.05</v>
      </c>
      <c r="T258" s="43"/>
    </row>
    <row r="259" s="35" customFormat="1" customHeight="1" spans="1:20">
      <c r="A259" s="49">
        <v>257</v>
      </c>
      <c r="B259" s="50">
        <v>122906</v>
      </c>
      <c r="C259" s="51" t="s">
        <v>526</v>
      </c>
      <c r="D259" s="52" t="s">
        <v>20</v>
      </c>
      <c r="E259" s="52" t="s">
        <v>163</v>
      </c>
      <c r="F259" s="52" t="s">
        <v>156</v>
      </c>
      <c r="G259" s="52">
        <v>4.1</v>
      </c>
      <c r="H259" s="52" t="s">
        <v>527</v>
      </c>
      <c r="I259" s="49">
        <v>54</v>
      </c>
      <c r="J259" s="49">
        <v>2343.35</v>
      </c>
      <c r="K259" s="80">
        <f t="shared" ref="K259:K274" si="20">J259*L259</f>
        <v>571.074395</v>
      </c>
      <c r="L259" s="49" t="s">
        <v>124</v>
      </c>
      <c r="M259" s="81">
        <v>45.5882352941176</v>
      </c>
      <c r="N259" s="80">
        <v>1961.91176470588</v>
      </c>
      <c r="O259" s="80">
        <f t="shared" ref="O259:O274" si="21">N259*P259</f>
        <v>562.872485294117</v>
      </c>
      <c r="P259" s="49" t="s">
        <v>528</v>
      </c>
      <c r="Q259" s="86">
        <f t="shared" ref="Q259:Q275" si="22">(I259-M259)/M259</f>
        <v>0.184516129032259</v>
      </c>
      <c r="R259" s="87">
        <f t="shared" ref="R259:R275" si="23">(J259-N259)/N259</f>
        <v>0.194421707518178</v>
      </c>
      <c r="S259" s="86">
        <f t="shared" ref="S259:S275" si="24">L259-P259</f>
        <v>-0.0432</v>
      </c>
      <c r="T259" s="43"/>
    </row>
    <row r="260" s="35" customFormat="1" customHeight="1" spans="1:20">
      <c r="A260" s="49">
        <v>258</v>
      </c>
      <c r="B260" s="50">
        <v>122906</v>
      </c>
      <c r="C260" s="51" t="s">
        <v>526</v>
      </c>
      <c r="D260" s="52" t="s">
        <v>20</v>
      </c>
      <c r="E260" s="52" t="s">
        <v>65</v>
      </c>
      <c r="F260" s="52" t="s">
        <v>156</v>
      </c>
      <c r="G260" s="65">
        <v>4.11</v>
      </c>
      <c r="H260" s="52" t="s">
        <v>527</v>
      </c>
      <c r="I260" s="49">
        <v>64</v>
      </c>
      <c r="J260" s="49">
        <v>1923.56</v>
      </c>
      <c r="K260" s="80">
        <f t="shared" si="20"/>
        <v>764.422744</v>
      </c>
      <c r="L260" s="49" t="s">
        <v>529</v>
      </c>
      <c r="M260" s="81">
        <v>45.5882352941176</v>
      </c>
      <c r="N260" s="80">
        <v>1961.91176470588</v>
      </c>
      <c r="O260" s="80">
        <f t="shared" si="21"/>
        <v>562.872485294117</v>
      </c>
      <c r="P260" s="49" t="s">
        <v>528</v>
      </c>
      <c r="Q260" s="86">
        <f t="shared" si="22"/>
        <v>0.403870967741937</v>
      </c>
      <c r="R260" s="87">
        <f t="shared" si="23"/>
        <v>-0.0195481598081092</v>
      </c>
      <c r="S260" s="86">
        <f t="shared" si="24"/>
        <v>0.1105</v>
      </c>
      <c r="T260" s="43"/>
    </row>
    <row r="261" s="35" customFormat="1" customHeight="1" spans="1:20">
      <c r="A261" s="49">
        <v>259</v>
      </c>
      <c r="B261" s="50">
        <v>122906</v>
      </c>
      <c r="C261" s="51" t="s">
        <v>526</v>
      </c>
      <c r="D261" s="52" t="s">
        <v>20</v>
      </c>
      <c r="E261" s="52" t="s">
        <v>163</v>
      </c>
      <c r="F261" s="52" t="s">
        <v>156</v>
      </c>
      <c r="G261" s="52">
        <v>4.15</v>
      </c>
      <c r="H261" s="52" t="s">
        <v>527</v>
      </c>
      <c r="I261" s="49">
        <v>42</v>
      </c>
      <c r="J261" s="49">
        <v>1716.93</v>
      </c>
      <c r="K261" s="80">
        <f t="shared" si="20"/>
        <v>491.04198</v>
      </c>
      <c r="L261" s="49" t="s">
        <v>530</v>
      </c>
      <c r="M261" s="81">
        <v>45.5882352941176</v>
      </c>
      <c r="N261" s="80">
        <v>1961.91176470588</v>
      </c>
      <c r="O261" s="80">
        <f t="shared" si="21"/>
        <v>562.872485294117</v>
      </c>
      <c r="P261" s="49" t="s">
        <v>528</v>
      </c>
      <c r="Q261" s="86">
        <f t="shared" si="22"/>
        <v>-0.0787096774193539</v>
      </c>
      <c r="R261" s="87">
        <f t="shared" si="23"/>
        <v>-0.124868900382279</v>
      </c>
      <c r="S261" s="86">
        <f t="shared" si="24"/>
        <v>-0.000899999999999956</v>
      </c>
      <c r="T261" s="43"/>
    </row>
    <row r="262" s="35" customFormat="1" customHeight="1" spans="1:20">
      <c r="A262" s="49">
        <v>260</v>
      </c>
      <c r="B262" s="50">
        <v>122906</v>
      </c>
      <c r="C262" s="51" t="s">
        <v>526</v>
      </c>
      <c r="D262" s="52" t="s">
        <v>20</v>
      </c>
      <c r="E262" s="52" t="s">
        <v>65</v>
      </c>
      <c r="F262" s="52" t="s">
        <v>156</v>
      </c>
      <c r="G262" s="65">
        <v>4.18</v>
      </c>
      <c r="H262" s="52" t="s">
        <v>527</v>
      </c>
      <c r="I262" s="49">
        <v>67</v>
      </c>
      <c r="J262" s="49">
        <v>2511.16</v>
      </c>
      <c r="K262" s="80">
        <f t="shared" si="20"/>
        <v>797.795532</v>
      </c>
      <c r="L262" s="49" t="s">
        <v>531</v>
      </c>
      <c r="M262" s="81">
        <v>45.5882352941176</v>
      </c>
      <c r="N262" s="80">
        <v>1961.91176470588</v>
      </c>
      <c r="O262" s="80">
        <f t="shared" si="21"/>
        <v>562.872485294117</v>
      </c>
      <c r="P262" s="49" t="s">
        <v>528</v>
      </c>
      <c r="Q262" s="86">
        <f t="shared" si="22"/>
        <v>0.46967741935484</v>
      </c>
      <c r="R262" s="87">
        <f t="shared" si="23"/>
        <v>0.27995562551533</v>
      </c>
      <c r="S262" s="86">
        <f t="shared" si="24"/>
        <v>0.0308</v>
      </c>
      <c r="T262" s="43"/>
    </row>
    <row r="263" s="35" customFormat="1" customHeight="1" spans="1:20">
      <c r="A263" s="49">
        <v>261</v>
      </c>
      <c r="B263" s="50">
        <v>122906</v>
      </c>
      <c r="C263" s="51" t="s">
        <v>526</v>
      </c>
      <c r="D263" s="52" t="s">
        <v>20</v>
      </c>
      <c r="E263" s="52" t="s">
        <v>163</v>
      </c>
      <c r="F263" s="52" t="s">
        <v>156</v>
      </c>
      <c r="G263" s="52">
        <v>4.22</v>
      </c>
      <c r="H263" s="52" t="s">
        <v>527</v>
      </c>
      <c r="I263" s="49">
        <v>53</v>
      </c>
      <c r="J263" s="49">
        <v>2070.17</v>
      </c>
      <c r="K263" s="80">
        <f t="shared" si="20"/>
        <v>735.324384</v>
      </c>
      <c r="L263" s="49" t="s">
        <v>532</v>
      </c>
      <c r="M263" s="81">
        <v>45.5882352941176</v>
      </c>
      <c r="N263" s="80">
        <v>1961.91176470588</v>
      </c>
      <c r="O263" s="80">
        <f t="shared" si="21"/>
        <v>562.872485294117</v>
      </c>
      <c r="P263" s="49" t="s">
        <v>528</v>
      </c>
      <c r="Q263" s="86">
        <f t="shared" si="22"/>
        <v>0.162580645161291</v>
      </c>
      <c r="R263" s="87">
        <f t="shared" si="23"/>
        <v>0.0551799715163794</v>
      </c>
      <c r="S263" s="86">
        <f t="shared" si="24"/>
        <v>0.0683</v>
      </c>
      <c r="T263" s="43"/>
    </row>
    <row r="264" s="35" customFormat="1" customHeight="1" spans="1:20">
      <c r="A264" s="49">
        <v>262</v>
      </c>
      <c r="B264" s="50">
        <v>122906</v>
      </c>
      <c r="C264" s="51" t="s">
        <v>526</v>
      </c>
      <c r="D264" s="52" t="s">
        <v>20</v>
      </c>
      <c r="E264" s="52" t="s">
        <v>65</v>
      </c>
      <c r="F264" s="52" t="s">
        <v>156</v>
      </c>
      <c r="G264" s="65">
        <v>4.25</v>
      </c>
      <c r="H264" s="52" t="s">
        <v>527</v>
      </c>
      <c r="I264" s="49">
        <v>50</v>
      </c>
      <c r="J264" s="49">
        <v>1508.96</v>
      </c>
      <c r="K264" s="80">
        <f t="shared" si="20"/>
        <v>518.478656</v>
      </c>
      <c r="L264" s="49" t="s">
        <v>117</v>
      </c>
      <c r="M264" s="81">
        <v>45.5882352941176</v>
      </c>
      <c r="N264" s="80">
        <v>1961.91176470588</v>
      </c>
      <c r="O264" s="80">
        <f t="shared" si="21"/>
        <v>562.872485294117</v>
      </c>
      <c r="P264" s="49" t="s">
        <v>528</v>
      </c>
      <c r="Q264" s="86">
        <f t="shared" si="22"/>
        <v>0.0967741935483882</v>
      </c>
      <c r="R264" s="87">
        <f t="shared" si="23"/>
        <v>-0.230872648227268</v>
      </c>
      <c r="S264" s="86">
        <f t="shared" si="24"/>
        <v>0.0567</v>
      </c>
      <c r="T264" s="43"/>
    </row>
    <row r="265" s="35" customFormat="1" customHeight="1" spans="1:20">
      <c r="A265" s="49">
        <v>263</v>
      </c>
      <c r="B265" s="50">
        <v>122906</v>
      </c>
      <c r="C265" s="51" t="s">
        <v>526</v>
      </c>
      <c r="D265" s="52" t="s">
        <v>20</v>
      </c>
      <c r="E265" s="52" t="s">
        <v>163</v>
      </c>
      <c r="F265" s="52" t="s">
        <v>156</v>
      </c>
      <c r="G265" s="52">
        <v>4.29</v>
      </c>
      <c r="H265" s="52" t="s">
        <v>527</v>
      </c>
      <c r="I265" s="49">
        <v>58</v>
      </c>
      <c r="J265" s="49">
        <v>2058.59</v>
      </c>
      <c r="K265" s="80">
        <f t="shared" si="20"/>
        <v>721.124077</v>
      </c>
      <c r="L265" s="49" t="s">
        <v>533</v>
      </c>
      <c r="M265" s="81">
        <v>45.5882352941176</v>
      </c>
      <c r="N265" s="80">
        <v>1961.91176470588</v>
      </c>
      <c r="O265" s="80">
        <f t="shared" si="21"/>
        <v>562.872485294117</v>
      </c>
      <c r="P265" s="49" t="s">
        <v>528</v>
      </c>
      <c r="Q265" s="86">
        <f t="shared" si="22"/>
        <v>0.27225806451613</v>
      </c>
      <c r="R265" s="87">
        <f t="shared" si="23"/>
        <v>0.0492775653998964</v>
      </c>
      <c r="S265" s="86">
        <f t="shared" si="24"/>
        <v>0.0634</v>
      </c>
      <c r="T265" s="43"/>
    </row>
    <row r="266" s="35" customFormat="1" customHeight="1" spans="1:20">
      <c r="A266" s="49">
        <v>264</v>
      </c>
      <c r="B266" s="50">
        <v>122906</v>
      </c>
      <c r="C266" s="51" t="s">
        <v>526</v>
      </c>
      <c r="D266" s="52" t="s">
        <v>20</v>
      </c>
      <c r="E266" s="52" t="s">
        <v>65</v>
      </c>
      <c r="F266" s="52" t="s">
        <v>156</v>
      </c>
      <c r="G266" s="65">
        <v>4.4</v>
      </c>
      <c r="H266" s="52" t="s">
        <v>527</v>
      </c>
      <c r="I266" s="49">
        <v>42</v>
      </c>
      <c r="J266" s="49">
        <v>1886.99</v>
      </c>
      <c r="K266" s="80">
        <f t="shared" si="20"/>
        <v>451.368008</v>
      </c>
      <c r="L266" s="82" t="s">
        <v>534</v>
      </c>
      <c r="M266" s="81">
        <v>45.5882352941176</v>
      </c>
      <c r="N266" s="80">
        <v>1961.91176470588</v>
      </c>
      <c r="O266" s="80">
        <f t="shared" si="21"/>
        <v>562.872485294117</v>
      </c>
      <c r="P266" s="49" t="s">
        <v>528</v>
      </c>
      <c r="Q266" s="86">
        <f t="shared" si="22"/>
        <v>-0.0787096774193539</v>
      </c>
      <c r="R266" s="87">
        <f t="shared" si="23"/>
        <v>-0.0381881418184532</v>
      </c>
      <c r="S266" s="86">
        <f t="shared" si="24"/>
        <v>-0.0477</v>
      </c>
      <c r="T266" s="43"/>
    </row>
    <row r="267" s="35" customFormat="1" customHeight="1" spans="1:20">
      <c r="A267" s="49">
        <v>265</v>
      </c>
      <c r="B267" s="50">
        <v>122906</v>
      </c>
      <c r="C267" s="51" t="s">
        <v>526</v>
      </c>
      <c r="D267" s="52" t="s">
        <v>20</v>
      </c>
      <c r="E267" s="52" t="s">
        <v>163</v>
      </c>
      <c r="F267" s="52" t="s">
        <v>156</v>
      </c>
      <c r="G267" s="52">
        <v>4.8</v>
      </c>
      <c r="H267" s="52" t="s">
        <v>527</v>
      </c>
      <c r="I267" s="49">
        <v>53</v>
      </c>
      <c r="J267" s="49">
        <v>1424.18</v>
      </c>
      <c r="K267" s="80">
        <f t="shared" si="20"/>
        <v>446.338012</v>
      </c>
      <c r="L267" s="49" t="s">
        <v>535</v>
      </c>
      <c r="M267" s="81">
        <v>45.5882352941176</v>
      </c>
      <c r="N267" s="80">
        <v>1961.91176470588</v>
      </c>
      <c r="O267" s="80">
        <f t="shared" si="21"/>
        <v>562.872485294117</v>
      </c>
      <c r="P267" s="49" t="s">
        <v>528</v>
      </c>
      <c r="Q267" s="86">
        <f t="shared" si="22"/>
        <v>0.162580645161291</v>
      </c>
      <c r="R267" s="87">
        <f t="shared" si="23"/>
        <v>-0.274085600779551</v>
      </c>
      <c r="S267" s="86">
        <f t="shared" si="24"/>
        <v>0.0265</v>
      </c>
      <c r="T267" s="43"/>
    </row>
    <row r="268" s="35" customFormat="1" customHeight="1" spans="1:20">
      <c r="A268" s="49">
        <v>266</v>
      </c>
      <c r="B268" s="63">
        <v>123007</v>
      </c>
      <c r="C268" s="64" t="s">
        <v>536</v>
      </c>
      <c r="D268" s="65" t="s">
        <v>64</v>
      </c>
      <c r="E268" s="52" t="s">
        <v>173</v>
      </c>
      <c r="F268" s="52" t="s">
        <v>156</v>
      </c>
      <c r="G268" s="52">
        <v>4.2</v>
      </c>
      <c r="H268" s="65" t="s">
        <v>508</v>
      </c>
      <c r="I268" s="49">
        <v>41</v>
      </c>
      <c r="J268" s="49">
        <v>3003.07</v>
      </c>
      <c r="K268" s="80">
        <f t="shared" si="20"/>
        <v>753.470263</v>
      </c>
      <c r="L268" s="49" t="s">
        <v>537</v>
      </c>
      <c r="M268" s="81">
        <v>30.7058823529412</v>
      </c>
      <c r="N268" s="80">
        <v>2112.00176470588</v>
      </c>
      <c r="O268" s="80">
        <f t="shared" si="21"/>
        <v>650.496543529411</v>
      </c>
      <c r="P268" s="49" t="s">
        <v>538</v>
      </c>
      <c r="Q268" s="88">
        <f t="shared" si="22"/>
        <v>0.335249042145593</v>
      </c>
      <c r="R268" s="89">
        <f t="shared" si="23"/>
        <v>0.421906955848691</v>
      </c>
      <c r="S268" s="86">
        <f t="shared" si="24"/>
        <v>-0.0571</v>
      </c>
      <c r="T268" s="43">
        <f>(K268-O268)*0.1</f>
        <v>10.2973719470589</v>
      </c>
    </row>
    <row r="269" s="35" customFormat="1" customHeight="1" spans="1:20">
      <c r="A269" s="49">
        <v>267</v>
      </c>
      <c r="B269" s="63">
        <v>123007</v>
      </c>
      <c r="C269" s="64" t="s">
        <v>536</v>
      </c>
      <c r="D269" s="65" t="s">
        <v>64</v>
      </c>
      <c r="E269" s="52" t="s">
        <v>86</v>
      </c>
      <c r="F269" s="52" t="s">
        <v>156</v>
      </c>
      <c r="G269" s="98">
        <v>4.1</v>
      </c>
      <c r="H269" s="65" t="s">
        <v>508</v>
      </c>
      <c r="I269" s="49">
        <v>43</v>
      </c>
      <c r="J269" s="49">
        <v>2261.07</v>
      </c>
      <c r="K269" s="80">
        <f t="shared" si="20"/>
        <v>743.89203</v>
      </c>
      <c r="L269" s="49" t="s">
        <v>539</v>
      </c>
      <c r="M269" s="81">
        <v>30.7058823529412</v>
      </c>
      <c r="N269" s="80">
        <v>2112.00176470588</v>
      </c>
      <c r="O269" s="80">
        <f t="shared" si="21"/>
        <v>650.496543529411</v>
      </c>
      <c r="P269" s="49" t="s">
        <v>538</v>
      </c>
      <c r="Q269" s="86">
        <f t="shared" si="22"/>
        <v>0.400383141762451</v>
      </c>
      <c r="R269" s="87">
        <f t="shared" si="23"/>
        <v>0.0705814918269634</v>
      </c>
      <c r="S269" s="86">
        <f t="shared" si="24"/>
        <v>0.021</v>
      </c>
      <c r="T269" s="43"/>
    </row>
    <row r="270" s="35" customFormat="1" customHeight="1" spans="1:20">
      <c r="A270" s="49">
        <v>268</v>
      </c>
      <c r="B270" s="63">
        <v>123007</v>
      </c>
      <c r="C270" s="64" t="s">
        <v>536</v>
      </c>
      <c r="D270" s="65" t="s">
        <v>64</v>
      </c>
      <c r="E270" s="52" t="s">
        <v>86</v>
      </c>
      <c r="F270" s="52" t="s">
        <v>156</v>
      </c>
      <c r="G270" s="65">
        <v>4.17</v>
      </c>
      <c r="H270" s="65" t="s">
        <v>508</v>
      </c>
      <c r="I270" s="49">
        <v>35</v>
      </c>
      <c r="J270" s="49">
        <v>2001.5</v>
      </c>
      <c r="K270" s="80">
        <f t="shared" si="20"/>
        <v>670.5025</v>
      </c>
      <c r="L270" s="49" t="s">
        <v>540</v>
      </c>
      <c r="M270" s="81">
        <v>30.7058823529412</v>
      </c>
      <c r="N270" s="80">
        <v>2112.00176470588</v>
      </c>
      <c r="O270" s="80">
        <f t="shared" si="21"/>
        <v>650.496543529411</v>
      </c>
      <c r="P270" s="49" t="s">
        <v>538</v>
      </c>
      <c r="Q270" s="86">
        <f t="shared" si="22"/>
        <v>0.139846743295018</v>
      </c>
      <c r="R270" s="87">
        <f t="shared" si="23"/>
        <v>-0.0523208676017695</v>
      </c>
      <c r="S270" s="86">
        <f t="shared" si="24"/>
        <v>0.027</v>
      </c>
      <c r="T270" s="43"/>
    </row>
    <row r="271" s="35" customFormat="1" customHeight="1" spans="1:20">
      <c r="A271" s="49">
        <v>269</v>
      </c>
      <c r="B271" s="63">
        <v>123007</v>
      </c>
      <c r="C271" s="64" t="s">
        <v>536</v>
      </c>
      <c r="D271" s="65" t="s">
        <v>64</v>
      </c>
      <c r="E271" s="52" t="s">
        <v>173</v>
      </c>
      <c r="F271" s="52" t="s">
        <v>156</v>
      </c>
      <c r="G271" s="52">
        <v>4.23</v>
      </c>
      <c r="H271" s="65" t="s">
        <v>508</v>
      </c>
      <c r="I271" s="49">
        <v>28</v>
      </c>
      <c r="J271" s="49">
        <v>3762.19</v>
      </c>
      <c r="K271" s="80">
        <f t="shared" si="20"/>
        <v>1173.050842</v>
      </c>
      <c r="L271" s="49" t="s">
        <v>541</v>
      </c>
      <c r="M271" s="81">
        <v>30.7058823529412</v>
      </c>
      <c r="N271" s="80">
        <v>2112.00176470588</v>
      </c>
      <c r="O271" s="80">
        <f t="shared" si="21"/>
        <v>650.496543529411</v>
      </c>
      <c r="P271" s="49" t="s">
        <v>538</v>
      </c>
      <c r="Q271" s="86">
        <f t="shared" si="22"/>
        <v>-0.0881226053639853</v>
      </c>
      <c r="R271" s="89">
        <f t="shared" si="23"/>
        <v>0.781338473703372</v>
      </c>
      <c r="S271" s="86">
        <f t="shared" si="24"/>
        <v>0.00380000000000003</v>
      </c>
      <c r="T271" s="43"/>
    </row>
    <row r="272" s="35" customFormat="1" customHeight="1" spans="1:20">
      <c r="A272" s="49">
        <v>270</v>
      </c>
      <c r="B272" s="63">
        <v>123007</v>
      </c>
      <c r="C272" s="64" t="s">
        <v>536</v>
      </c>
      <c r="D272" s="65" t="s">
        <v>64</v>
      </c>
      <c r="E272" s="52" t="s">
        <v>173</v>
      </c>
      <c r="F272" s="52" t="s">
        <v>156</v>
      </c>
      <c r="G272" s="53">
        <v>4.3</v>
      </c>
      <c r="H272" s="65" t="s">
        <v>508</v>
      </c>
      <c r="I272" s="49">
        <v>40</v>
      </c>
      <c r="J272" s="49">
        <v>1936.35</v>
      </c>
      <c r="K272" s="80">
        <f t="shared" si="20"/>
        <v>528.817185</v>
      </c>
      <c r="L272" s="49" t="s">
        <v>542</v>
      </c>
      <c r="M272" s="81">
        <v>30.7058823529412</v>
      </c>
      <c r="N272" s="80">
        <v>2112.00176470588</v>
      </c>
      <c r="O272" s="80">
        <f t="shared" si="21"/>
        <v>650.496543529411</v>
      </c>
      <c r="P272" s="49" t="s">
        <v>538</v>
      </c>
      <c r="Q272" s="86">
        <f t="shared" si="22"/>
        <v>0.302681992337164</v>
      </c>
      <c r="R272" s="87">
        <f t="shared" si="23"/>
        <v>-0.083168379705564</v>
      </c>
      <c r="S272" s="86">
        <f t="shared" si="24"/>
        <v>-0.0349</v>
      </c>
      <c r="T272" s="43"/>
    </row>
    <row r="273" s="35" customFormat="1" customHeight="1" spans="1:20">
      <c r="A273" s="49">
        <v>271</v>
      </c>
      <c r="B273" s="63">
        <v>123007</v>
      </c>
      <c r="C273" s="64" t="s">
        <v>536</v>
      </c>
      <c r="D273" s="65" t="s">
        <v>64</v>
      </c>
      <c r="E273" s="52" t="s">
        <v>86</v>
      </c>
      <c r="F273" s="52" t="s">
        <v>156</v>
      </c>
      <c r="G273" s="65">
        <v>4.3</v>
      </c>
      <c r="H273" s="65" t="s">
        <v>508</v>
      </c>
      <c r="I273" s="49">
        <v>32</v>
      </c>
      <c r="J273" s="49">
        <v>2349.66</v>
      </c>
      <c r="K273" s="80">
        <f t="shared" si="20"/>
        <v>747.661812</v>
      </c>
      <c r="L273" s="82" t="s">
        <v>543</v>
      </c>
      <c r="M273" s="81">
        <v>30.7058823529412</v>
      </c>
      <c r="N273" s="80">
        <v>2112.00176470588</v>
      </c>
      <c r="O273" s="80">
        <f t="shared" si="21"/>
        <v>650.496543529411</v>
      </c>
      <c r="P273" s="49" t="s">
        <v>538</v>
      </c>
      <c r="Q273" s="86">
        <f t="shared" si="22"/>
        <v>0.042145593869731</v>
      </c>
      <c r="R273" s="87">
        <f t="shared" si="23"/>
        <v>0.112527479505784</v>
      </c>
      <c r="S273" s="86">
        <f t="shared" si="24"/>
        <v>0.0102</v>
      </c>
      <c r="T273" s="43"/>
    </row>
    <row r="274" s="35" customFormat="1" customHeight="1" spans="1:20">
      <c r="A274" s="49">
        <v>272</v>
      </c>
      <c r="B274" s="63">
        <v>123007</v>
      </c>
      <c r="C274" s="64" t="s">
        <v>536</v>
      </c>
      <c r="D274" s="65" t="s">
        <v>64</v>
      </c>
      <c r="E274" s="52" t="s">
        <v>173</v>
      </c>
      <c r="F274" s="52" t="s">
        <v>156</v>
      </c>
      <c r="G274" s="52">
        <v>4.9</v>
      </c>
      <c r="H274" s="99" t="s">
        <v>508</v>
      </c>
      <c r="I274" s="49">
        <v>36</v>
      </c>
      <c r="J274" s="49">
        <v>2026.06</v>
      </c>
      <c r="K274" s="80">
        <f t="shared" si="20"/>
        <v>590.393884</v>
      </c>
      <c r="L274" s="49" t="s">
        <v>544</v>
      </c>
      <c r="M274" s="81">
        <v>30.7058823529412</v>
      </c>
      <c r="N274" s="80">
        <v>2112.00176470588</v>
      </c>
      <c r="O274" s="80">
        <f t="shared" si="21"/>
        <v>650.496543529411</v>
      </c>
      <c r="P274" s="49" t="s">
        <v>538</v>
      </c>
      <c r="Q274" s="86">
        <f t="shared" si="22"/>
        <v>0.172413793103447</v>
      </c>
      <c r="R274" s="87">
        <f t="shared" si="23"/>
        <v>-0.0406920894395409</v>
      </c>
      <c r="S274" s="86">
        <f t="shared" si="24"/>
        <v>-0.0166</v>
      </c>
      <c r="T274" s="43"/>
    </row>
    <row r="275" s="35" customFormat="1" customHeight="1" spans="1:20">
      <c r="A275" s="49"/>
      <c r="B275" s="52"/>
      <c r="C275" s="51"/>
      <c r="D275" s="52"/>
      <c r="E275" s="52"/>
      <c r="F275" s="52"/>
      <c r="G275" s="52"/>
      <c r="H275" s="52"/>
      <c r="I275" s="49">
        <f>SUM(I3:I274)</f>
        <v>17710</v>
      </c>
      <c r="J275" s="49">
        <f>SUM(J3:J274)</f>
        <v>1523805.06</v>
      </c>
      <c r="K275" s="80">
        <f>SUM(K3:K274)</f>
        <v>450459.438479</v>
      </c>
      <c r="L275" s="82">
        <f>K275/J275</f>
        <v>0.295614872468661</v>
      </c>
      <c r="M275" s="81">
        <f>SUM(M3:M274)</f>
        <v>17962.1176470588</v>
      </c>
      <c r="N275" s="80">
        <f>SUM(N3:N274)</f>
        <v>1469815.55235294</v>
      </c>
      <c r="O275" s="80">
        <f>SUM(O3:O274)</f>
        <v>415586.819086294</v>
      </c>
      <c r="P275" s="82">
        <f>O275/N275</f>
        <v>0.282747599466481</v>
      </c>
      <c r="Q275" s="86">
        <f t="shared" si="22"/>
        <v>-0.0140360759244952</v>
      </c>
      <c r="R275" s="87">
        <f t="shared" si="23"/>
        <v>0.036732165175849</v>
      </c>
      <c r="S275" s="86">
        <f t="shared" si="24"/>
        <v>0.0128672730021794</v>
      </c>
      <c r="T275" s="43"/>
    </row>
    <row r="276" s="35" customFormat="1" customHeight="1" spans="2:20">
      <c r="B276" s="39"/>
      <c r="C276" s="38"/>
      <c r="D276" s="39"/>
      <c r="E276" s="39"/>
      <c r="F276" s="39"/>
      <c r="G276" s="39"/>
      <c r="H276" s="39"/>
      <c r="K276" s="100"/>
      <c r="M276" s="101"/>
      <c r="N276" s="100"/>
      <c r="O276" s="100"/>
      <c r="Q276" s="102"/>
      <c r="R276" s="102"/>
      <c r="T276" s="43"/>
    </row>
    <row r="277" s="35" customFormat="1" customHeight="1" spans="2:20">
      <c r="B277" s="39"/>
      <c r="C277" s="38"/>
      <c r="D277" s="39"/>
      <c r="E277" s="39"/>
      <c r="F277" s="39"/>
      <c r="G277" s="39"/>
      <c r="H277" s="39"/>
      <c r="K277" s="100"/>
      <c r="M277" s="101"/>
      <c r="N277" s="100"/>
      <c r="O277" s="100"/>
      <c r="Q277" s="102"/>
      <c r="R277" s="102"/>
      <c r="T277" s="43"/>
    </row>
    <row r="278" s="35" customFormat="1" customHeight="1" spans="2:20">
      <c r="B278" s="39"/>
      <c r="C278" s="38"/>
      <c r="D278" s="39"/>
      <c r="E278" s="39"/>
      <c r="F278" s="39"/>
      <c r="G278" s="39"/>
      <c r="H278" s="39"/>
      <c r="K278" s="100"/>
      <c r="M278" s="101"/>
      <c r="N278" s="100"/>
      <c r="O278" s="100"/>
      <c r="Q278" s="102"/>
      <c r="R278" s="102"/>
      <c r="T278" s="43"/>
    </row>
    <row r="279" s="35" customFormat="1" customHeight="1" spans="2:20">
      <c r="B279" s="39"/>
      <c r="C279" s="38"/>
      <c r="D279" s="39"/>
      <c r="E279" s="39"/>
      <c r="F279" s="39"/>
      <c r="G279" s="39"/>
      <c r="H279" s="39"/>
      <c r="K279" s="100"/>
      <c r="M279" s="101"/>
      <c r="N279" s="100"/>
      <c r="O279" s="100"/>
      <c r="Q279" s="102"/>
      <c r="R279" s="102"/>
      <c r="T279" s="43"/>
    </row>
    <row r="280" s="35" customFormat="1" customHeight="1" spans="2:20">
      <c r="B280" s="39"/>
      <c r="C280" s="38"/>
      <c r="D280" s="39"/>
      <c r="E280" s="39"/>
      <c r="F280" s="39"/>
      <c r="G280" s="39"/>
      <c r="H280" s="39"/>
      <c r="K280" s="100"/>
      <c r="M280" s="101"/>
      <c r="N280" s="100"/>
      <c r="O280" s="100"/>
      <c r="Q280" s="102"/>
      <c r="R280" s="102"/>
      <c r="T280" s="43"/>
    </row>
    <row r="281" s="35" customFormat="1" customHeight="1" spans="2:20">
      <c r="B281" s="39"/>
      <c r="C281" s="38"/>
      <c r="D281" s="39"/>
      <c r="E281" s="39"/>
      <c r="F281" s="39"/>
      <c r="G281" s="39"/>
      <c r="H281" s="39"/>
      <c r="K281" s="100"/>
      <c r="M281" s="101"/>
      <c r="N281" s="100"/>
      <c r="O281" s="100"/>
      <c r="Q281" s="102"/>
      <c r="R281" s="102"/>
      <c r="T281" s="43"/>
    </row>
    <row r="282" s="35" customFormat="1" customHeight="1" spans="2:20">
      <c r="B282" s="39"/>
      <c r="C282" s="38"/>
      <c r="D282" s="39"/>
      <c r="E282" s="39"/>
      <c r="F282" s="39"/>
      <c r="G282" s="39"/>
      <c r="H282" s="39"/>
      <c r="K282" s="100"/>
      <c r="M282" s="101"/>
      <c r="N282" s="100"/>
      <c r="O282" s="100"/>
      <c r="Q282" s="102"/>
      <c r="R282" s="102"/>
      <c r="T282" s="43"/>
    </row>
    <row r="283" s="35" customFormat="1" customHeight="1" spans="2:20">
      <c r="B283" s="39"/>
      <c r="C283" s="38"/>
      <c r="D283" s="39"/>
      <c r="E283" s="39"/>
      <c r="F283" s="39"/>
      <c r="G283" s="39"/>
      <c r="H283" s="39"/>
      <c r="K283" s="100"/>
      <c r="M283" s="101"/>
      <c r="N283" s="100"/>
      <c r="O283" s="100"/>
      <c r="Q283" s="102"/>
      <c r="R283" s="102"/>
      <c r="T283" s="43"/>
    </row>
    <row r="284" s="35" customFormat="1" customHeight="1" spans="2:20">
      <c r="B284" s="39"/>
      <c r="C284" s="38"/>
      <c r="D284" s="39"/>
      <c r="E284" s="39"/>
      <c r="F284" s="39"/>
      <c r="G284" s="39"/>
      <c r="H284" s="39"/>
      <c r="K284" s="100"/>
      <c r="M284" s="101"/>
      <c r="N284" s="100"/>
      <c r="O284" s="100"/>
      <c r="Q284" s="102"/>
      <c r="R284" s="102"/>
      <c r="T284" s="43"/>
    </row>
    <row r="285" s="35" customFormat="1" customHeight="1" spans="2:20">
      <c r="B285" s="39"/>
      <c r="C285" s="38"/>
      <c r="D285" s="39"/>
      <c r="E285" s="39"/>
      <c r="F285" s="39"/>
      <c r="G285" s="39"/>
      <c r="H285" s="39"/>
      <c r="K285" s="100"/>
      <c r="M285" s="101"/>
      <c r="N285" s="100"/>
      <c r="O285" s="100"/>
      <c r="Q285" s="102"/>
      <c r="R285" s="102"/>
      <c r="T285" s="43"/>
    </row>
    <row r="286" s="35" customFormat="1" customHeight="1" spans="2:20">
      <c r="B286" s="39"/>
      <c r="C286" s="38"/>
      <c r="D286" s="39"/>
      <c r="E286" s="39"/>
      <c r="F286" s="39"/>
      <c r="G286" s="39"/>
      <c r="H286" s="39"/>
      <c r="K286" s="100"/>
      <c r="M286" s="101"/>
      <c r="N286" s="100"/>
      <c r="O286" s="100"/>
      <c r="Q286" s="102"/>
      <c r="R286" s="102"/>
      <c r="T286" s="43"/>
    </row>
    <row r="287" s="35" customFormat="1" customHeight="1" spans="2:20">
      <c r="B287" s="39"/>
      <c r="C287" s="38"/>
      <c r="D287" s="39"/>
      <c r="E287" s="39"/>
      <c r="F287" s="39"/>
      <c r="G287" s="39"/>
      <c r="H287" s="39"/>
      <c r="K287" s="100"/>
      <c r="M287" s="101"/>
      <c r="N287" s="100"/>
      <c r="O287" s="100"/>
      <c r="Q287" s="102"/>
      <c r="R287" s="102"/>
      <c r="T287" s="43"/>
    </row>
    <row r="288" s="35" customFormat="1" customHeight="1" spans="2:20">
      <c r="B288" s="39"/>
      <c r="C288" s="38"/>
      <c r="D288" s="39"/>
      <c r="E288" s="39"/>
      <c r="F288" s="39"/>
      <c r="G288" s="39"/>
      <c r="H288" s="39"/>
      <c r="K288" s="100"/>
      <c r="M288" s="101"/>
      <c r="N288" s="100"/>
      <c r="O288" s="100"/>
      <c r="Q288" s="102"/>
      <c r="R288" s="102"/>
      <c r="T288" s="43"/>
    </row>
    <row r="289" s="35" customFormat="1" customHeight="1" spans="2:20">
      <c r="B289" s="39"/>
      <c r="C289" s="38"/>
      <c r="D289" s="39"/>
      <c r="E289" s="39"/>
      <c r="F289" s="39"/>
      <c r="G289" s="39"/>
      <c r="H289" s="39"/>
      <c r="K289" s="100"/>
      <c r="M289" s="101"/>
      <c r="N289" s="100"/>
      <c r="O289" s="100"/>
      <c r="Q289" s="102"/>
      <c r="R289" s="102"/>
      <c r="T289" s="43"/>
    </row>
    <row r="290" s="35" customFormat="1" customHeight="1" spans="2:20">
      <c r="B290" s="39"/>
      <c r="C290" s="38"/>
      <c r="D290" s="39"/>
      <c r="E290" s="39"/>
      <c r="F290" s="39"/>
      <c r="G290" s="39"/>
      <c r="H290" s="39"/>
      <c r="K290" s="100"/>
      <c r="M290" s="101"/>
      <c r="N290" s="100"/>
      <c r="O290" s="100"/>
      <c r="Q290" s="102"/>
      <c r="R290" s="102"/>
      <c r="T290" s="43"/>
    </row>
    <row r="291" s="35" customFormat="1" customHeight="1" spans="2:20">
      <c r="B291" s="39"/>
      <c r="C291" s="38"/>
      <c r="D291" s="39"/>
      <c r="E291" s="39"/>
      <c r="F291" s="39"/>
      <c r="G291" s="39"/>
      <c r="H291" s="39"/>
      <c r="K291" s="100"/>
      <c r="M291" s="101"/>
      <c r="N291" s="100"/>
      <c r="O291" s="100"/>
      <c r="Q291" s="102"/>
      <c r="R291" s="102"/>
      <c r="T291" s="43"/>
    </row>
    <row r="292" s="35" customFormat="1" customHeight="1" spans="2:20">
      <c r="B292" s="39"/>
      <c r="C292" s="38"/>
      <c r="D292" s="39"/>
      <c r="E292" s="39"/>
      <c r="F292" s="39"/>
      <c r="G292" s="39"/>
      <c r="H292" s="39"/>
      <c r="K292" s="100"/>
      <c r="M292" s="101"/>
      <c r="N292" s="100"/>
      <c r="O292" s="100"/>
      <c r="Q292" s="102"/>
      <c r="R292" s="102"/>
      <c r="T292" s="43"/>
    </row>
    <row r="293" s="35" customFormat="1" customHeight="1" spans="2:20">
      <c r="B293" s="39"/>
      <c r="C293" s="38"/>
      <c r="D293" s="39"/>
      <c r="E293" s="39"/>
      <c r="F293" s="39"/>
      <c r="G293" s="39"/>
      <c r="H293" s="39"/>
      <c r="K293" s="100"/>
      <c r="M293" s="101"/>
      <c r="N293" s="100"/>
      <c r="O293" s="100"/>
      <c r="Q293" s="102"/>
      <c r="R293" s="102"/>
      <c r="T293" s="43"/>
    </row>
    <row r="294" s="35" customFormat="1" customHeight="1" spans="2:20">
      <c r="B294" s="39"/>
      <c r="C294" s="38"/>
      <c r="D294" s="39"/>
      <c r="E294" s="39"/>
      <c r="F294" s="39"/>
      <c r="G294" s="39"/>
      <c r="H294" s="39"/>
      <c r="K294" s="100"/>
      <c r="M294" s="101"/>
      <c r="N294" s="100"/>
      <c r="O294" s="100"/>
      <c r="Q294" s="102"/>
      <c r="R294" s="102"/>
      <c r="T294" s="43"/>
    </row>
    <row r="295" s="35" customFormat="1" customHeight="1" spans="2:20">
      <c r="B295" s="39"/>
      <c r="C295" s="38"/>
      <c r="D295" s="39"/>
      <c r="E295" s="39"/>
      <c r="F295" s="39"/>
      <c r="G295" s="39"/>
      <c r="H295" s="39"/>
      <c r="K295" s="100"/>
      <c r="M295" s="101"/>
      <c r="N295" s="100"/>
      <c r="O295" s="100"/>
      <c r="Q295" s="102"/>
      <c r="R295" s="102"/>
      <c r="T295" s="43"/>
    </row>
    <row r="296" s="35" customFormat="1" customHeight="1" spans="2:20">
      <c r="B296" s="39"/>
      <c r="C296" s="38"/>
      <c r="D296" s="39"/>
      <c r="E296" s="39"/>
      <c r="F296" s="39"/>
      <c r="G296" s="39"/>
      <c r="H296" s="39"/>
      <c r="K296" s="100"/>
      <c r="M296" s="101"/>
      <c r="N296" s="100"/>
      <c r="O296" s="100"/>
      <c r="Q296" s="102"/>
      <c r="R296" s="102"/>
      <c r="T296" s="43"/>
    </row>
    <row r="297" s="35" customFormat="1" customHeight="1" spans="2:20">
      <c r="B297" s="39"/>
      <c r="C297" s="38"/>
      <c r="D297" s="39"/>
      <c r="E297" s="39"/>
      <c r="F297" s="39"/>
      <c r="G297" s="39"/>
      <c r="H297" s="39"/>
      <c r="K297" s="100"/>
      <c r="M297" s="101"/>
      <c r="N297" s="100"/>
      <c r="O297" s="100"/>
      <c r="Q297" s="102"/>
      <c r="R297" s="102"/>
      <c r="T297" s="43"/>
    </row>
    <row r="298" s="35" customFormat="1" customHeight="1" spans="2:20">
      <c r="B298" s="39"/>
      <c r="C298" s="38"/>
      <c r="D298" s="39"/>
      <c r="E298" s="39"/>
      <c r="F298" s="39"/>
      <c r="G298" s="39"/>
      <c r="H298" s="39"/>
      <c r="K298" s="100"/>
      <c r="M298" s="101"/>
      <c r="N298" s="100"/>
      <c r="O298" s="100"/>
      <c r="Q298" s="102"/>
      <c r="R298" s="102"/>
      <c r="T298" s="43"/>
    </row>
    <row r="299" s="35" customFormat="1" customHeight="1" spans="2:20">
      <c r="B299" s="39"/>
      <c r="C299" s="38"/>
      <c r="D299" s="39"/>
      <c r="E299" s="39"/>
      <c r="F299" s="39"/>
      <c r="G299" s="39"/>
      <c r="H299" s="39"/>
      <c r="K299" s="100"/>
      <c r="M299" s="101"/>
      <c r="N299" s="100"/>
      <c r="O299" s="100"/>
      <c r="Q299" s="102"/>
      <c r="R299" s="102"/>
      <c r="T299" s="43"/>
    </row>
    <row r="300" s="35" customFormat="1" customHeight="1" spans="2:20">
      <c r="B300" s="39"/>
      <c r="C300" s="38"/>
      <c r="D300" s="39"/>
      <c r="E300" s="39"/>
      <c r="F300" s="39"/>
      <c r="G300" s="39"/>
      <c r="H300" s="39"/>
      <c r="K300" s="100"/>
      <c r="M300" s="101"/>
      <c r="N300" s="100"/>
      <c r="O300" s="100"/>
      <c r="Q300" s="102"/>
      <c r="R300" s="102"/>
      <c r="T300" s="43"/>
    </row>
    <row r="301" s="35" customFormat="1" customHeight="1" spans="2:20">
      <c r="B301" s="39"/>
      <c r="C301" s="38"/>
      <c r="D301" s="39"/>
      <c r="E301" s="39"/>
      <c r="F301" s="39"/>
      <c r="G301" s="39"/>
      <c r="H301" s="39"/>
      <c r="K301" s="100"/>
      <c r="M301" s="101"/>
      <c r="N301" s="100"/>
      <c r="O301" s="100"/>
      <c r="Q301" s="102"/>
      <c r="R301" s="102"/>
      <c r="T301" s="43"/>
    </row>
    <row r="302" s="35" customFormat="1" customHeight="1" spans="2:20">
      <c r="B302" s="39"/>
      <c r="C302" s="38"/>
      <c r="D302" s="39"/>
      <c r="E302" s="39"/>
      <c r="F302" s="39"/>
      <c r="G302" s="39"/>
      <c r="H302" s="39"/>
      <c r="K302" s="100"/>
      <c r="M302" s="101"/>
      <c r="N302" s="100"/>
      <c r="O302" s="100"/>
      <c r="Q302" s="102"/>
      <c r="R302" s="102"/>
      <c r="T302" s="43"/>
    </row>
    <row r="303" s="35" customFormat="1" customHeight="1" spans="2:20">
      <c r="B303" s="39"/>
      <c r="C303" s="38"/>
      <c r="D303" s="39"/>
      <c r="E303" s="39"/>
      <c r="F303" s="39"/>
      <c r="G303" s="39"/>
      <c r="H303" s="39"/>
      <c r="K303" s="100"/>
      <c r="M303" s="101"/>
      <c r="N303" s="100"/>
      <c r="O303" s="100"/>
      <c r="Q303" s="102"/>
      <c r="R303" s="102"/>
      <c r="T303" s="43"/>
    </row>
    <row r="304" s="35" customFormat="1" customHeight="1" spans="2:20">
      <c r="B304" s="39"/>
      <c r="C304" s="38"/>
      <c r="D304" s="39"/>
      <c r="E304" s="39"/>
      <c r="F304" s="39"/>
      <c r="G304" s="39"/>
      <c r="H304" s="39"/>
      <c r="K304" s="100"/>
      <c r="M304" s="101"/>
      <c r="N304" s="100"/>
      <c r="O304" s="100"/>
      <c r="Q304" s="102"/>
      <c r="R304" s="102"/>
      <c r="T304" s="43"/>
    </row>
    <row r="305" s="35" customFormat="1" customHeight="1" spans="2:20">
      <c r="B305" s="39"/>
      <c r="C305" s="38"/>
      <c r="D305" s="39"/>
      <c r="E305" s="39"/>
      <c r="F305" s="39"/>
      <c r="G305" s="39"/>
      <c r="H305" s="39"/>
      <c r="K305" s="100"/>
      <c r="M305" s="101"/>
      <c r="N305" s="100"/>
      <c r="O305" s="100"/>
      <c r="Q305" s="102"/>
      <c r="R305" s="102"/>
      <c r="T305" s="43"/>
    </row>
    <row r="306" s="35" customFormat="1" customHeight="1" spans="2:20">
      <c r="B306" s="39"/>
      <c r="C306" s="38"/>
      <c r="D306" s="39"/>
      <c r="E306" s="39"/>
      <c r="F306" s="39"/>
      <c r="G306" s="39"/>
      <c r="H306" s="39"/>
      <c r="K306" s="100"/>
      <c r="M306" s="101"/>
      <c r="N306" s="100"/>
      <c r="O306" s="100"/>
      <c r="Q306" s="102"/>
      <c r="R306" s="102"/>
      <c r="T306" s="43"/>
    </row>
    <row r="307" s="35" customFormat="1" customHeight="1" spans="2:20">
      <c r="B307" s="39"/>
      <c r="C307" s="38"/>
      <c r="D307" s="39"/>
      <c r="E307" s="39"/>
      <c r="F307" s="39"/>
      <c r="G307" s="39"/>
      <c r="H307" s="39"/>
      <c r="K307" s="100"/>
      <c r="M307" s="101"/>
      <c r="N307" s="100"/>
      <c r="O307" s="100"/>
      <c r="Q307" s="102"/>
      <c r="R307" s="102"/>
      <c r="T307" s="43"/>
    </row>
    <row r="308" s="35" customFormat="1" customHeight="1" spans="2:20">
      <c r="B308" s="39"/>
      <c r="C308" s="38"/>
      <c r="D308" s="39"/>
      <c r="E308" s="39"/>
      <c r="F308" s="39"/>
      <c r="G308" s="39"/>
      <c r="H308" s="39"/>
      <c r="K308" s="100"/>
      <c r="M308" s="101"/>
      <c r="N308" s="100"/>
      <c r="O308" s="100"/>
      <c r="Q308" s="102"/>
      <c r="R308" s="102"/>
      <c r="T308" s="43"/>
    </row>
    <row r="309" s="35" customFormat="1" customHeight="1" spans="2:20">
      <c r="B309" s="39"/>
      <c r="C309" s="38"/>
      <c r="D309" s="39"/>
      <c r="E309" s="39"/>
      <c r="F309" s="39"/>
      <c r="G309" s="39"/>
      <c r="H309" s="39"/>
      <c r="K309" s="100"/>
      <c r="M309" s="101"/>
      <c r="N309" s="100"/>
      <c r="O309" s="100"/>
      <c r="Q309" s="102"/>
      <c r="R309" s="102"/>
      <c r="T309" s="43"/>
    </row>
    <row r="310" s="35" customFormat="1" customHeight="1" spans="2:20">
      <c r="B310" s="39"/>
      <c r="C310" s="38"/>
      <c r="D310" s="39"/>
      <c r="E310" s="39"/>
      <c r="F310" s="39"/>
      <c r="G310" s="39"/>
      <c r="H310" s="39"/>
      <c r="K310" s="100"/>
      <c r="M310" s="101"/>
      <c r="N310" s="100"/>
      <c r="O310" s="100"/>
      <c r="Q310" s="102"/>
      <c r="R310" s="102"/>
      <c r="T310" s="43"/>
    </row>
    <row r="311" s="35" customFormat="1" customHeight="1" spans="2:20">
      <c r="B311" s="39"/>
      <c r="C311" s="38"/>
      <c r="D311" s="39"/>
      <c r="E311" s="39"/>
      <c r="F311" s="39"/>
      <c r="G311" s="39"/>
      <c r="H311" s="39"/>
      <c r="K311" s="100"/>
      <c r="M311" s="101"/>
      <c r="N311" s="100"/>
      <c r="O311" s="100"/>
      <c r="Q311" s="102"/>
      <c r="R311" s="102"/>
      <c r="T311" s="43"/>
    </row>
    <row r="312" s="35" customFormat="1" customHeight="1" spans="2:20">
      <c r="B312" s="39"/>
      <c r="C312" s="38"/>
      <c r="D312" s="39"/>
      <c r="E312" s="39"/>
      <c r="F312" s="39"/>
      <c r="G312" s="39"/>
      <c r="H312" s="39"/>
      <c r="K312" s="100"/>
      <c r="M312" s="101"/>
      <c r="N312" s="100"/>
      <c r="O312" s="100"/>
      <c r="Q312" s="102"/>
      <c r="R312" s="102"/>
      <c r="T312" s="43"/>
    </row>
    <row r="313" s="35" customFormat="1" customHeight="1" spans="2:20">
      <c r="B313" s="39"/>
      <c r="C313" s="38"/>
      <c r="D313" s="39"/>
      <c r="E313" s="39"/>
      <c r="F313" s="39"/>
      <c r="G313" s="39"/>
      <c r="H313" s="39"/>
      <c r="K313" s="100"/>
      <c r="M313" s="101"/>
      <c r="N313" s="100"/>
      <c r="O313" s="100"/>
      <c r="Q313" s="102"/>
      <c r="R313" s="102"/>
      <c r="T313" s="43"/>
    </row>
    <row r="314" s="35" customFormat="1" customHeight="1" spans="2:20">
      <c r="B314" s="39"/>
      <c r="C314" s="38"/>
      <c r="D314" s="39"/>
      <c r="E314" s="39"/>
      <c r="F314" s="39"/>
      <c r="G314" s="39"/>
      <c r="H314" s="39"/>
      <c r="K314" s="100"/>
      <c r="M314" s="101"/>
      <c r="N314" s="100"/>
      <c r="O314" s="100"/>
      <c r="Q314" s="102"/>
      <c r="R314" s="102"/>
      <c r="T314" s="43"/>
    </row>
    <row r="315" s="35" customFormat="1" customHeight="1" spans="2:20">
      <c r="B315" s="39"/>
      <c r="C315" s="38"/>
      <c r="D315" s="39"/>
      <c r="E315" s="39"/>
      <c r="F315" s="39"/>
      <c r="G315" s="39"/>
      <c r="H315" s="39"/>
      <c r="K315" s="100"/>
      <c r="M315" s="101"/>
      <c r="N315" s="100"/>
      <c r="O315" s="100"/>
      <c r="Q315" s="102"/>
      <c r="R315" s="102"/>
      <c r="T315" s="43"/>
    </row>
    <row r="316" s="35" customFormat="1" customHeight="1" spans="2:20">
      <c r="B316" s="39"/>
      <c r="C316" s="38"/>
      <c r="D316" s="39"/>
      <c r="E316" s="39"/>
      <c r="F316" s="39"/>
      <c r="G316" s="39"/>
      <c r="H316" s="39"/>
      <c r="K316" s="100"/>
      <c r="M316" s="101"/>
      <c r="N316" s="100"/>
      <c r="O316" s="100"/>
      <c r="Q316" s="102"/>
      <c r="R316" s="102"/>
      <c r="T316" s="43"/>
    </row>
    <row r="317" s="35" customFormat="1" customHeight="1" spans="2:20">
      <c r="B317" s="39"/>
      <c r="C317" s="38"/>
      <c r="D317" s="39"/>
      <c r="E317" s="39"/>
      <c r="F317" s="39"/>
      <c r="G317" s="39"/>
      <c r="H317" s="39"/>
      <c r="K317" s="100"/>
      <c r="M317" s="101"/>
      <c r="N317" s="100"/>
      <c r="O317" s="100"/>
      <c r="Q317" s="102"/>
      <c r="R317" s="102"/>
      <c r="T317" s="43"/>
    </row>
    <row r="318" s="35" customFormat="1" customHeight="1" spans="2:20">
      <c r="B318" s="39"/>
      <c r="C318" s="38"/>
      <c r="D318" s="39"/>
      <c r="E318" s="39"/>
      <c r="F318" s="39"/>
      <c r="G318" s="39"/>
      <c r="H318" s="39"/>
      <c r="K318" s="100"/>
      <c r="M318" s="101"/>
      <c r="N318" s="100"/>
      <c r="O318" s="100"/>
      <c r="Q318" s="102"/>
      <c r="R318" s="102"/>
      <c r="T318" s="43"/>
    </row>
  </sheetData>
  <sortState ref="B2:S329">
    <sortCondition ref="B2"/>
  </sortState>
  <mergeCells count="2">
    <mergeCell ref="T1:T2"/>
    <mergeCell ref="U1:U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04"/>
  <sheetViews>
    <sheetView workbookViewId="0">
      <selection activeCell="F119" sqref="F119"/>
    </sheetView>
  </sheetViews>
  <sheetFormatPr defaultColWidth="9" defaultRowHeight="15" customHeight="1"/>
  <cols>
    <col min="1" max="1" width="6.25" style="18" customWidth="1"/>
    <col min="2" max="2" width="9.875" style="18"/>
    <col min="3" max="3" width="27.375" style="18" customWidth="1"/>
    <col min="4" max="4" width="5.75" style="18" customWidth="1"/>
    <col min="5" max="5" width="8" style="18" customWidth="1"/>
    <col min="6" max="6" width="12.125" style="19" customWidth="1"/>
    <col min="7" max="7" width="11.5" style="19" customWidth="1"/>
    <col min="8" max="8" width="9.125" style="20" customWidth="1"/>
    <col min="9" max="9" width="11.75" style="19" customWidth="1"/>
    <col min="10" max="10" width="12.75" style="19" customWidth="1"/>
    <col min="11" max="11" width="10.5" style="21" customWidth="1"/>
    <col min="12" max="12" width="11.375" style="21" customWidth="1"/>
    <col min="13" max="13" width="10.25" style="21" customWidth="1"/>
    <col min="14" max="14" width="8.875" style="22" customWidth="1"/>
    <col min="15" max="16384" width="9" style="18"/>
  </cols>
  <sheetData>
    <row r="1" s="17" customFormat="1" customHeight="1" spans="1:14">
      <c r="A1" s="23" t="s">
        <v>545</v>
      </c>
      <c r="B1" s="23"/>
      <c r="C1" s="23"/>
      <c r="D1" s="23" t="s">
        <v>546</v>
      </c>
      <c r="E1" s="23" t="s">
        <v>547</v>
      </c>
      <c r="F1" s="23"/>
      <c r="G1" s="23"/>
      <c r="H1" s="24" t="s">
        <v>548</v>
      </c>
      <c r="I1" s="24"/>
      <c r="J1" s="24"/>
      <c r="K1" s="30" t="s">
        <v>549</v>
      </c>
      <c r="L1" s="30"/>
      <c r="M1" s="30"/>
      <c r="N1" s="31" t="s">
        <v>11</v>
      </c>
    </row>
    <row r="2" s="17" customFormat="1" customHeight="1" spans="1:14">
      <c r="A2" s="17" t="s">
        <v>0</v>
      </c>
      <c r="B2" s="17" t="s">
        <v>1</v>
      </c>
      <c r="C2" s="17" t="s">
        <v>550</v>
      </c>
      <c r="D2" s="23"/>
      <c r="E2" s="17" t="s">
        <v>551</v>
      </c>
      <c r="F2" s="25" t="s">
        <v>552</v>
      </c>
      <c r="G2" s="25" t="s">
        <v>553</v>
      </c>
      <c r="H2" s="26" t="s">
        <v>554</v>
      </c>
      <c r="I2" s="25" t="s">
        <v>555</v>
      </c>
      <c r="J2" s="25" t="s">
        <v>556</v>
      </c>
      <c r="K2" s="32" t="s">
        <v>17</v>
      </c>
      <c r="L2" s="32" t="s">
        <v>18</v>
      </c>
      <c r="M2" s="32" t="s">
        <v>557</v>
      </c>
      <c r="N2" s="31"/>
    </row>
    <row r="3" hidden="1" customHeight="1" spans="1:13">
      <c r="A3" s="18">
        <v>1</v>
      </c>
      <c r="B3" s="18">
        <v>119262</v>
      </c>
      <c r="C3" s="27" t="s">
        <v>460</v>
      </c>
      <c r="D3" s="18">
        <v>9</v>
      </c>
      <c r="E3" s="18">
        <v>320</v>
      </c>
      <c r="F3" s="19">
        <v>19156.92</v>
      </c>
      <c r="G3" s="19">
        <v>5882.754982</v>
      </c>
      <c r="H3" s="20">
        <v>348.352941176471</v>
      </c>
      <c r="I3" s="19">
        <v>22086.6935294118</v>
      </c>
      <c r="J3" s="19">
        <v>6550.91330082353</v>
      </c>
      <c r="K3" s="21">
        <f t="shared" ref="K3:K66" si="0">(E3-H3)/H3</f>
        <v>-0.0813914218169548</v>
      </c>
      <c r="L3" s="21">
        <f t="shared" ref="L3:L66" si="1">(F3-I3)/I3</f>
        <v>-0.132648806192306</v>
      </c>
      <c r="M3" s="21">
        <f t="shared" ref="M3:M66" si="2">(G3-J3)/J3</f>
        <v>-0.101994681984195</v>
      </c>
    </row>
    <row r="4" customHeight="1" spans="1:14">
      <c r="A4" s="28">
        <v>2</v>
      </c>
      <c r="B4" s="28">
        <v>120844</v>
      </c>
      <c r="C4" s="29" t="s">
        <v>478</v>
      </c>
      <c r="D4" s="28">
        <v>9</v>
      </c>
      <c r="E4" s="18">
        <v>437</v>
      </c>
      <c r="F4" s="19">
        <v>44310.89</v>
      </c>
      <c r="G4" s="19">
        <v>10467.045484</v>
      </c>
      <c r="H4" s="20">
        <v>377.470588235294</v>
      </c>
      <c r="I4" s="19">
        <v>39365.5870588235</v>
      </c>
      <c r="J4" s="19">
        <v>8719.47753352942</v>
      </c>
      <c r="K4" s="33">
        <f t="shared" si="0"/>
        <v>0.157706093189965</v>
      </c>
      <c r="L4" s="33">
        <f t="shared" si="1"/>
        <v>0.125625027102652</v>
      </c>
      <c r="M4" s="33">
        <f t="shared" si="2"/>
        <v>0.200421177043071</v>
      </c>
      <c r="N4" s="22">
        <v>116.311635682353</v>
      </c>
    </row>
    <row r="5" hidden="1" customHeight="1" spans="1:13">
      <c r="A5" s="18">
        <v>3</v>
      </c>
      <c r="B5" s="18">
        <v>122718</v>
      </c>
      <c r="C5" s="27" t="s">
        <v>516</v>
      </c>
      <c r="D5" s="18">
        <v>9</v>
      </c>
      <c r="E5" s="18">
        <v>150</v>
      </c>
      <c r="F5" s="19">
        <v>7506.91</v>
      </c>
      <c r="G5" s="19">
        <v>2730.522772</v>
      </c>
      <c r="H5" s="20">
        <v>129.705882352942</v>
      </c>
      <c r="I5" s="19">
        <v>7428.99705882353</v>
      </c>
      <c r="J5" s="19">
        <v>2454.54062823529</v>
      </c>
      <c r="K5" s="21">
        <f t="shared" si="0"/>
        <v>0.156462585034006</v>
      </c>
      <c r="L5" s="21">
        <f t="shared" si="1"/>
        <v>0.0104876796369076</v>
      </c>
      <c r="M5" s="21">
        <f t="shared" si="2"/>
        <v>0.112437390764694</v>
      </c>
    </row>
    <row r="6" hidden="1" customHeight="1" spans="1:13">
      <c r="A6" s="18">
        <v>4</v>
      </c>
      <c r="B6" s="18">
        <v>122906</v>
      </c>
      <c r="C6" s="27" t="s">
        <v>526</v>
      </c>
      <c r="D6" s="18">
        <v>9</v>
      </c>
      <c r="E6" s="18">
        <v>483</v>
      </c>
      <c r="F6" s="19">
        <v>17443.89</v>
      </c>
      <c r="G6" s="19">
        <v>5496.967788</v>
      </c>
      <c r="H6" s="20">
        <v>410.294117647059</v>
      </c>
      <c r="I6" s="19">
        <v>17657.2058823529</v>
      </c>
      <c r="J6" s="19">
        <v>5065.85236764705</v>
      </c>
      <c r="K6" s="21">
        <f t="shared" si="0"/>
        <v>0.177204301075268</v>
      </c>
      <c r="L6" s="21">
        <f t="shared" si="1"/>
        <v>-0.012080953451763</v>
      </c>
      <c r="M6" s="21">
        <f t="shared" si="2"/>
        <v>0.0851022471768538</v>
      </c>
    </row>
    <row r="7" hidden="1" customHeight="1" spans="1:14">
      <c r="A7" s="18">
        <v>5</v>
      </c>
      <c r="B7" s="18">
        <v>122176</v>
      </c>
      <c r="C7" s="27" t="s">
        <v>488</v>
      </c>
      <c r="D7" s="18">
        <v>8</v>
      </c>
      <c r="E7" s="18">
        <v>178</v>
      </c>
      <c r="F7" s="19">
        <v>9853.69</v>
      </c>
      <c r="G7" s="19">
        <v>3331.449669</v>
      </c>
      <c r="H7" s="20">
        <v>155.764705882353</v>
      </c>
      <c r="I7" s="19">
        <v>9245.68470588232</v>
      </c>
      <c r="J7" s="19">
        <v>2789.4230757647</v>
      </c>
      <c r="K7" s="21">
        <f t="shared" si="0"/>
        <v>0.14274924471299</v>
      </c>
      <c r="L7" s="21">
        <f t="shared" si="1"/>
        <v>0.0657609807666114</v>
      </c>
      <c r="M7" s="21">
        <f t="shared" si="2"/>
        <v>0.194314945604552</v>
      </c>
      <c r="N7" s="22">
        <v>0</v>
      </c>
    </row>
    <row r="8" hidden="1" customHeight="1" spans="1:15">
      <c r="A8" s="18">
        <v>6</v>
      </c>
      <c r="B8" s="18">
        <v>122198</v>
      </c>
      <c r="C8" s="27" t="s">
        <v>497</v>
      </c>
      <c r="D8" s="18">
        <v>8</v>
      </c>
      <c r="E8" s="18">
        <v>354</v>
      </c>
      <c r="F8" s="19">
        <v>33963.81</v>
      </c>
      <c r="G8" s="19">
        <v>7377.920662</v>
      </c>
      <c r="H8" s="20">
        <v>381.64705882353</v>
      </c>
      <c r="I8" s="19">
        <v>27822.5129411765</v>
      </c>
      <c r="J8" s="19">
        <v>6610.62907482353</v>
      </c>
      <c r="K8" s="33">
        <f t="shared" si="0"/>
        <v>-0.0724414303329238</v>
      </c>
      <c r="L8" s="21">
        <f t="shared" si="1"/>
        <v>0.220731214028283</v>
      </c>
      <c r="M8" s="21">
        <f t="shared" si="2"/>
        <v>0.116069375318408</v>
      </c>
      <c r="N8" s="22">
        <v>0</v>
      </c>
      <c r="O8" s="18" t="s">
        <v>558</v>
      </c>
    </row>
    <row r="9" hidden="1" customHeight="1" spans="1:15">
      <c r="A9" s="18">
        <v>7</v>
      </c>
      <c r="B9" s="18">
        <v>118951</v>
      </c>
      <c r="C9" s="27" t="s">
        <v>450</v>
      </c>
      <c r="D9" s="18">
        <v>7</v>
      </c>
      <c r="E9" s="18">
        <v>408</v>
      </c>
      <c r="F9" s="19">
        <v>25125.53</v>
      </c>
      <c r="G9" s="19">
        <v>7868.376239</v>
      </c>
      <c r="H9" s="20">
        <v>431.529411764706</v>
      </c>
      <c r="I9" s="19">
        <v>26088.225882353</v>
      </c>
      <c r="J9" s="19">
        <v>7286.44148894116</v>
      </c>
      <c r="K9" s="33">
        <f t="shared" si="0"/>
        <v>-0.0545256270447113</v>
      </c>
      <c r="L9" s="33">
        <f t="shared" si="1"/>
        <v>-0.0369015465710224</v>
      </c>
      <c r="M9" s="21">
        <f t="shared" si="2"/>
        <v>0.0798654255224665</v>
      </c>
      <c r="N9" s="22">
        <v>0</v>
      </c>
      <c r="O9" s="18" t="s">
        <v>558</v>
      </c>
    </row>
    <row r="10" hidden="1" customHeight="1" spans="1:13">
      <c r="A10" s="18">
        <v>8</v>
      </c>
      <c r="B10" s="18">
        <v>122686</v>
      </c>
      <c r="C10" s="27" t="s">
        <v>507</v>
      </c>
      <c r="D10" s="18">
        <v>7</v>
      </c>
      <c r="E10" s="18">
        <v>152</v>
      </c>
      <c r="F10" s="19">
        <v>9328.36</v>
      </c>
      <c r="G10" s="19">
        <v>2835.13106</v>
      </c>
      <c r="H10" s="20">
        <v>142.470588235294</v>
      </c>
      <c r="I10" s="19">
        <v>10819.3482352941</v>
      </c>
      <c r="J10" s="19">
        <v>3304.22895105883</v>
      </c>
      <c r="K10" s="21">
        <f t="shared" si="0"/>
        <v>0.0668868703550793</v>
      </c>
      <c r="L10" s="21">
        <f t="shared" si="1"/>
        <v>-0.137807583494753</v>
      </c>
      <c r="M10" s="21">
        <f t="shared" si="2"/>
        <v>-0.141968942832641</v>
      </c>
    </row>
    <row r="11" customHeight="1" spans="1:14">
      <c r="A11" s="18">
        <v>9</v>
      </c>
      <c r="B11" s="28">
        <v>123007</v>
      </c>
      <c r="C11" s="29" t="s">
        <v>536</v>
      </c>
      <c r="D11" s="28">
        <v>7</v>
      </c>
      <c r="E11" s="18">
        <v>255</v>
      </c>
      <c r="F11" s="19">
        <v>17339.9</v>
      </c>
      <c r="G11" s="19">
        <v>5207.788516</v>
      </c>
      <c r="H11" s="20">
        <v>214.941176470588</v>
      </c>
      <c r="I11" s="19">
        <v>14784.0123529412</v>
      </c>
      <c r="J11" s="19">
        <v>4553.47580470588</v>
      </c>
      <c r="K11" s="33">
        <f t="shared" si="0"/>
        <v>0.186371100164205</v>
      </c>
      <c r="L11" s="33">
        <f t="shared" si="1"/>
        <v>0.172881866305416</v>
      </c>
      <c r="M11" s="33">
        <f t="shared" si="2"/>
        <v>0.143695220828429</v>
      </c>
      <c r="N11" s="22">
        <v>10.2973719470589</v>
      </c>
    </row>
    <row r="12" customHeight="1" spans="1:14">
      <c r="A12" s="18">
        <v>10</v>
      </c>
      <c r="B12" s="28">
        <v>106399</v>
      </c>
      <c r="C12" s="29" t="s">
        <v>373</v>
      </c>
      <c r="D12" s="28">
        <v>6</v>
      </c>
      <c r="E12" s="18">
        <v>565</v>
      </c>
      <c r="F12" s="19">
        <v>54634.77</v>
      </c>
      <c r="G12" s="19">
        <v>18605.050573</v>
      </c>
      <c r="H12" s="20">
        <v>547.058823529412</v>
      </c>
      <c r="I12" s="19">
        <v>46681.8035294117</v>
      </c>
      <c r="J12" s="19">
        <v>14877.4907848235</v>
      </c>
      <c r="K12" s="33">
        <f t="shared" si="0"/>
        <v>0.0327956989247306</v>
      </c>
      <c r="L12" s="33">
        <f t="shared" si="1"/>
        <v>0.170365450117572</v>
      </c>
      <c r="M12" s="33">
        <f t="shared" si="2"/>
        <v>0.250550300590942</v>
      </c>
      <c r="N12" s="22">
        <v>405.07</v>
      </c>
    </row>
    <row r="13" hidden="1" customHeight="1" spans="1:14">
      <c r="A13" s="18">
        <v>11</v>
      </c>
      <c r="B13" s="18">
        <v>114622</v>
      </c>
      <c r="C13" s="27" t="s">
        <v>421</v>
      </c>
      <c r="D13" s="18">
        <v>6</v>
      </c>
      <c r="E13" s="18">
        <v>684</v>
      </c>
      <c r="F13" s="19">
        <v>48852.28</v>
      </c>
      <c r="G13" s="19">
        <v>15562.253532</v>
      </c>
      <c r="H13" s="20">
        <v>661.764705882354</v>
      </c>
      <c r="I13" s="19">
        <v>42260.0294117647</v>
      </c>
      <c r="J13" s="19">
        <v>12842.8229382353</v>
      </c>
      <c r="K13" s="21">
        <f t="shared" si="0"/>
        <v>0.0335999999999984</v>
      </c>
      <c r="L13" s="21">
        <f t="shared" si="1"/>
        <v>0.155992569811134</v>
      </c>
      <c r="M13" s="21">
        <f t="shared" si="2"/>
        <v>0.211747106289886</v>
      </c>
      <c r="N13" s="22">
        <v>0</v>
      </c>
    </row>
    <row r="14" hidden="1" customHeight="1" spans="1:13">
      <c r="A14" s="18">
        <v>12</v>
      </c>
      <c r="B14" s="18">
        <v>119263</v>
      </c>
      <c r="C14" s="27" t="s">
        <v>470</v>
      </c>
      <c r="D14" s="18">
        <v>6</v>
      </c>
      <c r="E14" s="18">
        <v>419</v>
      </c>
      <c r="F14" s="19">
        <v>23701.12</v>
      </c>
      <c r="G14" s="19">
        <v>6709.141587</v>
      </c>
      <c r="H14" s="20">
        <v>345.176470588235</v>
      </c>
      <c r="I14" s="19">
        <v>21095.2658823529</v>
      </c>
      <c r="J14" s="19">
        <v>6094.42231341174</v>
      </c>
      <c r="K14" s="21">
        <f t="shared" si="0"/>
        <v>0.213871847307431</v>
      </c>
      <c r="L14" s="21">
        <f t="shared" si="1"/>
        <v>0.123527910583341</v>
      </c>
      <c r="M14" s="21">
        <f t="shared" si="2"/>
        <v>0.100865880632439</v>
      </c>
    </row>
    <row r="15" hidden="1" customHeight="1" spans="1:13">
      <c r="A15" s="18">
        <v>13</v>
      </c>
      <c r="B15" s="18">
        <v>359</v>
      </c>
      <c r="C15" s="27" t="s">
        <v>97</v>
      </c>
      <c r="D15" s="18">
        <v>5</v>
      </c>
      <c r="E15" s="18">
        <v>434</v>
      </c>
      <c r="F15" s="19">
        <v>46294.77</v>
      </c>
      <c r="G15" s="19">
        <v>11407.310187</v>
      </c>
      <c r="H15" s="20">
        <v>504.41176470588</v>
      </c>
      <c r="I15" s="19">
        <v>45673.3941176471</v>
      </c>
      <c r="J15" s="19">
        <v>11094.0674311764</v>
      </c>
      <c r="K15" s="21">
        <f t="shared" si="0"/>
        <v>-0.13959183673469</v>
      </c>
      <c r="L15" s="21">
        <f t="shared" si="1"/>
        <v>0.0136047669405155</v>
      </c>
      <c r="M15" s="21">
        <f t="shared" si="2"/>
        <v>0.0282351588150013</v>
      </c>
    </row>
    <row r="16" hidden="1" customHeight="1" spans="1:15">
      <c r="A16" s="18">
        <v>14</v>
      </c>
      <c r="B16" s="18">
        <v>549</v>
      </c>
      <c r="C16" s="27" t="s">
        <v>162</v>
      </c>
      <c r="D16" s="18">
        <v>5</v>
      </c>
      <c r="E16" s="18">
        <v>171</v>
      </c>
      <c r="F16" s="19">
        <v>17868.63</v>
      </c>
      <c r="G16" s="19">
        <v>5566.156384</v>
      </c>
      <c r="H16" s="20">
        <v>188.529411764706</v>
      </c>
      <c r="I16" s="19">
        <v>19322.2147058824</v>
      </c>
      <c r="J16" s="19">
        <v>5785.0710829412</v>
      </c>
      <c r="K16" s="33">
        <f t="shared" si="0"/>
        <v>-0.0929797191887681</v>
      </c>
      <c r="L16" s="33">
        <f t="shared" si="1"/>
        <v>-0.0752286799421536</v>
      </c>
      <c r="M16" s="33">
        <f t="shared" si="2"/>
        <v>-0.0378413153101485</v>
      </c>
      <c r="N16" s="34">
        <v>0</v>
      </c>
      <c r="O16" s="18" t="s">
        <v>558</v>
      </c>
    </row>
    <row r="17" customHeight="1" spans="1:14">
      <c r="A17" s="18">
        <v>15</v>
      </c>
      <c r="B17" s="18">
        <v>578</v>
      </c>
      <c r="C17" s="27" t="s">
        <v>172</v>
      </c>
      <c r="D17" s="18">
        <v>5</v>
      </c>
      <c r="E17" s="18">
        <v>468</v>
      </c>
      <c r="F17" s="19">
        <v>45004.02</v>
      </c>
      <c r="G17" s="19">
        <v>13697.218989</v>
      </c>
      <c r="H17" s="20">
        <v>460.882352941177</v>
      </c>
      <c r="I17" s="19">
        <v>38589.9176470588</v>
      </c>
      <c r="J17" s="19">
        <v>11839.3867341177</v>
      </c>
      <c r="K17" s="21">
        <f t="shared" si="0"/>
        <v>0.0154435226547532</v>
      </c>
      <c r="L17" s="21">
        <f t="shared" si="1"/>
        <v>0.166211869421547</v>
      </c>
      <c r="M17" s="21">
        <f t="shared" si="2"/>
        <v>0.156919635839631</v>
      </c>
      <c r="N17" s="22">
        <v>296.785767352941</v>
      </c>
    </row>
    <row r="18" hidden="1" customHeight="1" spans="1:15">
      <c r="A18" s="18">
        <v>16</v>
      </c>
      <c r="B18" s="18">
        <v>585</v>
      </c>
      <c r="C18" s="27" t="s">
        <v>187</v>
      </c>
      <c r="D18" s="18">
        <v>5</v>
      </c>
      <c r="E18" s="18">
        <v>561</v>
      </c>
      <c r="F18" s="19">
        <v>45033.44</v>
      </c>
      <c r="G18" s="19">
        <v>13932.96758</v>
      </c>
      <c r="H18" s="20">
        <v>604.70588235294</v>
      </c>
      <c r="I18" s="19">
        <v>48926.3205882353</v>
      </c>
      <c r="J18" s="19">
        <v>15905.9468232353</v>
      </c>
      <c r="K18" s="33">
        <f t="shared" si="0"/>
        <v>-0.0722762645914378</v>
      </c>
      <c r="L18" s="33">
        <f t="shared" si="1"/>
        <v>-0.0795661832206399</v>
      </c>
      <c r="M18" s="33">
        <f t="shared" si="2"/>
        <v>-0.124040352024388</v>
      </c>
      <c r="N18" s="22">
        <v>0</v>
      </c>
      <c r="O18" s="18" t="s">
        <v>558</v>
      </c>
    </row>
    <row r="19" hidden="1" customHeight="1" spans="1:13">
      <c r="A19" s="18">
        <v>17</v>
      </c>
      <c r="B19" s="18">
        <v>587</v>
      </c>
      <c r="C19" s="27" t="s">
        <v>197</v>
      </c>
      <c r="D19" s="18">
        <v>5</v>
      </c>
      <c r="E19" s="18">
        <v>288</v>
      </c>
      <c r="F19" s="19">
        <v>23649.92</v>
      </c>
      <c r="G19" s="19">
        <v>7514.341989</v>
      </c>
      <c r="H19" s="20">
        <v>284.411764705883</v>
      </c>
      <c r="I19" s="19">
        <v>24019.3647058823</v>
      </c>
      <c r="J19" s="19">
        <v>7297.08299764705</v>
      </c>
      <c r="K19" s="21">
        <f t="shared" si="0"/>
        <v>0.0126163391933793</v>
      </c>
      <c r="L19" s="21">
        <f t="shared" si="1"/>
        <v>-0.015381118959896</v>
      </c>
      <c r="M19" s="21">
        <f t="shared" si="2"/>
        <v>0.0297734027998591</v>
      </c>
    </row>
    <row r="20" hidden="1" customHeight="1" spans="1:13">
      <c r="A20" s="18">
        <v>18</v>
      </c>
      <c r="B20" s="18">
        <v>712</v>
      </c>
      <c r="C20" s="27" t="s">
        <v>232</v>
      </c>
      <c r="D20" s="18">
        <v>5</v>
      </c>
      <c r="E20" s="18">
        <v>553</v>
      </c>
      <c r="F20" s="19">
        <v>41826.38</v>
      </c>
      <c r="G20" s="19">
        <v>12931.36966</v>
      </c>
      <c r="H20" s="20">
        <v>661.176470588235</v>
      </c>
      <c r="I20" s="19">
        <v>42845.3705882353</v>
      </c>
      <c r="J20" s="19">
        <v>15535.7313752941</v>
      </c>
      <c r="K20" s="21">
        <f t="shared" si="0"/>
        <v>-0.163612099644128</v>
      </c>
      <c r="L20" s="21">
        <f t="shared" si="1"/>
        <v>-0.0237829799169739</v>
      </c>
      <c r="M20" s="21">
        <f t="shared" si="2"/>
        <v>-0.167636891523222</v>
      </c>
    </row>
    <row r="21" customHeight="1" spans="1:14">
      <c r="A21" s="18">
        <v>19</v>
      </c>
      <c r="B21" s="18">
        <v>730</v>
      </c>
      <c r="C21" s="27" t="s">
        <v>254</v>
      </c>
      <c r="D21" s="18">
        <v>5</v>
      </c>
      <c r="E21" s="18">
        <v>583</v>
      </c>
      <c r="F21" s="19">
        <v>57214.96</v>
      </c>
      <c r="G21" s="19">
        <v>17813.280062</v>
      </c>
      <c r="H21" s="20">
        <v>575.882352941175</v>
      </c>
      <c r="I21" s="19">
        <v>52373.3470588235</v>
      </c>
      <c r="J21" s="19">
        <v>14858.3185605883</v>
      </c>
      <c r="K21" s="21">
        <f t="shared" si="0"/>
        <v>0.0123595505618004</v>
      </c>
      <c r="L21" s="21">
        <f t="shared" si="1"/>
        <v>0.0924442147212514</v>
      </c>
      <c r="M21" s="21">
        <f t="shared" si="2"/>
        <v>0.198875901695212</v>
      </c>
      <c r="N21" s="22">
        <v>95.6472735882354</v>
      </c>
    </row>
    <row r="22" hidden="1" customHeight="1" spans="1:13">
      <c r="A22" s="18">
        <v>20</v>
      </c>
      <c r="B22" s="18">
        <v>103639</v>
      </c>
      <c r="C22" s="27" t="s">
        <v>333</v>
      </c>
      <c r="D22" s="18">
        <v>5</v>
      </c>
      <c r="E22" s="18">
        <v>328</v>
      </c>
      <c r="F22" s="19">
        <v>22758.75</v>
      </c>
      <c r="G22" s="19">
        <v>7595.761877</v>
      </c>
      <c r="H22" s="20">
        <v>385.882352941177</v>
      </c>
      <c r="I22" s="19">
        <v>26460.5323529412</v>
      </c>
      <c r="J22" s="19">
        <v>8443.55587382355</v>
      </c>
      <c r="K22" s="21">
        <f t="shared" si="0"/>
        <v>-0.150000000000001</v>
      </c>
      <c r="L22" s="21">
        <f t="shared" si="1"/>
        <v>-0.139898256904485</v>
      </c>
      <c r="M22" s="21">
        <f t="shared" si="2"/>
        <v>-0.100407222915627</v>
      </c>
    </row>
    <row r="23" hidden="1" customHeight="1" spans="1:13">
      <c r="A23" s="18">
        <v>21</v>
      </c>
      <c r="B23" s="18">
        <v>104533</v>
      </c>
      <c r="C23" s="27" t="s">
        <v>351</v>
      </c>
      <c r="D23" s="18">
        <v>5</v>
      </c>
      <c r="E23" s="18">
        <v>201</v>
      </c>
      <c r="F23" s="19">
        <v>13589.4</v>
      </c>
      <c r="G23" s="19">
        <v>4616.399979</v>
      </c>
      <c r="H23" s="20">
        <v>212.058823529412</v>
      </c>
      <c r="I23" s="19">
        <v>16373.9882352941</v>
      </c>
      <c r="J23" s="19">
        <v>5652.3007388235</v>
      </c>
      <c r="K23" s="21">
        <f t="shared" si="0"/>
        <v>-0.0521497919556182</v>
      </c>
      <c r="L23" s="21">
        <f t="shared" si="1"/>
        <v>-0.170061697570536</v>
      </c>
      <c r="M23" s="21">
        <f t="shared" si="2"/>
        <v>-0.183270637513728</v>
      </c>
    </row>
    <row r="24" hidden="1" customHeight="1" spans="1:15">
      <c r="A24" s="18">
        <v>22</v>
      </c>
      <c r="B24" s="18">
        <v>116919</v>
      </c>
      <c r="C24" s="27" t="s">
        <v>434</v>
      </c>
      <c r="D24" s="18">
        <v>5</v>
      </c>
      <c r="E24" s="18">
        <v>326</v>
      </c>
      <c r="F24" s="19">
        <v>20127.66</v>
      </c>
      <c r="G24" s="19">
        <v>6527.196779</v>
      </c>
      <c r="H24" s="20">
        <v>330.294117647059</v>
      </c>
      <c r="I24" s="19">
        <v>18117.2764705883</v>
      </c>
      <c r="J24" s="19">
        <v>5645.3433482353</v>
      </c>
      <c r="K24" s="33">
        <f t="shared" si="0"/>
        <v>-0.0130008904719507</v>
      </c>
      <c r="L24" s="21">
        <f t="shared" si="1"/>
        <v>0.110964997011299</v>
      </c>
      <c r="M24" s="21">
        <f t="shared" si="2"/>
        <v>0.156208998526256</v>
      </c>
      <c r="N24" s="22">
        <v>0</v>
      </c>
      <c r="O24" s="18" t="s">
        <v>558</v>
      </c>
    </row>
    <row r="25" hidden="1" customHeight="1" spans="1:13">
      <c r="A25" s="18">
        <v>23</v>
      </c>
      <c r="B25" s="18">
        <v>329</v>
      </c>
      <c r="C25" s="27" t="s">
        <v>46</v>
      </c>
      <c r="D25" s="18">
        <v>4</v>
      </c>
      <c r="E25" s="18">
        <v>210</v>
      </c>
      <c r="F25" s="19">
        <v>20436.33</v>
      </c>
      <c r="G25" s="19">
        <v>6597.725692</v>
      </c>
      <c r="H25" s="20">
        <v>204</v>
      </c>
      <c r="I25" s="19">
        <v>22844.5505882353</v>
      </c>
      <c r="J25" s="19">
        <v>-637.362961411764</v>
      </c>
      <c r="K25" s="21">
        <f t="shared" si="0"/>
        <v>0.0294117647058824</v>
      </c>
      <c r="L25" s="21">
        <f t="shared" si="1"/>
        <v>-0.105417726601087</v>
      </c>
      <c r="M25" s="21">
        <f t="shared" si="2"/>
        <v>-11.3515988399859</v>
      </c>
    </row>
    <row r="26" customHeight="1" spans="1:14">
      <c r="A26" s="18">
        <v>24</v>
      </c>
      <c r="B26" s="18">
        <v>341</v>
      </c>
      <c r="C26" s="27" t="s">
        <v>63</v>
      </c>
      <c r="D26" s="18">
        <v>4</v>
      </c>
      <c r="E26" s="18">
        <v>523</v>
      </c>
      <c r="F26" s="19">
        <v>63248.04</v>
      </c>
      <c r="G26" s="19">
        <v>19741.934074</v>
      </c>
      <c r="H26" s="20">
        <v>429.647058823528</v>
      </c>
      <c r="I26" s="19">
        <v>44526.9152941176</v>
      </c>
      <c r="J26" s="19">
        <v>14034.8837007059</v>
      </c>
      <c r="K26" s="21">
        <f t="shared" si="0"/>
        <v>0.217278203723991</v>
      </c>
      <c r="L26" s="21">
        <f t="shared" si="1"/>
        <v>0.420445130371643</v>
      </c>
      <c r="M26" s="21">
        <f t="shared" si="2"/>
        <v>0.406633250050163</v>
      </c>
      <c r="N26" s="22">
        <v>713.257223829413</v>
      </c>
    </row>
    <row r="27" customHeight="1" spans="1:14">
      <c r="A27" s="18">
        <v>25</v>
      </c>
      <c r="B27" s="18">
        <v>351</v>
      </c>
      <c r="C27" s="27" t="s">
        <v>77</v>
      </c>
      <c r="D27" s="18">
        <v>4</v>
      </c>
      <c r="E27" s="18">
        <v>189</v>
      </c>
      <c r="F27" s="19">
        <v>17205.83</v>
      </c>
      <c r="G27" s="19">
        <v>5742.993718</v>
      </c>
      <c r="H27" s="20">
        <v>145.882352941176</v>
      </c>
      <c r="I27" s="19">
        <v>14501.6094117647</v>
      </c>
      <c r="J27" s="19">
        <v>4263.47316705884</v>
      </c>
      <c r="K27" s="21">
        <f t="shared" si="0"/>
        <v>0.295564516129036</v>
      </c>
      <c r="L27" s="21">
        <f t="shared" si="1"/>
        <v>0.186477273759797</v>
      </c>
      <c r="M27" s="21">
        <f t="shared" si="2"/>
        <v>0.347022367203453</v>
      </c>
      <c r="N27" s="22">
        <v>78.8335118235293</v>
      </c>
    </row>
    <row r="28" hidden="1" customHeight="1" spans="1:13">
      <c r="A28" s="18">
        <v>26</v>
      </c>
      <c r="B28" s="18">
        <v>355</v>
      </c>
      <c r="C28" s="27" t="s">
        <v>84</v>
      </c>
      <c r="D28" s="18">
        <v>4</v>
      </c>
      <c r="E28" s="18">
        <v>218</v>
      </c>
      <c r="F28" s="19">
        <v>18374.05</v>
      </c>
      <c r="G28" s="19">
        <v>6005.75758</v>
      </c>
      <c r="H28" s="20">
        <v>249.64705882353</v>
      </c>
      <c r="I28" s="19">
        <v>18531.6423529412</v>
      </c>
      <c r="J28" s="19">
        <v>5149.94340988236</v>
      </c>
      <c r="K28" s="21">
        <f t="shared" si="0"/>
        <v>-0.126767200754008</v>
      </c>
      <c r="L28" s="21">
        <f t="shared" si="1"/>
        <v>-0.00850396041213193</v>
      </c>
      <c r="M28" s="21">
        <f t="shared" si="2"/>
        <v>0.166179334801116</v>
      </c>
    </row>
    <row r="29" customHeight="1" spans="1:14">
      <c r="A29" s="18">
        <v>27</v>
      </c>
      <c r="B29" s="18">
        <v>367</v>
      </c>
      <c r="C29" s="27" t="s">
        <v>111</v>
      </c>
      <c r="D29" s="18">
        <v>4</v>
      </c>
      <c r="E29" s="18">
        <v>279</v>
      </c>
      <c r="F29" s="19">
        <v>22144.32</v>
      </c>
      <c r="G29" s="19">
        <v>6720.113936</v>
      </c>
      <c r="H29" s="20">
        <v>230.588235294118</v>
      </c>
      <c r="I29" s="19">
        <v>19135.9976470588</v>
      </c>
      <c r="J29" s="19">
        <v>5528.38972023528</v>
      </c>
      <c r="K29" s="21">
        <f t="shared" si="0"/>
        <v>0.209948979591835</v>
      </c>
      <c r="L29" s="21">
        <f t="shared" si="1"/>
        <v>0.157207500148474</v>
      </c>
      <c r="M29" s="21">
        <f t="shared" si="2"/>
        <v>0.215564436675423</v>
      </c>
      <c r="N29" s="22">
        <v>84.3290745941175</v>
      </c>
    </row>
    <row r="30" hidden="1" customHeight="1" spans="1:13">
      <c r="A30" s="18">
        <v>28</v>
      </c>
      <c r="B30" s="18">
        <v>591</v>
      </c>
      <c r="C30" s="27" t="s">
        <v>205</v>
      </c>
      <c r="D30" s="18">
        <v>4</v>
      </c>
      <c r="E30" s="18">
        <v>94</v>
      </c>
      <c r="F30" s="19">
        <v>6010.48</v>
      </c>
      <c r="G30" s="19">
        <v>1515.867095</v>
      </c>
      <c r="H30" s="20">
        <v>66.1176470588236</v>
      </c>
      <c r="I30" s="19">
        <v>6154.1011764706</v>
      </c>
      <c r="J30" s="19">
        <v>1198.20349905882</v>
      </c>
      <c r="K30" s="21">
        <f t="shared" si="0"/>
        <v>0.421708185053379</v>
      </c>
      <c r="L30" s="21">
        <f t="shared" si="1"/>
        <v>-0.0233374740440923</v>
      </c>
      <c r="M30" s="21">
        <f t="shared" si="2"/>
        <v>0.265116565083229</v>
      </c>
    </row>
    <row r="31" hidden="1" customHeight="1" spans="1:14">
      <c r="A31" s="18">
        <v>29</v>
      </c>
      <c r="B31" s="18">
        <v>709</v>
      </c>
      <c r="C31" s="27" t="s">
        <v>228</v>
      </c>
      <c r="D31" s="18">
        <v>4</v>
      </c>
      <c r="E31" s="18">
        <v>408</v>
      </c>
      <c r="F31" s="19">
        <v>33583.78</v>
      </c>
      <c r="G31" s="19">
        <v>10219.178928</v>
      </c>
      <c r="H31" s="20">
        <v>395.294117647059</v>
      </c>
      <c r="I31" s="19">
        <v>28474.1905882353</v>
      </c>
      <c r="J31" s="19">
        <v>8157.8556035294</v>
      </c>
      <c r="K31" s="21">
        <f t="shared" si="0"/>
        <v>0.0321428571428567</v>
      </c>
      <c r="L31" s="21">
        <f t="shared" si="1"/>
        <v>0.179446344433609</v>
      </c>
      <c r="M31" s="21">
        <f t="shared" si="2"/>
        <v>0.252679555100092</v>
      </c>
      <c r="N31" s="22">
        <v>0</v>
      </c>
    </row>
    <row r="32" hidden="1" customHeight="1" spans="1:13">
      <c r="A32" s="18">
        <v>30</v>
      </c>
      <c r="B32" s="18">
        <v>720</v>
      </c>
      <c r="C32" s="27" t="s">
        <v>240</v>
      </c>
      <c r="D32" s="18">
        <v>4</v>
      </c>
      <c r="E32" s="18">
        <v>193</v>
      </c>
      <c r="F32" s="19">
        <v>16610.9</v>
      </c>
      <c r="G32" s="19">
        <v>4890.630842</v>
      </c>
      <c r="H32" s="20">
        <v>204.705882352941</v>
      </c>
      <c r="I32" s="19">
        <v>17848.4305882353</v>
      </c>
      <c r="J32" s="19">
        <v>5300.98388470588</v>
      </c>
      <c r="K32" s="21">
        <f t="shared" si="0"/>
        <v>-0.0571839080459762</v>
      </c>
      <c r="L32" s="21">
        <f t="shared" si="1"/>
        <v>-0.069335540854276</v>
      </c>
      <c r="M32" s="21">
        <f t="shared" si="2"/>
        <v>-0.0774107319755884</v>
      </c>
    </row>
    <row r="33" hidden="1" customHeight="1" spans="1:15">
      <c r="A33" s="18">
        <v>31</v>
      </c>
      <c r="B33" s="18">
        <v>732</v>
      </c>
      <c r="C33" s="27" t="s">
        <v>262</v>
      </c>
      <c r="D33" s="18">
        <v>4</v>
      </c>
      <c r="E33" s="18">
        <v>150</v>
      </c>
      <c r="F33" s="19">
        <v>13686.91</v>
      </c>
      <c r="G33" s="19">
        <v>4153.669359</v>
      </c>
      <c r="H33" s="20">
        <v>152.235294117647</v>
      </c>
      <c r="I33" s="19">
        <v>12669.974117647</v>
      </c>
      <c r="J33" s="19">
        <v>3765.5163077647</v>
      </c>
      <c r="K33" s="33">
        <f t="shared" si="0"/>
        <v>-0.0146831530139099</v>
      </c>
      <c r="L33" s="21">
        <f t="shared" si="1"/>
        <v>0.0802634538090012</v>
      </c>
      <c r="M33" s="21">
        <f t="shared" si="2"/>
        <v>0.103080964072552</v>
      </c>
      <c r="N33" s="22">
        <v>0</v>
      </c>
      <c r="O33" s="18" t="s">
        <v>558</v>
      </c>
    </row>
    <row r="34" hidden="1" customHeight="1" spans="1:13">
      <c r="A34" s="18">
        <v>32</v>
      </c>
      <c r="B34" s="18">
        <v>102479</v>
      </c>
      <c r="C34" s="27" t="s">
        <v>308</v>
      </c>
      <c r="D34" s="18">
        <v>4</v>
      </c>
      <c r="E34" s="18">
        <v>232</v>
      </c>
      <c r="F34" s="19">
        <v>16793.01</v>
      </c>
      <c r="G34" s="19">
        <v>6023.394899</v>
      </c>
      <c r="H34" s="20">
        <v>256.470588235294</v>
      </c>
      <c r="I34" s="19">
        <v>16229.974117647</v>
      </c>
      <c r="J34" s="19">
        <v>5294.21755717648</v>
      </c>
      <c r="K34" s="21">
        <f t="shared" si="0"/>
        <v>-0.0954128440366967</v>
      </c>
      <c r="L34" s="21">
        <f t="shared" si="1"/>
        <v>0.0346911140012728</v>
      </c>
      <c r="M34" s="21">
        <f t="shared" si="2"/>
        <v>0.137730898654721</v>
      </c>
    </row>
    <row r="35" customHeight="1" spans="1:14">
      <c r="A35" s="18">
        <v>33</v>
      </c>
      <c r="B35" s="18">
        <v>102564</v>
      </c>
      <c r="C35" s="27" t="s">
        <v>314</v>
      </c>
      <c r="D35" s="18">
        <v>4</v>
      </c>
      <c r="E35" s="18">
        <v>213</v>
      </c>
      <c r="F35" s="19">
        <v>18949.7</v>
      </c>
      <c r="G35" s="19">
        <v>5870.56747</v>
      </c>
      <c r="H35" s="20">
        <v>197.411764705882</v>
      </c>
      <c r="I35" s="19">
        <v>16890.5529411765</v>
      </c>
      <c r="J35" s="19">
        <v>4945.55390117648</v>
      </c>
      <c r="K35" s="21">
        <f t="shared" si="0"/>
        <v>0.0789630512514918</v>
      </c>
      <c r="L35" s="21">
        <f t="shared" si="1"/>
        <v>0.121911169278753</v>
      </c>
      <c r="M35" s="21">
        <f t="shared" si="2"/>
        <v>0.187039427192063</v>
      </c>
      <c r="N35" s="22">
        <v>75.2198124705882</v>
      </c>
    </row>
    <row r="36" hidden="1" customHeight="1" spans="1:13">
      <c r="A36" s="18">
        <v>34</v>
      </c>
      <c r="B36" s="18">
        <v>104838</v>
      </c>
      <c r="C36" s="27" t="s">
        <v>357</v>
      </c>
      <c r="D36" s="18">
        <v>4</v>
      </c>
      <c r="E36" s="18">
        <v>250</v>
      </c>
      <c r="F36" s="19">
        <v>14703</v>
      </c>
      <c r="G36" s="19">
        <v>4473.200718</v>
      </c>
      <c r="H36" s="20">
        <v>236.705882352941</v>
      </c>
      <c r="I36" s="19">
        <v>12154.7529411765</v>
      </c>
      <c r="J36" s="19">
        <v>3306.0928</v>
      </c>
      <c r="K36" s="21">
        <f t="shared" si="0"/>
        <v>0.0561630218687881</v>
      </c>
      <c r="L36" s="21">
        <f t="shared" si="1"/>
        <v>0.209650255431423</v>
      </c>
      <c r="M36" s="21">
        <f t="shared" si="2"/>
        <v>0.353017289169862</v>
      </c>
    </row>
    <row r="37" hidden="1" customHeight="1" spans="1:13">
      <c r="A37" s="18">
        <v>35</v>
      </c>
      <c r="B37" s="18">
        <v>111400</v>
      </c>
      <c r="C37" s="27" t="s">
        <v>394</v>
      </c>
      <c r="D37" s="18">
        <v>4</v>
      </c>
      <c r="E37" s="18">
        <v>340</v>
      </c>
      <c r="F37" s="19">
        <v>29442.65</v>
      </c>
      <c r="G37" s="19">
        <v>8424.804844</v>
      </c>
      <c r="H37" s="20">
        <v>360.941176470588</v>
      </c>
      <c r="I37" s="19">
        <v>45322.628235294</v>
      </c>
      <c r="J37" s="19">
        <v>8511.5895825882</v>
      </c>
      <c r="K37" s="21">
        <f t="shared" si="0"/>
        <v>-0.0580182529335066</v>
      </c>
      <c r="L37" s="21">
        <f t="shared" si="1"/>
        <v>-0.35037637607538</v>
      </c>
      <c r="M37" s="21">
        <f t="shared" si="2"/>
        <v>-0.0101960671089841</v>
      </c>
    </row>
    <row r="38" hidden="1" customHeight="1" spans="1:13">
      <c r="A38" s="18">
        <v>36</v>
      </c>
      <c r="B38" s="18">
        <v>112888</v>
      </c>
      <c r="C38" s="27" t="s">
        <v>403</v>
      </c>
      <c r="D38" s="18">
        <v>4</v>
      </c>
      <c r="E38" s="18">
        <v>207</v>
      </c>
      <c r="F38" s="19">
        <v>14566.7</v>
      </c>
      <c r="G38" s="19">
        <v>4903.478755</v>
      </c>
      <c r="H38" s="20">
        <v>214.117647058824</v>
      </c>
      <c r="I38" s="19">
        <v>14430.1529411765</v>
      </c>
      <c r="J38" s="19">
        <v>4331.9319129412</v>
      </c>
      <c r="K38" s="21">
        <f t="shared" si="0"/>
        <v>-0.0332417582417603</v>
      </c>
      <c r="L38" s="21">
        <f t="shared" si="1"/>
        <v>0.00946262034644572</v>
      </c>
      <c r="M38" s="21">
        <f t="shared" si="2"/>
        <v>0.131938094491135</v>
      </c>
    </row>
    <row r="39" customHeight="1" spans="1:14">
      <c r="A39" s="18">
        <v>37</v>
      </c>
      <c r="B39" s="18">
        <v>52</v>
      </c>
      <c r="C39" s="27" t="s">
        <v>19</v>
      </c>
      <c r="D39" s="18">
        <v>3</v>
      </c>
      <c r="E39" s="18">
        <v>129</v>
      </c>
      <c r="F39" s="19">
        <v>9903.1</v>
      </c>
      <c r="G39" s="19">
        <v>3443.030074</v>
      </c>
      <c r="H39" s="20">
        <v>112.235294117647</v>
      </c>
      <c r="I39" s="19">
        <v>6887.14235294118</v>
      </c>
      <c r="J39" s="19">
        <v>2399.48039576471</v>
      </c>
      <c r="K39" s="21">
        <f t="shared" si="0"/>
        <v>0.149371069182391</v>
      </c>
      <c r="L39" s="21">
        <f t="shared" si="1"/>
        <v>0.437911327006453</v>
      </c>
      <c r="M39" s="21">
        <f t="shared" si="2"/>
        <v>0.43490652396129</v>
      </c>
      <c r="N39" s="22">
        <v>29.8536189411764</v>
      </c>
    </row>
    <row r="40" hidden="1" customHeight="1" spans="1:13">
      <c r="A40" s="18">
        <v>38</v>
      </c>
      <c r="B40" s="18">
        <v>54</v>
      </c>
      <c r="C40" s="27" t="s">
        <v>29</v>
      </c>
      <c r="D40" s="18">
        <v>3</v>
      </c>
      <c r="E40" s="18">
        <v>285</v>
      </c>
      <c r="F40" s="19">
        <v>28706.97</v>
      </c>
      <c r="G40" s="19">
        <v>8688.437137</v>
      </c>
      <c r="H40" s="20">
        <v>252.176470588235</v>
      </c>
      <c r="I40" s="19">
        <v>23315.4882352941</v>
      </c>
      <c r="J40" s="19">
        <v>7446.96694235295</v>
      </c>
      <c r="K40" s="21">
        <f t="shared" si="0"/>
        <v>0.130160951714487</v>
      </c>
      <c r="L40" s="21">
        <f t="shared" si="1"/>
        <v>0.231240354492962</v>
      </c>
      <c r="M40" s="21">
        <f t="shared" si="2"/>
        <v>0.166708165117058</v>
      </c>
    </row>
    <row r="41" customHeight="1" spans="1:14">
      <c r="A41" s="18">
        <v>39</v>
      </c>
      <c r="B41" s="18">
        <v>748</v>
      </c>
      <c r="C41" s="27" t="s">
        <v>290</v>
      </c>
      <c r="D41" s="18">
        <v>3</v>
      </c>
      <c r="E41" s="18">
        <v>194</v>
      </c>
      <c r="F41" s="19">
        <v>19203.31</v>
      </c>
      <c r="G41" s="19">
        <v>6269.47356</v>
      </c>
      <c r="H41" s="20">
        <v>165.882352941176</v>
      </c>
      <c r="I41" s="19">
        <v>16400.8905882353</v>
      </c>
      <c r="J41" s="19">
        <v>5515.61950482354</v>
      </c>
      <c r="K41" s="21">
        <f t="shared" si="0"/>
        <v>0.169503546099294</v>
      </c>
      <c r="L41" s="21">
        <f t="shared" si="1"/>
        <v>0.170869953475267</v>
      </c>
      <c r="M41" s="21">
        <f t="shared" si="2"/>
        <v>0.136676225493292</v>
      </c>
      <c r="N41" s="22">
        <v>117.727284505882</v>
      </c>
    </row>
    <row r="42" hidden="1" customHeight="1" spans="1:13">
      <c r="A42" s="18">
        <v>40</v>
      </c>
      <c r="B42" s="18">
        <v>581</v>
      </c>
      <c r="C42" s="27" t="s">
        <v>181</v>
      </c>
      <c r="D42" s="18">
        <v>2</v>
      </c>
      <c r="E42" s="18">
        <v>217</v>
      </c>
      <c r="F42" s="19">
        <v>18808.71</v>
      </c>
      <c r="G42" s="19">
        <v>3969.132429</v>
      </c>
      <c r="H42" s="20">
        <v>241.64705882353</v>
      </c>
      <c r="I42" s="19">
        <v>19765.36</v>
      </c>
      <c r="J42" s="19">
        <v>5613.36224</v>
      </c>
      <c r="K42" s="21">
        <f t="shared" si="0"/>
        <v>-0.101996105160664</v>
      </c>
      <c r="L42" s="21">
        <f t="shared" si="1"/>
        <v>-0.0484003327032749</v>
      </c>
      <c r="M42" s="21">
        <f t="shared" si="2"/>
        <v>-0.292913541065185</v>
      </c>
    </row>
    <row r="43" hidden="1" customHeight="1" spans="1:13">
      <c r="A43" s="18">
        <v>41</v>
      </c>
      <c r="B43" s="18">
        <v>754</v>
      </c>
      <c r="C43" s="27" t="s">
        <v>302</v>
      </c>
      <c r="D43" s="18">
        <v>2</v>
      </c>
      <c r="E43" s="18">
        <v>114</v>
      </c>
      <c r="F43" s="19">
        <v>8778.45</v>
      </c>
      <c r="G43" s="19">
        <v>2515.817124</v>
      </c>
      <c r="H43" s="20">
        <v>129.647058823529</v>
      </c>
      <c r="I43" s="19">
        <v>9169.5505882353</v>
      </c>
      <c r="J43" s="19">
        <v>3087.38768305882</v>
      </c>
      <c r="K43" s="21">
        <f t="shared" si="0"/>
        <v>-0.120689655172411</v>
      </c>
      <c r="L43" s="21">
        <f t="shared" si="1"/>
        <v>-0.0426520999553772</v>
      </c>
      <c r="M43" s="21">
        <f t="shared" si="2"/>
        <v>-0.185130802391664</v>
      </c>
    </row>
    <row r="44" hidden="1" customHeight="1" spans="1:13">
      <c r="A44" s="18">
        <v>42</v>
      </c>
      <c r="B44" s="18">
        <v>104428</v>
      </c>
      <c r="C44" s="27" t="s">
        <v>340</v>
      </c>
      <c r="D44" s="18">
        <v>2</v>
      </c>
      <c r="E44" s="18">
        <v>137</v>
      </c>
      <c r="F44" s="19">
        <v>11317.15</v>
      </c>
      <c r="G44" s="19">
        <v>2970.705535</v>
      </c>
      <c r="H44" s="20">
        <v>147.882352941176</v>
      </c>
      <c r="I44" s="19">
        <v>10639.1623529412</v>
      </c>
      <c r="J44" s="19">
        <v>3393.89279058824</v>
      </c>
      <c r="K44" s="21">
        <f t="shared" si="0"/>
        <v>-0.0735879077167831</v>
      </c>
      <c r="L44" s="21">
        <f t="shared" si="1"/>
        <v>0.0637256604013914</v>
      </c>
      <c r="M44" s="21">
        <f t="shared" si="2"/>
        <v>-0.124690814265495</v>
      </c>
    </row>
    <row r="45" hidden="1" customHeight="1" spans="1:13">
      <c r="A45" s="18">
        <v>43</v>
      </c>
      <c r="B45" s="18">
        <v>56</v>
      </c>
      <c r="C45" s="27" t="s">
        <v>37</v>
      </c>
      <c r="D45" s="18">
        <v>1</v>
      </c>
      <c r="E45" s="18">
        <v>81</v>
      </c>
      <c r="F45" s="19">
        <v>9069.77</v>
      </c>
      <c r="G45" s="19">
        <v>3082.814823</v>
      </c>
      <c r="H45" s="20">
        <v>37</v>
      </c>
      <c r="I45" s="19">
        <v>2863.12705882353</v>
      </c>
      <c r="J45" s="19">
        <v>921.926912941177</v>
      </c>
      <c r="K45" s="21">
        <f t="shared" si="0"/>
        <v>1.18918918918919</v>
      </c>
      <c r="L45" s="21">
        <f t="shared" si="1"/>
        <v>2.16778466818263</v>
      </c>
      <c r="M45" s="21">
        <f t="shared" si="2"/>
        <v>2.34388201464371</v>
      </c>
    </row>
    <row r="46" hidden="1" customHeight="1" spans="1:13">
      <c r="A46" s="18">
        <v>44</v>
      </c>
      <c r="B46" s="18">
        <v>311</v>
      </c>
      <c r="C46" s="27" t="s">
        <v>41</v>
      </c>
      <c r="D46" s="18">
        <v>1</v>
      </c>
      <c r="E46" s="18">
        <v>25</v>
      </c>
      <c r="F46" s="19">
        <v>8910.15</v>
      </c>
      <c r="G46" s="19">
        <v>2010.12984</v>
      </c>
      <c r="H46" s="20">
        <v>30.8235294117647</v>
      </c>
      <c r="I46" s="19">
        <v>6205.54058823529</v>
      </c>
      <c r="J46" s="19">
        <v>1552.00570111765</v>
      </c>
      <c r="K46" s="21">
        <f t="shared" si="0"/>
        <v>-0.188931297709924</v>
      </c>
      <c r="L46" s="21">
        <f t="shared" si="1"/>
        <v>0.435837840927544</v>
      </c>
      <c r="M46" s="21">
        <f t="shared" si="2"/>
        <v>0.29518199485507</v>
      </c>
    </row>
    <row r="47" hidden="1" customHeight="1" spans="1:13">
      <c r="A47" s="18">
        <v>45</v>
      </c>
      <c r="B47" s="18">
        <v>337</v>
      </c>
      <c r="C47" s="27" t="s">
        <v>54</v>
      </c>
      <c r="D47" s="18">
        <v>1</v>
      </c>
      <c r="E47" s="18">
        <v>241</v>
      </c>
      <c r="F47" s="19">
        <v>27992.2</v>
      </c>
      <c r="G47" s="19">
        <v>6121.89414</v>
      </c>
      <c r="H47" s="20">
        <v>221.117647058824</v>
      </c>
      <c r="I47" s="19">
        <v>23749.5258823529</v>
      </c>
      <c r="J47" s="19">
        <v>6778.11468682352</v>
      </c>
      <c r="K47" s="21">
        <f t="shared" si="0"/>
        <v>0.0899175312583111</v>
      </c>
      <c r="L47" s="21">
        <f t="shared" si="1"/>
        <v>0.178642476429377</v>
      </c>
      <c r="M47" s="21">
        <f t="shared" si="2"/>
        <v>-0.0968146124908738</v>
      </c>
    </row>
    <row r="48" hidden="1" customHeight="1" spans="1:13">
      <c r="A48" s="18">
        <v>46</v>
      </c>
      <c r="B48" s="18">
        <v>339</v>
      </c>
      <c r="C48" s="27" t="s">
        <v>60</v>
      </c>
      <c r="D48" s="18">
        <v>1</v>
      </c>
      <c r="E48" s="18">
        <v>41</v>
      </c>
      <c r="F48" s="19">
        <v>3476.58</v>
      </c>
      <c r="G48" s="19">
        <v>749.20299</v>
      </c>
      <c r="H48" s="20">
        <v>49.8823529411765</v>
      </c>
      <c r="I48" s="19">
        <v>4061.15411764706</v>
      </c>
      <c r="J48" s="19">
        <v>1083.10980317647</v>
      </c>
      <c r="K48" s="21">
        <f t="shared" si="0"/>
        <v>-0.17806603773585</v>
      </c>
      <c r="L48" s="21">
        <f t="shared" si="1"/>
        <v>-0.143942854841901</v>
      </c>
      <c r="M48" s="21">
        <f t="shared" si="2"/>
        <v>-0.308285283908622</v>
      </c>
    </row>
    <row r="49" hidden="1" customHeight="1" spans="1:13">
      <c r="A49" s="18">
        <v>47</v>
      </c>
      <c r="B49" s="18">
        <v>343</v>
      </c>
      <c r="C49" s="27" t="s">
        <v>73</v>
      </c>
      <c r="D49" s="18">
        <v>1</v>
      </c>
      <c r="E49" s="18">
        <v>142</v>
      </c>
      <c r="F49" s="19">
        <v>22679.71</v>
      </c>
      <c r="G49" s="19">
        <v>6844.736478</v>
      </c>
      <c r="H49" s="20">
        <v>144</v>
      </c>
      <c r="I49" s="19">
        <v>17826.1329411765</v>
      </c>
      <c r="J49" s="19">
        <v>4895.05610564707</v>
      </c>
      <c r="K49" s="21">
        <f t="shared" si="0"/>
        <v>-0.0138888888888889</v>
      </c>
      <c r="L49" s="21">
        <f t="shared" si="1"/>
        <v>0.272273132644055</v>
      </c>
      <c r="M49" s="21">
        <f t="shared" si="2"/>
        <v>0.398295817305082</v>
      </c>
    </row>
    <row r="50" customHeight="1" spans="1:14">
      <c r="A50" s="18">
        <v>48</v>
      </c>
      <c r="B50" s="18">
        <v>357</v>
      </c>
      <c r="C50" s="27" t="s">
        <v>92</v>
      </c>
      <c r="D50" s="18">
        <v>1</v>
      </c>
      <c r="E50" s="18">
        <v>105</v>
      </c>
      <c r="F50" s="19">
        <v>12907.11</v>
      </c>
      <c r="G50" s="19">
        <v>3996.041256</v>
      </c>
      <c r="H50" s="20">
        <v>97.6470588235294</v>
      </c>
      <c r="I50" s="19">
        <v>9540.20882352941</v>
      </c>
      <c r="J50" s="19">
        <v>2306.82249352941</v>
      </c>
      <c r="K50" s="21">
        <f t="shared" si="0"/>
        <v>0.0753012048192772</v>
      </c>
      <c r="L50" s="21">
        <f t="shared" si="1"/>
        <v>0.352916926531698</v>
      </c>
      <c r="M50" s="21">
        <f t="shared" si="2"/>
        <v>0.732270804194434</v>
      </c>
      <c r="N50" s="22">
        <v>168.921876247059</v>
      </c>
    </row>
    <row r="51" hidden="1" customHeight="1" spans="1:13">
      <c r="A51" s="18">
        <v>49</v>
      </c>
      <c r="B51" s="18">
        <v>365</v>
      </c>
      <c r="C51" s="27" t="s">
        <v>107</v>
      </c>
      <c r="D51" s="18">
        <v>1</v>
      </c>
      <c r="E51" s="18">
        <v>68</v>
      </c>
      <c r="F51" s="19">
        <v>8757.55</v>
      </c>
      <c r="G51" s="19">
        <v>1738.373675</v>
      </c>
      <c r="H51" s="20">
        <v>121.117647058824</v>
      </c>
      <c r="I51" s="19">
        <v>10740.7247058824</v>
      </c>
      <c r="J51" s="19">
        <v>2870.99571388237</v>
      </c>
      <c r="K51" s="21">
        <f t="shared" si="0"/>
        <v>-0.438562408936379</v>
      </c>
      <c r="L51" s="21">
        <f t="shared" si="1"/>
        <v>-0.184640679301302</v>
      </c>
      <c r="M51" s="21">
        <f t="shared" si="2"/>
        <v>-0.394504956383497</v>
      </c>
    </row>
    <row r="52" customHeight="1" spans="1:14">
      <c r="A52" s="18">
        <v>50</v>
      </c>
      <c r="B52" s="18">
        <v>373</v>
      </c>
      <c r="C52" s="27" t="s">
        <v>118</v>
      </c>
      <c r="D52" s="18">
        <v>1</v>
      </c>
      <c r="E52" s="18">
        <v>118</v>
      </c>
      <c r="F52" s="19">
        <v>13704.25</v>
      </c>
      <c r="G52" s="19">
        <v>4094.8299</v>
      </c>
      <c r="H52" s="20">
        <v>94.4705882352941</v>
      </c>
      <c r="I52" s="19">
        <v>9970.52823529412</v>
      </c>
      <c r="J52" s="19">
        <v>3302.23895152941</v>
      </c>
      <c r="K52" s="21">
        <f t="shared" si="0"/>
        <v>0.24906600249066</v>
      </c>
      <c r="L52" s="21">
        <f t="shared" si="1"/>
        <v>0.374475822804361</v>
      </c>
      <c r="M52" s="21">
        <f t="shared" si="2"/>
        <v>0.240016231443066</v>
      </c>
      <c r="N52" s="22">
        <v>79.2590948470588</v>
      </c>
    </row>
    <row r="53" hidden="1" customHeight="1" spans="1:14">
      <c r="A53" s="18">
        <v>51</v>
      </c>
      <c r="B53" s="18">
        <v>379</v>
      </c>
      <c r="C53" s="27" t="s">
        <v>122</v>
      </c>
      <c r="D53" s="18">
        <v>1</v>
      </c>
      <c r="E53" s="18">
        <v>112</v>
      </c>
      <c r="F53" s="19">
        <v>11450.67</v>
      </c>
      <c r="G53" s="19">
        <v>2790.528279</v>
      </c>
      <c r="H53" s="20">
        <v>97.2941176470588</v>
      </c>
      <c r="I53" s="19">
        <v>8528.03117647059</v>
      </c>
      <c r="J53" s="19">
        <v>2261.633868</v>
      </c>
      <c r="K53" s="21">
        <f t="shared" si="0"/>
        <v>0.151148730350665</v>
      </c>
      <c r="L53" s="21">
        <f t="shared" si="1"/>
        <v>0.342709678594183</v>
      </c>
      <c r="M53" s="21">
        <f t="shared" si="2"/>
        <v>0.233855010080703</v>
      </c>
      <c r="N53" s="22">
        <v>0</v>
      </c>
    </row>
    <row r="54" hidden="1" customHeight="1" spans="1:13">
      <c r="A54" s="18">
        <v>52</v>
      </c>
      <c r="B54" s="18">
        <v>385</v>
      </c>
      <c r="C54" s="27" t="s">
        <v>126</v>
      </c>
      <c r="D54" s="18">
        <v>1</v>
      </c>
      <c r="E54" s="18">
        <v>75</v>
      </c>
      <c r="F54" s="19">
        <v>11067.7</v>
      </c>
      <c r="G54" s="19">
        <v>3167.57574</v>
      </c>
      <c r="H54" s="20">
        <v>81.9411764705882</v>
      </c>
      <c r="I54" s="19">
        <v>12356.6758823529</v>
      </c>
      <c r="J54" s="19">
        <v>2854.39212882352</v>
      </c>
      <c r="K54" s="21">
        <f t="shared" si="0"/>
        <v>-0.0847092605886572</v>
      </c>
      <c r="L54" s="21">
        <f t="shared" si="1"/>
        <v>-0.104314129028321</v>
      </c>
      <c r="M54" s="21">
        <f t="shared" si="2"/>
        <v>0.109719897281795</v>
      </c>
    </row>
    <row r="55" hidden="1" customHeight="1" spans="1:13">
      <c r="A55" s="18">
        <v>53</v>
      </c>
      <c r="B55" s="18">
        <v>387</v>
      </c>
      <c r="C55" s="27" t="s">
        <v>130</v>
      </c>
      <c r="D55" s="18">
        <v>1</v>
      </c>
      <c r="E55" s="18">
        <v>114</v>
      </c>
      <c r="F55" s="19">
        <v>9357.59</v>
      </c>
      <c r="G55" s="19">
        <v>2655.684042</v>
      </c>
      <c r="H55" s="20">
        <v>104.529411764706</v>
      </c>
      <c r="I55" s="19">
        <v>9161.03588235294</v>
      </c>
      <c r="J55" s="19">
        <v>2526.61369635294</v>
      </c>
      <c r="K55" s="21">
        <f t="shared" si="0"/>
        <v>0.0906021384355644</v>
      </c>
      <c r="L55" s="21">
        <f t="shared" si="1"/>
        <v>0.0214554467607408</v>
      </c>
      <c r="M55" s="21">
        <f t="shared" si="2"/>
        <v>0.0510843212135544</v>
      </c>
    </row>
    <row r="56" hidden="1" customHeight="1" spans="1:13">
      <c r="A56" s="18">
        <v>54</v>
      </c>
      <c r="B56" s="18">
        <v>511</v>
      </c>
      <c r="C56" s="27" t="s">
        <v>134</v>
      </c>
      <c r="D56" s="18">
        <v>1</v>
      </c>
      <c r="E56" s="18">
        <v>112</v>
      </c>
      <c r="F56" s="19">
        <v>12197.82</v>
      </c>
      <c r="G56" s="19">
        <v>3472.719354</v>
      </c>
      <c r="H56" s="20">
        <v>113.941176470588</v>
      </c>
      <c r="I56" s="19">
        <v>8719.29470588235</v>
      </c>
      <c r="J56" s="19">
        <v>2654.15330847059</v>
      </c>
      <c r="K56" s="21">
        <f t="shared" si="0"/>
        <v>-0.0170366546205452</v>
      </c>
      <c r="L56" s="21">
        <f t="shared" si="1"/>
        <v>0.398945718828716</v>
      </c>
      <c r="M56" s="21">
        <f t="shared" si="2"/>
        <v>0.308409481440653</v>
      </c>
    </row>
    <row r="57" hidden="1" customHeight="1" spans="1:13">
      <c r="A57" s="18">
        <v>55</v>
      </c>
      <c r="B57" s="18">
        <v>513</v>
      </c>
      <c r="C57" s="27" t="s">
        <v>138</v>
      </c>
      <c r="D57" s="18">
        <v>1</v>
      </c>
      <c r="E57" s="18">
        <v>76</v>
      </c>
      <c r="F57" s="19">
        <v>5589.4</v>
      </c>
      <c r="G57" s="19">
        <v>1844.502</v>
      </c>
      <c r="H57" s="20">
        <v>87.5882352941177</v>
      </c>
      <c r="I57" s="19">
        <v>7552.33764705882</v>
      </c>
      <c r="J57" s="19">
        <v>2409.95094317647</v>
      </c>
      <c r="K57" s="21">
        <f t="shared" si="0"/>
        <v>-0.132303559435863</v>
      </c>
      <c r="L57" s="21">
        <f t="shared" si="1"/>
        <v>-0.259911267052959</v>
      </c>
      <c r="M57" s="21">
        <f t="shared" si="2"/>
        <v>-0.234630893536435</v>
      </c>
    </row>
    <row r="58" hidden="1" customHeight="1" spans="1:13">
      <c r="A58" s="18">
        <v>56</v>
      </c>
      <c r="B58" s="18">
        <v>514</v>
      </c>
      <c r="C58" s="27" t="s">
        <v>142</v>
      </c>
      <c r="D58" s="18">
        <v>1</v>
      </c>
      <c r="E58" s="18">
        <v>125</v>
      </c>
      <c r="F58" s="19">
        <v>8213.25</v>
      </c>
      <c r="G58" s="19">
        <v>3045.4731</v>
      </c>
      <c r="H58" s="20">
        <v>119.117647058824</v>
      </c>
      <c r="I58" s="19">
        <v>8193.16647058823</v>
      </c>
      <c r="J58" s="19">
        <v>2806.97883282353</v>
      </c>
      <c r="K58" s="21">
        <f t="shared" si="0"/>
        <v>0.0493827160493785</v>
      </c>
      <c r="L58" s="21">
        <f t="shared" si="1"/>
        <v>0.00245125367388364</v>
      </c>
      <c r="M58" s="21">
        <f t="shared" si="2"/>
        <v>0.0849647544141149</v>
      </c>
    </row>
    <row r="59" hidden="1" customHeight="1" spans="1:13">
      <c r="A59" s="18">
        <v>57</v>
      </c>
      <c r="B59" s="18">
        <v>515</v>
      </c>
      <c r="C59" s="27" t="s">
        <v>146</v>
      </c>
      <c r="D59" s="18">
        <v>1</v>
      </c>
      <c r="E59" s="18">
        <v>74</v>
      </c>
      <c r="F59" s="19">
        <v>6226.95</v>
      </c>
      <c r="G59" s="19">
        <v>1763.47224</v>
      </c>
      <c r="H59" s="20">
        <v>89.0588235294118</v>
      </c>
      <c r="I59" s="19">
        <v>6768.19764705882</v>
      </c>
      <c r="J59" s="19">
        <v>1956.00912</v>
      </c>
      <c r="K59" s="21">
        <f t="shared" si="0"/>
        <v>-0.169088507265522</v>
      </c>
      <c r="L59" s="21">
        <f t="shared" si="1"/>
        <v>-0.0799692437016853</v>
      </c>
      <c r="M59" s="21">
        <f t="shared" si="2"/>
        <v>-0.0984335287761848</v>
      </c>
    </row>
    <row r="60" hidden="1" customHeight="1" spans="1:13">
      <c r="A60" s="18">
        <v>58</v>
      </c>
      <c r="B60" s="18">
        <v>517</v>
      </c>
      <c r="C60" s="27" t="s">
        <v>150</v>
      </c>
      <c r="D60" s="18">
        <v>1</v>
      </c>
      <c r="E60" s="18">
        <v>190</v>
      </c>
      <c r="F60" s="19">
        <v>23370.63</v>
      </c>
      <c r="G60" s="19">
        <v>5043.381954</v>
      </c>
      <c r="H60" s="20">
        <v>214.117647058824</v>
      </c>
      <c r="I60" s="19">
        <v>35364.7917647059</v>
      </c>
      <c r="J60" s="19">
        <v>7108.32314470589</v>
      </c>
      <c r="K60" s="21">
        <f t="shared" si="0"/>
        <v>-0.112637362637365</v>
      </c>
      <c r="L60" s="21">
        <f t="shared" si="1"/>
        <v>-0.339155447160757</v>
      </c>
      <c r="M60" s="21">
        <f t="shared" si="2"/>
        <v>-0.290496246255182</v>
      </c>
    </row>
    <row r="61" hidden="1" customHeight="1" spans="1:13">
      <c r="A61" s="18">
        <v>59</v>
      </c>
      <c r="B61" s="18">
        <v>545</v>
      </c>
      <c r="C61" s="27" t="s">
        <v>155</v>
      </c>
      <c r="D61" s="18">
        <v>1</v>
      </c>
      <c r="E61" s="18">
        <v>40</v>
      </c>
      <c r="F61" s="19">
        <v>2103.26</v>
      </c>
      <c r="G61" s="19">
        <v>688.81765</v>
      </c>
      <c r="H61" s="20">
        <v>25.8235294117647</v>
      </c>
      <c r="I61" s="19">
        <v>2015.76235294118</v>
      </c>
      <c r="J61" s="19">
        <v>672.256744705884</v>
      </c>
      <c r="K61" s="21">
        <f t="shared" si="0"/>
        <v>0.548974943052392</v>
      </c>
      <c r="L61" s="21">
        <f t="shared" si="1"/>
        <v>0.0434067274503629</v>
      </c>
      <c r="M61" s="21">
        <f t="shared" si="2"/>
        <v>0.0246347923238189</v>
      </c>
    </row>
    <row r="62" hidden="1" customHeight="1" spans="1:13">
      <c r="A62" s="18">
        <v>60</v>
      </c>
      <c r="B62" s="18">
        <v>546</v>
      </c>
      <c r="C62" s="27" t="s">
        <v>160</v>
      </c>
      <c r="D62" s="18">
        <v>1</v>
      </c>
      <c r="E62" s="18">
        <v>117</v>
      </c>
      <c r="F62" s="19">
        <v>12314.02</v>
      </c>
      <c r="G62" s="19">
        <v>3317.396988</v>
      </c>
      <c r="H62" s="20">
        <v>132.705882352941</v>
      </c>
      <c r="I62" s="19">
        <v>10147.2752941176</v>
      </c>
      <c r="J62" s="19">
        <v>3597.20909176469</v>
      </c>
      <c r="K62" s="21">
        <f t="shared" si="0"/>
        <v>-0.118351063829786</v>
      </c>
      <c r="L62" s="21">
        <f t="shared" si="1"/>
        <v>0.213529705569185</v>
      </c>
      <c r="M62" s="21">
        <f t="shared" si="2"/>
        <v>-0.0777858880667463</v>
      </c>
    </row>
    <row r="63" hidden="1" customHeight="1" spans="1:13">
      <c r="A63" s="18">
        <v>61</v>
      </c>
      <c r="B63" s="18">
        <v>570</v>
      </c>
      <c r="C63" s="27" t="s">
        <v>169</v>
      </c>
      <c r="D63" s="18">
        <v>1</v>
      </c>
      <c r="E63" s="18">
        <v>65</v>
      </c>
      <c r="F63" s="19">
        <v>4688.11</v>
      </c>
      <c r="G63" s="19">
        <v>1586.456424</v>
      </c>
      <c r="H63" s="20">
        <v>63</v>
      </c>
      <c r="I63" s="19">
        <v>4303.62470588235</v>
      </c>
      <c r="J63" s="19">
        <v>1403.41201658823</v>
      </c>
      <c r="K63" s="21">
        <f t="shared" si="0"/>
        <v>0.0317460317460317</v>
      </c>
      <c r="L63" s="21">
        <f t="shared" si="1"/>
        <v>0.0893398751968593</v>
      </c>
      <c r="M63" s="21">
        <f t="shared" si="2"/>
        <v>0.130428131759026</v>
      </c>
    </row>
    <row r="64" hidden="1" customHeight="1" spans="1:13">
      <c r="A64" s="18">
        <v>62</v>
      </c>
      <c r="B64" s="18">
        <v>594</v>
      </c>
      <c r="C64" s="27" t="s">
        <v>212</v>
      </c>
      <c r="D64" s="18">
        <v>1</v>
      </c>
      <c r="E64" s="18">
        <v>85</v>
      </c>
      <c r="F64" s="19">
        <v>5342.37</v>
      </c>
      <c r="G64" s="19">
        <v>1432.289397</v>
      </c>
      <c r="H64" s="20">
        <v>56.2352941176471</v>
      </c>
      <c r="I64" s="19">
        <v>4982.95764705882</v>
      </c>
      <c r="J64" s="19">
        <v>1429.11225317647</v>
      </c>
      <c r="K64" s="21">
        <f t="shared" si="0"/>
        <v>0.511506276150626</v>
      </c>
      <c r="L64" s="21">
        <f t="shared" si="1"/>
        <v>0.0721283178381663</v>
      </c>
      <c r="M64" s="21">
        <f t="shared" si="2"/>
        <v>0.00222315903909456</v>
      </c>
    </row>
    <row r="65" hidden="1" customHeight="1" spans="1:13">
      <c r="A65" s="18">
        <v>63</v>
      </c>
      <c r="B65" s="18">
        <v>598</v>
      </c>
      <c r="C65" s="27" t="s">
        <v>216</v>
      </c>
      <c r="D65" s="18">
        <v>1</v>
      </c>
      <c r="E65" s="18">
        <v>99</v>
      </c>
      <c r="F65" s="19">
        <v>8777</v>
      </c>
      <c r="G65" s="19">
        <v>2742.8125</v>
      </c>
      <c r="H65" s="20">
        <v>117.764705882353</v>
      </c>
      <c r="I65" s="19">
        <v>7631.04529411765</v>
      </c>
      <c r="J65" s="19">
        <v>2503.745961</v>
      </c>
      <c r="K65" s="21">
        <f t="shared" si="0"/>
        <v>-0.15934065934066</v>
      </c>
      <c r="L65" s="21">
        <f t="shared" si="1"/>
        <v>0.150170083090151</v>
      </c>
      <c r="M65" s="21">
        <f t="shared" si="2"/>
        <v>0.0954835445463949</v>
      </c>
    </row>
    <row r="66" hidden="1" customHeight="1" spans="1:13">
      <c r="A66" s="18">
        <v>64</v>
      </c>
      <c r="B66" s="18">
        <v>704</v>
      </c>
      <c r="C66" s="27" t="s">
        <v>219</v>
      </c>
      <c r="D66" s="18">
        <v>1</v>
      </c>
      <c r="E66" s="18">
        <v>53</v>
      </c>
      <c r="F66" s="19">
        <v>3467.89</v>
      </c>
      <c r="G66" s="19">
        <v>1230.060583</v>
      </c>
      <c r="H66" s="20">
        <v>58.7647058823529</v>
      </c>
      <c r="I66" s="19">
        <v>4665.96588235294</v>
      </c>
      <c r="J66" s="19">
        <v>1160.42571494118</v>
      </c>
      <c r="K66" s="21">
        <f t="shared" si="0"/>
        <v>-0.0980980980980975</v>
      </c>
      <c r="L66" s="21">
        <f t="shared" si="1"/>
        <v>-0.256769104738669</v>
      </c>
      <c r="M66" s="21">
        <f t="shared" si="2"/>
        <v>0.0600080359838885</v>
      </c>
    </row>
    <row r="67" hidden="1" customHeight="1" spans="1:13">
      <c r="A67" s="18">
        <v>65</v>
      </c>
      <c r="B67" s="18">
        <v>706</v>
      </c>
      <c r="C67" s="27" t="s">
        <v>223</v>
      </c>
      <c r="D67" s="18">
        <v>1</v>
      </c>
      <c r="E67" s="18">
        <v>51</v>
      </c>
      <c r="F67" s="19">
        <v>4132.52</v>
      </c>
      <c r="G67" s="19">
        <v>1484.401184</v>
      </c>
      <c r="H67" s="20">
        <v>45.1176470588235</v>
      </c>
      <c r="I67" s="19">
        <v>3717.48117647059</v>
      </c>
      <c r="J67" s="19">
        <v>1250.93241588235</v>
      </c>
      <c r="K67" s="21">
        <f t="shared" ref="K67:K104" si="3">(E67-H67)/H67</f>
        <v>0.130378096479792</v>
      </c>
      <c r="L67" s="21">
        <f t="shared" ref="L67:L104" si="4">(F67-I67)/I67</f>
        <v>0.111645171509235</v>
      </c>
      <c r="M67" s="21">
        <f t="shared" ref="M67:M104" si="5">(G67-J67)/J67</f>
        <v>0.186635796749237</v>
      </c>
    </row>
    <row r="68" hidden="1" customHeight="1" spans="1:13">
      <c r="A68" s="18">
        <v>66</v>
      </c>
      <c r="B68" s="18">
        <v>707</v>
      </c>
      <c r="C68" s="27" t="s">
        <v>225</v>
      </c>
      <c r="D68" s="18">
        <v>1</v>
      </c>
      <c r="E68" s="18">
        <v>107</v>
      </c>
      <c r="F68" s="19">
        <v>9885.08</v>
      </c>
      <c r="G68" s="19">
        <v>3184.972776</v>
      </c>
      <c r="H68" s="20">
        <v>135.941176470588</v>
      </c>
      <c r="I68" s="19">
        <v>11074.6323529412</v>
      </c>
      <c r="J68" s="19">
        <v>3588.18088235295</v>
      </c>
      <c r="K68" s="21">
        <f t="shared" si="3"/>
        <v>-0.212894850713975</v>
      </c>
      <c r="L68" s="21">
        <f t="shared" si="4"/>
        <v>-0.10741235600704</v>
      </c>
      <c r="M68" s="21">
        <f t="shared" si="5"/>
        <v>-0.112371176251445</v>
      </c>
    </row>
    <row r="69" hidden="1" customHeight="1" spans="1:13">
      <c r="A69" s="18">
        <v>67</v>
      </c>
      <c r="B69" s="18">
        <v>724</v>
      </c>
      <c r="C69" s="27" t="s">
        <v>245</v>
      </c>
      <c r="D69" s="18">
        <v>1</v>
      </c>
      <c r="E69" s="18">
        <v>71</v>
      </c>
      <c r="F69" s="19">
        <v>6904.21</v>
      </c>
      <c r="G69" s="19">
        <v>2150.661415</v>
      </c>
      <c r="H69" s="20">
        <v>90.1176470588235</v>
      </c>
      <c r="I69" s="19">
        <v>7440.29823529412</v>
      </c>
      <c r="J69" s="19">
        <v>2542.349907</v>
      </c>
      <c r="K69" s="21">
        <f t="shared" si="3"/>
        <v>-0.212140992167101</v>
      </c>
      <c r="L69" s="21">
        <f t="shared" si="4"/>
        <v>-0.0720519821035007</v>
      </c>
      <c r="M69" s="21">
        <f t="shared" si="5"/>
        <v>-0.154065532412175</v>
      </c>
    </row>
    <row r="70" hidden="1" customHeight="1" spans="1:13">
      <c r="A70" s="18">
        <v>68</v>
      </c>
      <c r="B70" s="18">
        <v>726</v>
      </c>
      <c r="C70" s="27" t="s">
        <v>248</v>
      </c>
      <c r="D70" s="18">
        <v>1</v>
      </c>
      <c r="E70" s="18">
        <v>89</v>
      </c>
      <c r="F70" s="19">
        <v>9324.49</v>
      </c>
      <c r="G70" s="19">
        <v>2768.441081</v>
      </c>
      <c r="H70" s="20">
        <v>87.1764705882353</v>
      </c>
      <c r="I70" s="19">
        <v>7460.68294117647</v>
      </c>
      <c r="J70" s="19">
        <v>2005.43157458824</v>
      </c>
      <c r="K70" s="21">
        <f t="shared" si="3"/>
        <v>0.0209176788124155</v>
      </c>
      <c r="L70" s="21">
        <f t="shared" si="4"/>
        <v>0.249817218278629</v>
      </c>
      <c r="M70" s="21">
        <f t="shared" si="5"/>
        <v>0.380471473612069</v>
      </c>
    </row>
    <row r="71" hidden="1" customHeight="1" spans="1:13">
      <c r="A71" s="18">
        <v>69</v>
      </c>
      <c r="B71" s="18">
        <v>727</v>
      </c>
      <c r="C71" s="27" t="s">
        <v>251</v>
      </c>
      <c r="D71" s="18">
        <v>1</v>
      </c>
      <c r="E71" s="18">
        <v>50</v>
      </c>
      <c r="F71" s="19">
        <v>4032</v>
      </c>
      <c r="G71" s="19">
        <v>1485.3888</v>
      </c>
      <c r="H71" s="20">
        <v>65.1764705882353</v>
      </c>
      <c r="I71" s="19">
        <v>4377.94352941176</v>
      </c>
      <c r="J71" s="19">
        <v>1501.19683623529</v>
      </c>
      <c r="K71" s="21">
        <f t="shared" si="3"/>
        <v>-0.232851985559567</v>
      </c>
      <c r="L71" s="21">
        <f t="shared" si="4"/>
        <v>-0.0790196417764764</v>
      </c>
      <c r="M71" s="21">
        <f t="shared" si="5"/>
        <v>-0.0105302888027219</v>
      </c>
    </row>
    <row r="72" hidden="1" customHeight="1" spans="1:13">
      <c r="A72" s="18">
        <v>70</v>
      </c>
      <c r="B72" s="18">
        <v>733</v>
      </c>
      <c r="C72" s="27" t="s">
        <v>269</v>
      </c>
      <c r="D72" s="18">
        <v>1</v>
      </c>
      <c r="E72" s="18">
        <v>70</v>
      </c>
      <c r="F72" s="19">
        <v>5776.51</v>
      </c>
      <c r="G72" s="19">
        <v>1979.032326</v>
      </c>
      <c r="H72" s="20">
        <v>65.8235294117647</v>
      </c>
      <c r="I72" s="19">
        <v>4601.55058823529</v>
      </c>
      <c r="J72" s="19">
        <v>1630.78952847059</v>
      </c>
      <c r="K72" s="21">
        <f t="shared" si="3"/>
        <v>0.0634495084897231</v>
      </c>
      <c r="L72" s="21">
        <f t="shared" si="4"/>
        <v>0.255339887986608</v>
      </c>
      <c r="M72" s="21">
        <f t="shared" si="5"/>
        <v>0.213542453792921</v>
      </c>
    </row>
    <row r="73" hidden="1" customHeight="1" spans="1:13">
      <c r="A73" s="18">
        <v>71</v>
      </c>
      <c r="B73" s="18">
        <v>737</v>
      </c>
      <c r="C73" s="27" t="s">
        <v>272</v>
      </c>
      <c r="D73" s="18">
        <v>1</v>
      </c>
      <c r="E73" s="18">
        <v>90</v>
      </c>
      <c r="F73" s="19">
        <v>10649.02</v>
      </c>
      <c r="G73" s="19">
        <v>2679.293432</v>
      </c>
      <c r="H73" s="20">
        <v>98.2352941176471</v>
      </c>
      <c r="I73" s="19">
        <v>8095.97058823529</v>
      </c>
      <c r="J73" s="19">
        <v>2481.41498529412</v>
      </c>
      <c r="K73" s="21">
        <f t="shared" si="3"/>
        <v>-0.0838323353293417</v>
      </c>
      <c r="L73" s="21">
        <f t="shared" si="4"/>
        <v>0.315348157943495</v>
      </c>
      <c r="M73" s="21">
        <f t="shared" si="5"/>
        <v>0.0797441975157676</v>
      </c>
    </row>
    <row r="74" hidden="1" customHeight="1" spans="1:13">
      <c r="A74" s="18">
        <v>72</v>
      </c>
      <c r="B74" s="18">
        <v>738</v>
      </c>
      <c r="C74" s="27" t="s">
        <v>274</v>
      </c>
      <c r="D74" s="18">
        <v>1</v>
      </c>
      <c r="E74" s="18">
        <v>48</v>
      </c>
      <c r="F74" s="19">
        <v>4403.4</v>
      </c>
      <c r="G74" s="19">
        <v>1298.56266</v>
      </c>
      <c r="H74" s="20">
        <v>54.7058823529412</v>
      </c>
      <c r="I74" s="19">
        <v>4679.25588235294</v>
      </c>
      <c r="J74" s="19">
        <v>1348.56154529412</v>
      </c>
      <c r="K74" s="21">
        <f t="shared" si="3"/>
        <v>-0.122580645161291</v>
      </c>
      <c r="L74" s="21">
        <f t="shared" si="4"/>
        <v>-0.0589529380928464</v>
      </c>
      <c r="M74" s="21">
        <f t="shared" si="5"/>
        <v>-0.0370757163205445</v>
      </c>
    </row>
    <row r="75" hidden="1" customHeight="1" spans="1:13">
      <c r="A75" s="18">
        <v>73</v>
      </c>
      <c r="B75" s="18">
        <v>740</v>
      </c>
      <c r="C75" s="27" t="s">
        <v>277</v>
      </c>
      <c r="D75" s="18">
        <v>1</v>
      </c>
      <c r="E75" s="18">
        <v>85</v>
      </c>
      <c r="F75" s="19">
        <v>6480.8</v>
      </c>
      <c r="G75" s="19">
        <v>1719.35624</v>
      </c>
      <c r="H75" s="20">
        <v>77.2941176470588</v>
      </c>
      <c r="I75" s="19">
        <v>4810.38411764706</v>
      </c>
      <c r="J75" s="19">
        <v>1574.91976011765</v>
      </c>
      <c r="K75" s="21">
        <f t="shared" si="3"/>
        <v>0.0996955859969562</v>
      </c>
      <c r="L75" s="21">
        <f t="shared" si="4"/>
        <v>0.347252078316358</v>
      </c>
      <c r="M75" s="21">
        <f t="shared" si="5"/>
        <v>0.0917103737853669</v>
      </c>
    </row>
    <row r="76" hidden="1" customHeight="1" spans="1:13">
      <c r="A76" s="18">
        <v>74</v>
      </c>
      <c r="B76" s="18">
        <v>744</v>
      </c>
      <c r="C76" s="27" t="s">
        <v>281</v>
      </c>
      <c r="D76" s="18">
        <v>1</v>
      </c>
      <c r="E76" s="18">
        <v>74</v>
      </c>
      <c r="F76" s="19">
        <v>8826.12</v>
      </c>
      <c r="G76" s="19">
        <v>3088.259388</v>
      </c>
      <c r="H76" s="20">
        <v>83.3529411764706</v>
      </c>
      <c r="I76" s="19">
        <v>8801.24823529412</v>
      </c>
      <c r="J76" s="19">
        <v>2477.55137823529</v>
      </c>
      <c r="K76" s="21">
        <f t="shared" si="3"/>
        <v>-0.112208892025406</v>
      </c>
      <c r="L76" s="21">
        <f t="shared" si="4"/>
        <v>0.00282593605372262</v>
      </c>
      <c r="M76" s="21">
        <f t="shared" si="5"/>
        <v>0.24649660754955</v>
      </c>
    </row>
    <row r="77" hidden="1" customHeight="1" spans="1:13">
      <c r="A77" s="18">
        <v>75</v>
      </c>
      <c r="B77" s="18">
        <v>745</v>
      </c>
      <c r="C77" s="27" t="s">
        <v>284</v>
      </c>
      <c r="D77" s="18">
        <v>1</v>
      </c>
      <c r="E77" s="18">
        <v>66</v>
      </c>
      <c r="F77" s="19">
        <v>5647.02</v>
      </c>
      <c r="G77" s="19">
        <v>1709.352954</v>
      </c>
      <c r="H77" s="20">
        <v>97.6470588235294</v>
      </c>
      <c r="I77" s="19">
        <v>6121.09470588235</v>
      </c>
      <c r="J77" s="19">
        <v>1562.10336894118</v>
      </c>
      <c r="K77" s="21">
        <f t="shared" si="3"/>
        <v>-0.324096385542169</v>
      </c>
      <c r="L77" s="21">
        <f t="shared" si="4"/>
        <v>-0.0774493336015151</v>
      </c>
      <c r="M77" s="21">
        <f t="shared" si="5"/>
        <v>0.0942636626913034</v>
      </c>
    </row>
    <row r="78" hidden="1" customHeight="1" spans="1:13">
      <c r="A78" s="18">
        <v>76</v>
      </c>
      <c r="B78" s="18">
        <v>746</v>
      </c>
      <c r="C78" s="27" t="s">
        <v>286</v>
      </c>
      <c r="D78" s="18">
        <v>1</v>
      </c>
      <c r="E78" s="18">
        <v>82</v>
      </c>
      <c r="F78" s="19">
        <v>6589.53</v>
      </c>
      <c r="G78" s="19">
        <v>1893.830922</v>
      </c>
      <c r="H78" s="20">
        <v>93.8823529411765</v>
      </c>
      <c r="I78" s="19">
        <v>7751.43588235294</v>
      </c>
      <c r="J78" s="19">
        <v>2230.08810335294</v>
      </c>
      <c r="K78" s="21">
        <f t="shared" si="3"/>
        <v>-0.126566416040101</v>
      </c>
      <c r="L78" s="21">
        <f t="shared" si="4"/>
        <v>-0.149895567735799</v>
      </c>
      <c r="M78" s="21">
        <f t="shared" si="5"/>
        <v>-0.150782016570277</v>
      </c>
    </row>
    <row r="79" hidden="1" customHeight="1" spans="1:13">
      <c r="A79" s="18">
        <v>77</v>
      </c>
      <c r="B79" s="18">
        <v>750</v>
      </c>
      <c r="C79" s="27" t="s">
        <v>296</v>
      </c>
      <c r="D79" s="18">
        <v>1</v>
      </c>
      <c r="E79" s="18">
        <v>187</v>
      </c>
      <c r="F79" s="19">
        <v>23400.45</v>
      </c>
      <c r="G79" s="19">
        <v>6956.953785</v>
      </c>
      <c r="H79" s="20">
        <v>181.235294117647</v>
      </c>
      <c r="I79" s="19">
        <v>25060.1794117647</v>
      </c>
      <c r="J79" s="19">
        <v>7472.94550058824</v>
      </c>
      <c r="K79" s="21">
        <f t="shared" si="3"/>
        <v>0.0318078545926651</v>
      </c>
      <c r="L79" s="21">
        <f t="shared" si="4"/>
        <v>-0.066229749775276</v>
      </c>
      <c r="M79" s="21">
        <f t="shared" si="5"/>
        <v>-0.0690479698463776</v>
      </c>
    </row>
    <row r="80" hidden="1" customHeight="1" spans="1:13">
      <c r="A80" s="18">
        <v>78</v>
      </c>
      <c r="B80" s="18">
        <v>752</v>
      </c>
      <c r="C80" s="27" t="s">
        <v>300</v>
      </c>
      <c r="D80" s="18">
        <v>1</v>
      </c>
      <c r="E80" s="18">
        <v>38</v>
      </c>
      <c r="F80" s="19">
        <v>3679.77</v>
      </c>
      <c r="G80" s="19">
        <v>1072.652955</v>
      </c>
      <c r="H80" s="20">
        <v>69.0588235294118</v>
      </c>
      <c r="I80" s="19">
        <v>4595.17294117647</v>
      </c>
      <c r="J80" s="19">
        <v>1408.42050647059</v>
      </c>
      <c r="K80" s="21">
        <f t="shared" si="3"/>
        <v>-0.449744463373084</v>
      </c>
      <c r="L80" s="21">
        <f t="shared" si="4"/>
        <v>-0.199209682180559</v>
      </c>
      <c r="M80" s="21">
        <f t="shared" si="5"/>
        <v>-0.238400072938445</v>
      </c>
    </row>
    <row r="81" hidden="1" customHeight="1" spans="1:13">
      <c r="A81" s="18">
        <v>79</v>
      </c>
      <c r="B81" s="18">
        <v>101453</v>
      </c>
      <c r="C81" s="27" t="s">
        <v>305</v>
      </c>
      <c r="D81" s="18">
        <v>1</v>
      </c>
      <c r="E81" s="18">
        <v>46</v>
      </c>
      <c r="F81" s="19">
        <v>3084.95</v>
      </c>
      <c r="G81" s="19">
        <v>1322.82656</v>
      </c>
      <c r="H81" s="20">
        <v>77.1764705882353</v>
      </c>
      <c r="I81" s="19">
        <v>6907.10117647059</v>
      </c>
      <c r="J81" s="19">
        <v>2346.34226964706</v>
      </c>
      <c r="K81" s="21">
        <f t="shared" si="3"/>
        <v>-0.403963414634146</v>
      </c>
      <c r="L81" s="21">
        <f t="shared" si="4"/>
        <v>-0.55336545372912</v>
      </c>
      <c r="M81" s="21">
        <f t="shared" si="5"/>
        <v>-0.436217564200904</v>
      </c>
    </row>
    <row r="82" hidden="1" customHeight="1" spans="1:13">
      <c r="A82" s="18">
        <v>80</v>
      </c>
      <c r="B82" s="18">
        <v>102565</v>
      </c>
      <c r="C82" s="27" t="s">
        <v>321</v>
      </c>
      <c r="D82" s="18">
        <v>1</v>
      </c>
      <c r="E82" s="18">
        <v>80</v>
      </c>
      <c r="F82" s="19">
        <v>8347.17</v>
      </c>
      <c r="G82" s="19">
        <v>3217.834035</v>
      </c>
      <c r="H82" s="20">
        <v>93.1764705882353</v>
      </c>
      <c r="I82" s="19">
        <v>6818.30764705882</v>
      </c>
      <c r="J82" s="19">
        <v>1847.76137235294</v>
      </c>
      <c r="K82" s="21">
        <f t="shared" si="3"/>
        <v>-0.141414141414142</v>
      </c>
      <c r="L82" s="21">
        <f t="shared" si="4"/>
        <v>0.224229006973699</v>
      </c>
      <c r="M82" s="21">
        <f t="shared" si="5"/>
        <v>0.741477056045613</v>
      </c>
    </row>
    <row r="83" hidden="1" customHeight="1" spans="1:13">
      <c r="A83" s="18">
        <v>81</v>
      </c>
      <c r="B83" s="18">
        <v>102934</v>
      </c>
      <c r="C83" s="27" t="s">
        <v>324</v>
      </c>
      <c r="D83" s="18">
        <v>1</v>
      </c>
      <c r="E83" s="18">
        <v>117</v>
      </c>
      <c r="F83" s="19">
        <v>9727.22</v>
      </c>
      <c r="G83" s="19">
        <v>2668.176446</v>
      </c>
      <c r="H83" s="20">
        <v>117.764705882353</v>
      </c>
      <c r="I83" s="19">
        <v>8817.68294117647</v>
      </c>
      <c r="J83" s="19">
        <v>2079.20963752941</v>
      </c>
      <c r="K83" s="21">
        <f t="shared" si="3"/>
        <v>-0.00649350649350698</v>
      </c>
      <c r="L83" s="21">
        <f t="shared" si="4"/>
        <v>0.103149213335423</v>
      </c>
      <c r="M83" s="21">
        <f t="shared" si="5"/>
        <v>0.283264754952955</v>
      </c>
    </row>
    <row r="84" hidden="1" customHeight="1" spans="1:13">
      <c r="A84" s="18">
        <v>82</v>
      </c>
      <c r="B84" s="18">
        <v>103198</v>
      </c>
      <c r="C84" s="27" t="s">
        <v>326</v>
      </c>
      <c r="D84" s="18">
        <v>1</v>
      </c>
      <c r="E84" s="18">
        <v>82</v>
      </c>
      <c r="F84" s="19">
        <v>7488.04</v>
      </c>
      <c r="G84" s="19">
        <v>2250.15602</v>
      </c>
      <c r="H84" s="20">
        <v>86.2941176470588</v>
      </c>
      <c r="I84" s="19">
        <v>7445.99117647059</v>
      </c>
      <c r="J84" s="19">
        <v>2136.99946764706</v>
      </c>
      <c r="K84" s="21">
        <f t="shared" si="3"/>
        <v>-0.0497614178595771</v>
      </c>
      <c r="L84" s="21">
        <f t="shared" si="4"/>
        <v>0.00564717611569087</v>
      </c>
      <c r="M84" s="21">
        <f t="shared" si="5"/>
        <v>0.0529511373615505</v>
      </c>
    </row>
    <row r="85" hidden="1" customHeight="1" spans="1:13">
      <c r="A85" s="18">
        <v>83</v>
      </c>
      <c r="B85" s="18">
        <v>103199</v>
      </c>
      <c r="C85" s="27" t="s">
        <v>330</v>
      </c>
      <c r="D85" s="18">
        <v>1</v>
      </c>
      <c r="E85" s="18">
        <v>57</v>
      </c>
      <c r="F85" s="19">
        <v>3531.58</v>
      </c>
      <c r="G85" s="19">
        <v>1361.42409</v>
      </c>
      <c r="H85" s="20">
        <v>88</v>
      </c>
      <c r="I85" s="19">
        <v>6193.23176470588</v>
      </c>
      <c r="J85" s="19">
        <v>1843.72509635294</v>
      </c>
      <c r="K85" s="21">
        <f t="shared" si="3"/>
        <v>-0.352272727272727</v>
      </c>
      <c r="L85" s="21">
        <f t="shared" si="4"/>
        <v>-0.429767828143322</v>
      </c>
      <c r="M85" s="21">
        <f t="shared" si="5"/>
        <v>-0.261590519816092</v>
      </c>
    </row>
    <row r="86" hidden="1" customHeight="1" spans="1:13">
      <c r="A86" s="18">
        <v>84</v>
      </c>
      <c r="B86" s="18">
        <v>104429</v>
      </c>
      <c r="C86" s="27" t="s">
        <v>345</v>
      </c>
      <c r="D86" s="18">
        <v>1</v>
      </c>
      <c r="E86" s="18">
        <v>63</v>
      </c>
      <c r="F86" s="19">
        <v>4388.8</v>
      </c>
      <c r="G86" s="19">
        <v>1143.2824</v>
      </c>
      <c r="H86" s="20">
        <v>61.1176470588235</v>
      </c>
      <c r="I86" s="19">
        <v>4231.52117647059</v>
      </c>
      <c r="J86" s="19">
        <v>1028.682798</v>
      </c>
      <c r="K86" s="21">
        <f t="shared" si="3"/>
        <v>0.0307988450433114</v>
      </c>
      <c r="L86" s="21">
        <f t="shared" si="4"/>
        <v>0.037168388617304</v>
      </c>
      <c r="M86" s="21">
        <f t="shared" si="5"/>
        <v>0.111404217337753</v>
      </c>
    </row>
    <row r="87" hidden="1" customHeight="1" spans="1:13">
      <c r="A87" s="18">
        <v>85</v>
      </c>
      <c r="B87" s="18">
        <v>104430</v>
      </c>
      <c r="C87" s="27" t="s">
        <v>348</v>
      </c>
      <c r="D87" s="18">
        <v>1</v>
      </c>
      <c r="E87" s="18">
        <v>63</v>
      </c>
      <c r="F87" s="19">
        <v>3477.35</v>
      </c>
      <c r="G87" s="19">
        <v>1026.51372</v>
      </c>
      <c r="H87" s="20">
        <v>61</v>
      </c>
      <c r="I87" s="19">
        <v>4106.11176470588</v>
      </c>
      <c r="J87" s="19">
        <v>1227.31680647059</v>
      </c>
      <c r="K87" s="21">
        <f t="shared" si="3"/>
        <v>0.0327868852459016</v>
      </c>
      <c r="L87" s="21">
        <f t="shared" si="4"/>
        <v>-0.153128263607047</v>
      </c>
      <c r="M87" s="21">
        <f t="shared" si="5"/>
        <v>-0.163611453385082</v>
      </c>
    </row>
    <row r="88" hidden="1" customHeight="1" spans="1:13">
      <c r="A88" s="18">
        <v>86</v>
      </c>
      <c r="B88" s="18">
        <v>105267</v>
      </c>
      <c r="C88" s="27" t="s">
        <v>363</v>
      </c>
      <c r="D88" s="18">
        <v>1</v>
      </c>
      <c r="E88" s="18">
        <v>66</v>
      </c>
      <c r="F88" s="19">
        <v>5835.87</v>
      </c>
      <c r="G88" s="19">
        <v>1814.95557</v>
      </c>
      <c r="H88" s="20">
        <v>99.1176470588235</v>
      </c>
      <c r="I88" s="19">
        <v>8196.76529411765</v>
      </c>
      <c r="J88" s="19">
        <v>2686.07998688235</v>
      </c>
      <c r="K88" s="21">
        <f t="shared" si="3"/>
        <v>-0.334124629080118</v>
      </c>
      <c r="L88" s="21">
        <f t="shared" si="4"/>
        <v>-0.288027680359706</v>
      </c>
      <c r="M88" s="21">
        <f t="shared" si="5"/>
        <v>-0.324310676203443</v>
      </c>
    </row>
    <row r="89" hidden="1" customHeight="1" spans="1:13">
      <c r="A89" s="18">
        <v>87</v>
      </c>
      <c r="B89" s="18">
        <v>105751</v>
      </c>
      <c r="C89" s="27" t="s">
        <v>366</v>
      </c>
      <c r="D89" s="18">
        <v>1</v>
      </c>
      <c r="E89" s="18">
        <v>111</v>
      </c>
      <c r="F89" s="19">
        <v>8640.53</v>
      </c>
      <c r="G89" s="19">
        <v>2428.852983</v>
      </c>
      <c r="H89" s="20">
        <v>82.5294117647059</v>
      </c>
      <c r="I89" s="19">
        <v>6194.48058823529</v>
      </c>
      <c r="J89" s="19">
        <v>1909.13891729412</v>
      </c>
      <c r="K89" s="21">
        <f t="shared" si="3"/>
        <v>0.344975053456878</v>
      </c>
      <c r="L89" s="21">
        <f t="shared" si="4"/>
        <v>0.394875627895309</v>
      </c>
      <c r="M89" s="21">
        <f t="shared" si="5"/>
        <v>0.272224331607302</v>
      </c>
    </row>
    <row r="90" hidden="1" customHeight="1" spans="1:13">
      <c r="A90" s="18">
        <v>88</v>
      </c>
      <c r="B90" s="18">
        <v>105910</v>
      </c>
      <c r="C90" s="27" t="s">
        <v>369</v>
      </c>
      <c r="D90" s="18">
        <v>1</v>
      </c>
      <c r="E90" s="18">
        <v>70</v>
      </c>
      <c r="F90" s="19">
        <v>5779.08</v>
      </c>
      <c r="G90" s="19">
        <v>1611.207504</v>
      </c>
      <c r="H90" s="20">
        <v>88.8235294117647</v>
      </c>
      <c r="I90" s="19">
        <v>6580.75352941176</v>
      </c>
      <c r="J90" s="19">
        <v>2174.93904147059</v>
      </c>
      <c r="K90" s="21">
        <f t="shared" si="3"/>
        <v>-0.211920529801324</v>
      </c>
      <c r="L90" s="21">
        <f t="shared" si="4"/>
        <v>-0.121820932181823</v>
      </c>
      <c r="M90" s="21">
        <f t="shared" si="5"/>
        <v>-0.259194178191505</v>
      </c>
    </row>
    <row r="91" hidden="1" customHeight="1" spans="1:13">
      <c r="A91" s="18">
        <v>89</v>
      </c>
      <c r="B91" s="18">
        <v>106569</v>
      </c>
      <c r="C91" s="27" t="s">
        <v>382</v>
      </c>
      <c r="D91" s="18">
        <v>1</v>
      </c>
      <c r="E91" s="18">
        <v>66</v>
      </c>
      <c r="F91" s="19">
        <v>6243.7</v>
      </c>
      <c r="G91" s="19">
        <v>1768.21584</v>
      </c>
      <c r="H91" s="20">
        <v>74.6470588235294</v>
      </c>
      <c r="I91" s="19">
        <v>7270.92764705882</v>
      </c>
      <c r="J91" s="19">
        <v>2247.44373570588</v>
      </c>
      <c r="K91" s="21">
        <f t="shared" si="3"/>
        <v>-0.115839243498818</v>
      </c>
      <c r="L91" s="21">
        <f t="shared" si="4"/>
        <v>-0.141278760692158</v>
      </c>
      <c r="M91" s="21">
        <f t="shared" si="5"/>
        <v>-0.213232432960269</v>
      </c>
    </row>
    <row r="92" hidden="1" customHeight="1" spans="1:13">
      <c r="A92" s="18">
        <v>90</v>
      </c>
      <c r="B92" s="18">
        <v>108277</v>
      </c>
      <c r="C92" s="27" t="s">
        <v>384</v>
      </c>
      <c r="D92" s="18">
        <v>1</v>
      </c>
      <c r="E92" s="18">
        <v>58</v>
      </c>
      <c r="F92" s="19">
        <v>3843.69</v>
      </c>
      <c r="G92" s="19">
        <v>1062.395916</v>
      </c>
      <c r="H92" s="20">
        <v>98.3529411764706</v>
      </c>
      <c r="I92" s="19">
        <v>6581.84941176471</v>
      </c>
      <c r="J92" s="19">
        <v>1700.749888</v>
      </c>
      <c r="K92" s="21">
        <f t="shared" si="3"/>
        <v>-0.410287081339713</v>
      </c>
      <c r="L92" s="21">
        <f t="shared" si="4"/>
        <v>-0.416016721207628</v>
      </c>
      <c r="M92" s="21">
        <f t="shared" si="5"/>
        <v>-0.375336771446549</v>
      </c>
    </row>
    <row r="93" hidden="1" customHeight="1" spans="1:13">
      <c r="A93" s="18">
        <v>91</v>
      </c>
      <c r="B93" s="18">
        <v>108656</v>
      </c>
      <c r="C93" s="27" t="s">
        <v>387</v>
      </c>
      <c r="D93" s="18">
        <v>1</v>
      </c>
      <c r="E93" s="18">
        <v>67</v>
      </c>
      <c r="F93" s="19">
        <v>6045.68</v>
      </c>
      <c r="G93" s="19">
        <v>1936.431304</v>
      </c>
      <c r="H93" s="20">
        <v>69.1176470588235</v>
      </c>
      <c r="I93" s="19">
        <v>9823.41235294118</v>
      </c>
      <c r="J93" s="19">
        <v>2059.96957041177</v>
      </c>
      <c r="K93" s="21">
        <f t="shared" si="3"/>
        <v>-0.0306382978723399</v>
      </c>
      <c r="L93" s="21">
        <f t="shared" si="4"/>
        <v>-0.384564163369372</v>
      </c>
      <c r="M93" s="21">
        <f t="shared" si="5"/>
        <v>-0.0599709181078222</v>
      </c>
    </row>
    <row r="94" hidden="1" customHeight="1" spans="1:13">
      <c r="A94" s="18">
        <v>92</v>
      </c>
      <c r="B94" s="18">
        <v>111219</v>
      </c>
      <c r="C94" s="27" t="s">
        <v>391</v>
      </c>
      <c r="D94" s="18">
        <v>1</v>
      </c>
      <c r="E94" s="18">
        <v>73</v>
      </c>
      <c r="F94" s="19">
        <v>6351.84</v>
      </c>
      <c r="G94" s="19">
        <v>1855.372464</v>
      </c>
      <c r="H94" s="20">
        <v>87.2352941176471</v>
      </c>
      <c r="I94" s="19">
        <v>8110.41117647059</v>
      </c>
      <c r="J94" s="19">
        <v>1827.27563805882</v>
      </c>
      <c r="K94" s="21">
        <f t="shared" si="3"/>
        <v>-0.163182737693864</v>
      </c>
      <c r="L94" s="21">
        <f t="shared" si="4"/>
        <v>-0.216828855924401</v>
      </c>
      <c r="M94" s="21">
        <f t="shared" si="5"/>
        <v>0.0153763479115982</v>
      </c>
    </row>
    <row r="95" hidden="1" customHeight="1" spans="1:13">
      <c r="A95" s="18">
        <v>93</v>
      </c>
      <c r="B95" s="18">
        <v>112415</v>
      </c>
      <c r="C95" s="27" t="s">
        <v>400</v>
      </c>
      <c r="D95" s="18">
        <v>1</v>
      </c>
      <c r="E95" s="18">
        <v>43</v>
      </c>
      <c r="F95" s="19">
        <v>3789.87</v>
      </c>
      <c r="G95" s="19">
        <v>705.294807</v>
      </c>
      <c r="H95" s="20">
        <v>66.8235294117647</v>
      </c>
      <c r="I95" s="19">
        <v>4011.22647058824</v>
      </c>
      <c r="J95" s="19">
        <v>983.552730588236</v>
      </c>
      <c r="K95" s="21">
        <f t="shared" si="3"/>
        <v>-0.356514084507042</v>
      </c>
      <c r="L95" s="21">
        <f t="shared" si="4"/>
        <v>-0.0551842365947935</v>
      </c>
      <c r="M95" s="21">
        <f t="shared" si="5"/>
        <v>-0.282911037643927</v>
      </c>
    </row>
    <row r="96" hidden="1" customHeight="1" spans="1:13">
      <c r="A96" s="18">
        <v>94</v>
      </c>
      <c r="B96" s="18">
        <v>113025</v>
      </c>
      <c r="C96" s="27" t="s">
        <v>410</v>
      </c>
      <c r="D96" s="18">
        <v>1</v>
      </c>
      <c r="E96" s="18">
        <v>49</v>
      </c>
      <c r="F96" s="19">
        <v>4730.85</v>
      </c>
      <c r="G96" s="19">
        <v>1185.077925</v>
      </c>
      <c r="H96" s="20">
        <v>56.5294117647059</v>
      </c>
      <c r="I96" s="19">
        <v>4046.80411764706</v>
      </c>
      <c r="J96" s="19">
        <v>1011.296349</v>
      </c>
      <c r="K96" s="21">
        <f t="shared" si="3"/>
        <v>-0.133194588969823</v>
      </c>
      <c r="L96" s="21">
        <f t="shared" si="4"/>
        <v>0.169033603423006</v>
      </c>
      <c r="M96" s="21">
        <f t="shared" si="5"/>
        <v>0.171840406792569</v>
      </c>
    </row>
    <row r="97" hidden="1" customHeight="1" spans="1:13">
      <c r="A97" s="18">
        <v>95</v>
      </c>
      <c r="B97" s="18">
        <v>113298</v>
      </c>
      <c r="C97" s="27" t="s">
        <v>413</v>
      </c>
      <c r="D97" s="18">
        <v>1</v>
      </c>
      <c r="E97" s="18">
        <v>36</v>
      </c>
      <c r="F97" s="19">
        <v>3082.42</v>
      </c>
      <c r="G97" s="19">
        <v>1026.754102</v>
      </c>
      <c r="H97" s="20">
        <v>42.7058823529412</v>
      </c>
      <c r="I97" s="19">
        <v>3622.38705882353</v>
      </c>
      <c r="J97" s="19">
        <v>1107.36372388235</v>
      </c>
      <c r="K97" s="21">
        <f t="shared" si="3"/>
        <v>-0.15702479338843</v>
      </c>
      <c r="L97" s="21">
        <f t="shared" si="4"/>
        <v>-0.149063876956015</v>
      </c>
      <c r="M97" s="21">
        <f t="shared" si="5"/>
        <v>-0.0727941688388866</v>
      </c>
    </row>
    <row r="98" hidden="1" customHeight="1" spans="1:13">
      <c r="A98" s="18">
        <v>96</v>
      </c>
      <c r="B98" s="18">
        <v>113833</v>
      </c>
      <c r="C98" s="27" t="s">
        <v>416</v>
      </c>
      <c r="D98" s="18">
        <v>1</v>
      </c>
      <c r="E98" s="18">
        <v>74</v>
      </c>
      <c r="F98" s="19">
        <v>5090.08</v>
      </c>
      <c r="G98" s="19">
        <v>1093.349184</v>
      </c>
      <c r="H98" s="20">
        <v>68.8823529411765</v>
      </c>
      <c r="I98" s="19">
        <v>4116.37705882353</v>
      </c>
      <c r="J98" s="19">
        <v>1221.74071105882</v>
      </c>
      <c r="K98" s="21">
        <f t="shared" si="3"/>
        <v>0.074295473953885</v>
      </c>
      <c r="L98" s="21">
        <f t="shared" si="4"/>
        <v>0.236543671112276</v>
      </c>
      <c r="M98" s="21">
        <f t="shared" si="5"/>
        <v>-0.105089014302838</v>
      </c>
    </row>
    <row r="99" hidden="1" customHeight="1" spans="1:13">
      <c r="A99" s="18">
        <v>97</v>
      </c>
      <c r="B99" s="18">
        <v>114286</v>
      </c>
      <c r="C99" s="27" t="s">
        <v>419</v>
      </c>
      <c r="D99" s="18">
        <v>1</v>
      </c>
      <c r="E99" s="18">
        <v>50</v>
      </c>
      <c r="F99" s="19">
        <v>4443.79</v>
      </c>
      <c r="G99" s="19">
        <v>1049.178819</v>
      </c>
      <c r="H99" s="20">
        <v>85.8235294117647</v>
      </c>
      <c r="I99" s="19">
        <v>5549.11411764706</v>
      </c>
      <c r="J99" s="19">
        <v>1412.24954294118</v>
      </c>
      <c r="K99" s="21">
        <f t="shared" si="3"/>
        <v>-0.417409184372858</v>
      </c>
      <c r="L99" s="21">
        <f t="shared" si="4"/>
        <v>-0.199189292959746</v>
      </c>
      <c r="M99" s="21">
        <f t="shared" si="5"/>
        <v>-0.257086805767373</v>
      </c>
    </row>
    <row r="100" hidden="1" customHeight="1" spans="1:13">
      <c r="A100" s="18">
        <v>98</v>
      </c>
      <c r="B100" s="18">
        <v>114844</v>
      </c>
      <c r="C100" s="27" t="s">
        <v>428</v>
      </c>
      <c r="D100" s="18">
        <v>1</v>
      </c>
      <c r="E100" s="18">
        <v>60</v>
      </c>
      <c r="F100" s="19">
        <v>11035.8</v>
      </c>
      <c r="G100" s="19">
        <v>2362.76478</v>
      </c>
      <c r="H100" s="20">
        <v>76.2941176470588</v>
      </c>
      <c r="I100" s="19">
        <v>9136.34823529412</v>
      </c>
      <c r="J100" s="19">
        <v>1976.19212329412</v>
      </c>
      <c r="K100" s="21">
        <f t="shared" si="3"/>
        <v>-0.213569776407093</v>
      </c>
      <c r="L100" s="21">
        <f t="shared" si="4"/>
        <v>0.207900543607589</v>
      </c>
      <c r="M100" s="21">
        <f t="shared" si="5"/>
        <v>0.195614916256979</v>
      </c>
    </row>
    <row r="101" hidden="1" customHeight="1" spans="1:13">
      <c r="A101" s="18">
        <v>99</v>
      </c>
      <c r="B101" s="18">
        <v>116773</v>
      </c>
      <c r="C101" s="27" t="s">
        <v>431</v>
      </c>
      <c r="D101" s="18">
        <v>1</v>
      </c>
      <c r="E101" s="18">
        <v>39</v>
      </c>
      <c r="F101" s="19">
        <v>3662</v>
      </c>
      <c r="G101" s="19">
        <v>895.359</v>
      </c>
      <c r="H101" s="20">
        <v>43.9411764705882</v>
      </c>
      <c r="I101" s="19">
        <v>3148.75764705882</v>
      </c>
      <c r="J101" s="19">
        <v>1008.23219858823</v>
      </c>
      <c r="K101" s="21">
        <f t="shared" si="3"/>
        <v>-0.112449799196787</v>
      </c>
      <c r="L101" s="21">
        <f t="shared" si="4"/>
        <v>0.162998366489268</v>
      </c>
      <c r="M101" s="21">
        <f t="shared" si="5"/>
        <v>-0.111951590860002</v>
      </c>
    </row>
    <row r="102" hidden="1" customHeight="1" spans="1:13">
      <c r="A102" s="18">
        <v>100</v>
      </c>
      <c r="B102" s="18">
        <v>117491</v>
      </c>
      <c r="C102" s="27" t="s">
        <v>441</v>
      </c>
      <c r="D102" s="18">
        <v>1</v>
      </c>
      <c r="E102" s="18">
        <v>72</v>
      </c>
      <c r="F102" s="19">
        <v>10580.11</v>
      </c>
      <c r="G102" s="19">
        <v>1603.944676</v>
      </c>
      <c r="H102" s="20">
        <v>84.5882352941177</v>
      </c>
      <c r="I102" s="19">
        <v>13137.0664705882</v>
      </c>
      <c r="J102" s="19">
        <v>1966.61885064705</v>
      </c>
      <c r="K102" s="21">
        <f t="shared" si="3"/>
        <v>-0.148817802503478</v>
      </c>
      <c r="L102" s="21">
        <f t="shared" si="4"/>
        <v>-0.194636791730697</v>
      </c>
      <c r="M102" s="21">
        <f t="shared" si="5"/>
        <v>-0.184415081004499</v>
      </c>
    </row>
    <row r="103" hidden="1" customHeight="1" spans="1:13">
      <c r="A103" s="18">
        <v>101</v>
      </c>
      <c r="B103" s="18">
        <v>117637</v>
      </c>
      <c r="C103" s="27" t="s">
        <v>444</v>
      </c>
      <c r="D103" s="18">
        <v>1</v>
      </c>
      <c r="E103" s="18">
        <v>44</v>
      </c>
      <c r="F103" s="19">
        <v>2768.95</v>
      </c>
      <c r="G103" s="19">
        <v>1023.127025</v>
      </c>
      <c r="H103" s="20">
        <v>38.7058823529412</v>
      </c>
      <c r="I103" s="19">
        <v>2937.31176470588</v>
      </c>
      <c r="J103" s="19">
        <v>831.259229411764</v>
      </c>
      <c r="K103" s="21">
        <f t="shared" si="3"/>
        <v>0.136778115501519</v>
      </c>
      <c r="L103" s="21">
        <f t="shared" si="4"/>
        <v>-0.0573183162675748</v>
      </c>
      <c r="M103" s="21">
        <f t="shared" si="5"/>
        <v>0.23081583794746</v>
      </c>
    </row>
    <row r="104" hidden="1" customHeight="1" spans="1:13">
      <c r="A104" s="18">
        <v>102</v>
      </c>
      <c r="B104" s="18">
        <v>118151</v>
      </c>
      <c r="C104" s="27" t="s">
        <v>447</v>
      </c>
      <c r="D104" s="18">
        <v>1</v>
      </c>
      <c r="E104" s="18">
        <v>58</v>
      </c>
      <c r="F104" s="19">
        <v>4765.7</v>
      </c>
      <c r="G104" s="19">
        <v>1210.96437</v>
      </c>
      <c r="H104" s="20">
        <v>63.1176470588235</v>
      </c>
      <c r="I104" s="19">
        <v>4967.01647058824</v>
      </c>
      <c r="J104" s="19">
        <v>1008.80104517647</v>
      </c>
      <c r="K104" s="21">
        <f t="shared" si="3"/>
        <v>-0.0810810810810807</v>
      </c>
      <c r="L104" s="21">
        <f t="shared" si="4"/>
        <v>-0.0405306629805474</v>
      </c>
      <c r="M104" s="21">
        <f t="shared" si="5"/>
        <v>0.200399598900262</v>
      </c>
    </row>
  </sheetData>
  <autoFilter ref="A2:O104">
    <filterColumn colId="13">
      <filters>
        <filter val="10.30"/>
        <filter val="116.31"/>
        <filter val="75.22"/>
        <filter val="168.92"/>
        <filter val="78.83"/>
        <filter val="84.33"/>
        <filter val="117.73"/>
        <filter val="29.85"/>
        <filter val="95.65"/>
        <filter val="79.26"/>
        <filter val="713.26"/>
        <filter val="405.07"/>
        <filter val="296.79"/>
      </filters>
    </filterColumn>
    <extLst/>
  </autoFilter>
  <sortState ref="A2:O104">
    <sortCondition ref="D2" descending="1"/>
  </sortState>
  <mergeCells count="6">
    <mergeCell ref="A1:C1"/>
    <mergeCell ref="E1:G1"/>
    <mergeCell ref="H1:J1"/>
    <mergeCell ref="K1:M1"/>
    <mergeCell ref="D1:D2"/>
    <mergeCell ref="N1:N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6"/>
  <sheetViews>
    <sheetView tabSelected="1" workbookViewId="0">
      <selection activeCell="K7" sqref="K7"/>
    </sheetView>
  </sheetViews>
  <sheetFormatPr defaultColWidth="9" defaultRowHeight="21" customHeight="1"/>
  <cols>
    <col min="1" max="1" width="5.16666666666667" customWidth="1"/>
    <col min="3" max="3" width="22.5" customWidth="1"/>
    <col min="4" max="4" width="5.8" customWidth="1"/>
    <col min="8" max="8" width="10.275" customWidth="1"/>
    <col min="9" max="9" width="18" style="1" customWidth="1"/>
  </cols>
  <sheetData>
    <row r="1" customHeight="1" spans="1:9">
      <c r="A1" s="2" t="s">
        <v>545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0</v>
      </c>
      <c r="B2" s="3" t="s">
        <v>1</v>
      </c>
      <c r="C2" s="3" t="s">
        <v>550</v>
      </c>
      <c r="D2" s="3" t="s">
        <v>546</v>
      </c>
      <c r="E2" s="3" t="s">
        <v>17</v>
      </c>
      <c r="F2" s="3" t="s">
        <v>18</v>
      </c>
      <c r="G2" s="3" t="s">
        <v>557</v>
      </c>
      <c r="H2" s="4" t="s">
        <v>11</v>
      </c>
      <c r="I2" s="16" t="s">
        <v>559</v>
      </c>
    </row>
    <row r="3" customHeight="1" spans="1:9">
      <c r="A3" s="5">
        <v>1</v>
      </c>
      <c r="B3" s="5">
        <v>120844</v>
      </c>
      <c r="C3" s="6" t="s">
        <v>560</v>
      </c>
      <c r="D3" s="5">
        <v>9</v>
      </c>
      <c r="E3" s="7">
        <v>0.1577</v>
      </c>
      <c r="F3" s="7">
        <v>0.1256</v>
      </c>
      <c r="G3" s="7">
        <v>0.2004</v>
      </c>
      <c r="H3" s="5">
        <v>116.31</v>
      </c>
      <c r="I3" s="16"/>
    </row>
    <row r="4" customHeight="1" spans="1:9">
      <c r="A4" s="8">
        <v>2</v>
      </c>
      <c r="B4" s="5">
        <v>123007</v>
      </c>
      <c r="C4" s="6" t="s">
        <v>561</v>
      </c>
      <c r="D4" s="5">
        <v>7</v>
      </c>
      <c r="E4" s="7">
        <v>0.1864</v>
      </c>
      <c r="F4" s="7">
        <v>0.1729</v>
      </c>
      <c r="G4" s="7">
        <v>0.1437</v>
      </c>
      <c r="H4" s="5">
        <v>10.3</v>
      </c>
      <c r="I4" s="16"/>
    </row>
    <row r="5" customHeight="1" spans="1:9">
      <c r="A5" s="8">
        <v>3</v>
      </c>
      <c r="B5" s="5">
        <v>106399</v>
      </c>
      <c r="C5" s="6" t="s">
        <v>562</v>
      </c>
      <c r="D5" s="5">
        <v>6</v>
      </c>
      <c r="E5" s="7">
        <v>0.0328</v>
      </c>
      <c r="F5" s="7">
        <v>0.1704</v>
      </c>
      <c r="G5" s="7">
        <v>0.2506</v>
      </c>
      <c r="H5" s="5">
        <v>405.07</v>
      </c>
      <c r="I5" s="16"/>
    </row>
    <row r="6" customHeight="1" spans="1:9">
      <c r="A6" s="8">
        <v>4</v>
      </c>
      <c r="B6" s="9">
        <v>578</v>
      </c>
      <c r="C6" s="10" t="s">
        <v>563</v>
      </c>
      <c r="D6" s="8">
        <v>5</v>
      </c>
      <c r="E6" s="11">
        <v>0.0154</v>
      </c>
      <c r="F6" s="11">
        <v>0.1662</v>
      </c>
      <c r="G6" s="11">
        <v>0.1569</v>
      </c>
      <c r="H6" s="5">
        <v>296.79</v>
      </c>
      <c r="I6" s="16"/>
    </row>
    <row r="7" customHeight="1" spans="1:9">
      <c r="A7" s="8">
        <v>5</v>
      </c>
      <c r="B7" s="9">
        <v>730</v>
      </c>
      <c r="C7" s="10" t="s">
        <v>254</v>
      </c>
      <c r="D7" s="8">
        <v>5</v>
      </c>
      <c r="E7" s="11">
        <v>0.0124</v>
      </c>
      <c r="F7" s="11">
        <v>0.0924</v>
      </c>
      <c r="G7" s="11">
        <v>0.1989</v>
      </c>
      <c r="H7" s="5">
        <v>95.65</v>
      </c>
      <c r="I7" s="16"/>
    </row>
    <row r="8" customHeight="1" spans="1:9">
      <c r="A8" s="8">
        <v>6</v>
      </c>
      <c r="B8" s="9">
        <v>341</v>
      </c>
      <c r="C8" s="10" t="s">
        <v>564</v>
      </c>
      <c r="D8" s="8">
        <v>4</v>
      </c>
      <c r="E8" s="11">
        <v>0.2173</v>
      </c>
      <c r="F8" s="11">
        <v>0.4204</v>
      </c>
      <c r="G8" s="11">
        <v>0.4066</v>
      </c>
      <c r="H8" s="5">
        <v>713.26</v>
      </c>
      <c r="I8" s="16"/>
    </row>
    <row r="9" customHeight="1" spans="1:9">
      <c r="A9" s="8">
        <v>7</v>
      </c>
      <c r="B9" s="9">
        <v>351</v>
      </c>
      <c r="C9" s="10" t="s">
        <v>565</v>
      </c>
      <c r="D9" s="8">
        <v>4</v>
      </c>
      <c r="E9" s="11">
        <v>0.2956</v>
      </c>
      <c r="F9" s="11">
        <v>0.1865</v>
      </c>
      <c r="G9" s="11">
        <v>0.347</v>
      </c>
      <c r="H9" s="5">
        <v>78.83</v>
      </c>
      <c r="I9" s="16"/>
    </row>
    <row r="10" customHeight="1" spans="1:9">
      <c r="A10" s="8">
        <v>8</v>
      </c>
      <c r="B10" s="9">
        <v>367</v>
      </c>
      <c r="C10" s="10" t="s">
        <v>566</v>
      </c>
      <c r="D10" s="8">
        <v>4</v>
      </c>
      <c r="E10" s="11">
        <v>0.2099</v>
      </c>
      <c r="F10" s="11">
        <v>0.1572</v>
      </c>
      <c r="G10" s="11">
        <v>0.2156</v>
      </c>
      <c r="H10" s="5">
        <v>84.33</v>
      </c>
      <c r="I10" s="16"/>
    </row>
    <row r="11" customHeight="1" spans="1:9">
      <c r="A11" s="8">
        <v>9</v>
      </c>
      <c r="B11" s="9">
        <v>102564</v>
      </c>
      <c r="C11" s="10" t="s">
        <v>567</v>
      </c>
      <c r="D11" s="8">
        <v>4</v>
      </c>
      <c r="E11" s="11">
        <v>0.079</v>
      </c>
      <c r="F11" s="11">
        <v>0.1219</v>
      </c>
      <c r="G11" s="11">
        <v>0.187</v>
      </c>
      <c r="H11" s="5">
        <v>75.22</v>
      </c>
      <c r="I11" s="16"/>
    </row>
    <row r="12" customHeight="1" spans="1:9">
      <c r="A12" s="8">
        <v>10</v>
      </c>
      <c r="B12" s="9">
        <v>52</v>
      </c>
      <c r="C12" s="10" t="s">
        <v>568</v>
      </c>
      <c r="D12" s="8">
        <v>3</v>
      </c>
      <c r="E12" s="11">
        <v>0.1494</v>
      </c>
      <c r="F12" s="11">
        <v>0.4379</v>
      </c>
      <c r="G12" s="11">
        <v>0.4349</v>
      </c>
      <c r="H12" s="5">
        <v>29.85</v>
      </c>
      <c r="I12" s="16"/>
    </row>
    <row r="13" customHeight="1" spans="1:9">
      <c r="A13" s="8">
        <v>11</v>
      </c>
      <c r="B13" s="9">
        <v>748</v>
      </c>
      <c r="C13" s="10" t="s">
        <v>569</v>
      </c>
      <c r="D13" s="8">
        <v>3</v>
      </c>
      <c r="E13" s="11">
        <v>0.1695</v>
      </c>
      <c r="F13" s="11">
        <v>0.1709</v>
      </c>
      <c r="G13" s="11">
        <v>0.1367</v>
      </c>
      <c r="H13" s="5">
        <v>117.73</v>
      </c>
      <c r="I13" s="16"/>
    </row>
    <row r="14" customHeight="1" spans="1:9">
      <c r="A14" s="8">
        <v>12</v>
      </c>
      <c r="B14" s="9">
        <v>357</v>
      </c>
      <c r="C14" s="10" t="s">
        <v>92</v>
      </c>
      <c r="D14" s="8">
        <v>1</v>
      </c>
      <c r="E14" s="11">
        <v>0.0753</v>
      </c>
      <c r="F14" s="11">
        <v>0.3529</v>
      </c>
      <c r="G14" s="11">
        <v>0.7323</v>
      </c>
      <c r="H14" s="5">
        <v>168.92</v>
      </c>
      <c r="I14" s="16"/>
    </row>
    <row r="15" customHeight="1" spans="1:9">
      <c r="A15" s="8">
        <v>13</v>
      </c>
      <c r="B15" s="9">
        <v>373</v>
      </c>
      <c r="C15" s="10" t="s">
        <v>118</v>
      </c>
      <c r="D15" s="8">
        <v>1</v>
      </c>
      <c r="E15" s="11">
        <v>0.2491</v>
      </c>
      <c r="F15" s="11">
        <v>0.3745</v>
      </c>
      <c r="G15" s="11">
        <v>0.24</v>
      </c>
      <c r="H15" s="5">
        <v>79.26</v>
      </c>
      <c r="I15" s="16"/>
    </row>
    <row r="16" customHeight="1" spans="1:9">
      <c r="A16" s="12" t="s">
        <v>570</v>
      </c>
      <c r="B16" s="13"/>
      <c r="C16" s="13"/>
      <c r="D16" s="13"/>
      <c r="E16" s="13"/>
      <c r="F16" s="13"/>
      <c r="G16" s="14"/>
      <c r="H16" s="15">
        <f>SUM(H3:H15)</f>
        <v>2271.52</v>
      </c>
      <c r="I16" s="16"/>
    </row>
  </sheetData>
  <mergeCells count="2">
    <mergeCell ref="A1:I1"/>
    <mergeCell ref="A16:G16"/>
  </mergeCells>
  <pageMargins left="0.0784722222222222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4月闪电战计划表</vt:lpstr>
      <vt:lpstr>4月闪电战汇总表</vt:lpstr>
      <vt:lpstr>4月奖励门店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2022-05-17T11:39:15Z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D2DB2DC23ABE4F44809E99B7B6BE6F73</vt:lpwstr>
  </property>
  <property fmtid="{D5CDD505-2E9C-101B-9397-08002B2CF9AE}" pid="3" name="KSOProductBuildVer">
    <vt:lpwstr>2052-11.1.0.11691</vt:lpwstr>
  </property>
</Properties>
</file>