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1600" windowHeight="9840" activeTab="2"/>
  </bookViews>
  <sheets>
    <sheet name="4.16-4.21活动任务及品类任务" sheetId="1" r:id="rId1"/>
    <sheet name="片区完成率" sheetId="2" r:id="rId2"/>
    <sheet name="员工个人加分" sheetId="3" r:id="rId3"/>
  </sheets>
  <definedNames>
    <definedName name="_xlnm._FilterDatabase" localSheetId="0" hidden="1">'4.16-4.21活动任务及品类任务'!$A$2:$N$143</definedName>
  </definedNames>
  <calcPr calcId="144525"/>
</workbook>
</file>

<file path=xl/sharedStrings.xml><?xml version="1.0" encoding="utf-8"?>
<sst xmlns="http://schemas.openxmlformats.org/spreadsheetml/2006/main" uniqueCount="197" count="197">
  <si>
    <t>序号</t>
  </si>
  <si>
    <t>门店ID</t>
  </si>
  <si>
    <t>门店名称</t>
  </si>
  <si>
    <t>片区名称</t>
  </si>
  <si>
    <t>分类</t>
  </si>
  <si>
    <t>4.16-4.21  活动目标</t>
  </si>
  <si>
    <t>活动期间</t>
  </si>
  <si>
    <t>完成率</t>
  </si>
  <si>
    <t>加分</t>
  </si>
  <si>
    <t>处罚</t>
  </si>
  <si>
    <t>日均任务</t>
  </si>
  <si>
    <t>6天总任务</t>
  </si>
  <si>
    <t>日均毛利</t>
  </si>
  <si>
    <t>6天总毛利</t>
  </si>
  <si>
    <t>销售</t>
  </si>
  <si>
    <t>毛利</t>
  </si>
  <si>
    <t>元华二巷</t>
  </si>
  <si>
    <t>旗舰片区</t>
  </si>
  <si>
    <t>C1</t>
  </si>
  <si>
    <t>20分/人</t>
  </si>
  <si>
    <t>五津西路药店</t>
  </si>
  <si>
    <t>新津片</t>
  </si>
  <si>
    <t>A2</t>
  </si>
  <si>
    <t>旗舰店</t>
  </si>
  <si>
    <t>T</t>
  </si>
  <si>
    <t>光华村街药店</t>
  </si>
  <si>
    <t>西北片区</t>
  </si>
  <si>
    <t>A3</t>
  </si>
  <si>
    <t>清江东路药店</t>
  </si>
  <si>
    <t>B1</t>
  </si>
  <si>
    <t>郫县郫筒镇一环路东南段药店</t>
  </si>
  <si>
    <t>城中片区</t>
  </si>
  <si>
    <t>光华药店</t>
  </si>
  <si>
    <t>成华区万科路药店</t>
  </si>
  <si>
    <t>东南片区</t>
  </si>
  <si>
    <t>泰和二街</t>
  </si>
  <si>
    <t>大华街药店</t>
  </si>
  <si>
    <t>沙湾东一路</t>
  </si>
  <si>
    <t>双林路药店</t>
  </si>
  <si>
    <t>枣子巷药店</t>
  </si>
  <si>
    <t>青羊区北东街店</t>
  </si>
  <si>
    <t>A1</t>
  </si>
  <si>
    <t>双流县西航港街道锦华路一段药店</t>
  </si>
  <si>
    <t>西林一街</t>
  </si>
  <si>
    <t>锦江区观音桥街药店</t>
  </si>
  <si>
    <t>四川太极金牛区银沙路药店</t>
  </si>
  <si>
    <t>B2</t>
  </si>
  <si>
    <t>新都区新繁镇繁江北路药店</t>
  </si>
  <si>
    <t>城郊二片</t>
  </si>
  <si>
    <t>光华西一路</t>
  </si>
  <si>
    <t>C2</t>
  </si>
  <si>
    <t>高新区大源北街药店</t>
  </si>
  <si>
    <t>四川太极新津五津西路二店</t>
  </si>
  <si>
    <t>都江堰聚源镇药店</t>
  </si>
  <si>
    <t>城郊二片区</t>
  </si>
  <si>
    <t>都江堰药店</t>
  </si>
  <si>
    <t>花照壁中横街</t>
  </si>
  <si>
    <t>剑南大道店</t>
  </si>
  <si>
    <t>蜀源路店</t>
  </si>
  <si>
    <t>蜀辉路店</t>
  </si>
  <si>
    <t>天顺路店</t>
  </si>
  <si>
    <t>大邑县晋原镇子龙路店</t>
  </si>
  <si>
    <t>城郊一片区</t>
  </si>
  <si>
    <t>四川太极新都区新都街道万和北路药店</t>
  </si>
  <si>
    <t>锦江区庆云南街药店</t>
  </si>
  <si>
    <t>成华区二环路北四段药店（汇融名城）</t>
  </si>
  <si>
    <t>成华区华康路药店</t>
  </si>
  <si>
    <t>通盈街药店</t>
  </si>
  <si>
    <t>元通大道店</t>
  </si>
  <si>
    <t>城郊一片</t>
  </si>
  <si>
    <t>中和大道药店</t>
  </si>
  <si>
    <t>邛崃市临邛镇洪川小区药店</t>
  </si>
  <si>
    <t>新乐中街药店</t>
  </si>
  <si>
    <t>医贸大道店</t>
  </si>
  <si>
    <t>都江堰奎光路中段药店</t>
  </si>
  <si>
    <t>丝竹路</t>
  </si>
  <si>
    <t>金牛区交大路第三药店</t>
  </si>
  <si>
    <t>培华东路店（六医院店）</t>
  </si>
  <si>
    <t>成华杉板桥南一路店</t>
  </si>
  <si>
    <t>新津武阳西路</t>
  </si>
  <si>
    <t>金马河</t>
  </si>
  <si>
    <t>金丝街药店</t>
  </si>
  <si>
    <t>银河北街</t>
  </si>
  <si>
    <t>都江堰景中路店</t>
  </si>
  <si>
    <t>邛崃市临邛镇凤凰大道药店</t>
  </si>
  <si>
    <t>崇州市崇阳镇尚贤坊街药店</t>
  </si>
  <si>
    <t>大邑县晋原镇通达东路五段药店</t>
  </si>
  <si>
    <t>都江堰市蒲阳路药店</t>
  </si>
  <si>
    <t>金牛区黄苑东街药店</t>
  </si>
  <si>
    <t>都江堰幸福镇翔凤路药店</t>
  </si>
  <si>
    <t>新园大道药店</t>
  </si>
  <si>
    <t>三医院店（青龙街）</t>
  </si>
  <si>
    <t>郫县郫筒镇东大街药店</t>
  </si>
  <si>
    <t>武侯区科华街药店</t>
  </si>
  <si>
    <t>怀远店</t>
  </si>
  <si>
    <t>大药房连锁有限公司武侯区聚萃街药店</t>
  </si>
  <si>
    <t>蜀兴路店</t>
  </si>
  <si>
    <t>成华区华油路药店</t>
  </si>
  <si>
    <t>光华北五路店</t>
  </si>
  <si>
    <t>邛崃中心药店</t>
  </si>
  <si>
    <t>锦江区水杉街药店</t>
  </si>
  <si>
    <t>新津邓双镇岷江店</t>
  </si>
  <si>
    <t>成华区万宇路药店</t>
  </si>
  <si>
    <t>华泰路二药店</t>
  </si>
  <si>
    <t xml:space="preserve"> 东南片区</t>
  </si>
  <si>
    <t>四川太极浆洗街药店</t>
  </si>
  <si>
    <t>青羊区十二桥药店</t>
  </si>
  <si>
    <t>四川太极金牛区蜀汉路药店</t>
  </si>
  <si>
    <t>都江堰宝莲路</t>
  </si>
  <si>
    <t xml:space="preserve">永康东路药店 </t>
  </si>
  <si>
    <t>青羊区童子街</t>
  </si>
  <si>
    <t>双流区东升街道三强西路药店</t>
  </si>
  <si>
    <t>金带街药店</t>
  </si>
  <si>
    <t>彭州致和路店</t>
  </si>
  <si>
    <t>武侯区佳灵路</t>
  </si>
  <si>
    <t>大悦路店</t>
  </si>
  <si>
    <t>驷马桥店</t>
  </si>
  <si>
    <t>土龙路药店</t>
  </si>
  <si>
    <t>西部店</t>
  </si>
  <si>
    <t>崇州中心店</t>
  </si>
  <si>
    <t>都江堰市蒲阳镇堰问道西路药店</t>
  </si>
  <si>
    <t>锦江区柳翠路药店</t>
  </si>
  <si>
    <t>四川太极大邑县晋原镇北街药店</t>
  </si>
  <si>
    <t>大石西路药店</t>
  </si>
  <si>
    <t>长寿路</t>
  </si>
  <si>
    <t>新都区马超东路店</t>
  </si>
  <si>
    <t>成华区羊子山西路药店（兴元华盛）</t>
  </si>
  <si>
    <t>四川太极高新区中和公济桥路药店</t>
  </si>
  <si>
    <t>大邑县沙渠镇方圆路药店</t>
  </si>
  <si>
    <t>金牛区金沙路药店</t>
  </si>
  <si>
    <t>金祥店</t>
  </si>
  <si>
    <t>温江店</t>
  </si>
  <si>
    <t>新下街</t>
  </si>
  <si>
    <t>成华区崔家店路药店</t>
  </si>
  <si>
    <t>逸都路店</t>
  </si>
  <si>
    <t>东昌路店</t>
  </si>
  <si>
    <t>经一路店</t>
  </si>
  <si>
    <t>观音阁店</t>
  </si>
  <si>
    <t>成都成汉太极大药房有限公司</t>
  </si>
  <si>
    <t>邛崃市羊安镇永康大道药店</t>
  </si>
  <si>
    <t>大邑县新场镇文昌街药店</t>
  </si>
  <si>
    <t>双楠店</t>
  </si>
  <si>
    <t>水碾河</t>
  </si>
  <si>
    <t>武侯区顺和街店</t>
  </si>
  <si>
    <t>大邑县晋原镇内蒙古大道桃源药店</t>
  </si>
  <si>
    <t>锦江区榕声路店</t>
  </si>
  <si>
    <t>宏济路</t>
  </si>
  <si>
    <t>高新天久北巷药店</t>
  </si>
  <si>
    <t>倪家桥</t>
  </si>
  <si>
    <t>红星店</t>
  </si>
  <si>
    <t>沙河源药店</t>
  </si>
  <si>
    <t>大邑县安仁镇千禧街药店</t>
  </si>
  <si>
    <t>成华区华泰路药店</t>
  </si>
  <si>
    <t>贝森北路</t>
  </si>
  <si>
    <t>蜀州中路店</t>
  </si>
  <si>
    <t>静沙路</t>
  </si>
  <si>
    <t>温江区公平街道江安路药店</t>
  </si>
  <si>
    <t>大邑县晋源镇东壕沟段药店</t>
  </si>
  <si>
    <t>紫薇东路</t>
  </si>
  <si>
    <t>大邑县晋原镇东街药店</t>
  </si>
  <si>
    <t>五福桥东路</t>
  </si>
  <si>
    <t>邛崃翠荫街</t>
  </si>
  <si>
    <t>科华北路</t>
  </si>
  <si>
    <t>高新区民丰大道西段药店</t>
  </si>
  <si>
    <t>大邑蜀望路店</t>
  </si>
  <si>
    <t>金巷西街店</t>
  </si>
  <si>
    <t>怀远二店</t>
  </si>
  <si>
    <t>潘家街店</t>
  </si>
  <si>
    <t>锦江区劼人路药店</t>
  </si>
  <si>
    <t>杏林路</t>
  </si>
  <si>
    <t>兴义镇万兴路药店</t>
  </si>
  <si>
    <t>龙潭西路店</t>
  </si>
  <si>
    <t>梨花街</t>
  </si>
  <si>
    <t>花照壁</t>
  </si>
  <si>
    <t>大邑南街店</t>
  </si>
  <si>
    <t>合计</t>
  </si>
  <si>
    <r>
      <t>4.16—4.21 片区</t>
    </r>
    <r>
      <rPr>
        <b/>
        <charset val="134"/>
        <sz val="10"/>
        <rFont val="宋体"/>
      </rPr>
      <t>完成情况</t>
    </r>
  </si>
  <si>
    <r>
      <rPr>
        <b/>
        <charset val="134"/>
        <sz val="10"/>
        <rFont val="宋体"/>
      </rPr>
      <t>片区</t>
    </r>
  </si>
  <si>
    <t>管辖店数</t>
  </si>
  <si>
    <t>销售完成门店数</t>
  </si>
  <si>
    <r>
      <rPr>
        <b/>
        <charset val="134"/>
        <sz val="10"/>
        <rFont val="宋体"/>
      </rPr>
      <t>门店</t>
    </r>
    <r>
      <rPr>
        <b/>
        <sz val="10"/>
        <rFont val="Arial"/>
      </rPr>
      <t>店数完成率</t>
    </r>
  </si>
  <si>
    <t>片区完成率</t>
  </si>
  <si>
    <t>实际扣分                （绩效活动4分）</t>
  </si>
  <si>
    <t>城郊一片/大邑片邛崃片</t>
  </si>
  <si>
    <t>城郊一片/新津片</t>
  </si>
  <si>
    <t>旗舰片</t>
  </si>
  <si>
    <r>
      <t xml:space="preserve">4.16-4.21 </t>
    </r>
    <r>
      <rPr>
        <b/>
        <sz val="10"/>
        <rFont val="宋体"/>
      </rPr>
      <t>会员惠购活动</t>
    </r>
    <r>
      <rPr>
        <b/>
        <sz val="10"/>
        <rFont val="Arial"/>
      </rPr>
      <t xml:space="preserve">   </t>
    </r>
    <r>
      <rPr>
        <b/>
        <sz val="10"/>
        <rFont val="宋体"/>
      </rPr>
      <t>（员工奖励明细）</t>
    </r>
  </si>
  <si>
    <r>
      <rPr>
        <b/>
        <charset val="134"/>
        <sz val="10"/>
        <rFont val="宋体"/>
      </rPr>
      <t>门店</t>
    </r>
    <r>
      <rPr>
        <b/>
        <sz val="10"/>
        <rFont val="Arial"/>
      </rPr>
      <t>ID</t>
    </r>
  </si>
  <si>
    <t>门店</t>
  </si>
  <si>
    <t>片区</t>
  </si>
  <si>
    <r>
      <rPr>
        <b/>
        <charset val="134"/>
        <sz val="10"/>
        <rFont val="宋体"/>
      </rPr>
      <t>个人</t>
    </r>
    <r>
      <rPr>
        <b/>
        <sz val="10"/>
        <rFont val="Arial"/>
      </rPr>
      <t>ID</t>
    </r>
  </si>
  <si>
    <t>姓名</t>
  </si>
  <si>
    <t>员工加分</t>
  </si>
  <si>
    <t>备注</t>
  </si>
  <si>
    <t>奎光店</t>
  </si>
  <si>
    <t>韩启敏</t>
  </si>
  <si>
    <t>陈蓉</t>
  </si>
</sst>
</file>

<file path=xl/styles.xml><?xml version="1.0" encoding="utf-8"?>
<styleSheet xmlns="http://schemas.openxmlformats.org/spreadsheetml/2006/main">
  <numFmts count="4">
    <numFmt numFmtId="0" formatCode="General"/>
    <numFmt numFmtId="164" formatCode="0_ "/>
    <numFmt numFmtId="165" formatCode="0.00_ "/>
    <numFmt numFmtId="10" formatCode="0.00%"/>
  </numFmts>
  <fonts count="14">
    <font>
      <name val="宋体"/>
      <sz val="11"/>
    </font>
    <font>
      <name val="宋体"/>
      <charset val="134"/>
      <sz val="10"/>
    </font>
    <font>
      <name val="宋体"/>
      <charset val="134"/>
      <sz val="10"/>
      <color rgb="FFFF0000"/>
    </font>
    <font>
      <name val="宋体"/>
      <b/>
      <charset val="134"/>
      <sz val="10"/>
      <color rgb="FFFF0000"/>
    </font>
    <font>
      <name val="宋体"/>
      <charset val="134"/>
      <sz val="10"/>
      <color rgb="FF7030A0"/>
    </font>
    <font>
      <name val="宋体"/>
      <charset val="134"/>
      <sz val="11"/>
    </font>
    <font>
      <name val="宋体"/>
      <b/>
      <charset val="134"/>
      <sz val="10"/>
    </font>
    <font>
      <name val="宋体"/>
      <b/>
      <charset val="134"/>
      <sz val="12"/>
      <color rgb="FF7030A0"/>
    </font>
    <font>
      <name val="宋体"/>
      <b/>
      <charset val="134"/>
      <sz val="11"/>
    </font>
    <font>
      <name val="宋体"/>
      <b/>
      <charset val="134"/>
      <sz val="11"/>
      <color rgb="FFFF0000"/>
    </font>
    <font>
      <name val="Arial"/>
      <b/>
      <sz val="10"/>
    </font>
    <font>
      <name val="宋体"/>
      <b/>
      <charset val="134"/>
      <sz val="10"/>
      <color rgb="FFFF0000"/>
    </font>
    <font>
      <name val="宋体"/>
      <b/>
      <charset val="134"/>
      <sz val="10"/>
    </font>
    <font>
      <name val="宋体"/>
      <charset val="134"/>
      <sz val="10"/>
      <color rgb="FF000000"/>
    </font>
  </fonts>
  <fills count="4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Fill="1" applyBorder="1">
      <alignment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0" borderId="0" xfId="0" applyNumberFormat="1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/>
    </xf>
    <xf numFmtId="164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64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Border="1">
      <alignment vertical="center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Q143"/>
  <sheetViews>
    <sheetView workbookViewId="0" topLeftCell="L5">
      <selection activeCell="S97" sqref="S97"/>
    </sheetView>
  </sheetViews>
  <sheetFormatPr defaultRowHeight="13.5" defaultColWidth="9"/>
  <cols>
    <col min="1" max="1" customWidth="1" width="5.125" style="1"/>
    <col min="2" max="2" customWidth="1" width="7.5" style="2"/>
    <col min="3" max="3" customWidth="1" width="19.0" style="3"/>
    <col min="4" max="4" customWidth="1" width="13.625" style="2"/>
    <col min="5" max="5" customWidth="1" width="6.5" style="4"/>
    <col min="6" max="6" hidden="1" customWidth="1" width="10.5" style="5"/>
    <col min="7" max="7" customWidth="1" width="10.5" style="6"/>
    <col min="8" max="8" hidden="1" customWidth="1" width="10.5" style="7"/>
    <col min="9" max="9" customWidth="1" width="12.25" style="6"/>
    <col min="10" max="11" customWidth="0" width="11.5" style="8"/>
    <col min="12" max="13" customWidth="0" width="12.625" style="9"/>
    <col min="14" max="14" customWidth="0" width="9.0" style="10"/>
    <col min="15" max="15" customWidth="0" width="10.375" style="11"/>
    <col min="16" max="16383" customWidth="0" width="9.0" style="12"/>
  </cols>
  <sheetData>
    <row r="1" spans="8:8" ht="35.0" customHeight="1">
      <c r="A1" s="13" t="s">
        <v>0</v>
      </c>
      <c r="B1" s="14" t="s">
        <v>1</v>
      </c>
      <c r="C1" s="15" t="s">
        <v>2</v>
      </c>
      <c r="D1" s="14" t="s">
        <v>3</v>
      </c>
      <c r="E1" s="14" t="s">
        <v>4</v>
      </c>
      <c r="F1" s="16" t="s">
        <v>5</v>
      </c>
      <c r="G1" s="16"/>
      <c r="H1" s="16"/>
      <c r="I1" s="16"/>
      <c r="J1" s="17" t="s">
        <v>6</v>
      </c>
      <c r="K1" s="17"/>
      <c r="L1" s="18" t="s">
        <v>7</v>
      </c>
      <c r="M1" s="18"/>
      <c r="N1" s="19" t="s">
        <v>8</v>
      </c>
      <c r="O1" s="20" t="s">
        <v>9</v>
      </c>
    </row>
    <row r="2" spans="8:8" ht="24.0" customHeight="1">
      <c r="A2" s="21"/>
      <c r="B2" s="22"/>
      <c r="C2" s="23"/>
      <c r="D2" s="22"/>
      <c r="E2" s="22"/>
      <c r="F2" s="24" t="s">
        <v>10</v>
      </c>
      <c r="G2" s="24" t="s">
        <v>11</v>
      </c>
      <c r="H2" s="25" t="s">
        <v>12</v>
      </c>
      <c r="I2" s="24" t="s">
        <v>13</v>
      </c>
      <c r="J2" s="17" t="s">
        <v>14</v>
      </c>
      <c r="K2" s="17" t="s">
        <v>15</v>
      </c>
      <c r="L2" s="26" t="s">
        <v>14</v>
      </c>
      <c r="M2" s="26" t="s">
        <v>15</v>
      </c>
      <c r="N2" s="19"/>
      <c r="O2" s="20"/>
    </row>
    <row r="3" spans="8:8">
      <c r="A3" s="27">
        <v>1.0</v>
      </c>
      <c r="B3" s="28">
        <v>106485.0</v>
      </c>
      <c r="C3" s="29" t="s">
        <v>16</v>
      </c>
      <c r="D3" s="28" t="s">
        <v>17</v>
      </c>
      <c r="E3" s="28" t="s">
        <v>18</v>
      </c>
      <c r="F3" s="30">
        <v>5250.0</v>
      </c>
      <c r="G3" s="31">
        <f>F3*6</f>
        <v>31500.0</v>
      </c>
      <c r="H3" s="32">
        <v>1300.95</v>
      </c>
      <c r="I3" s="31">
        <f>H3*6</f>
        <v>7805.700000000001</v>
      </c>
      <c r="J3" s="33">
        <v>45698.65</v>
      </c>
      <c r="K3" s="33">
        <v>12965.65</v>
      </c>
      <c r="L3" s="34">
        <f>J3/G3</f>
        <v>1.4507507936507937</v>
      </c>
      <c r="M3" s="34">
        <f>K3/I3</f>
        <v>1.6610489770296064</v>
      </c>
      <c r="N3" s="19" t="s">
        <v>19</v>
      </c>
      <c r="O3" s="35"/>
    </row>
    <row r="4" spans="8:8">
      <c r="A4" s="27">
        <v>2.0</v>
      </c>
      <c r="B4" s="28">
        <v>385.0</v>
      </c>
      <c r="C4" s="29" t="s">
        <v>20</v>
      </c>
      <c r="D4" s="28" t="s">
        <v>21</v>
      </c>
      <c r="E4" s="28" t="s">
        <v>22</v>
      </c>
      <c r="F4" s="30">
        <v>12320.0</v>
      </c>
      <c r="G4" s="31">
        <f>F4*6</f>
        <v>73920.0</v>
      </c>
      <c r="H4" s="32">
        <v>2838.528</v>
      </c>
      <c r="I4" s="31">
        <f>H4*6</f>
        <v>17031.167999999998</v>
      </c>
      <c r="J4" s="33">
        <v>103745.69</v>
      </c>
      <c r="K4" s="33">
        <v>29501.75</v>
      </c>
      <c r="L4" s="34">
        <f>J4/G4</f>
        <v>1.403486066017316</v>
      </c>
      <c r="M4" s="34">
        <f>K4/I4</f>
        <v>1.7322211841254813</v>
      </c>
      <c r="N4" s="19" t="s">
        <v>19</v>
      </c>
      <c r="O4" s="35"/>
    </row>
    <row r="5" spans="8:8">
      <c r="A5" s="27">
        <v>3.0</v>
      </c>
      <c r="B5" s="28">
        <v>307.0</v>
      </c>
      <c r="C5" s="29" t="s">
        <v>23</v>
      </c>
      <c r="D5" s="28" t="s">
        <v>17</v>
      </c>
      <c r="E5" s="28" t="s">
        <v>24</v>
      </c>
      <c r="F5" s="30">
        <v>81000.0</v>
      </c>
      <c r="G5" s="31">
        <f>F5*6</f>
        <v>486000.0</v>
      </c>
      <c r="H5" s="32">
        <v>21060.0</v>
      </c>
      <c r="I5" s="31">
        <f>H5*6</f>
        <v>126360.0</v>
      </c>
      <c r="J5" s="33">
        <v>666435.28</v>
      </c>
      <c r="K5" s="33">
        <v>106063.17</v>
      </c>
      <c r="L5" s="34">
        <f>J5/G5</f>
        <v>1.3712660082304526</v>
      </c>
      <c r="M5" s="36">
        <f>K5/I5</f>
        <v>0.8393729819563153</v>
      </c>
      <c r="N5" s="19"/>
      <c r="O5" s="35"/>
    </row>
    <row r="6" spans="8:8">
      <c r="A6" s="27">
        <v>4.0</v>
      </c>
      <c r="B6" s="28">
        <v>365.0</v>
      </c>
      <c r="C6" s="29" t="s">
        <v>25</v>
      </c>
      <c r="D6" s="28" t="s">
        <v>26</v>
      </c>
      <c r="E6" s="28" t="s">
        <v>27</v>
      </c>
      <c r="F6" s="30">
        <v>11865.0</v>
      </c>
      <c r="G6" s="31">
        <f>F6*6</f>
        <v>71190.0</v>
      </c>
      <c r="H6" s="32">
        <v>3415.9335</v>
      </c>
      <c r="I6" s="31">
        <f>H6*6</f>
        <v>20495.601000000002</v>
      </c>
      <c r="J6" s="33">
        <v>94251.44</v>
      </c>
      <c r="K6" s="33">
        <v>24097.35</v>
      </c>
      <c r="L6" s="34">
        <f>J6/G6</f>
        <v>1.3239421267031888</v>
      </c>
      <c r="M6" s="34">
        <f>K6/I6</f>
        <v>1.1757327828542328</v>
      </c>
      <c r="N6" s="19" t="s">
        <v>19</v>
      </c>
      <c r="O6" s="35"/>
    </row>
    <row r="7" spans="8:8">
      <c r="A7" s="27">
        <v>5.0</v>
      </c>
      <c r="B7" s="28">
        <v>357.0</v>
      </c>
      <c r="C7" s="29" t="s">
        <v>28</v>
      </c>
      <c r="D7" s="28" t="s">
        <v>26</v>
      </c>
      <c r="E7" s="28" t="s">
        <v>29</v>
      </c>
      <c r="F7" s="30">
        <v>8136.0</v>
      </c>
      <c r="G7" s="31">
        <f>F7*6</f>
        <v>48816.0</v>
      </c>
      <c r="H7" s="32">
        <v>2371.644</v>
      </c>
      <c r="I7" s="31">
        <f>H7*6</f>
        <v>14229.863999999998</v>
      </c>
      <c r="J7" s="33">
        <v>63226.04</v>
      </c>
      <c r="K7" s="33">
        <v>17214.18</v>
      </c>
      <c r="L7" s="34">
        <f>J7/G7</f>
        <v>1.2951909210095052</v>
      </c>
      <c r="M7" s="34">
        <f>K7/I7</f>
        <v>1.209722032480423</v>
      </c>
      <c r="N7" s="19" t="s">
        <v>19</v>
      </c>
      <c r="O7" s="35"/>
    </row>
    <row r="8" spans="8:8">
      <c r="A8" s="27">
        <v>6.0</v>
      </c>
      <c r="B8" s="28">
        <v>747.0</v>
      </c>
      <c r="C8" s="29" t="s">
        <v>30</v>
      </c>
      <c r="D8" s="28" t="s">
        <v>31</v>
      </c>
      <c r="E8" s="28" t="s">
        <v>29</v>
      </c>
      <c r="F8" s="30">
        <v>7232.0</v>
      </c>
      <c r="G8" s="31">
        <f>F8*6</f>
        <v>43392.0</v>
      </c>
      <c r="H8" s="32">
        <v>1771.84</v>
      </c>
      <c r="I8" s="31">
        <f>H8*6</f>
        <v>10631.039999999999</v>
      </c>
      <c r="J8" s="33">
        <v>55608.9</v>
      </c>
      <c r="K8" s="33">
        <v>15210.58</v>
      </c>
      <c r="L8" s="34">
        <f>J8/G8</f>
        <v>1.281547289823009</v>
      </c>
      <c r="M8" s="34">
        <f>K8/I8</f>
        <v>1.4307706489675518</v>
      </c>
      <c r="N8" s="19" t="s">
        <v>19</v>
      </c>
      <c r="O8" s="35"/>
    </row>
    <row r="9" spans="8:8">
      <c r="A9" s="27">
        <v>7.0</v>
      </c>
      <c r="B9" s="28">
        <v>343.0</v>
      </c>
      <c r="C9" s="29" t="s">
        <v>32</v>
      </c>
      <c r="D9" s="28" t="s">
        <v>26</v>
      </c>
      <c r="E9" s="28" t="s">
        <v>22</v>
      </c>
      <c r="F9" s="30">
        <v>19250.0</v>
      </c>
      <c r="G9" s="31">
        <f>F9*6</f>
        <v>115500.0</v>
      </c>
      <c r="H9" s="32">
        <v>5927.075</v>
      </c>
      <c r="I9" s="31">
        <f>H9*6</f>
        <v>35562.45</v>
      </c>
      <c r="J9" s="33">
        <v>147646.74</v>
      </c>
      <c r="K9" s="33">
        <v>38991.44</v>
      </c>
      <c r="L9" s="34">
        <f>J9/G9</f>
        <v>1.2783267532467533</v>
      </c>
      <c r="M9" s="34">
        <f>K9/I9</f>
        <v>1.0964216469900134</v>
      </c>
      <c r="N9" s="19" t="s">
        <v>19</v>
      </c>
      <c r="O9" s="35"/>
    </row>
    <row r="10" spans="8:8">
      <c r="A10" s="27">
        <v>8.0</v>
      </c>
      <c r="B10" s="28">
        <v>707.0</v>
      </c>
      <c r="C10" s="29" t="s">
        <v>33</v>
      </c>
      <c r="D10" s="28" t="s">
        <v>34</v>
      </c>
      <c r="E10" s="28" t="s">
        <v>27</v>
      </c>
      <c r="F10" s="30">
        <v>10780.0</v>
      </c>
      <c r="G10" s="31">
        <f>F10*6</f>
        <v>64680.0</v>
      </c>
      <c r="H10" s="32">
        <v>3449.6</v>
      </c>
      <c r="I10" s="31">
        <f>H10*6</f>
        <v>20697.6</v>
      </c>
      <c r="J10" s="33">
        <v>82677.57</v>
      </c>
      <c r="K10" s="33">
        <v>25029.46</v>
      </c>
      <c r="L10" s="34">
        <f>J10/G10</f>
        <v>1.2782555658627088</v>
      </c>
      <c r="M10" s="34">
        <f>K10/I10</f>
        <v>1.209292864873222</v>
      </c>
      <c r="N10" s="19" t="s">
        <v>19</v>
      </c>
      <c r="O10" s="35"/>
    </row>
    <row r="11" spans="8:8">
      <c r="A11" s="27">
        <v>9.0</v>
      </c>
      <c r="B11" s="28">
        <v>118074.0</v>
      </c>
      <c r="C11" s="29" t="s">
        <v>35</v>
      </c>
      <c r="D11" s="28" t="s">
        <v>34</v>
      </c>
      <c r="E11" s="28" t="s">
        <v>18</v>
      </c>
      <c r="F11" s="30">
        <v>6250.0</v>
      </c>
      <c r="G11" s="31">
        <f>F11*6</f>
        <v>37500.0</v>
      </c>
      <c r="H11" s="32">
        <v>1852.5</v>
      </c>
      <c r="I11" s="31">
        <f>H11*6</f>
        <v>11115.0</v>
      </c>
      <c r="J11" s="33">
        <v>47288.21</v>
      </c>
      <c r="K11" s="33">
        <v>15607.42</v>
      </c>
      <c r="L11" s="34">
        <f>J11/G11</f>
        <v>1.2610189333333333</v>
      </c>
      <c r="M11" s="34">
        <f>K11/I11</f>
        <v>1.4041763382816015</v>
      </c>
      <c r="N11" s="19" t="s">
        <v>19</v>
      </c>
      <c r="O11" s="35"/>
    </row>
    <row r="12" spans="8:8">
      <c r="A12" s="27">
        <v>10.0</v>
      </c>
      <c r="B12" s="28">
        <v>104429.0</v>
      </c>
      <c r="C12" s="29" t="s">
        <v>36</v>
      </c>
      <c r="D12" s="28" t="s">
        <v>26</v>
      </c>
      <c r="E12" s="28" t="s">
        <v>18</v>
      </c>
      <c r="F12" s="30">
        <v>4000.0</v>
      </c>
      <c r="G12" s="31">
        <f>F12*6</f>
        <v>24000.0</v>
      </c>
      <c r="H12" s="32">
        <v>911.6</v>
      </c>
      <c r="I12" s="31">
        <f>H12*6</f>
        <v>5469.6</v>
      </c>
      <c r="J12" s="33">
        <v>29715.27</v>
      </c>
      <c r="K12" s="33">
        <v>7000.6</v>
      </c>
      <c r="L12" s="34">
        <f>J12/G12</f>
        <v>1.23813625</v>
      </c>
      <c r="M12" s="34">
        <f>K12/I12</f>
        <v>1.2799107795816878</v>
      </c>
      <c r="N12" s="19" t="s">
        <v>19</v>
      </c>
      <c r="O12" s="35"/>
    </row>
    <row r="13" spans="8:8">
      <c r="A13" s="27">
        <v>11.0</v>
      </c>
      <c r="B13" s="28">
        <v>118151.0</v>
      </c>
      <c r="C13" s="29" t="s">
        <v>37</v>
      </c>
      <c r="D13" s="28" t="s">
        <v>26</v>
      </c>
      <c r="E13" s="28" t="s">
        <v>18</v>
      </c>
      <c r="F13" s="30">
        <v>4375.0</v>
      </c>
      <c r="G13" s="31">
        <f>F13*6</f>
        <v>26250.0</v>
      </c>
      <c r="H13" s="32">
        <v>1006.25</v>
      </c>
      <c r="I13" s="31">
        <f>H13*6</f>
        <v>6037.5</v>
      </c>
      <c r="J13" s="33">
        <v>31483.62</v>
      </c>
      <c r="K13" s="33">
        <v>7870.46</v>
      </c>
      <c r="L13" s="34">
        <f>J13/G13</f>
        <v>1.199376</v>
      </c>
      <c r="M13" s="34">
        <f>K13/I13</f>
        <v>1.3035958592132506</v>
      </c>
      <c r="N13" s="19" t="s">
        <v>19</v>
      </c>
      <c r="O13" s="35"/>
    </row>
    <row r="14" spans="8:8">
      <c r="A14" s="27">
        <v>12.0</v>
      </c>
      <c r="B14" s="28">
        <v>355.0</v>
      </c>
      <c r="C14" s="29" t="s">
        <v>38</v>
      </c>
      <c r="D14" s="28" t="s">
        <v>34</v>
      </c>
      <c r="E14" s="28" t="s">
        <v>18</v>
      </c>
      <c r="F14" s="30">
        <v>5876.0</v>
      </c>
      <c r="G14" s="31">
        <f>F14*6</f>
        <v>35256.0</v>
      </c>
      <c r="H14" s="32">
        <v>1928.5032</v>
      </c>
      <c r="I14" s="31">
        <f>H14*6</f>
        <v>11571.0192</v>
      </c>
      <c r="J14" s="33">
        <v>41928.05</v>
      </c>
      <c r="K14" s="33">
        <v>12878.67</v>
      </c>
      <c r="L14" s="34">
        <f>J14/G14</f>
        <v>1.1892458021329704</v>
      </c>
      <c r="M14" s="34">
        <f>K14/I14</f>
        <v>1.1130108573322564</v>
      </c>
      <c r="N14" s="19" t="s">
        <v>19</v>
      </c>
      <c r="O14" s="35"/>
    </row>
    <row r="15" spans="8:8">
      <c r="A15" s="27">
        <v>13.0</v>
      </c>
      <c r="B15" s="28">
        <v>359.0</v>
      </c>
      <c r="C15" s="29" t="s">
        <v>39</v>
      </c>
      <c r="D15" s="28" t="s">
        <v>26</v>
      </c>
      <c r="E15" s="28" t="s">
        <v>29</v>
      </c>
      <c r="F15" s="30">
        <v>8352.0</v>
      </c>
      <c r="G15" s="31">
        <f>F15*6</f>
        <v>50112.0</v>
      </c>
      <c r="H15" s="32">
        <v>1979.424</v>
      </c>
      <c r="I15" s="31">
        <f>H15*6</f>
        <v>11876.544</v>
      </c>
      <c r="J15" s="33">
        <v>59287.0</v>
      </c>
      <c r="K15" s="33">
        <v>15638.39</v>
      </c>
      <c r="L15" s="34">
        <f>J15/G15</f>
        <v>1.1830898786717752</v>
      </c>
      <c r="M15" s="34">
        <f>K15/I15</f>
        <v>1.3167458479503802</v>
      </c>
      <c r="N15" s="19" t="s">
        <v>19</v>
      </c>
      <c r="O15" s="35"/>
    </row>
    <row r="16" spans="8:8">
      <c r="A16" s="27">
        <v>14.0</v>
      </c>
      <c r="B16" s="28">
        <v>517.0</v>
      </c>
      <c r="C16" s="29" t="s">
        <v>40</v>
      </c>
      <c r="D16" s="28" t="s">
        <v>31</v>
      </c>
      <c r="E16" s="28" t="s">
        <v>41</v>
      </c>
      <c r="F16" s="30">
        <v>31900.0</v>
      </c>
      <c r="G16" s="31">
        <f>F16*6</f>
        <v>191400.0</v>
      </c>
      <c r="H16" s="32">
        <v>7030.76</v>
      </c>
      <c r="I16" s="31">
        <f>H16*6</f>
        <v>42184.56</v>
      </c>
      <c r="J16" s="33">
        <v>223583.69</v>
      </c>
      <c r="K16" s="33">
        <v>44385.88</v>
      </c>
      <c r="L16" s="34">
        <f>J16/G16</f>
        <v>1.1681488505747126</v>
      </c>
      <c r="M16" s="34">
        <f>K16/I16</f>
        <v>1.0521830736174562</v>
      </c>
      <c r="N16" s="19" t="s">
        <v>19</v>
      </c>
      <c r="O16" s="35"/>
    </row>
    <row r="17" spans="8:8">
      <c r="A17" s="27">
        <v>15.0</v>
      </c>
      <c r="B17" s="28">
        <v>573.0</v>
      </c>
      <c r="C17" s="29" t="s">
        <v>42</v>
      </c>
      <c r="D17" s="28" t="s">
        <v>34</v>
      </c>
      <c r="E17" s="28" t="s">
        <v>18</v>
      </c>
      <c r="F17" s="30">
        <v>4720.0</v>
      </c>
      <c r="G17" s="31">
        <f>F17*6</f>
        <v>28320.0</v>
      </c>
      <c r="H17" s="32">
        <v>1312.632</v>
      </c>
      <c r="I17" s="31">
        <f>H17*6</f>
        <v>7875.792</v>
      </c>
      <c r="J17" s="33">
        <v>32999.2</v>
      </c>
      <c r="K17" s="33">
        <v>9659.26</v>
      </c>
      <c r="L17" s="34">
        <f>J17/G17</f>
        <v>1.165225988700565</v>
      </c>
      <c r="M17" s="34">
        <f>K17/I17</f>
        <v>1.226449352649232</v>
      </c>
      <c r="N17" s="19" t="s">
        <v>19</v>
      </c>
      <c r="O17" s="35"/>
    </row>
    <row r="18" spans="8:8">
      <c r="A18" s="27">
        <v>16.0</v>
      </c>
      <c r="B18" s="28">
        <v>103199.0</v>
      </c>
      <c r="C18" s="29" t="s">
        <v>43</v>
      </c>
      <c r="D18" s="28" t="s">
        <v>31</v>
      </c>
      <c r="E18" s="28" t="s">
        <v>18</v>
      </c>
      <c r="F18" s="30">
        <v>5900.0</v>
      </c>
      <c r="G18" s="31">
        <f>F18*6</f>
        <v>35400.0</v>
      </c>
      <c r="H18" s="32">
        <v>1971.19</v>
      </c>
      <c r="I18" s="31">
        <f>H18*6</f>
        <v>11827.14</v>
      </c>
      <c r="J18" s="33">
        <v>40964.48</v>
      </c>
      <c r="K18" s="33">
        <v>12616.54</v>
      </c>
      <c r="L18" s="34">
        <f>J18/G18</f>
        <v>1.157188700564972</v>
      </c>
      <c r="M18" s="34">
        <f>K18/I18</f>
        <v>1.0667447920630009</v>
      </c>
      <c r="N18" s="19" t="s">
        <v>19</v>
      </c>
      <c r="O18" s="35"/>
    </row>
    <row r="19" spans="8:8">
      <c r="A19" s="27">
        <v>17.0</v>
      </c>
      <c r="B19" s="28">
        <v>724.0</v>
      </c>
      <c r="C19" s="29" t="s">
        <v>44</v>
      </c>
      <c r="D19" s="28" t="s">
        <v>31</v>
      </c>
      <c r="E19" s="28" t="s">
        <v>29</v>
      </c>
      <c r="F19" s="30">
        <v>8136.0</v>
      </c>
      <c r="G19" s="31">
        <f>F19*6</f>
        <v>48816.0</v>
      </c>
      <c r="H19" s="32">
        <v>2530.296</v>
      </c>
      <c r="I19" s="31">
        <f>H19*6</f>
        <v>15181.775999999998</v>
      </c>
      <c r="J19" s="33">
        <v>55801.1</v>
      </c>
      <c r="K19" s="33">
        <v>18437.71</v>
      </c>
      <c r="L19" s="34">
        <f>J19/G19</f>
        <v>1.143090380203212</v>
      </c>
      <c r="M19" s="34">
        <f>K19/I19</f>
        <v>1.2144633144369934</v>
      </c>
      <c r="N19" s="19" t="s">
        <v>19</v>
      </c>
      <c r="O19" s="35"/>
    </row>
    <row r="20" spans="8:8">
      <c r="A20" s="27">
        <v>18.0</v>
      </c>
      <c r="B20" s="28">
        <v>108277.0</v>
      </c>
      <c r="C20" s="29" t="s">
        <v>45</v>
      </c>
      <c r="D20" s="28" t="s">
        <v>26</v>
      </c>
      <c r="E20" s="28" t="s">
        <v>46</v>
      </c>
      <c r="F20" s="30">
        <v>6875.0</v>
      </c>
      <c r="G20" s="31">
        <f>F20*6</f>
        <v>41250.0</v>
      </c>
      <c r="H20" s="32">
        <v>1760.6875</v>
      </c>
      <c r="I20" s="31">
        <f>H20*6</f>
        <v>10564.125</v>
      </c>
      <c r="J20" s="33">
        <v>47115.25</v>
      </c>
      <c r="K20" s="33">
        <v>13464.2</v>
      </c>
      <c r="L20" s="34">
        <f>J20/G20</f>
        <v>1.1421878787878788</v>
      </c>
      <c r="M20" s="34">
        <f>K20/I20</f>
        <v>1.2745210795972217</v>
      </c>
      <c r="N20" s="19" t="s">
        <v>19</v>
      </c>
      <c r="O20" s="35"/>
    </row>
    <row r="21" spans="8:8">
      <c r="A21" s="27">
        <v>19.0</v>
      </c>
      <c r="B21" s="28">
        <v>730.0</v>
      </c>
      <c r="C21" s="29" t="s">
        <v>47</v>
      </c>
      <c r="D21" s="28" t="s">
        <v>48</v>
      </c>
      <c r="E21" s="28" t="s">
        <v>27</v>
      </c>
      <c r="F21" s="30">
        <v>10640.0</v>
      </c>
      <c r="G21" s="31">
        <f>F21*6</f>
        <v>63840.0</v>
      </c>
      <c r="H21" s="32">
        <v>3085.6</v>
      </c>
      <c r="I21" s="31">
        <f>H21*6</f>
        <v>18513.6</v>
      </c>
      <c r="J21" s="33">
        <v>72672.88</v>
      </c>
      <c r="K21" s="33">
        <v>22549.78</v>
      </c>
      <c r="L21" s="34">
        <f>J21/G21</f>
        <v>1.1383596491228072</v>
      </c>
      <c r="M21" s="34">
        <f>K21/I21</f>
        <v>1.2180116238873044</v>
      </c>
      <c r="N21" s="19" t="s">
        <v>19</v>
      </c>
      <c r="O21" s="35"/>
    </row>
    <row r="22" spans="8:8">
      <c r="A22" s="27">
        <v>20.0</v>
      </c>
      <c r="B22" s="28">
        <v>113833.0</v>
      </c>
      <c r="C22" s="29" t="s">
        <v>49</v>
      </c>
      <c r="D22" s="28" t="s">
        <v>26</v>
      </c>
      <c r="E22" s="28" t="s">
        <v>50</v>
      </c>
      <c r="F22" s="30">
        <v>3750.0</v>
      </c>
      <c r="G22" s="31">
        <f>F22*6</f>
        <v>22500.0</v>
      </c>
      <c r="H22" s="32">
        <v>1200.0</v>
      </c>
      <c r="I22" s="31">
        <f>H22*6</f>
        <v>7200.0</v>
      </c>
      <c r="J22" s="33">
        <v>25609.34</v>
      </c>
      <c r="K22" s="33">
        <v>8115.87</v>
      </c>
      <c r="L22" s="34">
        <f>J22/G22</f>
        <v>1.1381928888888888</v>
      </c>
      <c r="M22" s="34">
        <f>K22/I22</f>
        <v>1.1272041666666666</v>
      </c>
      <c r="N22" s="19" t="s">
        <v>19</v>
      </c>
      <c r="O22" s="35"/>
    </row>
    <row r="23" spans="8:8">
      <c r="A23" s="27">
        <v>21.0</v>
      </c>
      <c r="B23" s="28">
        <v>737.0</v>
      </c>
      <c r="C23" s="29" t="s">
        <v>51</v>
      </c>
      <c r="D23" s="28" t="s">
        <v>34</v>
      </c>
      <c r="E23" s="28" t="s">
        <v>29</v>
      </c>
      <c r="F23" s="30">
        <v>8322.0</v>
      </c>
      <c r="G23" s="31">
        <f>F23*6</f>
        <v>49932.0</v>
      </c>
      <c r="H23" s="32">
        <v>2371.77</v>
      </c>
      <c r="I23" s="31">
        <f>H23*6</f>
        <v>14230.619999999999</v>
      </c>
      <c r="J23" s="33">
        <v>56580.95</v>
      </c>
      <c r="K23" s="33">
        <v>14814.12</v>
      </c>
      <c r="L23" s="34">
        <f>J23/G23</f>
        <v>1.1331600977329168</v>
      </c>
      <c r="M23" s="34">
        <f>K23/I23</f>
        <v>1.0410031326814997</v>
      </c>
      <c r="N23" s="19" t="s">
        <v>19</v>
      </c>
      <c r="O23" s="35"/>
    </row>
    <row r="24" spans="8:8">
      <c r="A24" s="27">
        <v>22.0</v>
      </c>
      <c r="B24" s="28">
        <v>108656.0</v>
      </c>
      <c r="C24" s="29" t="s">
        <v>52</v>
      </c>
      <c r="D24" s="28" t="s">
        <v>21</v>
      </c>
      <c r="E24" s="28" t="s">
        <v>27</v>
      </c>
      <c r="F24" s="30">
        <v>10250.0</v>
      </c>
      <c r="G24" s="31">
        <f>F24*6</f>
        <v>61500.0</v>
      </c>
      <c r="H24" s="32">
        <v>2358.525</v>
      </c>
      <c r="I24" s="31">
        <f>H24*6</f>
        <v>14151.150000000001</v>
      </c>
      <c r="J24" s="33">
        <v>69366.25</v>
      </c>
      <c r="K24" s="33">
        <v>14273.12</v>
      </c>
      <c r="L24" s="34">
        <f>J24/G24</f>
        <v>1.1279065040650407</v>
      </c>
      <c r="M24" s="34">
        <f>K24/I24</f>
        <v>1.008619087494656</v>
      </c>
      <c r="N24" s="19" t="s">
        <v>19</v>
      </c>
      <c r="O24" s="35"/>
    </row>
    <row r="25" spans="8:8">
      <c r="A25" s="27">
        <v>23.0</v>
      </c>
      <c r="B25" s="28">
        <v>713.0</v>
      </c>
      <c r="C25" s="29" t="s">
        <v>53</v>
      </c>
      <c r="D25" s="28" t="s">
        <v>54</v>
      </c>
      <c r="E25" s="28" t="s">
        <v>18</v>
      </c>
      <c r="F25" s="30">
        <v>4000.0</v>
      </c>
      <c r="G25" s="31">
        <f>F25*6</f>
        <v>24000.0</v>
      </c>
      <c r="H25" s="32">
        <v>1216.0</v>
      </c>
      <c r="I25" s="31">
        <f>H25*6</f>
        <v>7296.0</v>
      </c>
      <c r="J25" s="33">
        <v>27048.37</v>
      </c>
      <c r="K25" s="33">
        <v>8356.97</v>
      </c>
      <c r="L25" s="34">
        <f>J25/G25</f>
        <v>1.1270154166666666</v>
      </c>
      <c r="M25" s="34">
        <f>K25/I25</f>
        <v>1.1454180372807017</v>
      </c>
      <c r="N25" s="19" t="s">
        <v>19</v>
      </c>
      <c r="O25" s="35"/>
    </row>
    <row r="26" spans="8:8">
      <c r="A26" s="27">
        <v>24.0</v>
      </c>
      <c r="B26" s="28">
        <v>351.0</v>
      </c>
      <c r="C26" s="29" t="s">
        <v>55</v>
      </c>
      <c r="D26" s="28" t="s">
        <v>54</v>
      </c>
      <c r="E26" s="28" t="s">
        <v>18</v>
      </c>
      <c r="F26" s="30">
        <v>4408.0</v>
      </c>
      <c r="G26" s="31">
        <f>F26*6</f>
        <v>26448.0</v>
      </c>
      <c r="H26" s="32">
        <v>1340.4728</v>
      </c>
      <c r="I26" s="31">
        <f>H26*6</f>
        <v>8042.8368</v>
      </c>
      <c r="J26" s="33">
        <v>29678.21</v>
      </c>
      <c r="K26" s="33">
        <v>9121.97</v>
      </c>
      <c r="L26" s="34">
        <f>J26/G26</f>
        <v>1.122134376890502</v>
      </c>
      <c r="M26" s="34">
        <f>K26/I26</f>
        <v>1.1341732061503473</v>
      </c>
      <c r="N26" s="19" t="s">
        <v>19</v>
      </c>
      <c r="O26" s="35"/>
    </row>
    <row r="27" spans="8:8">
      <c r="A27" s="27">
        <v>25.0</v>
      </c>
      <c r="B27" s="28">
        <v>117491.0</v>
      </c>
      <c r="C27" s="29" t="s">
        <v>56</v>
      </c>
      <c r="D27" s="28" t="s">
        <v>26</v>
      </c>
      <c r="E27" s="28" t="s">
        <v>27</v>
      </c>
      <c r="F27" s="30">
        <v>11250.0</v>
      </c>
      <c r="G27" s="31">
        <f>F27*6</f>
        <v>67500.0</v>
      </c>
      <c r="H27" s="32">
        <v>2925.0</v>
      </c>
      <c r="I27" s="31">
        <f>H27*6</f>
        <v>17550.0</v>
      </c>
      <c r="J27" s="33">
        <v>75311.07</v>
      </c>
      <c r="K27" s="33">
        <v>12630.43</v>
      </c>
      <c r="L27" s="34">
        <f>J27/G27</f>
        <v>1.1157195555555557</v>
      </c>
      <c r="M27" s="36">
        <f>K27/I27</f>
        <v>0.7196826210826212</v>
      </c>
      <c r="N27" s="19"/>
      <c r="O27" s="35"/>
    </row>
    <row r="28" spans="8:8">
      <c r="A28" s="27">
        <v>26.0</v>
      </c>
      <c r="B28" s="28">
        <v>114069.0</v>
      </c>
      <c r="C28" s="29" t="s">
        <v>57</v>
      </c>
      <c r="D28" s="28" t="s">
        <v>34</v>
      </c>
      <c r="E28" s="28" t="s">
        <v>50</v>
      </c>
      <c r="F28" s="30">
        <v>3000.0</v>
      </c>
      <c r="G28" s="31">
        <f>F28*6</f>
        <v>18000.0</v>
      </c>
      <c r="H28" s="32">
        <v>1021.2</v>
      </c>
      <c r="I28" s="31">
        <f>H28*6</f>
        <v>6127.200000000001</v>
      </c>
      <c r="J28" s="33">
        <v>20072.62</v>
      </c>
      <c r="K28" s="33">
        <v>6357.91</v>
      </c>
      <c r="L28" s="34">
        <f>J28/G28</f>
        <v>1.1151455555555554</v>
      </c>
      <c r="M28" s="34">
        <f>K28/I28</f>
        <v>1.037653414283849</v>
      </c>
      <c r="N28" s="19" t="s">
        <v>19</v>
      </c>
      <c r="O28" s="35"/>
    </row>
    <row r="29" spans="8:8">
      <c r="A29" s="27">
        <v>27.0</v>
      </c>
      <c r="B29" s="28">
        <v>119263.0</v>
      </c>
      <c r="C29" s="29" t="s">
        <v>58</v>
      </c>
      <c r="D29" s="28" t="s">
        <v>26</v>
      </c>
      <c r="E29" s="28" t="s">
        <v>50</v>
      </c>
      <c r="F29" s="30">
        <v>3250.0</v>
      </c>
      <c r="G29" s="31">
        <f>F29*6</f>
        <v>19500.0</v>
      </c>
      <c r="H29" s="32">
        <v>845.0</v>
      </c>
      <c r="I29" s="31">
        <f>H29*6</f>
        <v>5070.0</v>
      </c>
      <c r="J29" s="33">
        <v>21736.58</v>
      </c>
      <c r="K29" s="33">
        <v>6742.09</v>
      </c>
      <c r="L29" s="34">
        <f>J29/G29</f>
        <v>1.1146964102564103</v>
      </c>
      <c r="M29" s="34">
        <f>K29/I29</f>
        <v>1.329800788954635</v>
      </c>
      <c r="N29" s="19" t="s">
        <v>19</v>
      </c>
      <c r="O29" s="35"/>
    </row>
    <row r="30" spans="8:8">
      <c r="A30" s="27">
        <v>28.0</v>
      </c>
      <c r="B30" s="28">
        <v>106399.0</v>
      </c>
      <c r="C30" s="29" t="s">
        <v>59</v>
      </c>
      <c r="D30" s="28" t="s">
        <v>26</v>
      </c>
      <c r="E30" s="28" t="s">
        <v>29</v>
      </c>
      <c r="F30" s="30">
        <v>7875.0</v>
      </c>
      <c r="G30" s="31">
        <f>F30*6</f>
        <v>47250.0</v>
      </c>
      <c r="H30" s="32">
        <v>2560.1625</v>
      </c>
      <c r="I30" s="31">
        <f>H30*6</f>
        <v>15360.974999999999</v>
      </c>
      <c r="J30" s="33">
        <v>52137.97</v>
      </c>
      <c r="K30" s="33">
        <v>16494.2</v>
      </c>
      <c r="L30" s="34">
        <f>J30/G30</f>
        <v>1.1034491005291005</v>
      </c>
      <c r="M30" s="34">
        <f>K30/I30</f>
        <v>1.0737729864152505</v>
      </c>
      <c r="N30" s="19" t="s">
        <v>19</v>
      </c>
      <c r="O30" s="35"/>
    </row>
    <row r="31" spans="8:8">
      <c r="A31" s="27">
        <v>29.0</v>
      </c>
      <c r="B31" s="28">
        <v>115971.0</v>
      </c>
      <c r="C31" s="29" t="s">
        <v>60</v>
      </c>
      <c r="D31" s="28" t="s">
        <v>31</v>
      </c>
      <c r="E31" s="28" t="s">
        <v>50</v>
      </c>
      <c r="F31" s="30">
        <v>4375.0</v>
      </c>
      <c r="G31" s="31">
        <f>F31*6</f>
        <v>26250.0</v>
      </c>
      <c r="H31" s="32">
        <v>1225.0</v>
      </c>
      <c r="I31" s="31">
        <f>H31*6</f>
        <v>7350.0</v>
      </c>
      <c r="J31" s="33">
        <v>28896.39</v>
      </c>
      <c r="K31" s="33">
        <v>7564.07</v>
      </c>
      <c r="L31" s="34">
        <f>J31/G31</f>
        <v>1.100814857142857</v>
      </c>
      <c r="M31" s="34">
        <f>K31/I31</f>
        <v>1.029125170068027</v>
      </c>
      <c r="N31" s="19" t="s">
        <v>19</v>
      </c>
      <c r="O31" s="35"/>
    </row>
    <row r="32" spans="8:8">
      <c r="A32" s="27">
        <v>30.0</v>
      </c>
      <c r="B32" s="28">
        <v>539.0</v>
      </c>
      <c r="C32" s="29" t="s">
        <v>61</v>
      </c>
      <c r="D32" s="28" t="s">
        <v>62</v>
      </c>
      <c r="E32" s="28" t="s">
        <v>18</v>
      </c>
      <c r="F32" s="30">
        <v>5664.0</v>
      </c>
      <c r="G32" s="31">
        <f>F32*6</f>
        <v>33984.0</v>
      </c>
      <c r="H32" s="32">
        <v>1572.8928</v>
      </c>
      <c r="I32" s="31">
        <f>H32*6</f>
        <v>9437.356800000001</v>
      </c>
      <c r="J32" s="33">
        <v>37252.88</v>
      </c>
      <c r="K32" s="33">
        <v>8486.43</v>
      </c>
      <c r="L32" s="34">
        <f>J32/G32</f>
        <v>1.0961887947269302</v>
      </c>
      <c r="M32" s="36">
        <f>K32/I32</f>
        <v>0.8992380154578874</v>
      </c>
      <c r="N32" s="19"/>
      <c r="O32" s="35"/>
    </row>
    <row r="33" spans="8:8">
      <c r="A33" s="27">
        <v>31.0</v>
      </c>
      <c r="B33" s="28">
        <v>107658.0</v>
      </c>
      <c r="C33" s="29" t="s">
        <v>63</v>
      </c>
      <c r="D33" s="28" t="s">
        <v>48</v>
      </c>
      <c r="E33" s="28" t="s">
        <v>29</v>
      </c>
      <c r="F33" s="30">
        <v>9750.0</v>
      </c>
      <c r="G33" s="31">
        <f>F33*6</f>
        <v>58500.0</v>
      </c>
      <c r="H33" s="32">
        <v>2653.95</v>
      </c>
      <c r="I33" s="31">
        <f>H33*6</f>
        <v>15923.699999999999</v>
      </c>
      <c r="J33" s="33">
        <v>64021.09</v>
      </c>
      <c r="K33" s="33">
        <v>19934.86</v>
      </c>
      <c r="L33" s="34">
        <f>J33/G33</f>
        <v>1.0943776068376068</v>
      </c>
      <c r="M33" s="34">
        <f>K33/I33</f>
        <v>1.251898742126516</v>
      </c>
      <c r="N33" s="19" t="s">
        <v>19</v>
      </c>
      <c r="O33" s="35"/>
    </row>
    <row r="34" spans="8:8">
      <c r="A34" s="27">
        <v>32.0</v>
      </c>
      <c r="B34" s="28">
        <v>742.0</v>
      </c>
      <c r="C34" s="29" t="s">
        <v>64</v>
      </c>
      <c r="D34" s="28" t="s">
        <v>17</v>
      </c>
      <c r="E34" s="28" t="s">
        <v>22</v>
      </c>
      <c r="F34" s="30">
        <v>10735.0</v>
      </c>
      <c r="G34" s="31">
        <f>F34*6</f>
        <v>64410.0</v>
      </c>
      <c r="H34" s="32">
        <v>2308.025</v>
      </c>
      <c r="I34" s="31">
        <f>H34*6</f>
        <v>13848.150000000001</v>
      </c>
      <c r="J34" s="33">
        <v>70316.42</v>
      </c>
      <c r="K34" s="33">
        <v>14839.85</v>
      </c>
      <c r="L34" s="34">
        <f>J34/G34</f>
        <v>1.0917003570874089</v>
      </c>
      <c r="M34" s="34">
        <f>K34/I34</f>
        <v>1.0716124536490432</v>
      </c>
      <c r="N34" s="19" t="s">
        <v>19</v>
      </c>
      <c r="O34" s="35"/>
    </row>
    <row r="35" spans="8:8">
      <c r="A35" s="27">
        <v>33.0</v>
      </c>
      <c r="B35" s="28">
        <v>581.0</v>
      </c>
      <c r="C35" s="29" t="s">
        <v>65</v>
      </c>
      <c r="D35" s="28" t="s">
        <v>31</v>
      </c>
      <c r="E35" s="28" t="s">
        <v>29</v>
      </c>
      <c r="F35" s="30">
        <v>9968.0</v>
      </c>
      <c r="G35" s="31">
        <f>F35*6</f>
        <v>59808.0</v>
      </c>
      <c r="H35" s="32">
        <v>2759.1424</v>
      </c>
      <c r="I35" s="31">
        <f>H35*6</f>
        <v>16554.8544</v>
      </c>
      <c r="J35" s="33">
        <v>65269.64</v>
      </c>
      <c r="K35" s="33">
        <v>17489.79</v>
      </c>
      <c r="L35" s="34">
        <f>J35/G35</f>
        <v>1.0913195559122526</v>
      </c>
      <c r="M35" s="34">
        <f>K35/I35</f>
        <v>1.056475011945741</v>
      </c>
      <c r="N35" s="19" t="s">
        <v>19</v>
      </c>
      <c r="O35" s="35"/>
    </row>
    <row r="36" spans="8:8">
      <c r="A36" s="27">
        <v>34.0</v>
      </c>
      <c r="B36" s="28">
        <v>740.0</v>
      </c>
      <c r="C36" s="29" t="s">
        <v>66</v>
      </c>
      <c r="D36" s="28" t="s">
        <v>34</v>
      </c>
      <c r="E36" s="28" t="s">
        <v>18</v>
      </c>
      <c r="F36" s="30">
        <v>4875.0</v>
      </c>
      <c r="G36" s="31">
        <f>F36*6</f>
        <v>29250.0</v>
      </c>
      <c r="H36" s="32">
        <v>1694.0625</v>
      </c>
      <c r="I36" s="31">
        <f>H36*6</f>
        <v>10164.375</v>
      </c>
      <c r="J36" s="33">
        <v>31846.75</v>
      </c>
      <c r="K36" s="33">
        <v>10766.61</v>
      </c>
      <c r="L36" s="34">
        <f>J36/G36</f>
        <v>1.0887777777777778</v>
      </c>
      <c r="M36" s="34">
        <f>K36/I36</f>
        <v>1.0592495849474268</v>
      </c>
      <c r="N36" s="19" t="s">
        <v>19</v>
      </c>
      <c r="O36" s="35"/>
    </row>
    <row r="37" spans="8:8">
      <c r="A37" s="27">
        <v>35.0</v>
      </c>
      <c r="B37" s="28">
        <v>373.0</v>
      </c>
      <c r="C37" s="29" t="s">
        <v>67</v>
      </c>
      <c r="D37" s="28" t="s">
        <v>31</v>
      </c>
      <c r="E37" s="28" t="s">
        <v>29</v>
      </c>
      <c r="F37" s="30">
        <v>10170.0</v>
      </c>
      <c r="G37" s="31">
        <f>F37*6</f>
        <v>61020.0</v>
      </c>
      <c r="H37" s="32">
        <v>3228.975</v>
      </c>
      <c r="I37" s="31">
        <f>H37*6</f>
        <v>19373.85</v>
      </c>
      <c r="J37" s="33">
        <v>65858.52</v>
      </c>
      <c r="K37" s="33">
        <v>20645.52</v>
      </c>
      <c r="L37" s="34">
        <f>J37/G37</f>
        <v>1.0792940019665684</v>
      </c>
      <c r="M37" s="34">
        <f>K37/I37</f>
        <v>1.0656384766063536</v>
      </c>
      <c r="N37" s="19" t="s">
        <v>19</v>
      </c>
      <c r="O37" s="35"/>
    </row>
    <row r="38" spans="8:8">
      <c r="A38" s="27">
        <v>36.0</v>
      </c>
      <c r="B38" s="28">
        <v>123007.0</v>
      </c>
      <c r="C38" s="29" t="s">
        <v>68</v>
      </c>
      <c r="D38" s="28" t="s">
        <v>69</v>
      </c>
      <c r="E38" s="28" t="s">
        <v>50</v>
      </c>
      <c r="F38" s="30">
        <v>2360.0</v>
      </c>
      <c r="G38" s="31">
        <f>F38*6</f>
        <v>14160.0</v>
      </c>
      <c r="H38" s="32">
        <v>708.0</v>
      </c>
      <c r="I38" s="31">
        <f>H38*6</f>
        <v>4248.0</v>
      </c>
      <c r="J38" s="33">
        <v>15172.29</v>
      </c>
      <c r="K38" s="33">
        <v>4731.77</v>
      </c>
      <c r="L38" s="34">
        <f>J38/G38</f>
        <v>1.071489406779661</v>
      </c>
      <c r="M38" s="34">
        <f>K38/I38</f>
        <v>1.1138818267419963</v>
      </c>
      <c r="N38" s="19" t="s">
        <v>19</v>
      </c>
      <c r="O38" s="35"/>
    </row>
    <row r="39" spans="8:8">
      <c r="A39" s="27">
        <v>37.0</v>
      </c>
      <c r="B39" s="28">
        <v>104430.0</v>
      </c>
      <c r="C39" s="29" t="s">
        <v>70</v>
      </c>
      <c r="D39" s="28" t="s">
        <v>34</v>
      </c>
      <c r="E39" s="28" t="s">
        <v>18</v>
      </c>
      <c r="F39" s="30">
        <v>4375.0</v>
      </c>
      <c r="G39" s="31">
        <f>F39*6</f>
        <v>26250.0</v>
      </c>
      <c r="H39" s="32">
        <v>1388.625</v>
      </c>
      <c r="I39" s="31">
        <f>H39*6</f>
        <v>8331.75</v>
      </c>
      <c r="J39" s="33">
        <v>28099.29</v>
      </c>
      <c r="K39" s="33">
        <v>8412.14</v>
      </c>
      <c r="L39" s="34">
        <f>J39/G39</f>
        <v>1.070449142857143</v>
      </c>
      <c r="M39" s="34">
        <f>K39/I39</f>
        <v>1.0096486332403156</v>
      </c>
      <c r="N39" s="19" t="s">
        <v>19</v>
      </c>
      <c r="O39" s="35"/>
    </row>
    <row r="40" spans="8:8">
      <c r="A40" s="27">
        <v>38.0</v>
      </c>
      <c r="B40" s="28">
        <v>721.0</v>
      </c>
      <c r="C40" s="29" t="s">
        <v>71</v>
      </c>
      <c r="D40" s="28" t="s">
        <v>62</v>
      </c>
      <c r="E40" s="28" t="s">
        <v>46</v>
      </c>
      <c r="F40" s="30">
        <v>6254.0</v>
      </c>
      <c r="G40" s="31">
        <f>F40*6</f>
        <v>37524.0</v>
      </c>
      <c r="H40" s="32">
        <v>2033.8008</v>
      </c>
      <c r="I40" s="31">
        <f>H40*6</f>
        <v>12202.8048</v>
      </c>
      <c r="J40" s="33">
        <v>39836.3</v>
      </c>
      <c r="K40" s="33">
        <v>13773.16</v>
      </c>
      <c r="L40" s="34">
        <f>J40/G40</f>
        <v>1.0616218953203285</v>
      </c>
      <c r="M40" s="34">
        <f>K40/I40</f>
        <v>1.1286880537497412</v>
      </c>
      <c r="N40" s="19" t="s">
        <v>19</v>
      </c>
      <c r="O40" s="35"/>
    </row>
    <row r="41" spans="8:8">
      <c r="A41" s="27">
        <v>39.0</v>
      </c>
      <c r="B41" s="28">
        <v>387.0</v>
      </c>
      <c r="C41" s="29" t="s">
        <v>72</v>
      </c>
      <c r="D41" s="28" t="s">
        <v>34</v>
      </c>
      <c r="E41" s="28" t="s">
        <v>29</v>
      </c>
      <c r="F41" s="30">
        <v>9266.0</v>
      </c>
      <c r="G41" s="31">
        <f>F41*6</f>
        <v>55596.0</v>
      </c>
      <c r="H41" s="32">
        <v>2507.3796</v>
      </c>
      <c r="I41" s="31">
        <f>H41*6</f>
        <v>15044.277600000001</v>
      </c>
      <c r="J41" s="33">
        <v>58988.95</v>
      </c>
      <c r="K41" s="33">
        <v>15888.38</v>
      </c>
      <c r="L41" s="34">
        <f>J41/G41</f>
        <v>1.0610286711274193</v>
      </c>
      <c r="M41" s="34">
        <f>K41/I41</f>
        <v>1.056107871872824</v>
      </c>
      <c r="N41" s="19" t="s">
        <v>19</v>
      </c>
      <c r="O41" s="35"/>
    </row>
    <row r="42" spans="8:8">
      <c r="A42" s="27">
        <v>40.0</v>
      </c>
      <c r="B42" s="28">
        <v>122906.0</v>
      </c>
      <c r="C42" s="29" t="s">
        <v>73</v>
      </c>
      <c r="D42" s="28" t="s">
        <v>48</v>
      </c>
      <c r="E42" s="28" t="s">
        <v>50</v>
      </c>
      <c r="F42" s="30">
        <v>1888.0</v>
      </c>
      <c r="G42" s="31">
        <f>F42*6</f>
        <v>11328.0</v>
      </c>
      <c r="H42" s="32">
        <v>566.4</v>
      </c>
      <c r="I42" s="31">
        <f>H42*6</f>
        <v>3398.3999999999996</v>
      </c>
      <c r="J42" s="33">
        <v>12019.03</v>
      </c>
      <c r="K42" s="33">
        <v>4088.92</v>
      </c>
      <c r="L42" s="34">
        <f>J42/G42</f>
        <v>1.0610019420903956</v>
      </c>
      <c r="M42" s="34">
        <f>K42/I42</f>
        <v>1.203189736346516</v>
      </c>
      <c r="N42" s="19" t="s">
        <v>19</v>
      </c>
      <c r="O42" s="35"/>
    </row>
    <row r="43" spans="8:8">
      <c r="A43" s="27">
        <v>41.0</v>
      </c>
      <c r="B43" s="28">
        <v>704.0</v>
      </c>
      <c r="C43" s="29" t="s">
        <v>74</v>
      </c>
      <c r="D43" s="28" t="s">
        <v>54</v>
      </c>
      <c r="E43" s="28" t="s">
        <v>18</v>
      </c>
      <c r="F43" s="30">
        <v>4600.0</v>
      </c>
      <c r="G43" s="31">
        <f>F43*6</f>
        <v>27600.0</v>
      </c>
      <c r="H43" s="32">
        <v>1374.94</v>
      </c>
      <c r="I43" s="31">
        <f>H43*6</f>
        <v>8249.64</v>
      </c>
      <c r="J43" s="33">
        <v>29249.1</v>
      </c>
      <c r="K43" s="33">
        <v>8405.1</v>
      </c>
      <c r="L43" s="34">
        <f>J43/G43</f>
        <v>1.05975</v>
      </c>
      <c r="M43" s="34">
        <f>K43/I43</f>
        <v>1.0188444586672873</v>
      </c>
      <c r="N43" s="19" t="s">
        <v>19</v>
      </c>
      <c r="O43" s="35"/>
    </row>
    <row r="44" spans="8:8">
      <c r="A44" s="27">
        <v>42.0</v>
      </c>
      <c r="B44" s="28">
        <v>106865.0</v>
      </c>
      <c r="C44" s="29" t="s">
        <v>75</v>
      </c>
      <c r="D44" s="28" t="s">
        <v>17</v>
      </c>
      <c r="E44" s="28" t="s">
        <v>18</v>
      </c>
      <c r="F44" s="30">
        <v>5500.0</v>
      </c>
      <c r="G44" s="31">
        <f>F44*6</f>
        <v>33000.0</v>
      </c>
      <c r="H44" s="32">
        <v>1584.55</v>
      </c>
      <c r="I44" s="31">
        <f>H44*6</f>
        <v>9507.3</v>
      </c>
      <c r="J44" s="33">
        <v>34891.93</v>
      </c>
      <c r="K44" s="33">
        <v>9782.24</v>
      </c>
      <c r="L44" s="34">
        <f>J44/G44</f>
        <v>1.0573312121212122</v>
      </c>
      <c r="M44" s="34">
        <f>K44/I44</f>
        <v>1.02891883079318</v>
      </c>
      <c r="N44" s="19" t="s">
        <v>19</v>
      </c>
      <c r="O44" s="35"/>
    </row>
    <row r="45" spans="8:8">
      <c r="A45" s="27">
        <v>43.0</v>
      </c>
      <c r="B45" s="28">
        <v>726.0</v>
      </c>
      <c r="C45" s="29" t="s">
        <v>76</v>
      </c>
      <c r="D45" s="28" t="s">
        <v>26</v>
      </c>
      <c r="E45" s="28" t="s">
        <v>46</v>
      </c>
      <c r="F45" s="30">
        <v>7458.0</v>
      </c>
      <c r="G45" s="31">
        <f>F45*6</f>
        <v>44748.0</v>
      </c>
      <c r="H45" s="32">
        <v>2131.4964</v>
      </c>
      <c r="I45" s="31">
        <f>H45*6</f>
        <v>12788.9784</v>
      </c>
      <c r="J45" s="33">
        <v>47298.87</v>
      </c>
      <c r="K45" s="33">
        <v>13891.44</v>
      </c>
      <c r="L45" s="34">
        <f>J45/G45</f>
        <v>1.0570052292839904</v>
      </c>
      <c r="M45" s="34">
        <f>K45/I45</f>
        <v>1.0862040395658188</v>
      </c>
      <c r="N45" s="19" t="s">
        <v>19</v>
      </c>
      <c r="O45" s="35"/>
    </row>
    <row r="46" spans="8:8">
      <c r="A46" s="27">
        <v>44.0</v>
      </c>
      <c r="B46" s="28">
        <v>114844.0</v>
      </c>
      <c r="C46" s="29" t="s">
        <v>77</v>
      </c>
      <c r="D46" s="28" t="s">
        <v>31</v>
      </c>
      <c r="E46" s="28" t="s">
        <v>27</v>
      </c>
      <c r="F46" s="30">
        <v>10200.0</v>
      </c>
      <c r="G46" s="31">
        <f>F46*6</f>
        <v>61200.0</v>
      </c>
      <c r="H46" s="32">
        <v>2040.0</v>
      </c>
      <c r="I46" s="31">
        <f>H46*6</f>
        <v>12240.0</v>
      </c>
      <c r="J46" s="33">
        <v>64654.33</v>
      </c>
      <c r="K46" s="33">
        <v>13512.81</v>
      </c>
      <c r="L46" s="34">
        <f>J46/G46</f>
        <v>1.0564433006535947</v>
      </c>
      <c r="M46" s="34">
        <f>K46/I46</f>
        <v>1.103987745098039</v>
      </c>
      <c r="N46" s="19" t="s">
        <v>19</v>
      </c>
      <c r="O46" s="35"/>
    </row>
    <row r="47" spans="8:8">
      <c r="A47" s="27">
        <v>45.0</v>
      </c>
      <c r="B47" s="28">
        <v>511.0</v>
      </c>
      <c r="C47" s="29" t="s">
        <v>78</v>
      </c>
      <c r="D47" s="28" t="s">
        <v>34</v>
      </c>
      <c r="E47" s="28" t="s">
        <v>29</v>
      </c>
      <c r="F47" s="30">
        <v>8816.0</v>
      </c>
      <c r="G47" s="31">
        <f>F47*6</f>
        <v>52896.0</v>
      </c>
      <c r="H47" s="32">
        <v>2785.856</v>
      </c>
      <c r="I47" s="31">
        <f>H47*6</f>
        <v>16715.136000000002</v>
      </c>
      <c r="J47" s="33">
        <v>55688.81</v>
      </c>
      <c r="K47" s="33">
        <v>17977.29</v>
      </c>
      <c r="L47" s="34">
        <f>J47/G47</f>
        <v>1.052798132183908</v>
      </c>
      <c r="M47" s="34">
        <f>K47/I47</f>
        <v>1.0755096458682716</v>
      </c>
      <c r="N47" s="19" t="s">
        <v>19</v>
      </c>
      <c r="O47" s="35"/>
    </row>
    <row r="48" spans="8:8">
      <c r="A48" s="27">
        <v>46.0</v>
      </c>
      <c r="B48" s="28">
        <v>102567.0</v>
      </c>
      <c r="C48" s="29" t="s">
        <v>79</v>
      </c>
      <c r="D48" s="28" t="s">
        <v>21</v>
      </c>
      <c r="E48" s="28" t="s">
        <v>18</v>
      </c>
      <c r="F48" s="30">
        <v>3875.0</v>
      </c>
      <c r="G48" s="31">
        <f>F48*6</f>
        <v>23250.0</v>
      </c>
      <c r="H48" s="32">
        <v>1100.5</v>
      </c>
      <c r="I48" s="31">
        <f>H48*6</f>
        <v>6603.0</v>
      </c>
      <c r="J48" s="33">
        <v>24431.48</v>
      </c>
      <c r="K48" s="33">
        <v>7027.07</v>
      </c>
      <c r="L48" s="34">
        <f>J48/G48</f>
        <v>1.0508163440860214</v>
      </c>
      <c r="M48" s="34">
        <f>K48/I48</f>
        <v>1.0642238376495532</v>
      </c>
      <c r="N48" s="19" t="s">
        <v>19</v>
      </c>
      <c r="O48" s="35"/>
    </row>
    <row r="49" spans="8:8">
      <c r="A49" s="27">
        <v>47.0</v>
      </c>
      <c r="B49" s="28">
        <v>103639.0</v>
      </c>
      <c r="C49" s="29" t="s">
        <v>80</v>
      </c>
      <c r="D49" s="28" t="s">
        <v>34</v>
      </c>
      <c r="E49" s="28" t="s">
        <v>18</v>
      </c>
      <c r="F49" s="30">
        <v>6032.0</v>
      </c>
      <c r="G49" s="31">
        <f>F49*6</f>
        <v>36192.0</v>
      </c>
      <c r="H49" s="32">
        <v>1930.8432</v>
      </c>
      <c r="I49" s="31">
        <f>H49*6</f>
        <v>11585.0592</v>
      </c>
      <c r="J49" s="33">
        <v>37827.24</v>
      </c>
      <c r="K49" s="33">
        <v>12284.67</v>
      </c>
      <c r="L49" s="34">
        <f>J49/G49</f>
        <v>1.0451823607427055</v>
      </c>
      <c r="M49" s="34">
        <f>K49/I49</f>
        <v>1.060389056967443</v>
      </c>
      <c r="N49" s="19" t="s">
        <v>19</v>
      </c>
      <c r="O49" s="35"/>
    </row>
    <row r="50" spans="8:8">
      <c r="A50" s="27">
        <v>48.0</v>
      </c>
      <c r="B50" s="28">
        <v>391.0</v>
      </c>
      <c r="C50" s="29" t="s">
        <v>81</v>
      </c>
      <c r="D50" s="28" t="s">
        <v>31</v>
      </c>
      <c r="E50" s="28" t="s">
        <v>18</v>
      </c>
      <c r="F50" s="30">
        <v>5650.0</v>
      </c>
      <c r="G50" s="31">
        <f>F50*6</f>
        <v>33900.0</v>
      </c>
      <c r="H50" s="32">
        <v>2023.83</v>
      </c>
      <c r="I50" s="31">
        <f>H50*6</f>
        <v>12142.98</v>
      </c>
      <c r="J50" s="33">
        <v>35346.49</v>
      </c>
      <c r="K50" s="33">
        <v>12154.21</v>
      </c>
      <c r="L50" s="34">
        <f>J50/G50</f>
        <v>1.0426693215339233</v>
      </c>
      <c r="M50" s="34">
        <f>K50/I50</f>
        <v>1.0009248141724683</v>
      </c>
      <c r="N50" s="19" t="s">
        <v>19</v>
      </c>
      <c r="O50" s="35"/>
    </row>
    <row r="51" spans="8:8">
      <c r="A51" s="27">
        <v>49.0</v>
      </c>
      <c r="B51" s="28">
        <v>102934.0</v>
      </c>
      <c r="C51" s="29" t="s">
        <v>82</v>
      </c>
      <c r="D51" s="28" t="s">
        <v>26</v>
      </c>
      <c r="E51" s="28" t="s">
        <v>29</v>
      </c>
      <c r="F51" s="30">
        <v>8814.0</v>
      </c>
      <c r="G51" s="31">
        <f>F51*6</f>
        <v>52884.0</v>
      </c>
      <c r="H51" s="32">
        <v>2423.85</v>
      </c>
      <c r="I51" s="31">
        <f>H51*6</f>
        <v>14543.099999999999</v>
      </c>
      <c r="J51" s="33">
        <v>54745.43</v>
      </c>
      <c r="K51" s="33">
        <v>14593.21</v>
      </c>
      <c r="L51" s="34">
        <f>J51/G51</f>
        <v>1.03519835867181</v>
      </c>
      <c r="M51" s="34">
        <f>K51/I51</f>
        <v>1.0034456202597797</v>
      </c>
      <c r="N51" s="19" t="s">
        <v>19</v>
      </c>
      <c r="O51" s="35"/>
    </row>
    <row r="52" spans="8:8">
      <c r="A52" s="27">
        <v>50.0</v>
      </c>
      <c r="B52" s="28">
        <v>587.0</v>
      </c>
      <c r="C52" s="29" t="s">
        <v>83</v>
      </c>
      <c r="D52" s="28" t="s">
        <v>54</v>
      </c>
      <c r="E52" s="28" t="s">
        <v>18</v>
      </c>
      <c r="F52" s="30">
        <v>5900.0</v>
      </c>
      <c r="G52" s="31">
        <f>F52*6</f>
        <v>35400.0</v>
      </c>
      <c r="H52" s="32">
        <v>1709.23</v>
      </c>
      <c r="I52" s="31">
        <f>H52*6</f>
        <v>10255.380000000001</v>
      </c>
      <c r="J52" s="33">
        <v>36600.46</v>
      </c>
      <c r="K52" s="33">
        <v>10574.57</v>
      </c>
      <c r="L52" s="34">
        <f>J52/G52</f>
        <v>1.0339112994350281</v>
      </c>
      <c r="M52" s="34">
        <f>K52/I52</f>
        <v>1.03112415142101</v>
      </c>
      <c r="N52" s="19" t="s">
        <v>19</v>
      </c>
      <c r="O52" s="35"/>
    </row>
    <row r="53" spans="8:8">
      <c r="A53" s="27">
        <v>51.0</v>
      </c>
      <c r="B53" s="28">
        <v>591.0</v>
      </c>
      <c r="C53" s="29" t="s">
        <v>84</v>
      </c>
      <c r="D53" s="28" t="s">
        <v>62</v>
      </c>
      <c r="E53" s="28" t="s">
        <v>50</v>
      </c>
      <c r="F53" s="30">
        <v>1652.0</v>
      </c>
      <c r="G53" s="31">
        <f>F53*6</f>
        <v>9912.0</v>
      </c>
      <c r="H53" s="32">
        <v>468.342</v>
      </c>
      <c r="I53" s="31">
        <f>H53*6</f>
        <v>2810.0519999999997</v>
      </c>
      <c r="J53" s="33">
        <v>10199.04</v>
      </c>
      <c r="K53" s="33">
        <v>2647.87</v>
      </c>
      <c r="L53" s="34">
        <f>J53/G53</f>
        <v>1.0289588377723973</v>
      </c>
      <c r="M53" s="36">
        <f>K53/I53</f>
        <v>0.9422850537997163</v>
      </c>
      <c r="N53" s="19"/>
      <c r="O53" s="35"/>
    </row>
    <row r="54" spans="8:8">
      <c r="A54" s="27">
        <v>52.0</v>
      </c>
      <c r="B54" s="28">
        <v>754.0</v>
      </c>
      <c r="C54" s="29" t="s">
        <v>85</v>
      </c>
      <c r="D54" s="28" t="s">
        <v>54</v>
      </c>
      <c r="E54" s="28" t="s">
        <v>18</v>
      </c>
      <c r="F54" s="30">
        <v>4520.0</v>
      </c>
      <c r="G54" s="31">
        <f>F54*6</f>
        <v>27120.0</v>
      </c>
      <c r="H54" s="32">
        <v>1310.8</v>
      </c>
      <c r="I54" s="31">
        <f>H54*6</f>
        <v>7864.799999999999</v>
      </c>
      <c r="J54" s="33">
        <v>27883.34</v>
      </c>
      <c r="K54" s="33">
        <v>8128.08</v>
      </c>
      <c r="L54" s="34">
        <f>J54/G54</f>
        <v>1.0281467551622419</v>
      </c>
      <c r="M54" s="34">
        <f>K54/I54</f>
        <v>1.0334757400061032</v>
      </c>
      <c r="N54" s="19" t="s">
        <v>19</v>
      </c>
      <c r="O54" s="35"/>
    </row>
    <row r="55" spans="8:8">
      <c r="A55" s="27">
        <v>53.0</v>
      </c>
      <c r="B55" s="28">
        <v>717.0</v>
      </c>
      <c r="C55" s="29" t="s">
        <v>86</v>
      </c>
      <c r="D55" s="28" t="s">
        <v>62</v>
      </c>
      <c r="E55" s="28" t="s">
        <v>46</v>
      </c>
      <c r="F55" s="30">
        <v>6254.0</v>
      </c>
      <c r="G55" s="31">
        <f>F55*6</f>
        <v>37524.0</v>
      </c>
      <c r="H55" s="32">
        <v>2071.3248</v>
      </c>
      <c r="I55" s="31">
        <f>H55*6</f>
        <v>12427.948799999998</v>
      </c>
      <c r="J55" s="33">
        <v>38503.16</v>
      </c>
      <c r="K55" s="33">
        <v>10953.67</v>
      </c>
      <c r="L55" s="34">
        <f>J55/G55</f>
        <v>1.026094233024198</v>
      </c>
      <c r="M55" s="36">
        <f>K55/I55</f>
        <v>0.8813739239093101</v>
      </c>
      <c r="N55" s="19"/>
      <c r="O55" s="35"/>
    </row>
    <row r="56" spans="8:8">
      <c r="A56" s="27">
        <v>54.0</v>
      </c>
      <c r="B56" s="28">
        <v>738.0</v>
      </c>
      <c r="C56" s="29" t="s">
        <v>87</v>
      </c>
      <c r="D56" s="28" t="s">
        <v>54</v>
      </c>
      <c r="E56" s="28" t="s">
        <v>18</v>
      </c>
      <c r="F56" s="30">
        <v>4875.0</v>
      </c>
      <c r="G56" s="31">
        <f>F56*6</f>
        <v>29250.0</v>
      </c>
      <c r="H56" s="32">
        <v>1496.1375</v>
      </c>
      <c r="I56" s="31">
        <f>H56*6</f>
        <v>8976.825</v>
      </c>
      <c r="J56" s="33">
        <v>29940.94</v>
      </c>
      <c r="K56" s="33">
        <v>8620.22</v>
      </c>
      <c r="L56" s="34">
        <f>J56/G56</f>
        <v>1.0236218803418804</v>
      </c>
      <c r="M56" s="36">
        <f>K56/I56</f>
        <v>0.9602749301674032</v>
      </c>
      <c r="N56" s="19"/>
      <c r="O56" s="35"/>
    </row>
    <row r="57" spans="8:8">
      <c r="A57" s="27">
        <v>55.0</v>
      </c>
      <c r="B57" s="28">
        <v>727.0</v>
      </c>
      <c r="C57" s="29" t="s">
        <v>88</v>
      </c>
      <c r="D57" s="28" t="s">
        <v>26</v>
      </c>
      <c r="E57" s="28" t="s">
        <v>18</v>
      </c>
      <c r="F57" s="30">
        <v>4720.0</v>
      </c>
      <c r="G57" s="31">
        <f>F57*6</f>
        <v>28320.0</v>
      </c>
      <c r="H57" s="32">
        <v>1478.776</v>
      </c>
      <c r="I57" s="31">
        <f>H57*6</f>
        <v>8872.656</v>
      </c>
      <c r="J57" s="33">
        <v>28947.03</v>
      </c>
      <c r="K57" s="33">
        <v>9209.09</v>
      </c>
      <c r="L57" s="34">
        <f>J57/G57</f>
        <v>1.0221408898305084</v>
      </c>
      <c r="M57" s="34">
        <f>K57/I57</f>
        <v>1.037918070981226</v>
      </c>
      <c r="N57" s="19" t="s">
        <v>19</v>
      </c>
      <c r="O57" s="35"/>
    </row>
    <row r="58" spans="8:8">
      <c r="A58" s="27">
        <v>56.0</v>
      </c>
      <c r="B58" s="28">
        <v>706.0</v>
      </c>
      <c r="C58" s="29" t="s">
        <v>89</v>
      </c>
      <c r="D58" s="28" t="s">
        <v>54</v>
      </c>
      <c r="E58" s="28" t="s">
        <v>18</v>
      </c>
      <c r="F58" s="30">
        <v>4625.0</v>
      </c>
      <c r="G58" s="31">
        <f>F58*6</f>
        <v>27750.0</v>
      </c>
      <c r="H58" s="32">
        <v>1521.1625</v>
      </c>
      <c r="I58" s="31">
        <f>H58*6</f>
        <v>9126.974999999999</v>
      </c>
      <c r="J58" s="33">
        <v>28312.23</v>
      </c>
      <c r="K58" s="33">
        <v>9536.74</v>
      </c>
      <c r="L58" s="34">
        <f>J58/G58</f>
        <v>1.0202605405405405</v>
      </c>
      <c r="M58" s="34">
        <f>K58/I58</f>
        <v>1.044896036200384</v>
      </c>
      <c r="N58" s="19" t="s">
        <v>19</v>
      </c>
      <c r="O58" s="35"/>
    </row>
    <row r="59" spans="8:8">
      <c r="A59" s="27">
        <v>57.0</v>
      </c>
      <c r="B59" s="28">
        <v>377.0</v>
      </c>
      <c r="C59" s="29" t="s">
        <v>90</v>
      </c>
      <c r="D59" s="28" t="s">
        <v>34</v>
      </c>
      <c r="E59" s="28" t="s">
        <v>46</v>
      </c>
      <c r="F59" s="30">
        <v>7345.0</v>
      </c>
      <c r="G59" s="31">
        <f>F59*6</f>
        <v>44070.0</v>
      </c>
      <c r="H59" s="32">
        <v>2479.672</v>
      </c>
      <c r="I59" s="31">
        <f>H59*6</f>
        <v>14878.032</v>
      </c>
      <c r="J59" s="33">
        <v>44896.26</v>
      </c>
      <c r="K59" s="33">
        <v>15231.62</v>
      </c>
      <c r="L59" s="34">
        <f>J59/G59</f>
        <v>1.0187488087134104</v>
      </c>
      <c r="M59" s="34">
        <f>K59/I59</f>
        <v>1.0237657776243525</v>
      </c>
      <c r="N59" s="19" t="s">
        <v>19</v>
      </c>
      <c r="O59" s="35"/>
    </row>
    <row r="60" spans="8:8">
      <c r="A60" s="27">
        <v>58.0</v>
      </c>
      <c r="B60" s="28">
        <v>114685.0</v>
      </c>
      <c r="C60" s="29" t="s">
        <v>91</v>
      </c>
      <c r="D60" s="28" t="s">
        <v>31</v>
      </c>
      <c r="E60" s="28" t="s">
        <v>41</v>
      </c>
      <c r="F60" s="30">
        <v>35000.0</v>
      </c>
      <c r="G60" s="31">
        <f>F60*6</f>
        <v>210000.0</v>
      </c>
      <c r="H60" s="32">
        <v>7000.0</v>
      </c>
      <c r="I60" s="31">
        <f>H60*6</f>
        <v>42000.0</v>
      </c>
      <c r="J60" s="33">
        <v>213664.86</v>
      </c>
      <c r="K60" s="33">
        <v>31941.15</v>
      </c>
      <c r="L60" s="34">
        <f>J60/G60</f>
        <v>1.0174517142857142</v>
      </c>
      <c r="M60" s="36">
        <f>K60/I60</f>
        <v>0.7605035714285715</v>
      </c>
      <c r="N60" s="19"/>
      <c r="O60" s="35"/>
    </row>
    <row r="61" spans="8:8">
      <c r="A61" s="27">
        <v>59.0</v>
      </c>
      <c r="B61" s="28">
        <v>572.0</v>
      </c>
      <c r="C61" s="29" t="s">
        <v>92</v>
      </c>
      <c r="D61" s="28" t="s">
        <v>31</v>
      </c>
      <c r="E61" s="28" t="s">
        <v>46</v>
      </c>
      <c r="F61" s="30">
        <v>6728.0</v>
      </c>
      <c r="G61" s="31">
        <f>F61*6</f>
        <v>40368.0</v>
      </c>
      <c r="H61" s="32">
        <v>1861.6376</v>
      </c>
      <c r="I61" s="31">
        <f>H61*6</f>
        <v>11169.8256</v>
      </c>
      <c r="J61" s="33">
        <v>41009.74</v>
      </c>
      <c r="K61" s="33">
        <v>12992.56</v>
      </c>
      <c r="L61" s="34">
        <f>J61/G61</f>
        <v>1.0158972453428459</v>
      </c>
      <c r="M61" s="34">
        <f>K61/I61</f>
        <v>1.1631837832812715</v>
      </c>
      <c r="N61" s="19" t="s">
        <v>19</v>
      </c>
      <c r="O61" s="35"/>
    </row>
    <row r="62" spans="8:8">
      <c r="A62" s="27">
        <v>60.0</v>
      </c>
      <c r="B62" s="28">
        <v>744.0</v>
      </c>
      <c r="C62" s="29" t="s">
        <v>93</v>
      </c>
      <c r="D62" s="28" t="s">
        <v>31</v>
      </c>
      <c r="E62" s="28" t="s">
        <v>29</v>
      </c>
      <c r="F62" s="30">
        <v>8814.0</v>
      </c>
      <c r="G62" s="31">
        <f>F62*6</f>
        <v>52884.0</v>
      </c>
      <c r="H62" s="32">
        <v>2423.85</v>
      </c>
      <c r="I62" s="31">
        <f>H62*6</f>
        <v>14543.099999999999</v>
      </c>
      <c r="J62" s="33">
        <v>53636.64</v>
      </c>
      <c r="K62" s="33">
        <v>16870.34</v>
      </c>
      <c r="L62" s="34">
        <f>J62/G62</f>
        <v>1.0142319037894258</v>
      </c>
      <c r="M62" s="34">
        <f>K62/I62</f>
        <v>1.1600236538289637</v>
      </c>
      <c r="N62" s="19" t="s">
        <v>19</v>
      </c>
      <c r="O62" s="35"/>
    </row>
    <row r="63" spans="8:8">
      <c r="A63" s="27">
        <v>61.0</v>
      </c>
      <c r="B63" s="28">
        <v>54.0</v>
      </c>
      <c r="C63" s="29" t="s">
        <v>94</v>
      </c>
      <c r="D63" s="28" t="s">
        <v>54</v>
      </c>
      <c r="E63" s="28" t="s">
        <v>29</v>
      </c>
      <c r="F63" s="30">
        <v>8208.0</v>
      </c>
      <c r="G63" s="31">
        <f>F63*6</f>
        <v>49248.0</v>
      </c>
      <c r="H63" s="32">
        <v>2565.8208</v>
      </c>
      <c r="I63" s="31">
        <f>H63*6</f>
        <v>15394.9248</v>
      </c>
      <c r="J63" s="33">
        <v>49844.28</v>
      </c>
      <c r="K63" s="33">
        <v>15319.46</v>
      </c>
      <c r="L63" s="34">
        <f>J63/G63</f>
        <v>1.0121076998050682</v>
      </c>
      <c r="M63" s="36">
        <f>K63/I63</f>
        <v>0.9950980728402128</v>
      </c>
      <c r="N63" s="19"/>
      <c r="O63" s="35"/>
    </row>
    <row r="64" spans="8:8">
      <c r="A64" s="27">
        <v>62.0</v>
      </c>
      <c r="B64" s="28">
        <v>752.0</v>
      </c>
      <c r="C64" s="29" t="s">
        <v>95</v>
      </c>
      <c r="D64" s="28" t="s">
        <v>26</v>
      </c>
      <c r="E64" s="28" t="s">
        <v>18</v>
      </c>
      <c r="F64" s="30">
        <v>4875.0</v>
      </c>
      <c r="G64" s="31">
        <f>F64*6</f>
        <v>29250.0</v>
      </c>
      <c r="H64" s="32">
        <v>1517.5875</v>
      </c>
      <c r="I64" s="31">
        <f>H64*6</f>
        <v>9105.525000000001</v>
      </c>
      <c r="J64" s="33">
        <v>29473.62</v>
      </c>
      <c r="K64" s="33">
        <v>9182.22</v>
      </c>
      <c r="L64" s="34">
        <f>J64/G64</f>
        <v>1.0076451282051282</v>
      </c>
      <c r="M64" s="34">
        <f>K64/I64</f>
        <v>1.008422908069551</v>
      </c>
      <c r="N64" s="19" t="s">
        <v>19</v>
      </c>
      <c r="O64" s="35"/>
    </row>
    <row r="65" spans="8:8">
      <c r="A65" s="27">
        <v>63.0</v>
      </c>
      <c r="B65" s="28">
        <v>113025.0</v>
      </c>
      <c r="C65" s="29" t="s">
        <v>96</v>
      </c>
      <c r="D65" s="28" t="s">
        <v>26</v>
      </c>
      <c r="E65" s="28" t="s">
        <v>18</v>
      </c>
      <c r="F65" s="30">
        <v>4125.0</v>
      </c>
      <c r="G65" s="31">
        <f>F65*6</f>
        <v>24750.0</v>
      </c>
      <c r="H65" s="32">
        <v>1117.4625</v>
      </c>
      <c r="I65" s="31">
        <f>H65*6</f>
        <v>6704.775000000001</v>
      </c>
      <c r="J65" s="33">
        <v>24923.57</v>
      </c>
      <c r="K65" s="33">
        <v>7948.76</v>
      </c>
      <c r="L65" s="34">
        <f>J65/G65</f>
        <v>1.0070129292929293</v>
      </c>
      <c r="M65" s="34">
        <f>K65/I65</f>
        <v>1.1855371731340723</v>
      </c>
      <c r="N65" s="19" t="s">
        <v>19</v>
      </c>
      <c r="O65" s="35"/>
    </row>
    <row r="66" spans="8:8">
      <c r="A66" s="27">
        <v>64.0</v>
      </c>
      <c r="B66" s="28">
        <v>578.0</v>
      </c>
      <c r="C66" s="29" t="s">
        <v>97</v>
      </c>
      <c r="D66" s="28" t="s">
        <v>31</v>
      </c>
      <c r="E66" s="28" t="s">
        <v>46</v>
      </c>
      <c r="F66" s="30">
        <v>8362.0</v>
      </c>
      <c r="G66" s="31">
        <f>F66*6</f>
        <v>50172.0</v>
      </c>
      <c r="H66" s="32">
        <v>2592.22</v>
      </c>
      <c r="I66" s="31">
        <f>H66*6</f>
        <v>15553.32</v>
      </c>
      <c r="J66" s="33">
        <v>50508.9</v>
      </c>
      <c r="K66" s="33">
        <v>16357.85</v>
      </c>
      <c r="L66" s="34">
        <f>J66/G66</f>
        <v>1.0067149007414495</v>
      </c>
      <c r="M66" s="34">
        <f>K66/I66</f>
        <v>1.0517272196547105</v>
      </c>
      <c r="N66" s="19" t="s">
        <v>19</v>
      </c>
      <c r="O66" s="35"/>
    </row>
    <row r="67" spans="8:8">
      <c r="A67" s="27">
        <v>65.0</v>
      </c>
      <c r="B67" s="28">
        <v>114286.0</v>
      </c>
      <c r="C67" s="29" t="s">
        <v>98</v>
      </c>
      <c r="D67" s="28" t="s">
        <v>26</v>
      </c>
      <c r="E67" s="28" t="s">
        <v>18</v>
      </c>
      <c r="F67" s="30">
        <v>6000.0</v>
      </c>
      <c r="G67" s="31">
        <f>F67*6</f>
        <v>36000.0</v>
      </c>
      <c r="H67" s="32">
        <v>1639.8</v>
      </c>
      <c r="I67" s="31">
        <f>H67*6</f>
        <v>9838.8</v>
      </c>
      <c r="J67" s="33">
        <v>36239.18</v>
      </c>
      <c r="K67" s="33">
        <v>9821.84</v>
      </c>
      <c r="L67" s="34">
        <f>J67/G67</f>
        <v>1.006643888888889</v>
      </c>
      <c r="M67" s="36">
        <f>K67/I67</f>
        <v>0.9982762125462455</v>
      </c>
      <c r="N67" s="19"/>
      <c r="O67" s="35"/>
    </row>
    <row r="68" spans="8:8">
      <c r="A68" s="27">
        <v>66.0</v>
      </c>
      <c r="B68" s="28">
        <v>341.0</v>
      </c>
      <c r="C68" s="29" t="s">
        <v>99</v>
      </c>
      <c r="D68" s="28" t="s">
        <v>62</v>
      </c>
      <c r="E68" s="28" t="s">
        <v>22</v>
      </c>
      <c r="F68" s="30">
        <v>14950.0</v>
      </c>
      <c r="G68" s="31">
        <f>F68*6</f>
        <v>89700.0</v>
      </c>
      <c r="H68" s="32">
        <v>4686.825</v>
      </c>
      <c r="I68" s="31">
        <f>H68*6</f>
        <v>28120.949999999997</v>
      </c>
      <c r="J68" s="33">
        <v>90278.17</v>
      </c>
      <c r="K68" s="33">
        <v>27979.8</v>
      </c>
      <c r="L68" s="34">
        <f>J68/G68</f>
        <v>1.006445596432553</v>
      </c>
      <c r="M68" s="36">
        <f>K68/I68</f>
        <v>0.9949806105412513</v>
      </c>
      <c r="N68" s="19"/>
      <c r="O68" s="35"/>
    </row>
    <row r="69" spans="8:8">
      <c r="A69" s="27">
        <v>67.0</v>
      </c>
      <c r="B69" s="28">
        <v>598.0</v>
      </c>
      <c r="C69" s="29" t="s">
        <v>100</v>
      </c>
      <c r="D69" s="28" t="s">
        <v>31</v>
      </c>
      <c r="E69" s="28" t="s">
        <v>46</v>
      </c>
      <c r="F69" s="30">
        <v>7345.0</v>
      </c>
      <c r="G69" s="31">
        <f>F69*6</f>
        <v>44070.0</v>
      </c>
      <c r="H69" s="32">
        <v>2442.947</v>
      </c>
      <c r="I69" s="31">
        <f>H69*6</f>
        <v>14657.682</v>
      </c>
      <c r="J69" s="33">
        <v>44273.6</v>
      </c>
      <c r="K69" s="33">
        <v>15307.35</v>
      </c>
      <c r="L69" s="34">
        <f>J69/G69</f>
        <v>1.0046199228500112</v>
      </c>
      <c r="M69" s="34">
        <f>K69/I69</f>
        <v>1.0443226971358772</v>
      </c>
      <c r="N69" s="19" t="s">
        <v>19</v>
      </c>
      <c r="O69" s="35"/>
    </row>
    <row r="70" spans="8:8">
      <c r="A70" s="27">
        <v>68.0</v>
      </c>
      <c r="B70" s="28">
        <v>514.0</v>
      </c>
      <c r="C70" s="29" t="s">
        <v>101</v>
      </c>
      <c r="D70" s="28" t="s">
        <v>21</v>
      </c>
      <c r="E70" s="28" t="s">
        <v>29</v>
      </c>
      <c r="F70" s="30">
        <v>8475.0</v>
      </c>
      <c r="G70" s="31">
        <f>F70*6</f>
        <v>50850.0</v>
      </c>
      <c r="H70" s="32">
        <v>2578.9425</v>
      </c>
      <c r="I70" s="31">
        <f>H70*6</f>
        <v>15473.655</v>
      </c>
      <c r="J70" s="33">
        <v>50964.66</v>
      </c>
      <c r="K70" s="33">
        <v>17024.97</v>
      </c>
      <c r="L70" s="34">
        <f>J70/G70</f>
        <v>1.0022548672566371</v>
      </c>
      <c r="M70" s="34">
        <f>K70/I70</f>
        <v>1.1002552402777495</v>
      </c>
      <c r="N70" s="19" t="s">
        <v>19</v>
      </c>
      <c r="O70" s="35"/>
    </row>
    <row r="71" spans="8:8">
      <c r="A71" s="27">
        <v>69.0</v>
      </c>
      <c r="B71" s="28">
        <v>743.0</v>
      </c>
      <c r="C71" s="29" t="s">
        <v>102</v>
      </c>
      <c r="D71" s="28" t="s">
        <v>34</v>
      </c>
      <c r="E71" s="28" t="s">
        <v>18</v>
      </c>
      <c r="F71" s="30">
        <v>5782.0</v>
      </c>
      <c r="G71" s="31">
        <f>F71*6</f>
        <v>34692.0</v>
      </c>
      <c r="H71" s="32">
        <v>1850.24</v>
      </c>
      <c r="I71" s="31">
        <f>H71*6</f>
        <v>11101.44</v>
      </c>
      <c r="J71" s="33">
        <v>34700.82</v>
      </c>
      <c r="K71" s="33">
        <v>10210.64</v>
      </c>
      <c r="L71" s="34">
        <f>J71/G71</f>
        <v>1.0002542372881356</v>
      </c>
      <c r="M71" s="36">
        <f>K71/I71</f>
        <v>0.9197581575002881</v>
      </c>
      <c r="N71" s="19"/>
      <c r="O71" s="35"/>
    </row>
    <row r="72" spans="8:8">
      <c r="A72" s="27">
        <v>70.0</v>
      </c>
      <c r="B72" s="28">
        <v>122198.0</v>
      </c>
      <c r="C72" s="29" t="s">
        <v>103</v>
      </c>
      <c r="D72" s="28" t="s">
        <v>104</v>
      </c>
      <c r="E72" s="28" t="s">
        <v>18</v>
      </c>
      <c r="F72" s="30">
        <v>3776.0</v>
      </c>
      <c r="G72" s="31">
        <f>F72*6</f>
        <v>22656.0</v>
      </c>
      <c r="H72" s="32">
        <v>868.48</v>
      </c>
      <c r="I72" s="31">
        <f>H72*6</f>
        <v>5210.88</v>
      </c>
      <c r="J72" s="33">
        <v>22657.47</v>
      </c>
      <c r="K72" s="33">
        <v>5907.53</v>
      </c>
      <c r="L72" s="34">
        <f>J72/G72</f>
        <v>1.0000648834745762</v>
      </c>
      <c r="M72" s="34">
        <f>K72/I72</f>
        <v>1.1336914302382706</v>
      </c>
      <c r="N72" s="19" t="s">
        <v>19</v>
      </c>
      <c r="O72" s="35"/>
    </row>
    <row r="73" spans="8:8">
      <c r="A73" s="27">
        <v>71.0</v>
      </c>
      <c r="B73" s="28">
        <v>337.0</v>
      </c>
      <c r="C73" s="29" t="s">
        <v>105</v>
      </c>
      <c r="D73" s="28" t="s">
        <v>31</v>
      </c>
      <c r="E73" s="28" t="s">
        <v>41</v>
      </c>
      <c r="F73" s="30">
        <v>27500.0</v>
      </c>
      <c r="G73" s="31">
        <f>F73*6</f>
        <v>165000.0</v>
      </c>
      <c r="H73" s="32">
        <v>6974.0</v>
      </c>
      <c r="I73" s="31">
        <f>H73*6</f>
        <v>41844.0</v>
      </c>
      <c r="J73" s="33">
        <v>164705.54</v>
      </c>
      <c r="K73" s="33">
        <v>42988.13</v>
      </c>
      <c r="L73" s="36">
        <f>J73/G73</f>
        <v>0.998215393939394</v>
      </c>
      <c r="M73" s="36">
        <f>K73/I73</f>
        <v>1.027342749259153</v>
      </c>
      <c r="N73" s="19"/>
      <c r="O73" s="35">
        <f>(J73-G73)*0.01</f>
        <v>-2.9445999999999186</v>
      </c>
    </row>
    <row r="74" spans="8:8">
      <c r="A74" s="27">
        <v>72.0</v>
      </c>
      <c r="B74" s="28">
        <v>582.0</v>
      </c>
      <c r="C74" s="29" t="s">
        <v>106</v>
      </c>
      <c r="D74" s="28" t="s">
        <v>26</v>
      </c>
      <c r="E74" s="28" t="s">
        <v>41</v>
      </c>
      <c r="F74" s="30">
        <v>41040.0</v>
      </c>
      <c r="G74" s="31">
        <f>F74*6</f>
        <v>246240.0</v>
      </c>
      <c r="H74" s="32">
        <v>5852.304</v>
      </c>
      <c r="I74" s="31">
        <f>H74*6</f>
        <v>35113.824</v>
      </c>
      <c r="J74" s="33">
        <v>243688.82</v>
      </c>
      <c r="K74" s="33">
        <v>37463.92</v>
      </c>
      <c r="L74" s="36">
        <f>J74/G74</f>
        <v>0.9896394574398961</v>
      </c>
      <c r="M74" s="36">
        <f>K74/I74</f>
        <v>1.066927942681492</v>
      </c>
      <c r="N74" s="19"/>
      <c r="O74" s="35">
        <f t="shared" si="0" ref="O74:O105">(J74-G74)*0.01</f>
        <v>-25.51179999999993</v>
      </c>
    </row>
    <row r="75" spans="8:8">
      <c r="A75" s="27">
        <v>73.0</v>
      </c>
      <c r="B75" s="28">
        <v>105267.0</v>
      </c>
      <c r="C75" s="29" t="s">
        <v>107</v>
      </c>
      <c r="D75" s="28" t="s">
        <v>26</v>
      </c>
      <c r="E75" s="28" t="s">
        <v>29</v>
      </c>
      <c r="F75" s="30">
        <v>8142.0</v>
      </c>
      <c r="G75" s="31">
        <f>F75*6</f>
        <v>48852.0</v>
      </c>
      <c r="H75" s="32">
        <v>2786.1924</v>
      </c>
      <c r="I75" s="31">
        <f>H75*6</f>
        <v>16717.1544</v>
      </c>
      <c r="J75" s="33">
        <v>48153.64</v>
      </c>
      <c r="K75" s="33">
        <v>14015.49</v>
      </c>
      <c r="L75" s="36">
        <f>J75/G75</f>
        <v>0.985704577089986</v>
      </c>
      <c r="M75" s="36">
        <f>K75/I75</f>
        <v>0.838389696275103</v>
      </c>
      <c r="N75" s="19"/>
      <c r="O75" s="35">
        <f t="shared" si="0"/>
        <v>-6.983600000000006</v>
      </c>
    </row>
    <row r="76" spans="8:8">
      <c r="A76" s="27">
        <v>74.0</v>
      </c>
      <c r="B76" s="37">
        <v>110378.0</v>
      </c>
      <c r="C76" s="38" t="s">
        <v>108</v>
      </c>
      <c r="D76" s="37" t="s">
        <v>54</v>
      </c>
      <c r="E76" s="37" t="s">
        <v>50</v>
      </c>
      <c r="F76" s="30">
        <v>3875.0</v>
      </c>
      <c r="G76" s="31">
        <f>F76*6</f>
        <v>23250.0</v>
      </c>
      <c r="H76" s="32">
        <v>1059.425</v>
      </c>
      <c r="I76" s="31">
        <f>H76*6</f>
        <v>6356.549999999999</v>
      </c>
      <c r="J76" s="33">
        <v>23146.41</v>
      </c>
      <c r="K76" s="33">
        <v>6362.4</v>
      </c>
      <c r="L76" s="36">
        <f>J76/G76</f>
        <v>0.9955445161290323</v>
      </c>
      <c r="M76" s="36">
        <f>K76/I76</f>
        <v>1.000920310545815</v>
      </c>
      <c r="N76" s="19"/>
      <c r="O76" s="35">
        <f t="shared" si="0"/>
        <v>-1.0359000000000014</v>
      </c>
    </row>
    <row r="77" spans="8:8">
      <c r="A77" s="27">
        <v>75.0</v>
      </c>
      <c r="B77" s="28">
        <v>104428.0</v>
      </c>
      <c r="C77" s="29" t="s">
        <v>109</v>
      </c>
      <c r="D77" s="28" t="s">
        <v>54</v>
      </c>
      <c r="E77" s="28" t="s">
        <v>18</v>
      </c>
      <c r="F77" s="30">
        <v>5664.0</v>
      </c>
      <c r="G77" s="31">
        <f>F77*6</f>
        <v>33984.0</v>
      </c>
      <c r="H77" s="32">
        <v>1866.8544</v>
      </c>
      <c r="I77" s="31">
        <f>H77*6</f>
        <v>11201.1264</v>
      </c>
      <c r="J77" s="33">
        <v>33489.41</v>
      </c>
      <c r="K77" s="33">
        <v>10190.79</v>
      </c>
      <c r="L77" s="36">
        <f>J77/G77</f>
        <v>0.9854463865348401</v>
      </c>
      <c r="M77" s="36">
        <f>K77/I77</f>
        <v>0.9098004643532994</v>
      </c>
      <c r="N77" s="19"/>
      <c r="O77" s="35">
        <f t="shared" si="0"/>
        <v>-4.945899999999965</v>
      </c>
    </row>
    <row r="78" spans="8:8">
      <c r="A78" s="27">
        <v>76.0</v>
      </c>
      <c r="B78" s="28">
        <v>102935.0</v>
      </c>
      <c r="C78" s="29" t="s">
        <v>110</v>
      </c>
      <c r="D78" s="28" t="s">
        <v>17</v>
      </c>
      <c r="E78" s="28" t="s">
        <v>18</v>
      </c>
      <c r="F78" s="30">
        <v>5900.0</v>
      </c>
      <c r="G78" s="31">
        <f>F78*6</f>
        <v>35400.0</v>
      </c>
      <c r="H78" s="32">
        <v>2231.97</v>
      </c>
      <c r="I78" s="31">
        <f>H78*6</f>
        <v>13391.82</v>
      </c>
      <c r="J78" s="33">
        <v>34601.22</v>
      </c>
      <c r="K78" s="33">
        <v>9732.98</v>
      </c>
      <c r="L78" s="36">
        <f>J78/G78</f>
        <v>0.977435593220339</v>
      </c>
      <c r="M78" s="36">
        <f>K78/I78</f>
        <v>0.7267854555990149</v>
      </c>
      <c r="N78" s="19"/>
      <c r="O78" s="35">
        <f t="shared" si="0"/>
        <v>-7.9877999999999885</v>
      </c>
    </row>
    <row r="79" spans="8:8">
      <c r="A79" s="27">
        <v>77.0</v>
      </c>
      <c r="B79" s="28">
        <v>733.0</v>
      </c>
      <c r="C79" s="29" t="s">
        <v>111</v>
      </c>
      <c r="D79" s="28" t="s">
        <v>34</v>
      </c>
      <c r="E79" s="28" t="s">
        <v>18</v>
      </c>
      <c r="F79" s="30">
        <v>4750.0</v>
      </c>
      <c r="G79" s="31">
        <f>F79*6</f>
        <v>28500.0</v>
      </c>
      <c r="H79" s="32">
        <v>1651.1</v>
      </c>
      <c r="I79" s="31">
        <f>H79*6</f>
        <v>9906.599999999999</v>
      </c>
      <c r="J79" s="33">
        <v>27655.52</v>
      </c>
      <c r="K79" s="33">
        <v>8830.95</v>
      </c>
      <c r="L79" s="36">
        <f>J79/G79</f>
        <v>0.9703691228070176</v>
      </c>
      <c r="M79" s="36">
        <f>K79/I79</f>
        <v>0.8914208709345287</v>
      </c>
      <c r="N79" s="19"/>
      <c r="O79" s="35">
        <f t="shared" si="0"/>
        <v>-8.444799999999995</v>
      </c>
    </row>
    <row r="80" spans="8:8">
      <c r="A80" s="27">
        <v>78.0</v>
      </c>
      <c r="B80" s="28">
        <v>367.0</v>
      </c>
      <c r="C80" s="29" t="s">
        <v>112</v>
      </c>
      <c r="D80" s="28" t="s">
        <v>54</v>
      </c>
      <c r="E80" s="28" t="s">
        <v>18</v>
      </c>
      <c r="F80" s="30">
        <v>5568.0</v>
      </c>
      <c r="G80" s="31">
        <f>F80*6</f>
        <v>33408.0</v>
      </c>
      <c r="H80" s="32">
        <v>1523.4048</v>
      </c>
      <c r="I80" s="31">
        <f>H80*6</f>
        <v>9140.4288</v>
      </c>
      <c r="J80" s="33">
        <v>32309.52</v>
      </c>
      <c r="K80" s="33">
        <v>10090.92</v>
      </c>
      <c r="L80" s="36">
        <f>J80/G80</f>
        <v>0.9671192528735633</v>
      </c>
      <c r="M80" s="36">
        <f>K80/I80</f>
        <v>1.1039875941049944</v>
      </c>
      <c r="N80" s="19"/>
      <c r="O80" s="35">
        <f t="shared" si="0"/>
        <v>-10.984799999999996</v>
      </c>
    </row>
    <row r="81" spans="8:8">
      <c r="A81" s="27">
        <v>79.0</v>
      </c>
      <c r="B81" s="28">
        <v>120844.0</v>
      </c>
      <c r="C81" s="29" t="s">
        <v>113</v>
      </c>
      <c r="D81" s="28" t="s">
        <v>48</v>
      </c>
      <c r="E81" s="28" t="s">
        <v>18</v>
      </c>
      <c r="F81" s="30">
        <v>6250.0</v>
      </c>
      <c r="G81" s="31">
        <f>F81*6</f>
        <v>37500.0</v>
      </c>
      <c r="H81" s="32">
        <v>1375.0</v>
      </c>
      <c r="I81" s="31">
        <f>H81*6</f>
        <v>8250.0</v>
      </c>
      <c r="J81" s="33">
        <v>36104.4</v>
      </c>
      <c r="K81" s="33">
        <v>8321.89</v>
      </c>
      <c r="L81" s="36">
        <f>J81/G81</f>
        <v>0.9627840000000001</v>
      </c>
      <c r="M81" s="36">
        <f>K81/I81</f>
        <v>1.0087139393939393</v>
      </c>
      <c r="N81" s="19"/>
      <c r="O81" s="35">
        <f t="shared" si="0"/>
        <v>-13.955999999999985</v>
      </c>
    </row>
    <row r="82" spans="8:8">
      <c r="A82" s="27">
        <v>80.0</v>
      </c>
      <c r="B82" s="28">
        <v>102565.0</v>
      </c>
      <c r="C82" s="29" t="s">
        <v>114</v>
      </c>
      <c r="D82" s="28" t="s">
        <v>26</v>
      </c>
      <c r="E82" s="28" t="s">
        <v>46</v>
      </c>
      <c r="F82" s="30">
        <v>7192.0</v>
      </c>
      <c r="G82" s="31">
        <f>F82*6</f>
        <v>43152.0</v>
      </c>
      <c r="H82" s="32">
        <v>2547.4064</v>
      </c>
      <c r="I82" s="31">
        <f>H82*6</f>
        <v>15284.4384</v>
      </c>
      <c r="J82" s="33">
        <v>41463.69</v>
      </c>
      <c r="K82" s="33">
        <v>14078.64</v>
      </c>
      <c r="L82" s="36">
        <f>J82/G82</f>
        <v>0.9608752780867631</v>
      </c>
      <c r="M82" s="36">
        <f>K82/I82</f>
        <v>0.9211094075919728</v>
      </c>
      <c r="N82" s="19"/>
      <c r="O82" s="35">
        <f t="shared" si="0"/>
        <v>-16.883099999999978</v>
      </c>
    </row>
    <row r="83" spans="8:8">
      <c r="A83" s="27">
        <v>81.0</v>
      </c>
      <c r="B83" s="28">
        <v>106569.0</v>
      </c>
      <c r="C83" s="29" t="s">
        <v>115</v>
      </c>
      <c r="D83" s="28" t="s">
        <v>26</v>
      </c>
      <c r="E83" s="28" t="s">
        <v>46</v>
      </c>
      <c r="F83" s="30">
        <v>7750.0</v>
      </c>
      <c r="G83" s="31">
        <f>F83*6</f>
        <v>46500.0</v>
      </c>
      <c r="H83" s="32">
        <v>2521.075</v>
      </c>
      <c r="I83" s="31">
        <f>H83*6</f>
        <v>15126.449999999999</v>
      </c>
      <c r="J83" s="33">
        <v>44657.16</v>
      </c>
      <c r="K83" s="33">
        <v>13827.21</v>
      </c>
      <c r="L83" s="36">
        <f>J83/G83</f>
        <v>0.9603690322580646</v>
      </c>
      <c r="M83" s="36">
        <f>K83/I83</f>
        <v>0.9141080689785112</v>
      </c>
      <c r="N83" s="19"/>
      <c r="O83" s="35">
        <f t="shared" si="0"/>
        <v>-18.428399999999964</v>
      </c>
    </row>
    <row r="84" spans="8:8">
      <c r="A84" s="27">
        <v>82.0</v>
      </c>
      <c r="B84" s="28">
        <v>119262.0</v>
      </c>
      <c r="C84" s="29" t="s">
        <v>116</v>
      </c>
      <c r="D84" s="28" t="s">
        <v>31</v>
      </c>
      <c r="E84" s="28" t="s">
        <v>50</v>
      </c>
      <c r="F84" s="30">
        <v>2124.0</v>
      </c>
      <c r="G84" s="31">
        <f>F84*6</f>
        <v>12744.0</v>
      </c>
      <c r="H84" s="32">
        <v>552.24</v>
      </c>
      <c r="I84" s="31">
        <f>H84*6</f>
        <v>3313.44</v>
      </c>
      <c r="J84" s="33">
        <v>12220.72</v>
      </c>
      <c r="K84" s="33">
        <v>3995.05</v>
      </c>
      <c r="L84" s="36">
        <f>J84/G84</f>
        <v>0.9589391086001255</v>
      </c>
      <c r="M84" s="36">
        <f>K84/I84</f>
        <v>1.2057106813462746</v>
      </c>
      <c r="N84" s="19"/>
      <c r="O84" s="35">
        <f t="shared" si="0"/>
        <v>-5.232800000000006</v>
      </c>
    </row>
    <row r="85" spans="8:8">
      <c r="A85" s="27">
        <v>83.0</v>
      </c>
      <c r="B85" s="28">
        <v>379.0</v>
      </c>
      <c r="C85" s="29" t="s">
        <v>117</v>
      </c>
      <c r="D85" s="28" t="s">
        <v>26</v>
      </c>
      <c r="E85" s="28" t="s">
        <v>29</v>
      </c>
      <c r="F85" s="30">
        <v>9266.0</v>
      </c>
      <c r="G85" s="31">
        <f>F85*6</f>
        <v>55596.0</v>
      </c>
      <c r="H85" s="32">
        <v>2565.7554</v>
      </c>
      <c r="I85" s="31">
        <f>H85*6</f>
        <v>15394.5324</v>
      </c>
      <c r="J85" s="33">
        <v>53217.11</v>
      </c>
      <c r="K85" s="33">
        <v>15011.12</v>
      </c>
      <c r="L85" s="36">
        <f>J85/G85</f>
        <v>0.9572111302971437</v>
      </c>
      <c r="M85" s="36">
        <f>K85/I85</f>
        <v>0.9750942483969179</v>
      </c>
      <c r="N85" s="19"/>
      <c r="O85" s="35">
        <f t="shared" si="0"/>
        <v>-23.788899999999995</v>
      </c>
    </row>
    <row r="86" spans="8:8">
      <c r="A86" s="27">
        <v>84.0</v>
      </c>
      <c r="B86" s="28">
        <v>311.0</v>
      </c>
      <c r="C86" s="29" t="s">
        <v>118</v>
      </c>
      <c r="D86" s="28" t="s">
        <v>26</v>
      </c>
      <c r="E86" s="28" t="s">
        <v>18</v>
      </c>
      <c r="F86" s="30">
        <v>6380.0</v>
      </c>
      <c r="G86" s="31">
        <f>F86*6</f>
        <v>38280.0</v>
      </c>
      <c r="H86" s="32">
        <v>1467.4</v>
      </c>
      <c r="I86" s="31">
        <f>H86*6</f>
        <v>8804.400000000001</v>
      </c>
      <c r="J86" s="33">
        <v>36442.06</v>
      </c>
      <c r="K86" s="33">
        <v>7844.65</v>
      </c>
      <c r="L86" s="36">
        <f>J86/G86</f>
        <v>0.9519869383490073</v>
      </c>
      <c r="M86" s="36">
        <f>K86/I86</f>
        <v>0.8909920039980008</v>
      </c>
      <c r="N86" s="19"/>
      <c r="O86" s="35">
        <f t="shared" si="0"/>
        <v>-18.379400000000025</v>
      </c>
    </row>
    <row r="87" spans="8:8">
      <c r="A87" s="27">
        <v>85.0</v>
      </c>
      <c r="B87" s="28">
        <v>52.0</v>
      </c>
      <c r="C87" s="29" t="s">
        <v>119</v>
      </c>
      <c r="D87" s="28" t="s">
        <v>54</v>
      </c>
      <c r="E87" s="28" t="s">
        <v>50</v>
      </c>
      <c r="F87" s="30">
        <v>4060.0</v>
      </c>
      <c r="G87" s="31">
        <f>F87*6</f>
        <v>24360.0</v>
      </c>
      <c r="H87" s="32">
        <v>1254.54</v>
      </c>
      <c r="I87" s="31">
        <f>H87*6</f>
        <v>7527.24</v>
      </c>
      <c r="J87" s="33">
        <v>23174.34</v>
      </c>
      <c r="K87" s="33">
        <v>8807.2</v>
      </c>
      <c r="L87" s="36">
        <f>J87/G87</f>
        <v>0.9513275862068965</v>
      </c>
      <c r="M87" s="36">
        <f>K87/I87</f>
        <v>1.170043734489667</v>
      </c>
      <c r="N87" s="19"/>
      <c r="O87" s="35">
        <f t="shared" si="0"/>
        <v>-11.856599999999998</v>
      </c>
    </row>
    <row r="88" spans="8:8">
      <c r="A88" s="27">
        <v>86.0</v>
      </c>
      <c r="B88" s="28">
        <v>710.0</v>
      </c>
      <c r="C88" s="29" t="s">
        <v>120</v>
      </c>
      <c r="D88" s="28" t="s">
        <v>54</v>
      </c>
      <c r="E88" s="28" t="s">
        <v>18</v>
      </c>
      <c r="F88" s="30">
        <v>5000.0</v>
      </c>
      <c r="G88" s="31">
        <f>F88*6</f>
        <v>30000.0</v>
      </c>
      <c r="H88" s="32">
        <v>1773.5</v>
      </c>
      <c r="I88" s="31">
        <f>H88*6</f>
        <v>10641.0</v>
      </c>
      <c r="J88" s="33">
        <v>28476.0</v>
      </c>
      <c r="K88" s="33">
        <v>9322.13</v>
      </c>
      <c r="L88" s="36">
        <f>J88/G88</f>
        <v>0.9492</v>
      </c>
      <c r="M88" s="36">
        <f>K88/I88</f>
        <v>0.8760577013438586</v>
      </c>
      <c r="N88" s="19"/>
      <c r="O88" s="35">
        <f t="shared" si="0"/>
        <v>-15.24</v>
      </c>
    </row>
    <row r="89" spans="8:8">
      <c r="A89" s="27">
        <v>87.0</v>
      </c>
      <c r="B89" s="28">
        <v>723.0</v>
      </c>
      <c r="C89" s="29" t="s">
        <v>121</v>
      </c>
      <c r="D89" s="28" t="s">
        <v>34</v>
      </c>
      <c r="E89" s="28" t="s">
        <v>50</v>
      </c>
      <c r="F89" s="30">
        <v>4750.0</v>
      </c>
      <c r="G89" s="31">
        <f>F89*6</f>
        <v>28500.0</v>
      </c>
      <c r="H89" s="32">
        <v>1404.575</v>
      </c>
      <c r="I89" s="31">
        <f>H89*6</f>
        <v>8427.45</v>
      </c>
      <c r="J89" s="33">
        <v>26951.76</v>
      </c>
      <c r="K89" s="33">
        <v>8626.15</v>
      </c>
      <c r="L89" s="36">
        <f>J89/G89</f>
        <v>0.9456757894736841</v>
      </c>
      <c r="M89" s="36">
        <f>K89/I89</f>
        <v>1.0235777133059227</v>
      </c>
      <c r="N89" s="19"/>
      <c r="O89" s="35">
        <f t="shared" si="0"/>
        <v>-15.482400000000016</v>
      </c>
    </row>
    <row r="90" spans="8:8">
      <c r="A90" s="27">
        <v>88.0</v>
      </c>
      <c r="B90" s="28">
        <v>107728.0</v>
      </c>
      <c r="C90" s="29" t="s">
        <v>122</v>
      </c>
      <c r="D90" s="28" t="s">
        <v>62</v>
      </c>
      <c r="E90" s="28" t="s">
        <v>18</v>
      </c>
      <c r="F90" s="30">
        <v>6000.0</v>
      </c>
      <c r="G90" s="31">
        <f>F90*6</f>
        <v>36000.0</v>
      </c>
      <c r="H90" s="32">
        <v>1681.2</v>
      </c>
      <c r="I90" s="31">
        <f>H90*6</f>
        <v>10087.2</v>
      </c>
      <c r="J90" s="33">
        <v>34011.96</v>
      </c>
      <c r="K90" s="33">
        <v>8769.39</v>
      </c>
      <c r="L90" s="36">
        <f>J90/G90</f>
        <v>0.9447766666666666</v>
      </c>
      <c r="M90" s="36">
        <f>K90/I90</f>
        <v>0.8693581965262906</v>
      </c>
      <c r="N90" s="19"/>
      <c r="O90" s="35">
        <f t="shared" si="0"/>
        <v>-19.88040000000001</v>
      </c>
    </row>
    <row r="91" spans="8:8">
      <c r="A91" s="27">
        <v>89.0</v>
      </c>
      <c r="B91" s="28">
        <v>570.0</v>
      </c>
      <c r="C91" s="29" t="s">
        <v>123</v>
      </c>
      <c r="D91" s="28" t="s">
        <v>26</v>
      </c>
      <c r="E91" s="28" t="s">
        <v>18</v>
      </c>
      <c r="F91" s="30">
        <v>4602.0</v>
      </c>
      <c r="G91" s="31">
        <f>F91*6</f>
        <v>27612.0</v>
      </c>
      <c r="H91" s="32">
        <v>1384.2816</v>
      </c>
      <c r="I91" s="31">
        <f>H91*6</f>
        <v>8305.6896</v>
      </c>
      <c r="J91" s="33">
        <v>25990.68</v>
      </c>
      <c r="K91" s="33">
        <v>8005.93</v>
      </c>
      <c r="L91" s="36">
        <f>J91/G91</f>
        <v>0.9412820512820513</v>
      </c>
      <c r="M91" s="36">
        <f>K91/I91</f>
        <v>0.9639091256191419</v>
      </c>
      <c r="N91" s="19"/>
      <c r="O91" s="35">
        <f t="shared" si="0"/>
        <v>-16.213199999999997</v>
      </c>
    </row>
    <row r="92" spans="8:8">
      <c r="A92" s="27">
        <v>90.0</v>
      </c>
      <c r="B92" s="28">
        <v>117310.0</v>
      </c>
      <c r="C92" s="29" t="s">
        <v>124</v>
      </c>
      <c r="D92" s="28" t="s">
        <v>31</v>
      </c>
      <c r="E92" s="28" t="s">
        <v>18</v>
      </c>
      <c r="F92" s="30">
        <v>4750.0</v>
      </c>
      <c r="G92" s="31">
        <f>F92*6</f>
        <v>28500.0</v>
      </c>
      <c r="H92" s="32">
        <v>1440.675</v>
      </c>
      <c r="I92" s="31">
        <f>H92*6</f>
        <v>8644.05</v>
      </c>
      <c r="J92" s="33">
        <v>26689.2</v>
      </c>
      <c r="K92" s="33">
        <v>6560.54</v>
      </c>
      <c r="L92" s="36">
        <f>J92/G92</f>
        <v>0.9364631578947369</v>
      </c>
      <c r="M92" s="36">
        <f>K92/I92</f>
        <v>0.7589659939495954</v>
      </c>
      <c r="N92" s="19"/>
      <c r="O92" s="35">
        <f t="shared" si="0"/>
        <v>-18.107999999999993</v>
      </c>
    </row>
    <row r="93" spans="8:8">
      <c r="A93" s="27">
        <v>91.0</v>
      </c>
      <c r="B93" s="28">
        <v>709.0</v>
      </c>
      <c r="C93" s="29" t="s">
        <v>125</v>
      </c>
      <c r="D93" s="28" t="s">
        <v>54</v>
      </c>
      <c r="E93" s="28" t="s">
        <v>46</v>
      </c>
      <c r="F93" s="30">
        <v>8927.0</v>
      </c>
      <c r="G93" s="31">
        <f>F93*6</f>
        <v>53562.0</v>
      </c>
      <c r="H93" s="32">
        <v>2767.37</v>
      </c>
      <c r="I93" s="31">
        <f>H93*6</f>
        <v>16604.22</v>
      </c>
      <c r="J93" s="33">
        <v>49833.5</v>
      </c>
      <c r="K93" s="33">
        <v>16775.9</v>
      </c>
      <c r="L93" s="36">
        <f>J93/G93</f>
        <v>0.9303890818117322</v>
      </c>
      <c r="M93" s="36">
        <f>K93/I93</f>
        <v>1.0103395401891808</v>
      </c>
      <c r="N93" s="19"/>
      <c r="O93" s="35">
        <f t="shared" si="0"/>
        <v>-37.285000000000004</v>
      </c>
    </row>
    <row r="94" spans="8:8">
      <c r="A94" s="27">
        <v>92.0</v>
      </c>
      <c r="B94" s="28">
        <v>585.0</v>
      </c>
      <c r="C94" s="29" t="s">
        <v>126</v>
      </c>
      <c r="D94" s="28" t="s">
        <v>31</v>
      </c>
      <c r="E94" s="28" t="s">
        <v>29</v>
      </c>
      <c r="F94" s="30">
        <v>10080.0</v>
      </c>
      <c r="G94" s="31">
        <f>F94*6</f>
        <v>60480.0</v>
      </c>
      <c r="H94" s="32">
        <v>3225.6</v>
      </c>
      <c r="I94" s="31">
        <f>H94*6</f>
        <v>19353.6</v>
      </c>
      <c r="J94" s="33">
        <v>55903.55</v>
      </c>
      <c r="K94" s="33">
        <v>17723.48</v>
      </c>
      <c r="L94" s="36">
        <f>J94/G94</f>
        <v>0.924331183862434</v>
      </c>
      <c r="M94" s="36">
        <f>K94/I94</f>
        <v>0.9157717427248677</v>
      </c>
      <c r="N94" s="19"/>
      <c r="O94" s="35">
        <f t="shared" si="0"/>
        <v>-45.76449999999997</v>
      </c>
    </row>
    <row r="95" spans="8:8">
      <c r="A95" s="27">
        <v>93.0</v>
      </c>
      <c r="B95" s="28">
        <v>106568.0</v>
      </c>
      <c r="C95" s="29" t="s">
        <v>127</v>
      </c>
      <c r="D95" s="28" t="s">
        <v>34</v>
      </c>
      <c r="E95" s="28" t="s">
        <v>50</v>
      </c>
      <c r="F95" s="30">
        <v>3250.0</v>
      </c>
      <c r="G95" s="31">
        <f>F95*6</f>
        <v>19500.0</v>
      </c>
      <c r="H95" s="32">
        <v>1047.8</v>
      </c>
      <c r="I95" s="31">
        <f>H95*6</f>
        <v>6286.799999999999</v>
      </c>
      <c r="J95" s="33">
        <v>17936.67</v>
      </c>
      <c r="K95" s="33">
        <v>5876.88</v>
      </c>
      <c r="L95" s="36">
        <f>J95/G95</f>
        <v>0.9198292307692307</v>
      </c>
      <c r="M95" s="36">
        <f>K95/I95</f>
        <v>0.9347967169307121</v>
      </c>
      <c r="N95" s="19"/>
      <c r="O95" s="35">
        <f t="shared" si="0"/>
        <v>-15.633300000000018</v>
      </c>
    </row>
    <row r="96" spans="8:8">
      <c r="A96" s="27">
        <v>94.0</v>
      </c>
      <c r="B96" s="28">
        <v>716.0</v>
      </c>
      <c r="C96" s="29" t="s">
        <v>128</v>
      </c>
      <c r="D96" s="28" t="s">
        <v>62</v>
      </c>
      <c r="E96" s="28" t="s">
        <v>46</v>
      </c>
      <c r="F96" s="30">
        <v>6018.0</v>
      </c>
      <c r="G96" s="31">
        <f>F96*6</f>
        <v>36108.0</v>
      </c>
      <c r="H96" s="32">
        <v>2024.4552</v>
      </c>
      <c r="I96" s="31">
        <f>H96*6</f>
        <v>12146.7312</v>
      </c>
      <c r="J96" s="33">
        <v>33175.9</v>
      </c>
      <c r="K96" s="33">
        <v>9265.0</v>
      </c>
      <c r="L96" s="36">
        <f>J96/G96</f>
        <v>0.918796388611942</v>
      </c>
      <c r="M96" s="36">
        <f>K96/I96</f>
        <v>0.7627566501183463</v>
      </c>
      <c r="N96" s="19"/>
      <c r="O96" s="35">
        <f t="shared" si="0"/>
        <v>-29.320999999999987</v>
      </c>
    </row>
    <row r="97" spans="8:8">
      <c r="A97" s="27">
        <v>95.0</v>
      </c>
      <c r="B97" s="28">
        <v>745.0</v>
      </c>
      <c r="C97" s="29" t="s">
        <v>129</v>
      </c>
      <c r="D97" s="28" t="s">
        <v>26</v>
      </c>
      <c r="E97" s="28" t="s">
        <v>18</v>
      </c>
      <c r="F97" s="30">
        <v>6018.0</v>
      </c>
      <c r="G97" s="31">
        <f>F97*6</f>
        <v>36108.0</v>
      </c>
      <c r="H97" s="32">
        <v>1545.4224</v>
      </c>
      <c r="I97" s="31">
        <f>H97*6</f>
        <v>9272.5344</v>
      </c>
      <c r="J97" s="33">
        <v>32923.76</v>
      </c>
      <c r="K97" s="33">
        <v>9403.74</v>
      </c>
      <c r="L97" s="36">
        <f>J97/G97</f>
        <v>0.9118134485432592</v>
      </c>
      <c r="M97" s="36">
        <f>K97/I97</f>
        <v>1.014149917847703</v>
      </c>
      <c r="N97" s="19"/>
      <c r="O97" s="35">
        <f t="shared" si="0"/>
        <v>-31.84239999999998</v>
      </c>
    </row>
    <row r="98" spans="8:8">
      <c r="A98" s="27">
        <v>96.0</v>
      </c>
      <c r="B98" s="28">
        <v>118951.0</v>
      </c>
      <c r="C98" s="29" t="s">
        <v>130</v>
      </c>
      <c r="D98" s="28" t="s">
        <v>26</v>
      </c>
      <c r="E98" s="28" t="s">
        <v>50</v>
      </c>
      <c r="F98" s="30">
        <v>4000.0</v>
      </c>
      <c r="G98" s="31">
        <f>F98*6</f>
        <v>24000.0</v>
      </c>
      <c r="H98" s="32">
        <v>1237.2</v>
      </c>
      <c r="I98" s="31">
        <f>H98*6</f>
        <v>7423.200000000001</v>
      </c>
      <c r="J98" s="33">
        <v>21715.7</v>
      </c>
      <c r="K98" s="33">
        <v>6960.25</v>
      </c>
      <c r="L98" s="36">
        <f>J98/G98</f>
        <v>0.9048208333333334</v>
      </c>
      <c r="M98" s="36">
        <f>K98/I98</f>
        <v>0.9376347127923267</v>
      </c>
      <c r="N98" s="19"/>
      <c r="O98" s="35">
        <f t="shared" si="0"/>
        <v>-22.842999999999993</v>
      </c>
    </row>
    <row r="99" spans="8:8">
      <c r="A99" s="27">
        <v>97.0</v>
      </c>
      <c r="B99" s="28">
        <v>329.0</v>
      </c>
      <c r="C99" s="29" t="s">
        <v>131</v>
      </c>
      <c r="D99" s="28" t="s">
        <v>54</v>
      </c>
      <c r="E99" s="28" t="s">
        <v>29</v>
      </c>
      <c r="F99" s="30">
        <v>7540.0</v>
      </c>
      <c r="G99" s="31">
        <f>F99*6</f>
        <v>45240.0</v>
      </c>
      <c r="H99" s="32">
        <v>1198.106</v>
      </c>
      <c r="I99" s="31">
        <f>H99*6</f>
        <v>7188.636</v>
      </c>
      <c r="J99" s="33">
        <v>40787.93</v>
      </c>
      <c r="K99" s="33">
        <v>12003.38</v>
      </c>
      <c r="L99" s="36">
        <f>J99/G99</f>
        <v>0.9015899646330681</v>
      </c>
      <c r="M99" s="36">
        <f>K99/I99</f>
        <v>1.6697715672347297</v>
      </c>
      <c r="N99" s="19"/>
      <c r="O99" s="35">
        <f t="shared" si="0"/>
        <v>-44.5207</v>
      </c>
    </row>
    <row r="100" spans="8:8">
      <c r="A100" s="27">
        <v>98.0</v>
      </c>
      <c r="B100" s="28">
        <v>105751.0</v>
      </c>
      <c r="C100" s="29" t="s">
        <v>132</v>
      </c>
      <c r="D100" s="28" t="s">
        <v>34</v>
      </c>
      <c r="E100" s="28" t="s">
        <v>46</v>
      </c>
      <c r="F100" s="30">
        <v>7552.0</v>
      </c>
      <c r="G100" s="31">
        <f>F100*6</f>
        <v>45312.0</v>
      </c>
      <c r="H100" s="32">
        <v>2492.16</v>
      </c>
      <c r="I100" s="31">
        <f>H100*6</f>
        <v>14952.96</v>
      </c>
      <c r="J100" s="33">
        <v>40740.59</v>
      </c>
      <c r="K100" s="33">
        <v>10548.93</v>
      </c>
      <c r="L100" s="36">
        <f>J100/G100</f>
        <v>0.8991125971045197</v>
      </c>
      <c r="M100" s="36">
        <f>K100/I100</f>
        <v>0.7054743676168465</v>
      </c>
      <c r="N100" s="19"/>
      <c r="O100" s="35">
        <f t="shared" si="0"/>
        <v>-45.71410000000004</v>
      </c>
    </row>
    <row r="101" spans="8:8">
      <c r="A101" s="27">
        <v>99.0</v>
      </c>
      <c r="B101" s="28">
        <v>515.0</v>
      </c>
      <c r="C101" s="29" t="s">
        <v>133</v>
      </c>
      <c r="D101" s="28" t="s">
        <v>34</v>
      </c>
      <c r="E101" s="28" t="s">
        <v>46</v>
      </c>
      <c r="F101" s="30">
        <v>6840.0</v>
      </c>
      <c r="G101" s="31">
        <f>F101*6</f>
        <v>41040.0</v>
      </c>
      <c r="H101" s="32">
        <v>2197.008</v>
      </c>
      <c r="I101" s="31">
        <f>H101*6</f>
        <v>13182.047999999999</v>
      </c>
      <c r="J101" s="33">
        <v>36573.7</v>
      </c>
      <c r="K101" s="33">
        <v>10460.5</v>
      </c>
      <c r="L101" s="36">
        <f>J101/G101</f>
        <v>0.8911720272904483</v>
      </c>
      <c r="M101" s="36">
        <f>K101/I101</f>
        <v>0.7935413374310275</v>
      </c>
      <c r="N101" s="19"/>
      <c r="O101" s="35">
        <f t="shared" si="0"/>
        <v>-44.66300000000003</v>
      </c>
    </row>
    <row r="102" spans="8:8">
      <c r="A102" s="27">
        <v>100.0</v>
      </c>
      <c r="B102" s="28">
        <v>113298.0</v>
      </c>
      <c r="C102" s="29" t="s">
        <v>134</v>
      </c>
      <c r="D102" s="28" t="s">
        <v>26</v>
      </c>
      <c r="E102" s="28" t="s">
        <v>50</v>
      </c>
      <c r="F102" s="30">
        <v>4375.0</v>
      </c>
      <c r="G102" s="31">
        <f>F102*6</f>
        <v>26250.0</v>
      </c>
      <c r="H102" s="32">
        <v>1430.1875</v>
      </c>
      <c r="I102" s="31">
        <f>H102*6</f>
        <v>8581.125</v>
      </c>
      <c r="J102" s="33">
        <v>23287.11</v>
      </c>
      <c r="K102" s="33">
        <v>6350.95</v>
      </c>
      <c r="L102" s="36">
        <f>J102/G102</f>
        <v>0.887128</v>
      </c>
      <c r="M102" s="36">
        <f>K102/I102</f>
        <v>0.7401069207126105</v>
      </c>
      <c r="N102" s="19"/>
      <c r="O102" s="35">
        <f t="shared" si="0"/>
        <v>-29.628899999999994</v>
      </c>
    </row>
    <row r="103" spans="8:8">
      <c r="A103" s="27">
        <v>101.0</v>
      </c>
      <c r="B103" s="28">
        <v>114622.0</v>
      </c>
      <c r="C103" s="29" t="s">
        <v>135</v>
      </c>
      <c r="D103" s="28" t="s">
        <v>31</v>
      </c>
      <c r="E103" s="28" t="s">
        <v>29</v>
      </c>
      <c r="F103" s="30">
        <v>8125.0</v>
      </c>
      <c r="G103" s="31">
        <f>F103*6</f>
        <v>48750.0</v>
      </c>
      <c r="H103" s="32">
        <v>2842.125</v>
      </c>
      <c r="I103" s="31">
        <f>H103*6</f>
        <v>17052.75</v>
      </c>
      <c r="J103" s="33">
        <v>43090.51</v>
      </c>
      <c r="K103" s="33">
        <v>15373.71</v>
      </c>
      <c r="L103" s="36">
        <f>J103/G103</f>
        <v>0.8839078974358975</v>
      </c>
      <c r="M103" s="36">
        <f>K103/I103</f>
        <v>0.9015384615384615</v>
      </c>
      <c r="N103" s="19"/>
      <c r="O103" s="35">
        <f t="shared" si="0"/>
        <v>-56.59489999999998</v>
      </c>
    </row>
    <row r="104" spans="8:8">
      <c r="A104" s="27">
        <v>102.0</v>
      </c>
      <c r="B104" s="28">
        <v>116773.0</v>
      </c>
      <c r="C104" s="29" t="s">
        <v>136</v>
      </c>
      <c r="D104" s="28" t="s">
        <v>26</v>
      </c>
      <c r="E104" s="28" t="s">
        <v>50</v>
      </c>
      <c r="F104" s="30">
        <v>3625.0</v>
      </c>
      <c r="G104" s="31">
        <f>F104*6</f>
        <v>21750.0</v>
      </c>
      <c r="H104" s="32">
        <v>1160.0</v>
      </c>
      <c r="I104" s="31">
        <f>H104*6</f>
        <v>6960.0</v>
      </c>
      <c r="J104" s="33">
        <v>19222.93</v>
      </c>
      <c r="K104" s="33">
        <v>5750.96</v>
      </c>
      <c r="L104" s="36">
        <f>J104/G104</f>
        <v>0.8838128735632184</v>
      </c>
      <c r="M104" s="36">
        <f>K104/I104</f>
        <v>0.8262873563218391</v>
      </c>
      <c r="N104" s="19"/>
      <c r="O104" s="35">
        <f t="shared" si="0"/>
        <v>-25.270699999999998</v>
      </c>
    </row>
    <row r="105" spans="8:8">
      <c r="A105" s="27">
        <v>103.0</v>
      </c>
      <c r="B105" s="28">
        <v>117923.0</v>
      </c>
      <c r="C105" s="29" t="s">
        <v>137</v>
      </c>
      <c r="D105" s="28" t="s">
        <v>62</v>
      </c>
      <c r="E105" s="28" t="s">
        <v>18</v>
      </c>
      <c r="F105" s="30">
        <v>3500.0</v>
      </c>
      <c r="G105" s="31">
        <f>F105*6</f>
        <v>21000.0</v>
      </c>
      <c r="H105" s="32">
        <v>1083.6</v>
      </c>
      <c r="I105" s="31">
        <f>H105*6</f>
        <v>6501.599999999999</v>
      </c>
      <c r="J105" s="33">
        <v>18382.68</v>
      </c>
      <c r="K105" s="33">
        <v>6051.85</v>
      </c>
      <c r="L105" s="36">
        <f>J105/G105</f>
        <v>0.8753657142857143</v>
      </c>
      <c r="M105" s="36">
        <f>K105/I105</f>
        <v>0.9308247200689063</v>
      </c>
      <c r="N105" s="19"/>
      <c r="O105" s="35">
        <f t="shared" si="0"/>
        <v>-26.173199999999998</v>
      </c>
    </row>
    <row r="106" spans="8:8">
      <c r="A106" s="27">
        <v>104.0</v>
      </c>
      <c r="B106" s="28">
        <v>750.0</v>
      </c>
      <c r="C106" s="29" t="s">
        <v>138</v>
      </c>
      <c r="D106" s="28" t="s">
        <v>17</v>
      </c>
      <c r="E106" s="28" t="s">
        <v>41</v>
      </c>
      <c r="F106" s="30">
        <v>31900.0</v>
      </c>
      <c r="G106" s="31">
        <f>F106*6</f>
        <v>191400.0</v>
      </c>
      <c r="H106" s="32">
        <v>10306.89</v>
      </c>
      <c r="I106" s="31">
        <f>H106*6</f>
        <v>61841.34</v>
      </c>
      <c r="J106" s="33">
        <v>166250.09</v>
      </c>
      <c r="K106" s="33">
        <v>47264.57</v>
      </c>
      <c r="L106" s="36">
        <f>J106/G106</f>
        <v>0.8686002612330198</v>
      </c>
      <c r="M106" s="36">
        <f>K106/I106</f>
        <v>0.7642876108441377</v>
      </c>
      <c r="N106" s="19"/>
      <c r="O106" s="35">
        <f t="shared" si="1" ref="O106:O137">(J106-G106)*0.01</f>
        <v>-251.49910000000003</v>
      </c>
    </row>
    <row r="107" spans="8:8">
      <c r="A107" s="27">
        <v>105.0</v>
      </c>
      <c r="B107" s="28">
        <v>732.0</v>
      </c>
      <c r="C107" s="29" t="s">
        <v>139</v>
      </c>
      <c r="D107" s="28" t="s">
        <v>62</v>
      </c>
      <c r="E107" s="28" t="s">
        <v>18</v>
      </c>
      <c r="F107" s="30">
        <v>4375.0</v>
      </c>
      <c r="G107" s="31">
        <f>F107*6</f>
        <v>26250.0</v>
      </c>
      <c r="H107" s="32">
        <v>1336.125</v>
      </c>
      <c r="I107" s="31">
        <f>H107*6</f>
        <v>8016.75</v>
      </c>
      <c r="J107" s="33">
        <v>22759.16</v>
      </c>
      <c r="K107" s="33">
        <v>7273.9</v>
      </c>
      <c r="L107" s="36">
        <f>J107/G107</f>
        <v>0.867015619047619</v>
      </c>
      <c r="M107" s="36">
        <f>K107/I107</f>
        <v>0.9073377615617301</v>
      </c>
      <c r="N107" s="19"/>
      <c r="O107" s="35">
        <f t="shared" si="1"/>
        <v>-34.9084</v>
      </c>
    </row>
    <row r="108" spans="8:8">
      <c r="A108" s="27">
        <v>106.0</v>
      </c>
      <c r="B108" s="28">
        <v>720.0</v>
      </c>
      <c r="C108" s="29" t="s">
        <v>140</v>
      </c>
      <c r="D108" s="28" t="s">
        <v>62</v>
      </c>
      <c r="E108" s="28" t="s">
        <v>18</v>
      </c>
      <c r="F108" s="30">
        <v>4875.0</v>
      </c>
      <c r="G108" s="31">
        <f>F108*6</f>
        <v>29250.0</v>
      </c>
      <c r="H108" s="32">
        <v>1524.4125</v>
      </c>
      <c r="I108" s="31">
        <f>H108*6</f>
        <v>9146.474999999999</v>
      </c>
      <c r="J108" s="33">
        <v>25359.91</v>
      </c>
      <c r="K108" s="33">
        <v>7641.86</v>
      </c>
      <c r="L108" s="36">
        <f>J108/G108</f>
        <v>0.8670054700854701</v>
      </c>
      <c r="M108" s="36">
        <f>K108/I108</f>
        <v>0.8354978283983722</v>
      </c>
      <c r="N108" s="19"/>
      <c r="O108" s="35">
        <f t="shared" si="1"/>
        <v>-38.9009</v>
      </c>
    </row>
    <row r="109" spans="8:8">
      <c r="A109" s="27">
        <v>107.0</v>
      </c>
      <c r="B109" s="28">
        <v>112888.0</v>
      </c>
      <c r="C109" s="29" t="s">
        <v>141</v>
      </c>
      <c r="D109" s="28" t="s">
        <v>26</v>
      </c>
      <c r="E109" s="28" t="s">
        <v>18</v>
      </c>
      <c r="F109" s="30">
        <v>5000.0</v>
      </c>
      <c r="G109" s="31">
        <f>F109*6</f>
        <v>30000.0</v>
      </c>
      <c r="H109" s="32">
        <v>1650.0</v>
      </c>
      <c r="I109" s="31">
        <f>H109*6</f>
        <v>9900.0</v>
      </c>
      <c r="J109" s="33">
        <v>25910.42</v>
      </c>
      <c r="K109" s="33">
        <v>8823.34</v>
      </c>
      <c r="L109" s="36">
        <f>J109/G109</f>
        <v>0.8636806666666667</v>
      </c>
      <c r="M109" s="36">
        <f>K109/I109</f>
        <v>0.8912464646464646</v>
      </c>
      <c r="N109" s="19"/>
      <c r="O109" s="35">
        <f t="shared" si="1"/>
        <v>-40.895800000000015</v>
      </c>
    </row>
    <row r="110" spans="8:8">
      <c r="A110" s="27">
        <v>108.0</v>
      </c>
      <c r="B110" s="28">
        <v>118758.0</v>
      </c>
      <c r="C110" s="29" t="s">
        <v>142</v>
      </c>
      <c r="D110" s="28" t="s">
        <v>104</v>
      </c>
      <c r="E110" s="28" t="s">
        <v>50</v>
      </c>
      <c r="F110" s="30">
        <v>3125.0</v>
      </c>
      <c r="G110" s="31">
        <f>F110*6</f>
        <v>18750.0</v>
      </c>
      <c r="H110" s="32">
        <v>892.5</v>
      </c>
      <c r="I110" s="31">
        <f>H110*6</f>
        <v>5355.0</v>
      </c>
      <c r="J110" s="33">
        <v>16137.13</v>
      </c>
      <c r="K110" s="33">
        <v>3622.91</v>
      </c>
      <c r="L110" s="36">
        <f>J110/G110</f>
        <v>0.8606469333333333</v>
      </c>
      <c r="M110" s="36">
        <f>K110/I110</f>
        <v>0.676547152194211</v>
      </c>
      <c r="N110" s="19"/>
      <c r="O110" s="35">
        <f t="shared" si="1"/>
        <v>-26.12870000000001</v>
      </c>
    </row>
    <row r="111" spans="8:8">
      <c r="A111" s="27">
        <v>109.0</v>
      </c>
      <c r="B111" s="28">
        <v>513.0</v>
      </c>
      <c r="C111" s="29" t="s">
        <v>143</v>
      </c>
      <c r="D111" s="28" t="s">
        <v>26</v>
      </c>
      <c r="E111" s="28" t="s">
        <v>29</v>
      </c>
      <c r="F111" s="30">
        <v>8814.0</v>
      </c>
      <c r="G111" s="31">
        <f>F111*6</f>
        <v>52884.0</v>
      </c>
      <c r="H111" s="32">
        <v>2927.1294</v>
      </c>
      <c r="I111" s="31">
        <f>H111*6</f>
        <v>17562.7764</v>
      </c>
      <c r="J111" s="33">
        <v>45201.2</v>
      </c>
      <c r="K111" s="33">
        <v>15742.92</v>
      </c>
      <c r="L111" s="36">
        <f>J111/G111</f>
        <v>0.8547235458739882</v>
      </c>
      <c r="M111" s="36">
        <f>K111/I111</f>
        <v>0.8963799140550466</v>
      </c>
      <c r="N111" s="19"/>
      <c r="O111" s="35">
        <f t="shared" si="1"/>
        <v>-76.82800000000003</v>
      </c>
    </row>
    <row r="112" spans="8:8">
      <c r="A112" s="27">
        <v>110.0</v>
      </c>
      <c r="B112" s="28">
        <v>746.0</v>
      </c>
      <c r="C112" s="29" t="s">
        <v>144</v>
      </c>
      <c r="D112" s="28" t="s">
        <v>62</v>
      </c>
      <c r="E112" s="28" t="s">
        <v>29</v>
      </c>
      <c r="F112" s="30">
        <v>7910.0</v>
      </c>
      <c r="G112" s="31">
        <f>F112*6</f>
        <v>47460.0</v>
      </c>
      <c r="H112" s="32">
        <v>2493.232</v>
      </c>
      <c r="I112" s="31">
        <f>H112*6</f>
        <v>14959.392</v>
      </c>
      <c r="J112" s="33">
        <v>40537.88</v>
      </c>
      <c r="K112" s="33">
        <v>12874.64</v>
      </c>
      <c r="L112" s="36">
        <f>J112/G112</f>
        <v>0.8541483354403708</v>
      </c>
      <c r="M112" s="36">
        <f>K112/I112</f>
        <v>0.8606392559269789</v>
      </c>
      <c r="N112" s="19"/>
      <c r="O112" s="35">
        <f t="shared" si="1"/>
        <v>-69.22120000000002</v>
      </c>
    </row>
    <row r="113" spans="8:8">
      <c r="A113" s="27">
        <v>111.0</v>
      </c>
      <c r="B113" s="28">
        <v>546.0</v>
      </c>
      <c r="C113" s="29" t="s">
        <v>145</v>
      </c>
      <c r="D113" s="28" t="s">
        <v>34</v>
      </c>
      <c r="E113" s="28" t="s">
        <v>29</v>
      </c>
      <c r="F113" s="30">
        <v>10283.0</v>
      </c>
      <c r="G113" s="31">
        <f>F113*6</f>
        <v>61698.0</v>
      </c>
      <c r="H113" s="32">
        <v>3485.937</v>
      </c>
      <c r="I113" s="31">
        <f>H113*6</f>
        <v>20915.622</v>
      </c>
      <c r="J113" s="33">
        <v>52573.18</v>
      </c>
      <c r="K113" s="33">
        <v>18774.3</v>
      </c>
      <c r="L113" s="36">
        <f>J113/G113</f>
        <v>0.8521050925475704</v>
      </c>
      <c r="M113" s="36">
        <f>K113/I113</f>
        <v>0.8976209265973538</v>
      </c>
      <c r="N113" s="19"/>
      <c r="O113" s="35">
        <f t="shared" si="1"/>
        <v>-91.2482</v>
      </c>
    </row>
    <row r="114" spans="8:8">
      <c r="A114" s="27">
        <v>112.0</v>
      </c>
      <c r="B114" s="28">
        <v>116482.0</v>
      </c>
      <c r="C114" s="29" t="s">
        <v>146</v>
      </c>
      <c r="D114" s="28" t="s">
        <v>31</v>
      </c>
      <c r="E114" s="28" t="s">
        <v>18</v>
      </c>
      <c r="F114" s="30">
        <v>5000.0</v>
      </c>
      <c r="G114" s="31">
        <f>F114*6</f>
        <v>30000.0</v>
      </c>
      <c r="H114" s="32">
        <v>1532.5</v>
      </c>
      <c r="I114" s="31">
        <f>H114*6</f>
        <v>9195.0</v>
      </c>
      <c r="J114" s="33">
        <v>25536.35</v>
      </c>
      <c r="K114" s="33">
        <v>6767.27</v>
      </c>
      <c r="L114" s="36">
        <f>J114/G114</f>
        <v>0.8512116666666666</v>
      </c>
      <c r="M114" s="36">
        <f>K114/I114</f>
        <v>0.7359728113104949</v>
      </c>
      <c r="N114" s="19"/>
      <c r="O114" s="35">
        <f t="shared" si="1"/>
        <v>-44.63650000000001</v>
      </c>
    </row>
    <row r="115" spans="8:8">
      <c r="A115" s="27">
        <v>113.0</v>
      </c>
      <c r="B115" s="28">
        <v>399.0</v>
      </c>
      <c r="C115" s="29" t="s">
        <v>147</v>
      </c>
      <c r="D115" s="28" t="s">
        <v>31</v>
      </c>
      <c r="E115" s="28" t="s">
        <v>18</v>
      </c>
      <c r="F115" s="30">
        <v>7571.0</v>
      </c>
      <c r="G115" s="31">
        <f>F115*6</f>
        <v>45426.0</v>
      </c>
      <c r="H115" s="32">
        <v>2078.9966</v>
      </c>
      <c r="I115" s="31">
        <f>H115*6</f>
        <v>12473.979599999999</v>
      </c>
      <c r="J115" s="33">
        <v>38111.05</v>
      </c>
      <c r="K115" s="33">
        <v>9474.0</v>
      </c>
      <c r="L115" s="36">
        <f>J115/G115</f>
        <v>0.8389699731431339</v>
      </c>
      <c r="M115" s="36">
        <f>K115/I115</f>
        <v>0.7595010015889396</v>
      </c>
      <c r="N115" s="19"/>
      <c r="O115" s="35">
        <f t="shared" si="1"/>
        <v>-73.14949999999997</v>
      </c>
    </row>
    <row r="116" spans="8:8">
      <c r="A116" s="27">
        <v>114.0</v>
      </c>
      <c r="B116" s="28">
        <v>113299.0</v>
      </c>
      <c r="C116" s="29" t="s">
        <v>148</v>
      </c>
      <c r="D116" s="28" t="s">
        <v>31</v>
      </c>
      <c r="E116" s="28" t="s">
        <v>18</v>
      </c>
      <c r="F116" s="30">
        <v>4750.0</v>
      </c>
      <c r="G116" s="31">
        <f>F116*6</f>
        <v>28500.0</v>
      </c>
      <c r="H116" s="32">
        <v>1344.25</v>
      </c>
      <c r="I116" s="31">
        <f>H116*6</f>
        <v>8065.5</v>
      </c>
      <c r="J116" s="33">
        <v>23889.06</v>
      </c>
      <c r="K116" s="33">
        <v>7806.04</v>
      </c>
      <c r="L116" s="36">
        <f>J116/G116</f>
        <v>0.8382126315789474</v>
      </c>
      <c r="M116" s="36">
        <f>K116/I116</f>
        <v>0.9678308846320749</v>
      </c>
      <c r="N116" s="19"/>
      <c r="O116" s="35">
        <f t="shared" si="1"/>
        <v>-46.10939999999999</v>
      </c>
    </row>
    <row r="117" spans="8:8">
      <c r="A117" s="27">
        <v>115.0</v>
      </c>
      <c r="B117" s="28">
        <v>308.0</v>
      </c>
      <c r="C117" s="29" t="s">
        <v>149</v>
      </c>
      <c r="D117" s="28" t="s">
        <v>31</v>
      </c>
      <c r="E117" s="28" t="s">
        <v>18</v>
      </c>
      <c r="F117" s="30">
        <v>5424.0</v>
      </c>
      <c r="G117" s="31">
        <f>F117*6</f>
        <v>32544.0</v>
      </c>
      <c r="H117" s="32">
        <v>1984.6416</v>
      </c>
      <c r="I117" s="31">
        <f>H117*6</f>
        <v>11907.8496</v>
      </c>
      <c r="J117" s="33">
        <v>27239.97</v>
      </c>
      <c r="K117" s="33">
        <v>9097.64</v>
      </c>
      <c r="L117" s="36">
        <f>J117/G117</f>
        <v>0.8370197271386431</v>
      </c>
      <c r="M117" s="36">
        <f>K117/I117</f>
        <v>0.7640036031358676</v>
      </c>
      <c r="N117" s="19"/>
      <c r="O117" s="35">
        <f t="shared" si="1"/>
        <v>-53.04029999999999</v>
      </c>
    </row>
    <row r="118" spans="8:8">
      <c r="A118" s="27">
        <v>116.0</v>
      </c>
      <c r="B118" s="28">
        <v>339.0</v>
      </c>
      <c r="C118" s="29" t="s">
        <v>150</v>
      </c>
      <c r="D118" s="28" t="s">
        <v>26</v>
      </c>
      <c r="E118" s="28" t="s">
        <v>18</v>
      </c>
      <c r="F118" s="30">
        <v>4484.0</v>
      </c>
      <c r="G118" s="31">
        <f>F118*6</f>
        <v>26904.0</v>
      </c>
      <c r="H118" s="32">
        <v>1293.634</v>
      </c>
      <c r="I118" s="31">
        <f>H118*6</f>
        <v>7761.804</v>
      </c>
      <c r="J118" s="33">
        <v>22386.94</v>
      </c>
      <c r="K118" s="33">
        <v>6151.83</v>
      </c>
      <c r="L118" s="36">
        <f>J118/G118</f>
        <v>0.8321045197740112</v>
      </c>
      <c r="M118" s="36">
        <f>K118/I118</f>
        <v>0.7925773441328845</v>
      </c>
      <c r="N118" s="19"/>
      <c r="O118" s="35">
        <f t="shared" si="1"/>
        <v>-45.170600000000015</v>
      </c>
    </row>
    <row r="119" spans="8:8">
      <c r="A119" s="27">
        <v>117.0</v>
      </c>
      <c r="B119" s="28">
        <v>594.0</v>
      </c>
      <c r="C119" s="29" t="s">
        <v>151</v>
      </c>
      <c r="D119" s="28" t="s">
        <v>62</v>
      </c>
      <c r="E119" s="28" t="s">
        <v>18</v>
      </c>
      <c r="F119" s="30">
        <v>5625.0</v>
      </c>
      <c r="G119" s="31">
        <f>F119*6</f>
        <v>33750.0</v>
      </c>
      <c r="H119" s="32">
        <v>1798.3125</v>
      </c>
      <c r="I119" s="31">
        <f>H119*6</f>
        <v>10789.875</v>
      </c>
      <c r="J119" s="33">
        <v>27713.65</v>
      </c>
      <c r="K119" s="33">
        <v>8700.3</v>
      </c>
      <c r="L119" s="36">
        <f>J119/G119</f>
        <v>0.8211451851851852</v>
      </c>
      <c r="M119" s="36">
        <f>K119/I119</f>
        <v>0.806339276404963</v>
      </c>
      <c r="N119" s="19"/>
      <c r="O119" s="35">
        <f t="shared" si="1"/>
        <v>-60.36349999999999</v>
      </c>
    </row>
    <row r="120" spans="8:8">
      <c r="A120" s="27">
        <v>118.0</v>
      </c>
      <c r="B120" s="28">
        <v>712.0</v>
      </c>
      <c r="C120" s="29" t="s">
        <v>152</v>
      </c>
      <c r="D120" s="28" t="s">
        <v>34</v>
      </c>
      <c r="E120" s="28" t="s">
        <v>27</v>
      </c>
      <c r="F120" s="30">
        <v>11000.0</v>
      </c>
      <c r="G120" s="31">
        <f>F120*6</f>
        <v>66000.0</v>
      </c>
      <c r="H120" s="32">
        <v>3685.0</v>
      </c>
      <c r="I120" s="31">
        <f>H120*6</f>
        <v>22110.0</v>
      </c>
      <c r="J120" s="33">
        <v>54049.75</v>
      </c>
      <c r="K120" s="33">
        <v>18174.47</v>
      </c>
      <c r="L120" s="36">
        <f>J120/G120</f>
        <v>0.8189356060606061</v>
      </c>
      <c r="M120" s="36">
        <f>K120/I120</f>
        <v>0.822002261420172</v>
      </c>
      <c r="N120" s="19"/>
      <c r="O120" s="35">
        <f t="shared" si="1"/>
        <v>-119.5025</v>
      </c>
    </row>
    <row r="121" spans="8:8">
      <c r="A121" s="27">
        <v>119.0</v>
      </c>
      <c r="B121" s="28">
        <v>103198.0</v>
      </c>
      <c r="C121" s="29" t="s">
        <v>153</v>
      </c>
      <c r="D121" s="28" t="s">
        <v>26</v>
      </c>
      <c r="E121" s="28" t="s">
        <v>46</v>
      </c>
      <c r="F121" s="30">
        <v>8120.0</v>
      </c>
      <c r="G121" s="31">
        <f>F121*6</f>
        <v>48720.0</v>
      </c>
      <c r="H121" s="32">
        <v>2379.972</v>
      </c>
      <c r="I121" s="31">
        <f>H121*6</f>
        <v>14279.832000000002</v>
      </c>
      <c r="J121" s="33">
        <v>39795.52</v>
      </c>
      <c r="K121" s="33">
        <v>12581.8</v>
      </c>
      <c r="L121" s="36">
        <f>J121/G121</f>
        <v>0.8168210180623973</v>
      </c>
      <c r="M121" s="36">
        <f>K121/I121</f>
        <v>0.8810887971231032</v>
      </c>
      <c r="N121" s="19"/>
      <c r="O121" s="35">
        <f t="shared" si="1"/>
        <v>-89.24480000000004</v>
      </c>
    </row>
    <row r="122" spans="8:8">
      <c r="A122" s="27">
        <v>120.0</v>
      </c>
      <c r="B122" s="28">
        <v>104838.0</v>
      </c>
      <c r="C122" s="29" t="s">
        <v>154</v>
      </c>
      <c r="D122" s="28" t="s">
        <v>54</v>
      </c>
      <c r="E122" s="28" t="s">
        <v>18</v>
      </c>
      <c r="F122" s="30">
        <v>4375.0</v>
      </c>
      <c r="G122" s="31">
        <f>F122*6</f>
        <v>26250.0</v>
      </c>
      <c r="H122" s="32">
        <v>1356.25</v>
      </c>
      <c r="I122" s="31">
        <f>H122*6</f>
        <v>8137.5</v>
      </c>
      <c r="J122" s="33">
        <v>21362.8</v>
      </c>
      <c r="K122" s="33">
        <v>6915.85</v>
      </c>
      <c r="L122" s="36">
        <f>J122/G122</f>
        <v>0.8138209523809523</v>
      </c>
      <c r="M122" s="36">
        <f>K122/I122</f>
        <v>0.8498740399385561</v>
      </c>
      <c r="N122" s="19"/>
      <c r="O122" s="35">
        <f t="shared" si="1"/>
        <v>-48.87200000000001</v>
      </c>
    </row>
    <row r="123" spans="8:8">
      <c r="A123" s="27">
        <v>121.0</v>
      </c>
      <c r="B123" s="28">
        <v>117184.0</v>
      </c>
      <c r="C123" s="29" t="s">
        <v>155</v>
      </c>
      <c r="D123" s="28" t="s">
        <v>31</v>
      </c>
      <c r="E123" s="28" t="s">
        <v>46</v>
      </c>
      <c r="F123" s="30">
        <v>7250.0</v>
      </c>
      <c r="G123" s="31">
        <f>F123*6</f>
        <v>43500.0</v>
      </c>
      <c r="H123" s="32">
        <v>2392.5</v>
      </c>
      <c r="I123" s="31">
        <f>H123*6</f>
        <v>14355.0</v>
      </c>
      <c r="J123" s="33">
        <v>35147.71</v>
      </c>
      <c r="K123" s="33">
        <v>10974.07</v>
      </c>
      <c r="L123" s="36">
        <f>J123/G123</f>
        <v>0.8079933333333333</v>
      </c>
      <c r="M123" s="36">
        <f>K123/I123</f>
        <v>0.7644771856495994</v>
      </c>
      <c r="N123" s="19"/>
      <c r="O123" s="35">
        <f t="shared" si="1"/>
        <v>-83.5229</v>
      </c>
    </row>
    <row r="124" spans="8:8">
      <c r="A124" s="27">
        <v>122.0</v>
      </c>
      <c r="B124" s="28">
        <v>101453.0</v>
      </c>
      <c r="C124" s="29" t="s">
        <v>156</v>
      </c>
      <c r="D124" s="28" t="s">
        <v>54</v>
      </c>
      <c r="E124" s="28" t="s">
        <v>46</v>
      </c>
      <c r="F124" s="30">
        <v>7980.0</v>
      </c>
      <c r="G124" s="31">
        <f>F124*6</f>
        <v>47880.0</v>
      </c>
      <c r="H124" s="32">
        <v>2678.886</v>
      </c>
      <c r="I124" s="31">
        <f>H124*6</f>
        <v>16073.315999999999</v>
      </c>
      <c r="J124" s="33">
        <v>38599.74</v>
      </c>
      <c r="K124" s="33">
        <v>12052.68</v>
      </c>
      <c r="L124" s="36">
        <f>J124/G124</f>
        <v>0.8061766917293233</v>
      </c>
      <c r="M124" s="36">
        <f>K124/I124</f>
        <v>0.7498564701894743</v>
      </c>
      <c r="N124" s="19"/>
      <c r="O124" s="35">
        <f t="shared" si="1"/>
        <v>-92.80260000000003</v>
      </c>
    </row>
    <row r="125" spans="8:8">
      <c r="A125" s="27">
        <v>123.0</v>
      </c>
      <c r="B125" s="28">
        <v>549.0</v>
      </c>
      <c r="C125" s="29" t="s">
        <v>157</v>
      </c>
      <c r="D125" s="28" t="s">
        <v>62</v>
      </c>
      <c r="E125" s="28" t="s">
        <v>18</v>
      </c>
      <c r="F125" s="30">
        <v>4484.0</v>
      </c>
      <c r="G125" s="31">
        <f>F125*6</f>
        <v>26904.0</v>
      </c>
      <c r="H125" s="32">
        <v>1316.5024</v>
      </c>
      <c r="I125" s="31">
        <f>H125*6</f>
        <v>7899.0144</v>
      </c>
      <c r="J125" s="33">
        <v>21354.34</v>
      </c>
      <c r="K125" s="33">
        <v>7026.57</v>
      </c>
      <c r="L125" s="36">
        <f>J125/G125</f>
        <v>0.793723609872138</v>
      </c>
      <c r="M125" s="36">
        <f>K125/I125</f>
        <v>0.8895502203414137</v>
      </c>
      <c r="N125" s="19"/>
      <c r="O125" s="35">
        <f t="shared" si="1"/>
        <v>-55.4966</v>
      </c>
    </row>
    <row r="126" spans="8:8">
      <c r="A126" s="27">
        <v>124.0</v>
      </c>
      <c r="B126" s="28">
        <v>105910.0</v>
      </c>
      <c r="C126" s="29" t="s">
        <v>158</v>
      </c>
      <c r="D126" s="28" t="s">
        <v>31</v>
      </c>
      <c r="E126" s="28" t="s">
        <v>18</v>
      </c>
      <c r="F126" s="30">
        <v>6875.0</v>
      </c>
      <c r="G126" s="31">
        <f>F126*6</f>
        <v>41250.0</v>
      </c>
      <c r="H126" s="32">
        <v>2266.0</v>
      </c>
      <c r="I126" s="31">
        <f>H126*6</f>
        <v>13596.0</v>
      </c>
      <c r="J126" s="33">
        <v>32411.25</v>
      </c>
      <c r="K126" s="33">
        <v>10549.84</v>
      </c>
      <c r="L126" s="36">
        <f>J126/G126</f>
        <v>0.7857272727272727</v>
      </c>
      <c r="M126" s="36">
        <f>K126/I126</f>
        <v>0.7759517505148573</v>
      </c>
      <c r="N126" s="19"/>
      <c r="O126" s="35">
        <f t="shared" si="1"/>
        <v>-88.3875</v>
      </c>
    </row>
    <row r="127" spans="8:8">
      <c r="A127" s="27">
        <v>125.0</v>
      </c>
      <c r="B127" s="28">
        <v>748.0</v>
      </c>
      <c r="C127" s="29" t="s">
        <v>159</v>
      </c>
      <c r="D127" s="28" t="s">
        <v>62</v>
      </c>
      <c r="E127" s="28" t="s">
        <v>18</v>
      </c>
      <c r="F127" s="30">
        <v>6372.0</v>
      </c>
      <c r="G127" s="31">
        <f>F127*6</f>
        <v>38232.0</v>
      </c>
      <c r="H127" s="32">
        <v>2112.318</v>
      </c>
      <c r="I127" s="31">
        <f>H127*6</f>
        <v>12673.908000000001</v>
      </c>
      <c r="J127" s="33">
        <v>29715.99</v>
      </c>
      <c r="K127" s="33">
        <v>9632.7</v>
      </c>
      <c r="L127" s="36">
        <f>J127/G127</f>
        <v>0.7772543942247333</v>
      </c>
      <c r="M127" s="36">
        <f>K127/I127</f>
        <v>0.7600418118862785</v>
      </c>
      <c r="N127" s="19"/>
      <c r="O127" s="35">
        <f t="shared" si="1"/>
        <v>-85.16009999999999</v>
      </c>
    </row>
    <row r="128" spans="8:8">
      <c r="A128" s="27">
        <v>126.0</v>
      </c>
      <c r="B128" s="28">
        <v>112415.0</v>
      </c>
      <c r="C128" s="29" t="s">
        <v>160</v>
      </c>
      <c r="D128" s="28" t="s">
        <v>26</v>
      </c>
      <c r="E128" s="28" t="s">
        <v>18</v>
      </c>
      <c r="F128" s="30">
        <v>4750.0</v>
      </c>
      <c r="G128" s="31">
        <f>F128*6</f>
        <v>28500.0</v>
      </c>
      <c r="H128" s="32">
        <v>1176.575</v>
      </c>
      <c r="I128" s="31">
        <f>H128*6</f>
        <v>7059.450000000001</v>
      </c>
      <c r="J128" s="33">
        <v>21990.8</v>
      </c>
      <c r="K128" s="33">
        <v>5536.32</v>
      </c>
      <c r="L128" s="36">
        <f>J128/G128</f>
        <v>0.7716070175438596</v>
      </c>
      <c r="M128" s="36">
        <f>K128/I128</f>
        <v>0.7842423984871342</v>
      </c>
      <c r="N128" s="19"/>
      <c r="O128" s="35">
        <f t="shared" si="1"/>
        <v>-65.09200000000001</v>
      </c>
    </row>
    <row r="129" spans="8:8">
      <c r="A129" s="27">
        <v>127.0</v>
      </c>
      <c r="B129" s="28">
        <v>102564.0</v>
      </c>
      <c r="C129" s="29" t="s">
        <v>161</v>
      </c>
      <c r="D129" s="28" t="s">
        <v>62</v>
      </c>
      <c r="E129" s="28" t="s">
        <v>18</v>
      </c>
      <c r="F129" s="30">
        <v>5250.0</v>
      </c>
      <c r="G129" s="31">
        <f>F129*6</f>
        <v>31500.0</v>
      </c>
      <c r="H129" s="32">
        <v>1576.05</v>
      </c>
      <c r="I129" s="31">
        <f>H129*6</f>
        <v>9456.3</v>
      </c>
      <c r="J129" s="33">
        <v>24249.76</v>
      </c>
      <c r="K129" s="33">
        <v>7049.39</v>
      </c>
      <c r="L129" s="36">
        <f>J129/G129</f>
        <v>0.7698336507936507</v>
      </c>
      <c r="M129" s="36">
        <f>K129/I129</f>
        <v>0.7454702156234468</v>
      </c>
      <c r="N129" s="19"/>
      <c r="O129" s="35">
        <f t="shared" si="1"/>
        <v>-72.50240000000002</v>
      </c>
    </row>
    <row r="130" spans="8:8">
      <c r="A130" s="27">
        <v>128.0</v>
      </c>
      <c r="B130" s="28">
        <v>116919.0</v>
      </c>
      <c r="C130" s="29" t="s">
        <v>162</v>
      </c>
      <c r="D130" s="28" t="s">
        <v>31</v>
      </c>
      <c r="E130" s="28" t="s">
        <v>50</v>
      </c>
      <c r="F130" s="30">
        <v>4750.0</v>
      </c>
      <c r="G130" s="31">
        <f>F130*6</f>
        <v>28500.0</v>
      </c>
      <c r="H130" s="32">
        <v>1567.5</v>
      </c>
      <c r="I130" s="31">
        <f>H130*6</f>
        <v>9405.0</v>
      </c>
      <c r="J130" s="33">
        <v>21738.54</v>
      </c>
      <c r="K130" s="33">
        <v>7272.96</v>
      </c>
      <c r="L130" s="36">
        <f>J130/G130</f>
        <v>0.7627557894736843</v>
      </c>
      <c r="M130" s="36">
        <f>K130/I130</f>
        <v>0.7733078149920255</v>
      </c>
      <c r="N130" s="19"/>
      <c r="O130" s="35">
        <f t="shared" si="1"/>
        <v>-67.6146</v>
      </c>
    </row>
    <row r="131" spans="8:8">
      <c r="A131" s="27">
        <v>129.0</v>
      </c>
      <c r="B131" s="28">
        <v>571.0</v>
      </c>
      <c r="C131" s="29" t="s">
        <v>163</v>
      </c>
      <c r="D131" s="28" t="s">
        <v>104</v>
      </c>
      <c r="E131" s="28" t="s">
        <v>22</v>
      </c>
      <c r="F131" s="30">
        <v>16500.0</v>
      </c>
      <c r="G131" s="31">
        <f>F131*6</f>
        <v>99000.0</v>
      </c>
      <c r="H131" s="32">
        <v>4620.0</v>
      </c>
      <c r="I131" s="31">
        <f>H131*6</f>
        <v>27720.0</v>
      </c>
      <c r="J131" s="33">
        <v>75459.42</v>
      </c>
      <c r="K131" s="33">
        <v>20934.45</v>
      </c>
      <c r="L131" s="36">
        <f>J131/G131</f>
        <v>0.7622163636363636</v>
      </c>
      <c r="M131" s="36">
        <f>K131/I131</f>
        <v>0.755211038961039</v>
      </c>
      <c r="N131" s="19"/>
      <c r="O131" s="35">
        <f t="shared" si="1"/>
        <v>-235.40580000000003</v>
      </c>
    </row>
    <row r="132" spans="8:8">
      <c r="A132" s="27">
        <v>130.0</v>
      </c>
      <c r="B132" s="28">
        <v>122686.0</v>
      </c>
      <c r="C132" s="29" t="s">
        <v>164</v>
      </c>
      <c r="D132" s="28" t="s">
        <v>69</v>
      </c>
      <c r="E132" s="28" t="s">
        <v>50</v>
      </c>
      <c r="F132" s="30">
        <v>1888.0</v>
      </c>
      <c r="G132" s="31">
        <f>F132*6</f>
        <v>11328.0</v>
      </c>
      <c r="H132" s="32">
        <v>547.52</v>
      </c>
      <c r="I132" s="31">
        <f>H132*6</f>
        <v>3285.12</v>
      </c>
      <c r="J132" s="33">
        <v>8226.33</v>
      </c>
      <c r="K132" s="33">
        <v>2313.98</v>
      </c>
      <c r="L132" s="36">
        <f>J132/G132</f>
        <v>0.7261943855932204</v>
      </c>
      <c r="M132" s="36">
        <f>K132/I132</f>
        <v>0.704382183908046</v>
      </c>
      <c r="N132" s="19"/>
      <c r="O132" s="35">
        <f t="shared" si="1"/>
        <v>-31.0167</v>
      </c>
    </row>
    <row r="133" spans="8:8">
      <c r="A133" s="27">
        <v>131.0</v>
      </c>
      <c r="B133" s="28">
        <v>117637.0</v>
      </c>
      <c r="C133" s="29" t="s">
        <v>165</v>
      </c>
      <c r="D133" s="28" t="s">
        <v>62</v>
      </c>
      <c r="E133" s="28" t="s">
        <v>50</v>
      </c>
      <c r="F133" s="30">
        <v>3750.0</v>
      </c>
      <c r="G133" s="31">
        <f>F133*6</f>
        <v>22500.0</v>
      </c>
      <c r="H133" s="32">
        <v>1119.75</v>
      </c>
      <c r="I133" s="31">
        <f>H133*6</f>
        <v>6718.5</v>
      </c>
      <c r="J133" s="33">
        <v>16266.94</v>
      </c>
      <c r="K133" s="33">
        <v>4422.63</v>
      </c>
      <c r="L133" s="36">
        <f>J133/G133</f>
        <v>0.7229751111111111</v>
      </c>
      <c r="M133" s="36">
        <f>K133/I133</f>
        <v>0.6582764009823622</v>
      </c>
      <c r="N133" s="19"/>
      <c r="O133" s="35">
        <f t="shared" si="1"/>
        <v>-62.3306</v>
      </c>
    </row>
    <row r="134" spans="8:8">
      <c r="A134" s="27">
        <v>132.0</v>
      </c>
      <c r="B134" s="28">
        <v>122176.0</v>
      </c>
      <c r="C134" s="29" t="s">
        <v>166</v>
      </c>
      <c r="D134" s="28" t="s">
        <v>48</v>
      </c>
      <c r="E134" s="28" t="s">
        <v>50</v>
      </c>
      <c r="F134" s="30">
        <v>2124.0</v>
      </c>
      <c r="G134" s="31">
        <f>F134*6</f>
        <v>12744.0</v>
      </c>
      <c r="H134" s="32">
        <v>552.24</v>
      </c>
      <c r="I134" s="31">
        <f>H134*6</f>
        <v>3313.44</v>
      </c>
      <c r="J134" s="33">
        <v>8971.87</v>
      </c>
      <c r="K134" s="33">
        <v>2829.22</v>
      </c>
      <c r="L134" s="36">
        <f>J134/G134</f>
        <v>0.7040073760200879</v>
      </c>
      <c r="M134" s="36">
        <f>K134/I134</f>
        <v>0.8538618475059152</v>
      </c>
      <c r="N134" s="19"/>
      <c r="O134" s="35">
        <f t="shared" si="1"/>
        <v>-37.72129999999999</v>
      </c>
    </row>
    <row r="135" spans="8:8">
      <c r="A135" s="27">
        <v>133.0</v>
      </c>
      <c r="B135" s="28">
        <v>104533.0</v>
      </c>
      <c r="C135" s="29" t="s">
        <v>167</v>
      </c>
      <c r="D135" s="28" t="s">
        <v>62</v>
      </c>
      <c r="E135" s="28" t="s">
        <v>18</v>
      </c>
      <c r="F135" s="30">
        <v>4500.0</v>
      </c>
      <c r="G135" s="31">
        <f>F135*6</f>
        <v>27000.0</v>
      </c>
      <c r="H135" s="32">
        <v>1515.15</v>
      </c>
      <c r="I135" s="31">
        <f>H135*6</f>
        <v>9090.900000000001</v>
      </c>
      <c r="J135" s="33">
        <v>18251.92</v>
      </c>
      <c r="K135" s="33">
        <v>6054.3</v>
      </c>
      <c r="L135" s="36">
        <f>J135/G135</f>
        <v>0.675997037037037</v>
      </c>
      <c r="M135" s="36">
        <f>K135/I135</f>
        <v>0.6659736659736659</v>
      </c>
      <c r="N135" s="19"/>
      <c r="O135" s="35">
        <f t="shared" si="1"/>
        <v>-87.48080000000002</v>
      </c>
    </row>
    <row r="136" spans="8:8">
      <c r="A136" s="27">
        <v>134.0</v>
      </c>
      <c r="B136" s="28">
        <v>102479.0</v>
      </c>
      <c r="C136" s="29" t="s">
        <v>168</v>
      </c>
      <c r="D136" s="28" t="s">
        <v>31</v>
      </c>
      <c r="E136" s="28" t="s">
        <v>18</v>
      </c>
      <c r="F136" s="30">
        <v>5310.0</v>
      </c>
      <c r="G136" s="31">
        <f>F136*6</f>
        <v>31860.0</v>
      </c>
      <c r="H136" s="32">
        <v>1887.174</v>
      </c>
      <c r="I136" s="31">
        <f>H136*6</f>
        <v>11323.044</v>
      </c>
      <c r="J136" s="33">
        <v>21322.61</v>
      </c>
      <c r="K136" s="33">
        <v>7615.95</v>
      </c>
      <c r="L136" s="36">
        <f>J136/G136</f>
        <v>0.6692595731324545</v>
      </c>
      <c r="M136" s="36">
        <f>K136/I136</f>
        <v>0.6726062355670436</v>
      </c>
      <c r="N136" s="19"/>
      <c r="O136" s="35">
        <f t="shared" si="1"/>
        <v>-105.37389999999999</v>
      </c>
    </row>
    <row r="137" spans="8:8">
      <c r="A137" s="27">
        <v>135.0</v>
      </c>
      <c r="B137" s="28">
        <v>111400.0</v>
      </c>
      <c r="C137" s="29" t="s">
        <v>169</v>
      </c>
      <c r="D137" s="28" t="s">
        <v>62</v>
      </c>
      <c r="E137" s="28" t="s">
        <v>22</v>
      </c>
      <c r="F137" s="30">
        <v>12500.0</v>
      </c>
      <c r="G137" s="31">
        <f>F137*6</f>
        <v>75000.0</v>
      </c>
      <c r="H137" s="32">
        <v>2645.0</v>
      </c>
      <c r="I137" s="31">
        <f>H137*6</f>
        <v>15870.0</v>
      </c>
      <c r="J137" s="33">
        <v>48468.37</v>
      </c>
      <c r="K137" s="33">
        <v>12541.91</v>
      </c>
      <c r="L137" s="36">
        <f>J137/G137</f>
        <v>0.6462449333333333</v>
      </c>
      <c r="M137" s="36">
        <f>K137/I137</f>
        <v>0.7902904851921865</v>
      </c>
      <c r="N137" s="19"/>
      <c r="O137" s="35">
        <f t="shared" si="1"/>
        <v>-265.31629999999996</v>
      </c>
    </row>
    <row r="138" spans="8:8">
      <c r="A138" s="27">
        <v>136.0</v>
      </c>
      <c r="B138" s="28">
        <v>371.0</v>
      </c>
      <c r="C138" s="29" t="s">
        <v>170</v>
      </c>
      <c r="D138" s="28" t="s">
        <v>21</v>
      </c>
      <c r="E138" s="28" t="s">
        <v>50</v>
      </c>
      <c r="F138" s="30">
        <v>3375.0</v>
      </c>
      <c r="G138" s="31">
        <f>F138*6</f>
        <v>20250.0</v>
      </c>
      <c r="H138" s="32">
        <v>1011.15</v>
      </c>
      <c r="I138" s="31">
        <f>H138*6</f>
        <v>6066.9</v>
      </c>
      <c r="J138" s="33">
        <v>12776.88</v>
      </c>
      <c r="K138" s="33">
        <v>4112.75</v>
      </c>
      <c r="L138" s="36">
        <f>J138/G138</f>
        <v>0.630957037037037</v>
      </c>
      <c r="M138" s="36">
        <f>K138/I138</f>
        <v>0.6778997511084739</v>
      </c>
      <c r="N138" s="19"/>
      <c r="O138" s="35">
        <f>(J138-G138)*0.01</f>
        <v>-74.73120000000002</v>
      </c>
    </row>
    <row r="139" spans="8:8">
      <c r="A139" s="27">
        <v>137.0</v>
      </c>
      <c r="B139" s="28">
        <v>545.0</v>
      </c>
      <c r="C139" s="29" t="s">
        <v>171</v>
      </c>
      <c r="D139" s="28" t="s">
        <v>34</v>
      </c>
      <c r="E139" s="28" t="s">
        <v>50</v>
      </c>
      <c r="F139" s="30">
        <v>2750.0</v>
      </c>
      <c r="G139" s="31">
        <f>F139*6</f>
        <v>16500.0</v>
      </c>
      <c r="H139" s="32">
        <v>805.2</v>
      </c>
      <c r="I139" s="31">
        <f>H139*6</f>
        <v>4831.200000000001</v>
      </c>
      <c r="J139" s="33">
        <v>9575.74</v>
      </c>
      <c r="K139" s="33">
        <v>3384.23</v>
      </c>
      <c r="L139" s="36">
        <f>J139/G139</f>
        <v>0.5803478787878787</v>
      </c>
      <c r="M139" s="36">
        <f>K139/I139</f>
        <v>0.7004947011094551</v>
      </c>
      <c r="N139" s="19"/>
      <c r="O139" s="35">
        <f>(J139-G139)*0.01</f>
        <v>-69.24260000000001</v>
      </c>
    </row>
    <row r="140" spans="8:8">
      <c r="A140" s="27">
        <v>138.0</v>
      </c>
      <c r="B140" s="28">
        <v>106066.0</v>
      </c>
      <c r="C140" s="29" t="s">
        <v>172</v>
      </c>
      <c r="D140" s="28" t="s">
        <v>17</v>
      </c>
      <c r="E140" s="28" t="s">
        <v>27</v>
      </c>
      <c r="F140" s="30">
        <v>8352.0</v>
      </c>
      <c r="G140" s="31">
        <f>F140*6</f>
        <v>50112.0</v>
      </c>
      <c r="H140" s="32">
        <v>3005.0496</v>
      </c>
      <c r="I140" s="31">
        <f>H140*6</f>
        <v>18030.297599999998</v>
      </c>
      <c r="J140" s="33">
        <v>23839.49</v>
      </c>
      <c r="K140" s="33">
        <v>8532.59</v>
      </c>
      <c r="L140" s="36">
        <f>J140/G140</f>
        <v>0.4757241778416348</v>
      </c>
      <c r="M140" s="36">
        <f>K140/I140</f>
        <v>0.47323622656123</v>
      </c>
      <c r="N140" s="19"/>
      <c r="O140" s="35">
        <f>(J140-G140)*0.01</f>
        <v>-262.7251</v>
      </c>
    </row>
    <row r="141" spans="8:8">
      <c r="A141" s="27">
        <v>139.0</v>
      </c>
      <c r="B141" s="28">
        <v>111219.0</v>
      </c>
      <c r="C141" s="29" t="s">
        <v>173</v>
      </c>
      <c r="D141" s="28" t="s">
        <v>26</v>
      </c>
      <c r="E141" s="28" t="s">
        <v>29</v>
      </c>
      <c r="F141" s="30">
        <v>7910.0</v>
      </c>
      <c r="G141" s="31">
        <f>F141*6</f>
        <v>47460.0</v>
      </c>
      <c r="H141" s="32">
        <v>2578.66</v>
      </c>
      <c r="I141" s="31">
        <f>H141*6</f>
        <v>15471.96</v>
      </c>
      <c r="J141" s="33">
        <v>20045.36</v>
      </c>
      <c r="K141" s="33">
        <v>6230.69</v>
      </c>
      <c r="L141" s="36">
        <f>J141/G141</f>
        <v>0.4223632532659081</v>
      </c>
      <c r="M141" s="36">
        <f>K141/I141</f>
        <v>0.4027085126900535</v>
      </c>
      <c r="N141" s="19"/>
      <c r="O141" s="35">
        <f>(J141-G141)*0.01</f>
        <v>-274.1464</v>
      </c>
    </row>
    <row r="142" spans="8:8">
      <c r="A142" s="27">
        <v>140.0</v>
      </c>
      <c r="B142" s="39">
        <v>122718.0</v>
      </c>
      <c r="C142" s="40" t="s">
        <v>174</v>
      </c>
      <c r="D142" s="39" t="s">
        <v>69</v>
      </c>
      <c r="E142" s="41" t="s">
        <v>50</v>
      </c>
      <c r="F142" s="30">
        <v>1888.0</v>
      </c>
      <c r="G142" s="31">
        <f>F142*6</f>
        <v>11328.0</v>
      </c>
      <c r="H142" s="32">
        <v>490.88</v>
      </c>
      <c r="I142" s="31">
        <f>H142*6</f>
        <v>2945.2799999999997</v>
      </c>
      <c r="J142" s="33">
        <v>3665.5</v>
      </c>
      <c r="K142" s="33">
        <v>1325.76</v>
      </c>
      <c r="L142" s="36">
        <f>J142/G142</f>
        <v>0.3235787429378531</v>
      </c>
      <c r="M142" s="36">
        <f>K142/I142</f>
        <v>0.4501303780964798</v>
      </c>
      <c r="N142" s="19"/>
      <c r="O142" s="35">
        <f>(J142-G142)*0.01</f>
        <v>-76.625</v>
      </c>
    </row>
    <row r="143" spans="8:8">
      <c r="A143" s="42" t="s">
        <v>175</v>
      </c>
      <c r="B143" s="43"/>
      <c r="C143" s="43"/>
      <c r="D143" s="43"/>
      <c r="E143" s="44"/>
      <c r="F143" s="30">
        <f>SUM(F3:F142)</f>
        <v>1113520.0</v>
      </c>
      <c r="G143" s="31">
        <f>SUM(G3:G142)</f>
        <v>6681120.0</v>
      </c>
      <c r="H143" s="32">
        <f>SUM(H3:H142)</f>
        <v>315164.3406000001</v>
      </c>
      <c r="I143" s="31">
        <f>SUM(I3:I142)</f>
        <v>1890986.0436000002</v>
      </c>
      <c r="J143" s="33">
        <f>SUM(J3:J142)</f>
        <v>6806455.93</v>
      </c>
      <c r="K143" s="33">
        <f>SUM(K3:K142)</f>
        <v>1817576.679999998</v>
      </c>
      <c r="L143" s="36">
        <f>J143/G143</f>
        <v>1.0187597184304427</v>
      </c>
      <c r="M143" s="36">
        <f>K143/I143</f>
        <v>0.9611793202554538</v>
      </c>
      <c r="N143" s="19"/>
      <c r="O143" s="35">
        <f>SUM(O73:O142)</f>
        <v>-4119.956899999999</v>
      </c>
    </row>
  </sheetData>
  <mergeCells count="11">
    <mergeCell ref="A1:A2"/>
    <mergeCell ref="D1:D2"/>
    <mergeCell ref="A143:E143"/>
    <mergeCell ref="L1:M1"/>
    <mergeCell ref="J1:K1"/>
    <mergeCell ref="N1:N2"/>
    <mergeCell ref="B1:B2"/>
    <mergeCell ref="E1:E2"/>
    <mergeCell ref="C1:C2"/>
    <mergeCell ref="F1:I1"/>
    <mergeCell ref="O1:O2"/>
  </mergeCells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I10"/>
  <sheetViews>
    <sheetView workbookViewId="0">
      <selection activeCell="H3" sqref="H3"/>
    </sheetView>
  </sheetViews>
  <sheetFormatPr defaultRowHeight="20.0" customHeight="1" defaultColWidth="9"/>
  <cols>
    <col min="2" max="2" customWidth="1" width="20.75" style="0"/>
    <col min="3" max="3" customWidth="1" width="13.75" style="0"/>
    <col min="4" max="4" customWidth="1" width="14.0" style="0"/>
    <col min="5" max="5" customWidth="1" width="14.25" style="0"/>
    <col min="6" max="6" customWidth="1" width="13.75" style="0"/>
    <col min="7" max="7" customWidth="1" width="17.75" style="0"/>
  </cols>
  <sheetData>
    <row r="1" spans="8:8" ht="20.0" customHeight="1">
      <c r="A1" s="45" t="s">
        <v>176</v>
      </c>
      <c r="B1" s="45"/>
      <c r="C1" s="45"/>
      <c r="D1" s="45"/>
      <c r="E1" s="45"/>
      <c r="F1" s="45"/>
      <c r="G1" s="45"/>
    </row>
    <row r="2" spans="8:8" ht="35.0" customHeight="1">
      <c r="A2" s="46" t="s">
        <v>0</v>
      </c>
      <c r="B2" s="46" t="s">
        <v>177</v>
      </c>
      <c r="C2" s="46" t="s">
        <v>178</v>
      </c>
      <c r="D2" s="47" t="s">
        <v>179</v>
      </c>
      <c r="E2" s="48" t="s">
        <v>180</v>
      </c>
      <c r="F2" s="48" t="s">
        <v>181</v>
      </c>
      <c r="G2" s="49" t="s">
        <v>182</v>
      </c>
    </row>
    <row r="3" spans="8:8" ht="20.0" customHeight="1">
      <c r="A3" s="50">
        <v>1.0</v>
      </c>
      <c r="B3" s="50" t="s">
        <v>54</v>
      </c>
      <c r="C3" s="50">
        <v>22.0</v>
      </c>
      <c r="D3" s="51">
        <v>11.0</v>
      </c>
      <c r="E3" s="52">
        <f t="shared" si="0" ref="E3:E10">D3/C3</f>
        <v>0.5</v>
      </c>
      <c r="F3" s="53"/>
      <c r="G3" s="54">
        <f>(1-E3)*-4</f>
        <v>-2.0</v>
      </c>
    </row>
    <row r="4" spans="8:8" ht="20.0" customHeight="1">
      <c r="A4" s="50">
        <v>2.0</v>
      </c>
      <c r="B4" s="50" t="s">
        <v>183</v>
      </c>
      <c r="C4" s="50">
        <v>21.0</v>
      </c>
      <c r="D4" s="51">
        <v>6.0</v>
      </c>
      <c r="E4" s="52">
        <f t="shared" si="0"/>
        <v>0.2857142857142857</v>
      </c>
      <c r="F4" s="53"/>
      <c r="G4" s="54">
        <f t="shared" si="1" ref="G4:G9">(1-E4)*-4</f>
        <v>-2.857142857142857</v>
      </c>
    </row>
    <row r="5" spans="8:8" ht="20.0" customHeight="1">
      <c r="A5" s="50">
        <v>4.0</v>
      </c>
      <c r="B5" s="50" t="s">
        <v>184</v>
      </c>
      <c r="C5" s="50">
        <v>5.0</v>
      </c>
      <c r="D5" s="51">
        <v>4.0</v>
      </c>
      <c r="E5" s="52">
        <f t="shared" si="0"/>
        <v>0.8</v>
      </c>
      <c r="F5" s="52"/>
      <c r="G5" s="54">
        <f t="shared" si="1"/>
        <v>-0.7999999999999998</v>
      </c>
    </row>
    <row r="6" spans="8:8" ht="20.0" customHeight="1">
      <c r="A6" s="50">
        <v>5.0</v>
      </c>
      <c r="B6" s="50" t="s">
        <v>31</v>
      </c>
      <c r="C6" s="50">
        <v>27.0</v>
      </c>
      <c r="D6" s="51">
        <v>14.0</v>
      </c>
      <c r="E6" s="52">
        <f t="shared" si="0"/>
        <v>0.5185185185185185</v>
      </c>
      <c r="F6" s="53"/>
      <c r="G6" s="54">
        <f t="shared" si="1"/>
        <v>-1.925925925925926</v>
      </c>
    </row>
    <row r="7" spans="8:8" ht="20.0" customHeight="1">
      <c r="A7" s="50">
        <v>6.0</v>
      </c>
      <c r="B7" s="50" t="s">
        <v>34</v>
      </c>
      <c r="C7" s="50">
        <v>24.0</v>
      </c>
      <c r="D7" s="51">
        <v>14.0</v>
      </c>
      <c r="E7" s="52">
        <f t="shared" si="0"/>
        <v>0.5833333333333334</v>
      </c>
      <c r="F7" s="53"/>
      <c r="G7" s="54">
        <f t="shared" si="1"/>
        <v>-1.6666666666666665</v>
      </c>
    </row>
    <row r="8" spans="8:8" ht="20.0" customHeight="1">
      <c r="A8" s="50">
        <v>7.0</v>
      </c>
      <c r="B8" s="50" t="s">
        <v>185</v>
      </c>
      <c r="C8" s="50">
        <v>7.0</v>
      </c>
      <c r="D8" s="51">
        <v>4.0</v>
      </c>
      <c r="E8" s="52">
        <f t="shared" si="0"/>
        <v>0.5714285714285714</v>
      </c>
      <c r="F8" s="52"/>
      <c r="G8" s="54">
        <f t="shared" si="1"/>
        <v>-1.7142857142857144</v>
      </c>
    </row>
    <row r="9" spans="8:8" ht="20.0" customHeight="1">
      <c r="A9" s="50">
        <v>8.0</v>
      </c>
      <c r="B9" s="50" t="s">
        <v>26</v>
      </c>
      <c r="C9" s="50">
        <v>34.0</v>
      </c>
      <c r="D9" s="51">
        <v>17.0</v>
      </c>
      <c r="E9" s="52">
        <f t="shared" si="0"/>
        <v>0.5</v>
      </c>
      <c r="F9" s="52"/>
      <c r="G9" s="54">
        <f t="shared" si="1"/>
        <v>-2.0</v>
      </c>
    </row>
    <row r="10" spans="8:8" ht="20.0" customHeight="1">
      <c r="A10" s="45" t="s">
        <v>175</v>
      </c>
      <c r="B10" s="45"/>
      <c r="C10" s="45">
        <f t="shared" si="2" ref="C10:G10">SUM(C3:C9)</f>
        <v>140.0</v>
      </c>
      <c r="D10" s="45">
        <f t="shared" si="2"/>
        <v>70.0</v>
      </c>
      <c r="E10" s="48">
        <f t="shared" si="0"/>
        <v>0.5</v>
      </c>
      <c r="F10" s="55"/>
      <c r="G10" s="56">
        <f>SUM(G3:G9)</f>
        <v>-12.964021164021165</v>
      </c>
    </row>
  </sheetData>
  <mergeCells count="2">
    <mergeCell ref="A1:G1"/>
    <mergeCell ref="A10:B10"/>
  </mergeCells>
  <pageMargins left="0.75" right="0.75" top="1.0" bottom="1.0" header="0.5" footer="0.5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FF0000"/>
  </sheetPr>
  <dimension ref="A1:J11"/>
  <sheetViews>
    <sheetView tabSelected="1" workbookViewId="0" topLeftCell="D1">
      <selection activeCell="G4" sqref="G4"/>
    </sheetView>
  </sheetViews>
  <sheetFormatPr defaultRowHeight="13.5" defaultColWidth="9" outlineLevelCol="7"/>
  <sheetData>
    <row r="1" spans="8:8">
      <c r="A1" s="57" t="s">
        <v>186</v>
      </c>
      <c r="B1" s="57"/>
      <c r="C1" s="57"/>
      <c r="D1" s="57"/>
      <c r="E1" s="57"/>
      <c r="F1" s="57"/>
      <c r="G1" s="58"/>
      <c r="H1" s="57"/>
    </row>
    <row r="2" spans="8:8">
      <c r="A2" s="59" t="s">
        <v>0</v>
      </c>
      <c r="B2" s="59" t="s">
        <v>187</v>
      </c>
      <c r="C2" s="59" t="s">
        <v>188</v>
      </c>
      <c r="D2" s="59" t="s">
        <v>189</v>
      </c>
      <c r="E2" s="59" t="s">
        <v>190</v>
      </c>
      <c r="F2" s="59" t="s">
        <v>191</v>
      </c>
      <c r="G2" s="58" t="s">
        <v>192</v>
      </c>
      <c r="H2" s="59" t="s">
        <v>193</v>
      </c>
    </row>
    <row r="3" spans="8:8" ht="14.0">
      <c r="A3" s="60">
        <v>1.0</v>
      </c>
      <c r="B3" s="60">
        <v>704.0</v>
      </c>
      <c r="C3" s="60" t="s">
        <v>194</v>
      </c>
      <c r="D3" s="60" t="s">
        <v>48</v>
      </c>
      <c r="E3" s="60">
        <v>6385.0</v>
      </c>
      <c r="F3" s="60" t="s">
        <v>195</v>
      </c>
      <c r="G3" s="61">
        <v>20.0</v>
      </c>
      <c r="H3" s="60"/>
    </row>
    <row r="4" spans="8:8" ht="14.0">
      <c r="A4" s="62">
        <v>2.0</v>
      </c>
      <c r="B4" s="62">
        <v>704.0</v>
      </c>
      <c r="C4" s="62" t="s">
        <v>194</v>
      </c>
      <c r="D4" s="62" t="s">
        <v>48</v>
      </c>
      <c r="E4" s="62">
        <v>6505.0</v>
      </c>
      <c r="F4" s="62" t="s">
        <v>196</v>
      </c>
      <c r="G4" s="62">
        <v>20.0</v>
      </c>
      <c r="H4" s="62"/>
    </row>
    <row r="5" spans="8:8">
      <c r="A5" s="62"/>
      <c r="B5" s="62"/>
      <c r="C5" s="62"/>
      <c r="D5" s="62"/>
      <c r="E5" s="62"/>
      <c r="F5" s="62"/>
      <c r="G5" s="62"/>
      <c r="H5" s="62"/>
    </row>
    <row r="6" spans="8:8">
      <c r="A6" s="62"/>
      <c r="B6" s="62"/>
      <c r="C6" s="62"/>
      <c r="D6" s="62"/>
      <c r="E6" s="62"/>
      <c r="F6" s="62"/>
      <c r="G6" s="62"/>
      <c r="H6" s="62"/>
    </row>
    <row r="7" spans="8:8">
      <c r="A7" s="62"/>
      <c r="B7" s="62"/>
      <c r="C7" s="62"/>
      <c r="D7" s="62"/>
      <c r="E7" s="62"/>
      <c r="F7" s="62"/>
      <c r="G7" s="62"/>
      <c r="H7" s="62"/>
    </row>
    <row r="8" spans="8:8">
      <c r="A8" s="62"/>
      <c r="B8" s="62"/>
      <c r="C8" s="62"/>
      <c r="D8" s="62"/>
      <c r="E8" s="62"/>
      <c r="F8" s="62"/>
      <c r="G8" s="62"/>
      <c r="H8" s="62"/>
    </row>
    <row r="9" spans="8:8">
      <c r="A9" s="62"/>
      <c r="B9" s="62"/>
      <c r="C9" s="62"/>
      <c r="D9" s="62"/>
      <c r="E9" s="62"/>
      <c r="F9" s="62"/>
      <c r="G9" s="62"/>
      <c r="H9" s="62"/>
    </row>
    <row r="10" spans="8:8">
      <c r="A10" s="62"/>
      <c r="B10" s="62"/>
      <c r="C10" s="62"/>
      <c r="D10" s="62"/>
      <c r="E10" s="62"/>
      <c r="F10" s="62"/>
      <c r="G10" s="62"/>
      <c r="H10" s="62"/>
    </row>
    <row r="11" spans="8:8">
      <c r="A11" s="62"/>
      <c r="B11" s="62"/>
      <c r="C11" s="62"/>
      <c r="D11" s="62"/>
      <c r="E11" s="62"/>
      <c r="F11" s="62"/>
      <c r="G11" s="62"/>
      <c r="H11" s="62"/>
    </row>
  </sheetData>
  <mergeCells count="1">
    <mergeCell ref="A1:H1"/>
  </mergeCells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dcterms:created xsi:type="dcterms:W3CDTF">2022-04-06T19:34:00Z</dcterms:created>
  <dcterms:modified xsi:type="dcterms:W3CDTF">2022-04-29T02:38:17Z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D256AFA6DDA84FACBBAB9F51B8BA1CD8</vt:lpwstr>
  </property>
  <property fmtid="{D5CDD505-2E9C-101B-9397-08002B2CF9AE}" pid="4" name="KSOProductBuildVer">
    <vt:lpwstr>2052-11.1.0.11691</vt:lpwstr>
  </property>
</Properties>
</file>